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drawings/drawing1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6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1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2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2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2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2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26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27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28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29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30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3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2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33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34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35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36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37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38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39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40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41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2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43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44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45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4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47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48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49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50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51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52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53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54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55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drawings/drawing56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57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58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59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60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1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drawings/drawing62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63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iuliano.gomes\Desktop\"/>
    </mc:Choice>
  </mc:AlternateContent>
  <xr:revisionPtr revIDLastSave="0" documentId="13_ncr:1_{E09FC7FB-A83E-42E2-BB59-46C61065C6A0}" xr6:coauthVersionLast="47" xr6:coauthVersionMax="47" xr10:uidLastSave="{00000000-0000-0000-0000-000000000000}"/>
  <bookViews>
    <workbookView xWindow="-120" yWindow="-120" windowWidth="29040" windowHeight="15720" tabRatio="561" firstSheet="1" activeTab="2" xr2:uid="{DBB365DB-DB08-46B0-BABC-DDCD0E24FD28}"/>
  </bookViews>
  <sheets>
    <sheet name="asd" sheetId="5" state="hidden" r:id="rId1"/>
    <sheet name="DashBoard - Planejador" sheetId="8" r:id="rId2"/>
    <sheet name="Planilha de Controle" sheetId="6" r:id="rId3"/>
    <sheet name="Planilha3" sheetId="7" state="hidden" r:id="rId4"/>
    <sheet name="TV_1" sheetId="363" r:id="rId5"/>
    <sheet name="TV_2" sheetId="364" r:id="rId6"/>
    <sheet name="TV_3" sheetId="365" r:id="rId7"/>
    <sheet name="TV_4" sheetId="366" r:id="rId8"/>
    <sheet name="TV_5" sheetId="367" r:id="rId9"/>
    <sheet name="TV_6" sheetId="368" r:id="rId10"/>
    <sheet name="TV_7" sheetId="369" r:id="rId11"/>
    <sheet name="TV_8" sheetId="3" r:id="rId12"/>
    <sheet name="TV_9" sheetId="370" r:id="rId13"/>
    <sheet name="TV_10" sheetId="371" r:id="rId14"/>
    <sheet name="TV_11" sheetId="372" r:id="rId15"/>
    <sheet name="TV_12" sheetId="373" r:id="rId16"/>
    <sheet name="TV_13" sheetId="374" r:id="rId17"/>
    <sheet name="TV_14" sheetId="375" r:id="rId18"/>
    <sheet name="TV_15" sheetId="376" r:id="rId19"/>
    <sheet name="TV_16" sheetId="377" r:id="rId20"/>
    <sheet name="TV_17" sheetId="378" r:id="rId21"/>
    <sheet name="TV_18" sheetId="379" r:id="rId22"/>
    <sheet name="TV_19" sheetId="380" r:id="rId23"/>
    <sheet name="TV_20" sheetId="381" r:id="rId24"/>
    <sheet name="TV_21" sheetId="382" r:id="rId25"/>
    <sheet name="TV_22" sheetId="383" r:id="rId26"/>
    <sheet name="TV_23" sheetId="384" r:id="rId27"/>
    <sheet name="TV_24" sheetId="385" r:id="rId28"/>
    <sheet name="TV_25" sheetId="386" r:id="rId29"/>
    <sheet name="TV_26" sheetId="387" r:id="rId30"/>
    <sheet name="TV_27" sheetId="388" r:id="rId31"/>
    <sheet name="TV_28" sheetId="389" r:id="rId32"/>
    <sheet name="TV_29" sheetId="390" r:id="rId33"/>
    <sheet name="TV_30" sheetId="391" r:id="rId34"/>
    <sheet name="TV_31" sheetId="392" r:id="rId35"/>
    <sheet name="TV_32" sheetId="393" r:id="rId36"/>
    <sheet name="TV_33" sheetId="394" r:id="rId37"/>
    <sheet name="TV_34" sheetId="395" r:id="rId38"/>
    <sheet name="TV_35" sheetId="396" r:id="rId39"/>
    <sheet name="TV_36" sheetId="397" r:id="rId40"/>
    <sheet name="TV_37" sheetId="398" r:id="rId41"/>
    <sheet name="TV_38" sheetId="399" r:id="rId42"/>
    <sheet name="TV_39" sheetId="400" r:id="rId43"/>
    <sheet name="TV_40" sheetId="401" r:id="rId44"/>
    <sheet name="TV_41" sheetId="402" r:id="rId45"/>
    <sheet name="TV_42" sheetId="403" r:id="rId46"/>
    <sheet name="TV_43" sheetId="404" r:id="rId47"/>
    <sheet name="TV_44" sheetId="405" r:id="rId48"/>
    <sheet name="TV_45" sheetId="406" r:id="rId49"/>
    <sheet name="TV_46" sheetId="407" r:id="rId50"/>
    <sheet name="TV_47" sheetId="408" r:id="rId51"/>
    <sheet name="TV_48" sheetId="409" r:id="rId52"/>
    <sheet name="TV_49" sheetId="410" r:id="rId53"/>
    <sheet name="TV_50" sheetId="411" r:id="rId54"/>
    <sheet name="TV_51" sheetId="412" r:id="rId55"/>
    <sheet name="TV_52" sheetId="413" r:id="rId56"/>
    <sheet name="TV_53" sheetId="414" r:id="rId57"/>
    <sheet name="TV_54" sheetId="415" r:id="rId58"/>
    <sheet name="TV_55" sheetId="416" r:id="rId59"/>
    <sheet name="TV_56" sheetId="417" r:id="rId60"/>
    <sheet name="TV_57" sheetId="418" r:id="rId61"/>
    <sheet name="TV_58" sheetId="419" r:id="rId62"/>
    <sheet name="TV_59" sheetId="420" r:id="rId63"/>
    <sheet name="TV_60" sheetId="421" r:id="rId64"/>
    <sheet name="Endereços" sheetId="4" state="hidden" r:id="rId65"/>
    <sheet name="materiais " sheetId="1" state="hidden" r:id="rId66"/>
    <sheet name="mapeamento lojas" sheetId="2" state="hidden" r:id="rId67"/>
  </sheets>
  <definedNames>
    <definedName name="_xlnm._FilterDatabase" localSheetId="66" hidden="1">'mapeamento lojas'!$A$4:$T$12</definedName>
    <definedName name="_xlnm._FilterDatabase" localSheetId="2" hidden="1">'Planilha de Controle'!$B$14:$R$1218</definedName>
    <definedName name="_xleta.AND" hidden="1" xlm="1">#NAME?</definedName>
    <definedName name="_xleta.COUNTIFS" hidden="1" xlm="1">#NAME?</definedName>
    <definedName name="_xleta.IF" hidden="1" xlm="1">#NAME?</definedName>
    <definedName name="_xleta.MAP" hidden="1" xlm="1">#NAME?</definedName>
    <definedName name="_xleta.TODAY" hidden="1" xlm="1">#NAME?</definedName>
    <definedName name="_xleta.XLOOKU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U7" i="421" l="1" a="1"/>
  <c r="BU7" i="421" s="1"/>
  <c r="BQ7" i="421" a="1"/>
  <c r="BQ7" i="421" s="1"/>
  <c r="BU7" i="420" a="1"/>
  <c r="BU7" i="420" s="1"/>
  <c r="BQ7" i="420" a="1"/>
  <c r="BQ7" i="420" s="1"/>
  <c r="BU7" i="419" a="1"/>
  <c r="BU7" i="419" s="1"/>
  <c r="BQ7" i="419" a="1"/>
  <c r="BQ7" i="419" s="1"/>
  <c r="BU7" i="418" a="1"/>
  <c r="BU7" i="418" s="1"/>
  <c r="BQ7" i="418" a="1"/>
  <c r="BQ7" i="418" s="1"/>
  <c r="BU7" i="417" a="1"/>
  <c r="BU7" i="417" s="1"/>
  <c r="BQ7" i="417" a="1"/>
  <c r="BQ7" i="417" s="1"/>
  <c r="BU7" i="416" a="1"/>
  <c r="BU7" i="416" s="1"/>
  <c r="BQ7" i="416" a="1"/>
  <c r="BQ7" i="416" s="1"/>
  <c r="BU7" i="415" a="1"/>
  <c r="BU7" i="415" s="1"/>
  <c r="BQ7" i="415" a="1"/>
  <c r="BQ7" i="415" s="1"/>
  <c r="BU7" i="414" a="1"/>
  <c r="BU7" i="414" s="1"/>
  <c r="BQ7" i="414" a="1"/>
  <c r="BQ7" i="414" s="1"/>
  <c r="BU7" i="413" a="1"/>
  <c r="BU7" i="413" s="1"/>
  <c r="BQ7" i="413" a="1"/>
  <c r="BQ7" i="413" s="1"/>
  <c r="BU7" i="412" a="1"/>
  <c r="BU7" i="412" s="1"/>
  <c r="BQ7" i="412" a="1"/>
  <c r="BQ7" i="412" s="1"/>
  <c r="BU7" i="411" a="1"/>
  <c r="BU7" i="411" s="1"/>
  <c r="BQ7" i="411" a="1"/>
  <c r="BQ7" i="411" s="1"/>
  <c r="BU7" i="410" a="1"/>
  <c r="BU7" i="410" s="1"/>
  <c r="BQ7" i="410" a="1"/>
  <c r="BQ7" i="410" s="1"/>
  <c r="BU7" i="409" a="1"/>
  <c r="BU7" i="409" s="1"/>
  <c r="BQ7" i="409" a="1"/>
  <c r="BQ7" i="409" s="1"/>
  <c r="BU7" i="408" a="1"/>
  <c r="BU7" i="408" s="1"/>
  <c r="BQ7" i="408" a="1"/>
  <c r="BQ7" i="408" s="1"/>
  <c r="BU7" i="407" a="1"/>
  <c r="BU7" i="407" s="1"/>
  <c r="BQ7" i="407" a="1"/>
  <c r="BQ7" i="407" s="1"/>
  <c r="BU7" i="406" a="1"/>
  <c r="BU7" i="406" s="1"/>
  <c r="BQ7" i="406" a="1"/>
  <c r="BQ7" i="406" s="1"/>
  <c r="BU7" i="405" a="1"/>
  <c r="BU7" i="405" s="1"/>
  <c r="BQ7" i="405" a="1"/>
  <c r="BQ7" i="405" s="1"/>
  <c r="BU7" i="404" a="1"/>
  <c r="BU7" i="404" s="1"/>
  <c r="BQ7" i="404" a="1"/>
  <c r="BQ7" i="404" s="1"/>
  <c r="BU7" i="403" a="1"/>
  <c r="BU7" i="403" s="1"/>
  <c r="BQ7" i="403" a="1"/>
  <c r="BQ7" i="403" s="1"/>
  <c r="BU7" i="402" a="1"/>
  <c r="BU7" i="402" s="1"/>
  <c r="BQ7" i="402" a="1"/>
  <c r="BQ7" i="402" s="1"/>
  <c r="BU7" i="401" a="1"/>
  <c r="BU7" i="401" s="1"/>
  <c r="BQ7" i="401" a="1"/>
  <c r="BQ7" i="401" s="1"/>
  <c r="BU7" i="400" a="1"/>
  <c r="BU7" i="400" s="1"/>
  <c r="BQ7" i="400" a="1"/>
  <c r="BQ7" i="400" s="1"/>
  <c r="BU7" i="399" a="1"/>
  <c r="BU7" i="399" s="1"/>
  <c r="BQ7" i="399" a="1"/>
  <c r="BQ7" i="399" s="1"/>
  <c r="BU7" i="398" a="1"/>
  <c r="BU7" i="398" s="1"/>
  <c r="BQ7" i="398" a="1"/>
  <c r="BQ7" i="398" s="1"/>
  <c r="BU7" i="397" a="1"/>
  <c r="BU7" i="397" s="1"/>
  <c r="BQ7" i="397" a="1"/>
  <c r="BQ7" i="397" s="1"/>
  <c r="BU7" i="396" a="1"/>
  <c r="BU7" i="396" s="1"/>
  <c r="BQ7" i="396" a="1"/>
  <c r="BQ7" i="396" s="1"/>
  <c r="BU7" i="395" a="1"/>
  <c r="BU7" i="395" s="1"/>
  <c r="BQ7" i="395" a="1"/>
  <c r="BQ7" i="395" s="1"/>
  <c r="BU7" i="394" a="1"/>
  <c r="BU7" i="394" s="1"/>
  <c r="BQ7" i="394" a="1"/>
  <c r="BQ7" i="394" s="1"/>
  <c r="BU7" i="393" a="1"/>
  <c r="BU7" i="393" s="1"/>
  <c r="BQ7" i="393" a="1"/>
  <c r="BQ7" i="393" s="1"/>
  <c r="BU7" i="392" a="1"/>
  <c r="BU7" i="392" s="1"/>
  <c r="BQ7" i="392" a="1"/>
  <c r="BQ7" i="392" s="1"/>
  <c r="BU7" i="391" a="1"/>
  <c r="BU7" i="391" s="1"/>
  <c r="BQ7" i="391" a="1"/>
  <c r="BQ7" i="391" s="1"/>
  <c r="BU7" i="390" a="1"/>
  <c r="BU7" i="390" s="1"/>
  <c r="BQ7" i="390" a="1"/>
  <c r="BQ7" i="390" s="1"/>
  <c r="BU7" i="389" a="1"/>
  <c r="BU7" i="389" s="1"/>
  <c r="BQ7" i="389" a="1"/>
  <c r="BQ7" i="389" s="1"/>
  <c r="BU7" i="388" a="1"/>
  <c r="BU7" i="388" s="1"/>
  <c r="BQ7" i="388" a="1"/>
  <c r="BQ7" i="388" s="1"/>
  <c r="BU7" i="387" a="1"/>
  <c r="BU7" i="387" s="1"/>
  <c r="BQ7" i="387" a="1"/>
  <c r="BQ7" i="387" s="1"/>
  <c r="BU7" i="386" a="1"/>
  <c r="BU7" i="386" s="1"/>
  <c r="BQ7" i="386" a="1"/>
  <c r="BQ7" i="386" s="1"/>
  <c r="BU7" i="385" a="1"/>
  <c r="BU7" i="385" s="1"/>
  <c r="BQ7" i="385" a="1"/>
  <c r="BQ7" i="385" s="1"/>
  <c r="BU7" i="384" a="1"/>
  <c r="BU7" i="384" s="1"/>
  <c r="BQ7" i="384" a="1"/>
  <c r="BQ7" i="384" s="1"/>
  <c r="BU7" i="383" a="1"/>
  <c r="BU7" i="383" s="1"/>
  <c r="BQ7" i="383" a="1"/>
  <c r="BQ7" i="383" s="1"/>
  <c r="BU7" i="382" a="1"/>
  <c r="BU7" i="382" s="1"/>
  <c r="BQ7" i="382" a="1"/>
  <c r="BQ7" i="382" s="1"/>
  <c r="BU7" i="381" a="1"/>
  <c r="BU7" i="381" s="1"/>
  <c r="BQ7" i="381" a="1"/>
  <c r="BQ7" i="381" s="1"/>
  <c r="BU7" i="380" a="1"/>
  <c r="BU7" i="380" s="1"/>
  <c r="BQ7" i="380" a="1"/>
  <c r="BQ7" i="380" s="1"/>
  <c r="BU7" i="379" a="1"/>
  <c r="BU7" i="379" s="1"/>
  <c r="BQ7" i="379" a="1"/>
  <c r="BQ7" i="379" s="1"/>
  <c r="BU7" i="378" a="1"/>
  <c r="BU7" i="378" s="1"/>
  <c r="BQ7" i="378" a="1"/>
  <c r="BQ7" i="378" s="1"/>
  <c r="BU7" i="377" a="1"/>
  <c r="BU7" i="377" s="1"/>
  <c r="BQ7" i="377" a="1"/>
  <c r="BQ7" i="377" s="1"/>
  <c r="BU7" i="376" a="1"/>
  <c r="BU7" i="376" s="1"/>
  <c r="BQ7" i="376" a="1"/>
  <c r="BQ7" i="376" s="1"/>
  <c r="BU7" i="375" a="1"/>
  <c r="BU7" i="375" s="1"/>
  <c r="BQ7" i="375" a="1"/>
  <c r="BQ7" i="375" s="1"/>
  <c r="BU7" i="374" a="1"/>
  <c r="BU7" i="374" s="1"/>
  <c r="BQ7" i="374" a="1"/>
  <c r="BQ7" i="374" s="1"/>
  <c r="BU7" i="373" a="1"/>
  <c r="BU7" i="373" s="1"/>
  <c r="BQ7" i="373" a="1"/>
  <c r="BQ7" i="373" s="1"/>
  <c r="BU7" i="372" a="1"/>
  <c r="BU7" i="372" s="1"/>
  <c r="BQ7" i="372" a="1"/>
  <c r="BQ7" i="372" s="1"/>
  <c r="BU7" i="371" a="1"/>
  <c r="BU7" i="371" s="1"/>
  <c r="BQ7" i="371" a="1"/>
  <c r="BQ7" i="371" s="1"/>
  <c r="BU7" i="370" a="1"/>
  <c r="BU7" i="370" s="1"/>
  <c r="BQ7" i="370" a="1"/>
  <c r="BQ7" i="370" s="1"/>
  <c r="BU7" i="369" a="1"/>
  <c r="BU7" i="369" s="1"/>
  <c r="BQ7" i="369" a="1"/>
  <c r="BQ7" i="369" s="1"/>
  <c r="BU7" i="368" a="1"/>
  <c r="BU7" i="368" s="1"/>
  <c r="BQ7" i="368" a="1"/>
  <c r="BQ7" i="368" s="1"/>
  <c r="BU7" i="367" a="1"/>
  <c r="BU7" i="367" s="1"/>
  <c r="BQ7" i="367" a="1"/>
  <c r="BQ7" i="367" s="1"/>
  <c r="BU7" i="366" a="1"/>
  <c r="BU7" i="366" s="1"/>
  <c r="BQ7" i="366" a="1"/>
  <c r="BQ7" i="366" s="1"/>
  <c r="BU7" i="365" a="1"/>
  <c r="BU7" i="365" s="1"/>
  <c r="BQ7" i="365" a="1"/>
  <c r="BQ7" i="365" s="1"/>
  <c r="BU7" i="364" a="1"/>
  <c r="BU7" i="364" s="1"/>
  <c r="BQ7" i="364" a="1"/>
  <c r="BQ7" i="364" s="1"/>
  <c r="BU7" i="363" a="1"/>
  <c r="BU7" i="363" s="1"/>
  <c r="BQ7" i="363" a="1"/>
  <c r="BQ7" i="363" s="1"/>
  <c r="BU7" i="3" a="1"/>
  <c r="BU7" i="3" s="1"/>
  <c r="B4" i="5"/>
  <c r="N89" i="6"/>
  <c r="I89" i="6" s="1" a="1"/>
  <c r="I89" i="6" s="1"/>
  <c r="N90" i="6"/>
  <c r="I90" i="6" s="1" a="1"/>
  <c r="I90" i="6" s="1"/>
  <c r="N91" i="6"/>
  <c r="I91" i="6" s="1" a="1"/>
  <c r="I91" i="6" s="1"/>
  <c r="N92" i="6"/>
  <c r="I92" i="6" s="1" a="1"/>
  <c r="I92" i="6" s="1"/>
  <c r="N93" i="6"/>
  <c r="I93" i="6" s="1" a="1"/>
  <c r="I93" i="6" s="1"/>
  <c r="N94" i="6"/>
  <c r="I94" i="6" s="1" a="1"/>
  <c r="I94" i="6" s="1"/>
  <c r="N95" i="6"/>
  <c r="I95" i="6" s="1" a="1"/>
  <c r="I95" i="6" s="1"/>
  <c r="N96" i="6"/>
  <c r="I96" i="6" s="1" a="1"/>
  <c r="I96" i="6" s="1"/>
  <c r="N97" i="6"/>
  <c r="I97" i="6" s="1" a="1"/>
  <c r="I97" i="6" s="1"/>
  <c r="N98" i="6"/>
  <c r="I98" i="6" s="1" a="1"/>
  <c r="I98" i="6" s="1"/>
  <c r="N99" i="6"/>
  <c r="I99" i="6" s="1" a="1"/>
  <c r="I99" i="6" s="1"/>
  <c r="N100" i="6"/>
  <c r="I100" i="6" s="1" a="1"/>
  <c r="I100" i="6" s="1"/>
  <c r="N101" i="6"/>
  <c r="I101" i="6" s="1" a="1"/>
  <c r="I101" i="6" s="1"/>
  <c r="N102" i="6"/>
  <c r="I102" i="6" s="1" a="1"/>
  <c r="I102" i="6" s="1"/>
  <c r="N103" i="6"/>
  <c r="I103" i="6" s="1" a="1"/>
  <c r="I103" i="6" s="1"/>
  <c r="N104" i="6"/>
  <c r="I104" i="6" s="1" a="1"/>
  <c r="I104" i="6" s="1"/>
  <c r="N105" i="6"/>
  <c r="I105" i="6" s="1" a="1"/>
  <c r="I105" i="6" s="1"/>
  <c r="N106" i="6"/>
  <c r="I106" i="6" s="1" a="1"/>
  <c r="I106" i="6" s="1"/>
  <c r="N107" i="6"/>
  <c r="I107" i="6" s="1" a="1"/>
  <c r="I107" i="6" s="1"/>
  <c r="N108" i="6"/>
  <c r="I108" i="6" s="1" a="1"/>
  <c r="I108" i="6" s="1"/>
  <c r="N109" i="6"/>
  <c r="I109" i="6" s="1" a="1"/>
  <c r="I109" i="6" s="1"/>
  <c r="N110" i="6"/>
  <c r="I110" i="6" s="1" a="1"/>
  <c r="I110" i="6" s="1"/>
  <c r="N111" i="6"/>
  <c r="I111" i="6" s="1" a="1"/>
  <c r="I111" i="6" s="1"/>
  <c r="N112" i="6"/>
  <c r="I112" i="6" s="1" a="1"/>
  <c r="I112" i="6" s="1"/>
  <c r="N113" i="6"/>
  <c r="I113" i="6" s="1" a="1"/>
  <c r="I113" i="6" s="1"/>
  <c r="N114" i="6"/>
  <c r="I114" i="6" s="1" a="1"/>
  <c r="I114" i="6" s="1"/>
  <c r="N115" i="6"/>
  <c r="I115" i="6" s="1" a="1"/>
  <c r="I115" i="6" s="1"/>
  <c r="N116" i="6"/>
  <c r="I116" i="6" s="1" a="1"/>
  <c r="I116" i="6" s="1"/>
  <c r="N117" i="6"/>
  <c r="I117" i="6" s="1" a="1"/>
  <c r="I117" i="6" s="1"/>
  <c r="N118" i="6"/>
  <c r="I118" i="6" s="1" a="1"/>
  <c r="I118" i="6" s="1"/>
  <c r="N119" i="6"/>
  <c r="I119" i="6" s="1" a="1"/>
  <c r="I119" i="6" s="1"/>
  <c r="N120" i="6"/>
  <c r="I120" i="6" s="1" a="1"/>
  <c r="I120" i="6" s="1"/>
  <c r="N121" i="6"/>
  <c r="I121" i="6" s="1" a="1"/>
  <c r="I121" i="6" s="1"/>
  <c r="N122" i="6"/>
  <c r="I122" i="6" s="1" a="1"/>
  <c r="I122" i="6" s="1"/>
  <c r="N123" i="6"/>
  <c r="I123" i="6" s="1" a="1"/>
  <c r="I123" i="6" s="1"/>
  <c r="N124" i="6"/>
  <c r="I124" i="6" s="1" a="1"/>
  <c r="I124" i="6" s="1"/>
  <c r="N125" i="6"/>
  <c r="I125" i="6" s="1" a="1"/>
  <c r="I125" i="6" s="1"/>
  <c r="N126" i="6"/>
  <c r="I126" i="6" s="1" a="1"/>
  <c r="I126" i="6" s="1"/>
  <c r="N127" i="6"/>
  <c r="I127" i="6" s="1" a="1"/>
  <c r="I127" i="6" s="1"/>
  <c r="N128" i="6"/>
  <c r="I128" i="6" s="1" a="1"/>
  <c r="I128" i="6" s="1"/>
  <c r="N129" i="6"/>
  <c r="I129" i="6" s="1" a="1"/>
  <c r="I129" i="6" s="1"/>
  <c r="N130" i="6"/>
  <c r="I130" i="6" s="1" a="1"/>
  <c r="I130" i="6" s="1"/>
  <c r="N131" i="6"/>
  <c r="I131" i="6" s="1" a="1"/>
  <c r="I131" i="6" s="1"/>
  <c r="N132" i="6"/>
  <c r="I132" i="6" s="1" a="1"/>
  <c r="I132" i="6" s="1"/>
  <c r="N133" i="6"/>
  <c r="I133" i="6" s="1" a="1"/>
  <c r="I133" i="6" s="1"/>
  <c r="N134" i="6"/>
  <c r="I134" i="6" s="1" a="1"/>
  <c r="I134" i="6" s="1"/>
  <c r="N135" i="6"/>
  <c r="I135" i="6" s="1" a="1"/>
  <c r="I135" i="6" s="1"/>
  <c r="N136" i="6"/>
  <c r="I136" i="6" s="1" a="1"/>
  <c r="I136" i="6" s="1"/>
  <c r="N137" i="6"/>
  <c r="I137" i="6" s="1" a="1"/>
  <c r="I137" i="6" s="1"/>
  <c r="N138" i="6"/>
  <c r="I138" i="6" s="1" a="1"/>
  <c r="I138" i="6" s="1"/>
  <c r="N139" i="6"/>
  <c r="I139" i="6" s="1" a="1"/>
  <c r="I139" i="6" s="1"/>
  <c r="N140" i="6"/>
  <c r="I140" i="6" s="1" a="1"/>
  <c r="I140" i="6" s="1"/>
  <c r="N141" i="6"/>
  <c r="I141" i="6" s="1" a="1"/>
  <c r="I141" i="6" s="1"/>
  <c r="N142" i="6"/>
  <c r="I142" i="6" s="1" a="1"/>
  <c r="I142" i="6" s="1"/>
  <c r="N143" i="6"/>
  <c r="I143" i="6" s="1" a="1"/>
  <c r="I143" i="6" s="1"/>
  <c r="N144" i="6"/>
  <c r="I144" i="6" s="1" a="1"/>
  <c r="I144" i="6" s="1"/>
  <c r="N145" i="6"/>
  <c r="I145" i="6" s="1" a="1"/>
  <c r="I145" i="6" s="1"/>
  <c r="N146" i="6"/>
  <c r="I146" i="6" s="1" a="1"/>
  <c r="I146" i="6" s="1"/>
  <c r="N147" i="6"/>
  <c r="I147" i="6" s="1" a="1"/>
  <c r="I147" i="6" s="1"/>
  <c r="N148" i="6"/>
  <c r="I148" i="6" s="1" a="1"/>
  <c r="I148" i="6" s="1"/>
  <c r="N149" i="6"/>
  <c r="I149" i="6" s="1" a="1"/>
  <c r="I149" i="6" s="1"/>
  <c r="N150" i="6"/>
  <c r="I150" i="6" s="1" a="1"/>
  <c r="I150" i="6" s="1"/>
  <c r="N151" i="6"/>
  <c r="I151" i="6" s="1" a="1"/>
  <c r="I151" i="6" s="1"/>
  <c r="N152" i="6"/>
  <c r="I152" i="6" s="1" a="1"/>
  <c r="I152" i="6" s="1"/>
  <c r="N153" i="6"/>
  <c r="I153" i="6" s="1" a="1"/>
  <c r="I153" i="6" s="1"/>
  <c r="N154" i="6"/>
  <c r="I154" i="6" s="1" a="1"/>
  <c r="I154" i="6" s="1"/>
  <c r="N155" i="6"/>
  <c r="I155" i="6" s="1" a="1"/>
  <c r="I155" i="6" s="1"/>
  <c r="N156" i="6"/>
  <c r="I156" i="6" s="1" a="1"/>
  <c r="I156" i="6" s="1"/>
  <c r="N157" i="6"/>
  <c r="I157" i="6" s="1" a="1"/>
  <c r="I157" i="6" s="1"/>
  <c r="N158" i="6"/>
  <c r="I158" i="6" s="1" a="1"/>
  <c r="I158" i="6" s="1"/>
  <c r="N159" i="6"/>
  <c r="I159" i="6" s="1" a="1"/>
  <c r="I159" i="6" s="1"/>
  <c r="N160" i="6"/>
  <c r="I160" i="6" s="1" a="1"/>
  <c r="I160" i="6" s="1"/>
  <c r="N161" i="6"/>
  <c r="I161" i="6" s="1" a="1"/>
  <c r="I161" i="6" s="1"/>
  <c r="N162" i="6"/>
  <c r="I162" i="6" s="1" a="1"/>
  <c r="I162" i="6" s="1"/>
  <c r="N163" i="6"/>
  <c r="I163" i="6" s="1" a="1"/>
  <c r="I163" i="6" s="1"/>
  <c r="N164" i="6"/>
  <c r="I164" i="6" s="1" a="1"/>
  <c r="I164" i="6" s="1"/>
  <c r="N165" i="6"/>
  <c r="I165" i="6" s="1" a="1"/>
  <c r="I165" i="6" s="1"/>
  <c r="N166" i="6"/>
  <c r="I166" i="6" s="1" a="1"/>
  <c r="I166" i="6" s="1"/>
  <c r="N167" i="6"/>
  <c r="I167" i="6" s="1" a="1"/>
  <c r="I167" i="6" s="1"/>
  <c r="N168" i="6"/>
  <c r="I168" i="6" s="1" a="1"/>
  <c r="I168" i="6" s="1"/>
  <c r="N169" i="6"/>
  <c r="I169" i="6" s="1" a="1"/>
  <c r="I169" i="6" s="1"/>
  <c r="N170" i="6"/>
  <c r="I170" i="6" s="1" a="1"/>
  <c r="I170" i="6" s="1"/>
  <c r="N171" i="6"/>
  <c r="I171" i="6" s="1" a="1"/>
  <c r="I171" i="6" s="1"/>
  <c r="N172" i="6"/>
  <c r="I172" i="6" s="1" a="1"/>
  <c r="I172" i="6" s="1"/>
  <c r="N173" i="6"/>
  <c r="I173" i="6" s="1" a="1"/>
  <c r="I173" i="6" s="1"/>
  <c r="N174" i="6"/>
  <c r="I174" i="6" s="1" a="1"/>
  <c r="I174" i="6" s="1"/>
  <c r="N175" i="6"/>
  <c r="I175" i="6" s="1" a="1"/>
  <c r="I175" i="6" s="1"/>
  <c r="N176" i="6"/>
  <c r="I176" i="6" s="1" a="1"/>
  <c r="I176" i="6" s="1"/>
  <c r="N177" i="6"/>
  <c r="I177" i="6" s="1" a="1"/>
  <c r="I177" i="6" s="1"/>
  <c r="N178" i="6"/>
  <c r="I178" i="6" s="1" a="1"/>
  <c r="I178" i="6" s="1"/>
  <c r="N179" i="6"/>
  <c r="I179" i="6" s="1" a="1"/>
  <c r="I179" i="6" s="1"/>
  <c r="N180" i="6"/>
  <c r="I180" i="6" s="1" a="1"/>
  <c r="I180" i="6" s="1"/>
  <c r="N181" i="6"/>
  <c r="I181" i="6" s="1" a="1"/>
  <c r="I181" i="6" s="1"/>
  <c r="N182" i="6"/>
  <c r="I182" i="6" s="1" a="1"/>
  <c r="I182" i="6" s="1"/>
  <c r="N183" i="6"/>
  <c r="I183" i="6" s="1" a="1"/>
  <c r="I183" i="6" s="1"/>
  <c r="N184" i="6"/>
  <c r="I184" i="6" s="1" a="1"/>
  <c r="I184" i="6" s="1"/>
  <c r="N185" i="6"/>
  <c r="I185" i="6" s="1" a="1"/>
  <c r="I185" i="6" s="1"/>
  <c r="N186" i="6"/>
  <c r="I186" i="6" s="1" a="1"/>
  <c r="I186" i="6" s="1"/>
  <c r="N187" i="6"/>
  <c r="I187" i="6" s="1" a="1"/>
  <c r="I187" i="6" s="1"/>
  <c r="N188" i="6"/>
  <c r="I188" i="6" s="1" a="1"/>
  <c r="I188" i="6" s="1"/>
  <c r="N189" i="6"/>
  <c r="I189" i="6" s="1" a="1"/>
  <c r="I189" i="6" s="1"/>
  <c r="N190" i="6"/>
  <c r="I190" i="6" s="1" a="1"/>
  <c r="I190" i="6" s="1"/>
  <c r="N191" i="6"/>
  <c r="I191" i="6" s="1" a="1"/>
  <c r="I191" i="6" s="1"/>
  <c r="N192" i="6"/>
  <c r="I192" i="6" s="1" a="1"/>
  <c r="I192" i="6" s="1"/>
  <c r="N193" i="6"/>
  <c r="I193" i="6" s="1" a="1"/>
  <c r="I193" i="6" s="1"/>
  <c r="N194" i="6"/>
  <c r="I194" i="6" s="1" a="1"/>
  <c r="I194" i="6" s="1"/>
  <c r="N195" i="6"/>
  <c r="I195" i="6" s="1" a="1"/>
  <c r="I195" i="6" s="1"/>
  <c r="N196" i="6"/>
  <c r="I196" i="6" s="1" a="1"/>
  <c r="I196" i="6" s="1"/>
  <c r="N197" i="6"/>
  <c r="I197" i="6" s="1" a="1"/>
  <c r="I197" i="6" s="1"/>
  <c r="N198" i="6"/>
  <c r="I198" i="6" s="1" a="1"/>
  <c r="I198" i="6" s="1"/>
  <c r="N199" i="6"/>
  <c r="I199" i="6" s="1" a="1"/>
  <c r="I199" i="6" s="1"/>
  <c r="N200" i="6"/>
  <c r="I200" i="6" s="1" a="1"/>
  <c r="I200" i="6" s="1"/>
  <c r="N201" i="6"/>
  <c r="I201" i="6" s="1" a="1"/>
  <c r="I201" i="6" s="1"/>
  <c r="N202" i="6"/>
  <c r="I202" i="6" s="1" a="1"/>
  <c r="I202" i="6" s="1"/>
  <c r="N203" i="6"/>
  <c r="I203" i="6" s="1" a="1"/>
  <c r="I203" i="6" s="1"/>
  <c r="N204" i="6"/>
  <c r="I204" i="6" s="1" a="1"/>
  <c r="I204" i="6" s="1"/>
  <c r="N205" i="6"/>
  <c r="I205" i="6" s="1" a="1"/>
  <c r="I205" i="6" s="1"/>
  <c r="N206" i="6"/>
  <c r="I206" i="6" s="1" a="1"/>
  <c r="I206" i="6" s="1"/>
  <c r="N207" i="6"/>
  <c r="I207" i="6" s="1" a="1"/>
  <c r="I207" i="6" s="1"/>
  <c r="N208" i="6"/>
  <c r="I208" i="6" s="1" a="1"/>
  <c r="I208" i="6" s="1"/>
  <c r="N209" i="6"/>
  <c r="I209" i="6" s="1" a="1"/>
  <c r="I209" i="6" s="1"/>
  <c r="N210" i="6"/>
  <c r="I210" i="6" s="1" a="1"/>
  <c r="I210" i="6" s="1"/>
  <c r="N211" i="6"/>
  <c r="I211" i="6" s="1" a="1"/>
  <c r="I211" i="6" s="1"/>
  <c r="N212" i="6"/>
  <c r="I212" i="6" s="1" a="1"/>
  <c r="I212" i="6" s="1"/>
  <c r="N213" i="6"/>
  <c r="I213" i="6" s="1" a="1"/>
  <c r="I213" i="6" s="1"/>
  <c r="N214" i="6"/>
  <c r="I214" i="6" s="1" a="1"/>
  <c r="I214" i="6" s="1"/>
  <c r="N215" i="6"/>
  <c r="I215" i="6" s="1" a="1"/>
  <c r="I215" i="6" s="1"/>
  <c r="N216" i="6"/>
  <c r="I216" i="6" s="1" a="1"/>
  <c r="I216" i="6" s="1"/>
  <c r="N217" i="6"/>
  <c r="I217" i="6" s="1" a="1"/>
  <c r="I217" i="6" s="1"/>
  <c r="N218" i="6"/>
  <c r="I218" i="6" s="1" a="1"/>
  <c r="I218" i="6" s="1"/>
  <c r="N219" i="6"/>
  <c r="I219" i="6" s="1" a="1"/>
  <c r="I219" i="6" s="1"/>
  <c r="N220" i="6"/>
  <c r="I220" i="6" s="1" a="1"/>
  <c r="I220" i="6" s="1"/>
  <c r="N221" i="6"/>
  <c r="I221" i="6" s="1" a="1"/>
  <c r="I221" i="6" s="1"/>
  <c r="N222" i="6"/>
  <c r="I222" i="6" s="1" a="1"/>
  <c r="I222" i="6" s="1"/>
  <c r="N223" i="6"/>
  <c r="I223" i="6" s="1" a="1"/>
  <c r="I223" i="6" s="1"/>
  <c r="N224" i="6"/>
  <c r="I224" i="6" s="1" a="1"/>
  <c r="I224" i="6" s="1"/>
  <c r="N225" i="6"/>
  <c r="I225" i="6" s="1" a="1"/>
  <c r="I225" i="6" s="1"/>
  <c r="N226" i="6"/>
  <c r="I226" i="6" s="1" a="1"/>
  <c r="I226" i="6" s="1"/>
  <c r="N227" i="6"/>
  <c r="I227" i="6" s="1" a="1"/>
  <c r="I227" i="6" s="1"/>
  <c r="N228" i="6"/>
  <c r="I228" i="6" s="1" a="1"/>
  <c r="I228" i="6" s="1"/>
  <c r="N229" i="6"/>
  <c r="I229" i="6" s="1" a="1"/>
  <c r="I229" i="6" s="1"/>
  <c r="N230" i="6"/>
  <c r="I230" i="6" s="1" a="1"/>
  <c r="I230" i="6" s="1"/>
  <c r="N231" i="6"/>
  <c r="I231" i="6" s="1" a="1"/>
  <c r="I231" i="6" s="1"/>
  <c r="N232" i="6"/>
  <c r="I232" i="6" s="1" a="1"/>
  <c r="I232" i="6" s="1"/>
  <c r="N233" i="6"/>
  <c r="I233" i="6" s="1" a="1"/>
  <c r="I233" i="6" s="1"/>
  <c r="N234" i="6"/>
  <c r="I234" i="6" s="1" a="1"/>
  <c r="I234" i="6" s="1"/>
  <c r="N235" i="6"/>
  <c r="I235" i="6" s="1" a="1"/>
  <c r="I235" i="6" s="1"/>
  <c r="N236" i="6"/>
  <c r="I236" i="6" s="1" a="1"/>
  <c r="I236" i="6" s="1"/>
  <c r="N237" i="6"/>
  <c r="I237" i="6" s="1" a="1"/>
  <c r="I237" i="6" s="1"/>
  <c r="N238" i="6"/>
  <c r="I238" i="6" s="1" a="1"/>
  <c r="I238" i="6" s="1"/>
  <c r="N239" i="6"/>
  <c r="I239" i="6" s="1" a="1"/>
  <c r="I239" i="6" s="1"/>
  <c r="N240" i="6"/>
  <c r="I240" i="6" s="1" a="1"/>
  <c r="I240" i="6" s="1"/>
  <c r="N241" i="6"/>
  <c r="I241" i="6" s="1" a="1"/>
  <c r="I241" i="6" s="1"/>
  <c r="N242" i="6"/>
  <c r="I242" i="6" s="1" a="1"/>
  <c r="I242" i="6" s="1"/>
  <c r="N243" i="6"/>
  <c r="I243" i="6" s="1" a="1"/>
  <c r="I243" i="6" s="1"/>
  <c r="N244" i="6"/>
  <c r="I244" i="6" s="1" a="1"/>
  <c r="I244" i="6" s="1"/>
  <c r="N245" i="6"/>
  <c r="I245" i="6" s="1" a="1"/>
  <c r="I245" i="6" s="1"/>
  <c r="N246" i="6"/>
  <c r="I246" i="6" s="1" a="1"/>
  <c r="I246" i="6" s="1"/>
  <c r="N247" i="6"/>
  <c r="I247" i="6" s="1" a="1"/>
  <c r="I247" i="6" s="1"/>
  <c r="N248" i="6"/>
  <c r="I248" i="6" s="1" a="1"/>
  <c r="I248" i="6" s="1"/>
  <c r="N249" i="6"/>
  <c r="I249" i="6" s="1" a="1"/>
  <c r="I249" i="6" s="1"/>
  <c r="N250" i="6"/>
  <c r="I250" i="6" s="1" a="1"/>
  <c r="I250" i="6" s="1"/>
  <c r="N251" i="6"/>
  <c r="I251" i="6" s="1" a="1"/>
  <c r="I251" i="6" s="1"/>
  <c r="N252" i="6"/>
  <c r="I252" i="6" s="1" a="1"/>
  <c r="I252" i="6" s="1"/>
  <c r="N253" i="6"/>
  <c r="I253" i="6" s="1" a="1"/>
  <c r="I253" i="6" s="1"/>
  <c r="N254" i="6"/>
  <c r="I254" i="6" s="1" a="1"/>
  <c r="I254" i="6" s="1"/>
  <c r="N255" i="6"/>
  <c r="I255" i="6" s="1" a="1"/>
  <c r="I255" i="6" s="1"/>
  <c r="N256" i="6"/>
  <c r="I256" i="6" s="1" a="1"/>
  <c r="I256" i="6" s="1"/>
  <c r="N257" i="6"/>
  <c r="I257" i="6" s="1" a="1"/>
  <c r="I257" i="6" s="1"/>
  <c r="N258" i="6"/>
  <c r="I258" i="6" s="1" a="1"/>
  <c r="I258" i="6" s="1"/>
  <c r="N259" i="6"/>
  <c r="I259" i="6" s="1" a="1"/>
  <c r="I259" i="6" s="1"/>
  <c r="N260" i="6"/>
  <c r="I260" i="6" s="1" a="1"/>
  <c r="I260" i="6" s="1"/>
  <c r="N261" i="6"/>
  <c r="I261" i="6" s="1" a="1"/>
  <c r="I261" i="6" s="1"/>
  <c r="N262" i="6"/>
  <c r="I262" i="6" s="1" a="1"/>
  <c r="I262" i="6" s="1"/>
  <c r="N263" i="6"/>
  <c r="I263" i="6" s="1" a="1"/>
  <c r="I263" i="6" s="1"/>
  <c r="N264" i="6"/>
  <c r="I264" i="6" s="1" a="1"/>
  <c r="I264" i="6" s="1"/>
  <c r="N265" i="6"/>
  <c r="I265" i="6" s="1" a="1"/>
  <c r="I265" i="6" s="1"/>
  <c r="N266" i="6"/>
  <c r="I266" i="6" s="1" a="1"/>
  <c r="I266" i="6" s="1"/>
  <c r="N267" i="6"/>
  <c r="I267" i="6" s="1" a="1"/>
  <c r="I267" i="6" s="1"/>
  <c r="N268" i="6"/>
  <c r="I268" i="6" s="1" a="1"/>
  <c r="I268" i="6" s="1"/>
  <c r="N269" i="6"/>
  <c r="I269" i="6" s="1" a="1"/>
  <c r="I269" i="6" s="1"/>
  <c r="N270" i="6"/>
  <c r="I270" i="6" s="1" a="1"/>
  <c r="I270" i="6" s="1"/>
  <c r="N271" i="6"/>
  <c r="I271" i="6" s="1" a="1"/>
  <c r="I271" i="6" s="1"/>
  <c r="N272" i="6"/>
  <c r="I272" i="6" s="1" a="1"/>
  <c r="I272" i="6" s="1"/>
  <c r="N273" i="6"/>
  <c r="I273" i="6" s="1" a="1"/>
  <c r="I273" i="6" s="1"/>
  <c r="N274" i="6"/>
  <c r="I274" i="6" s="1" a="1"/>
  <c r="I274" i="6" s="1"/>
  <c r="N275" i="6"/>
  <c r="I275" i="6" s="1" a="1"/>
  <c r="I275" i="6" s="1"/>
  <c r="N276" i="6"/>
  <c r="I276" i="6" s="1" a="1"/>
  <c r="I276" i="6" s="1"/>
  <c r="N277" i="6"/>
  <c r="I277" i="6" s="1" a="1"/>
  <c r="I277" i="6" s="1"/>
  <c r="N278" i="6"/>
  <c r="I278" i="6" s="1" a="1"/>
  <c r="I278" i="6" s="1"/>
  <c r="N279" i="6"/>
  <c r="I279" i="6" s="1" a="1"/>
  <c r="I279" i="6" s="1"/>
  <c r="N280" i="6"/>
  <c r="I280" i="6" s="1" a="1"/>
  <c r="I280" i="6" s="1"/>
  <c r="N281" i="6"/>
  <c r="I281" i="6" s="1" a="1"/>
  <c r="I281" i="6" s="1"/>
  <c r="N282" i="6"/>
  <c r="I282" i="6" s="1" a="1"/>
  <c r="I282" i="6" s="1"/>
  <c r="N283" i="6"/>
  <c r="I283" i="6" s="1" a="1"/>
  <c r="I283" i="6" s="1"/>
  <c r="N284" i="6"/>
  <c r="I284" i="6" s="1" a="1"/>
  <c r="I284" i="6" s="1"/>
  <c r="N285" i="6"/>
  <c r="I285" i="6" s="1" a="1"/>
  <c r="I285" i="6" s="1"/>
  <c r="N286" i="6"/>
  <c r="I286" i="6" s="1" a="1"/>
  <c r="I286" i="6" s="1"/>
  <c r="N287" i="6"/>
  <c r="I287" i="6" s="1" a="1"/>
  <c r="I287" i="6" s="1"/>
  <c r="N288" i="6"/>
  <c r="I288" i="6" s="1" a="1"/>
  <c r="I288" i="6" s="1"/>
  <c r="N289" i="6"/>
  <c r="I289" i="6" s="1" a="1"/>
  <c r="I289" i="6" s="1"/>
  <c r="N290" i="6"/>
  <c r="I290" i="6" s="1" a="1"/>
  <c r="I290" i="6" s="1"/>
  <c r="N291" i="6"/>
  <c r="I291" i="6" s="1" a="1"/>
  <c r="I291" i="6" s="1"/>
  <c r="N292" i="6"/>
  <c r="I292" i="6" s="1" a="1"/>
  <c r="I292" i="6" s="1"/>
  <c r="N293" i="6"/>
  <c r="I293" i="6" s="1" a="1"/>
  <c r="I293" i="6" s="1"/>
  <c r="N294" i="6"/>
  <c r="I294" i="6" s="1" a="1"/>
  <c r="I294" i="6" s="1"/>
  <c r="N295" i="6"/>
  <c r="I295" i="6" s="1" a="1"/>
  <c r="I295" i="6" s="1"/>
  <c r="N296" i="6"/>
  <c r="I296" i="6" s="1" a="1"/>
  <c r="I296" i="6" s="1"/>
  <c r="N297" i="6"/>
  <c r="I297" i="6" s="1" a="1"/>
  <c r="I297" i="6" s="1"/>
  <c r="N298" i="6"/>
  <c r="I298" i="6" s="1" a="1"/>
  <c r="I298" i="6" s="1"/>
  <c r="N299" i="6"/>
  <c r="I299" i="6" s="1" a="1"/>
  <c r="I299" i="6" s="1"/>
  <c r="N300" i="6"/>
  <c r="I300" i="6" s="1" a="1"/>
  <c r="I300" i="6" s="1"/>
  <c r="N301" i="6"/>
  <c r="I301" i="6" s="1" a="1"/>
  <c r="I301" i="6" s="1"/>
  <c r="N302" i="6"/>
  <c r="I302" i="6" s="1" a="1"/>
  <c r="I302" i="6" s="1"/>
  <c r="N303" i="6"/>
  <c r="I303" i="6" s="1" a="1"/>
  <c r="I303" i="6" s="1"/>
  <c r="N304" i="6"/>
  <c r="I304" i="6" s="1" a="1"/>
  <c r="I304" i="6" s="1"/>
  <c r="N305" i="6"/>
  <c r="I305" i="6" s="1" a="1"/>
  <c r="I305" i="6" s="1"/>
  <c r="N306" i="6"/>
  <c r="I306" i="6" s="1" a="1"/>
  <c r="I306" i="6" s="1"/>
  <c r="N307" i="6"/>
  <c r="I307" i="6" s="1" a="1"/>
  <c r="I307" i="6" s="1"/>
  <c r="N308" i="6"/>
  <c r="I308" i="6" s="1" a="1"/>
  <c r="I308" i="6" s="1"/>
  <c r="N309" i="6"/>
  <c r="I309" i="6" s="1" a="1"/>
  <c r="I309" i="6" s="1"/>
  <c r="N310" i="6"/>
  <c r="I310" i="6" s="1" a="1"/>
  <c r="I310" i="6" s="1"/>
  <c r="N311" i="6"/>
  <c r="I311" i="6" s="1" a="1"/>
  <c r="I311" i="6" s="1"/>
  <c r="N312" i="6"/>
  <c r="I312" i="6" s="1" a="1"/>
  <c r="I312" i="6" s="1"/>
  <c r="N313" i="6"/>
  <c r="I313" i="6" s="1" a="1"/>
  <c r="I313" i="6" s="1"/>
  <c r="N314" i="6"/>
  <c r="I314" i="6" s="1" a="1"/>
  <c r="I314" i="6" s="1"/>
  <c r="N315" i="6"/>
  <c r="I315" i="6" s="1" a="1"/>
  <c r="I315" i="6" s="1"/>
  <c r="N316" i="6"/>
  <c r="I316" i="6" s="1" a="1"/>
  <c r="I316" i="6" s="1"/>
  <c r="N317" i="6"/>
  <c r="I317" i="6" s="1" a="1"/>
  <c r="I317" i="6" s="1"/>
  <c r="N318" i="6"/>
  <c r="I318" i="6" s="1" a="1"/>
  <c r="I318" i="6" s="1"/>
  <c r="N319" i="6"/>
  <c r="I319" i="6" s="1" a="1"/>
  <c r="I319" i="6" s="1"/>
  <c r="N320" i="6"/>
  <c r="I320" i="6" s="1" a="1"/>
  <c r="I320" i="6" s="1"/>
  <c r="N321" i="6"/>
  <c r="I321" i="6" s="1" a="1"/>
  <c r="I321" i="6" s="1"/>
  <c r="N322" i="6"/>
  <c r="I322" i="6" s="1" a="1"/>
  <c r="I322" i="6" s="1"/>
  <c r="N323" i="6"/>
  <c r="I323" i="6" s="1" a="1"/>
  <c r="I323" i="6" s="1"/>
  <c r="N324" i="6"/>
  <c r="I324" i="6" s="1" a="1"/>
  <c r="I324" i="6" s="1"/>
  <c r="N325" i="6"/>
  <c r="I325" i="6" s="1" a="1"/>
  <c r="I325" i="6" s="1"/>
  <c r="N326" i="6"/>
  <c r="I326" i="6" s="1" a="1"/>
  <c r="I326" i="6" s="1"/>
  <c r="N327" i="6"/>
  <c r="I327" i="6" s="1" a="1"/>
  <c r="I327" i="6" s="1"/>
  <c r="N328" i="6"/>
  <c r="I328" i="6" s="1" a="1"/>
  <c r="I328" i="6" s="1"/>
  <c r="N329" i="6"/>
  <c r="I329" i="6" s="1" a="1"/>
  <c r="I329" i="6" s="1"/>
  <c r="N330" i="6"/>
  <c r="I330" i="6" s="1" a="1"/>
  <c r="I330" i="6" s="1"/>
  <c r="N331" i="6"/>
  <c r="I331" i="6" s="1" a="1"/>
  <c r="I331" i="6" s="1"/>
  <c r="N332" i="6"/>
  <c r="I332" i="6" s="1" a="1"/>
  <c r="I332" i="6" s="1"/>
  <c r="N333" i="6"/>
  <c r="I333" i="6" s="1" a="1"/>
  <c r="I333" i="6" s="1"/>
  <c r="N334" i="6"/>
  <c r="I334" i="6" s="1" a="1"/>
  <c r="I334" i="6" s="1"/>
  <c r="N335" i="6"/>
  <c r="I335" i="6" s="1" a="1"/>
  <c r="I335" i="6" s="1"/>
  <c r="N336" i="6"/>
  <c r="I336" i="6" s="1" a="1"/>
  <c r="I336" i="6" s="1"/>
  <c r="N337" i="6"/>
  <c r="I337" i="6" s="1" a="1"/>
  <c r="I337" i="6" s="1"/>
  <c r="N338" i="6"/>
  <c r="I338" i="6" s="1" a="1"/>
  <c r="I338" i="6" s="1"/>
  <c r="N339" i="6"/>
  <c r="I339" i="6" s="1" a="1"/>
  <c r="I339" i="6" s="1"/>
  <c r="N340" i="6"/>
  <c r="I340" i="6" s="1" a="1"/>
  <c r="I340" i="6" s="1"/>
  <c r="N341" i="6"/>
  <c r="I341" i="6" s="1" a="1"/>
  <c r="I341" i="6" s="1"/>
  <c r="N342" i="6"/>
  <c r="I342" i="6" s="1" a="1"/>
  <c r="I342" i="6" s="1"/>
  <c r="N343" i="6"/>
  <c r="I343" i="6" s="1" a="1"/>
  <c r="I343" i="6" s="1"/>
  <c r="N344" i="6"/>
  <c r="I344" i="6" s="1" a="1"/>
  <c r="I344" i="6" s="1"/>
  <c r="N345" i="6"/>
  <c r="I345" i="6" s="1" a="1"/>
  <c r="I345" i="6" s="1"/>
  <c r="N346" i="6"/>
  <c r="I346" i="6" s="1" a="1"/>
  <c r="I346" i="6" s="1"/>
  <c r="N347" i="6"/>
  <c r="I347" i="6" s="1" a="1"/>
  <c r="I347" i="6" s="1"/>
  <c r="N348" i="6"/>
  <c r="I348" i="6" s="1" a="1"/>
  <c r="I348" i="6" s="1"/>
  <c r="N349" i="6"/>
  <c r="I349" i="6" s="1" a="1"/>
  <c r="I349" i="6" s="1"/>
  <c r="N350" i="6"/>
  <c r="I350" i="6" s="1" a="1"/>
  <c r="I350" i="6" s="1"/>
  <c r="N351" i="6"/>
  <c r="I351" i="6" s="1" a="1"/>
  <c r="I351" i="6" s="1"/>
  <c r="N352" i="6"/>
  <c r="I352" i="6" s="1" a="1"/>
  <c r="I352" i="6" s="1"/>
  <c r="N353" i="6"/>
  <c r="I353" i="6" s="1" a="1"/>
  <c r="I353" i="6" s="1"/>
  <c r="N354" i="6"/>
  <c r="I354" i="6" s="1" a="1"/>
  <c r="I354" i="6" s="1"/>
  <c r="N355" i="6"/>
  <c r="I355" i="6" s="1" a="1"/>
  <c r="I355" i="6" s="1"/>
  <c r="N356" i="6"/>
  <c r="I356" i="6" s="1" a="1"/>
  <c r="I356" i="6" s="1"/>
  <c r="N357" i="6"/>
  <c r="I357" i="6" s="1" a="1"/>
  <c r="I357" i="6" s="1"/>
  <c r="N358" i="6"/>
  <c r="I358" i="6" s="1" a="1"/>
  <c r="I358" i="6" s="1"/>
  <c r="N359" i="6"/>
  <c r="I359" i="6" s="1" a="1"/>
  <c r="I359" i="6" s="1"/>
  <c r="N360" i="6"/>
  <c r="I360" i="6" s="1" a="1"/>
  <c r="I360" i="6" s="1"/>
  <c r="N361" i="6"/>
  <c r="I361" i="6" s="1" a="1"/>
  <c r="I361" i="6" s="1"/>
  <c r="N362" i="6"/>
  <c r="I362" i="6" s="1" a="1"/>
  <c r="I362" i="6" s="1"/>
  <c r="N363" i="6"/>
  <c r="I363" i="6" s="1" a="1"/>
  <c r="I363" i="6" s="1"/>
  <c r="N364" i="6"/>
  <c r="I364" i="6" s="1" a="1"/>
  <c r="I364" i="6" s="1"/>
  <c r="N365" i="6"/>
  <c r="I365" i="6" s="1" a="1"/>
  <c r="I365" i="6" s="1"/>
  <c r="N366" i="6"/>
  <c r="I366" i="6" s="1" a="1"/>
  <c r="I366" i="6" s="1"/>
  <c r="N367" i="6"/>
  <c r="I367" i="6" s="1" a="1"/>
  <c r="I367" i="6" s="1"/>
  <c r="N368" i="6"/>
  <c r="I368" i="6" s="1" a="1"/>
  <c r="I368" i="6" s="1"/>
  <c r="N369" i="6"/>
  <c r="I369" i="6" s="1" a="1"/>
  <c r="I369" i="6" s="1"/>
  <c r="N370" i="6"/>
  <c r="I370" i="6" s="1" a="1"/>
  <c r="I370" i="6" s="1"/>
  <c r="N371" i="6"/>
  <c r="I371" i="6" s="1" a="1"/>
  <c r="I371" i="6" s="1"/>
  <c r="N372" i="6"/>
  <c r="I372" i="6" s="1" a="1"/>
  <c r="I372" i="6" s="1"/>
  <c r="N373" i="6"/>
  <c r="I373" i="6" s="1" a="1"/>
  <c r="I373" i="6" s="1"/>
  <c r="N374" i="6"/>
  <c r="I374" i="6" s="1" a="1"/>
  <c r="I374" i="6" s="1"/>
  <c r="N375" i="6"/>
  <c r="I375" i="6" s="1" a="1"/>
  <c r="I375" i="6" s="1"/>
  <c r="N376" i="6"/>
  <c r="I376" i="6" s="1" a="1"/>
  <c r="I376" i="6" s="1"/>
  <c r="N377" i="6"/>
  <c r="I377" i="6" s="1" a="1"/>
  <c r="I377" i="6" s="1"/>
  <c r="N378" i="6"/>
  <c r="I378" i="6" s="1" a="1"/>
  <c r="I378" i="6" s="1"/>
  <c r="N379" i="6"/>
  <c r="I379" i="6" s="1" a="1"/>
  <c r="I379" i="6" s="1"/>
  <c r="N380" i="6"/>
  <c r="I380" i="6" s="1" a="1"/>
  <c r="I380" i="6" s="1"/>
  <c r="N381" i="6"/>
  <c r="I381" i="6" s="1" a="1"/>
  <c r="I381" i="6" s="1"/>
  <c r="N382" i="6"/>
  <c r="I382" i="6" s="1" a="1"/>
  <c r="I382" i="6" s="1"/>
  <c r="N383" i="6"/>
  <c r="I383" i="6" s="1" a="1"/>
  <c r="I383" i="6" s="1"/>
  <c r="N384" i="6"/>
  <c r="I384" i="6" s="1" a="1"/>
  <c r="I384" i="6" s="1"/>
  <c r="N385" i="6"/>
  <c r="I385" i="6" s="1" a="1"/>
  <c r="I385" i="6" s="1"/>
  <c r="N386" i="6"/>
  <c r="I386" i="6" s="1" a="1"/>
  <c r="I386" i="6" s="1"/>
  <c r="N387" i="6"/>
  <c r="I387" i="6" s="1" a="1"/>
  <c r="I387" i="6" s="1"/>
  <c r="N388" i="6"/>
  <c r="I388" i="6" s="1" a="1"/>
  <c r="I388" i="6" s="1"/>
  <c r="N389" i="6"/>
  <c r="I389" i="6" s="1" a="1"/>
  <c r="I389" i="6" s="1"/>
  <c r="N390" i="6"/>
  <c r="I390" i="6" s="1" a="1"/>
  <c r="I390" i="6" s="1"/>
  <c r="N391" i="6"/>
  <c r="I391" i="6" s="1" a="1"/>
  <c r="I391" i="6" s="1"/>
  <c r="N392" i="6"/>
  <c r="I392" i="6" s="1" a="1"/>
  <c r="I392" i="6" s="1"/>
  <c r="N393" i="6"/>
  <c r="I393" i="6" s="1" a="1"/>
  <c r="I393" i="6" s="1"/>
  <c r="N394" i="6"/>
  <c r="I394" i="6" s="1" a="1"/>
  <c r="I394" i="6" s="1"/>
  <c r="N395" i="6"/>
  <c r="I395" i="6" s="1" a="1"/>
  <c r="I395" i="6" s="1"/>
  <c r="N396" i="6"/>
  <c r="I396" i="6" s="1" a="1"/>
  <c r="I396" i="6" s="1"/>
  <c r="N397" i="6"/>
  <c r="I397" i="6" s="1" a="1"/>
  <c r="I397" i="6" s="1"/>
  <c r="N398" i="6"/>
  <c r="I398" i="6" s="1" a="1"/>
  <c r="I398" i="6" s="1"/>
  <c r="N399" i="6"/>
  <c r="I399" i="6" s="1" a="1"/>
  <c r="I399" i="6" s="1"/>
  <c r="N400" i="6"/>
  <c r="I400" i="6" s="1" a="1"/>
  <c r="I400" i="6" s="1"/>
  <c r="N401" i="6"/>
  <c r="I401" i="6" s="1" a="1"/>
  <c r="I401" i="6" s="1"/>
  <c r="N402" i="6"/>
  <c r="I402" i="6" s="1" a="1"/>
  <c r="I402" i="6" s="1"/>
  <c r="N403" i="6"/>
  <c r="I403" i="6" s="1" a="1"/>
  <c r="I403" i="6" s="1"/>
  <c r="N404" i="6"/>
  <c r="I404" i="6" s="1" a="1"/>
  <c r="I404" i="6" s="1"/>
  <c r="N405" i="6"/>
  <c r="I405" i="6" s="1" a="1"/>
  <c r="I405" i="6" s="1"/>
  <c r="N406" i="6"/>
  <c r="I406" i="6" s="1" a="1"/>
  <c r="I406" i="6" s="1"/>
  <c r="N407" i="6"/>
  <c r="I407" i="6" s="1" a="1"/>
  <c r="I407" i="6" s="1"/>
  <c r="N408" i="6"/>
  <c r="I408" i="6" s="1" a="1"/>
  <c r="I408" i="6" s="1"/>
  <c r="N409" i="6"/>
  <c r="I409" i="6" s="1" a="1"/>
  <c r="I409" i="6" s="1"/>
  <c r="N410" i="6"/>
  <c r="I410" i="6" s="1" a="1"/>
  <c r="I410" i="6" s="1"/>
  <c r="N411" i="6"/>
  <c r="I411" i="6" s="1" a="1"/>
  <c r="I411" i="6" s="1"/>
  <c r="N412" i="6"/>
  <c r="I412" i="6" s="1" a="1"/>
  <c r="I412" i="6" s="1"/>
  <c r="N413" i="6"/>
  <c r="I413" i="6" s="1" a="1"/>
  <c r="I413" i="6" s="1"/>
  <c r="N414" i="6"/>
  <c r="I414" i="6" s="1" a="1"/>
  <c r="I414" i="6" s="1"/>
  <c r="N415" i="6"/>
  <c r="I415" i="6" s="1" a="1"/>
  <c r="I415" i="6" s="1"/>
  <c r="N416" i="6"/>
  <c r="I416" i="6" s="1" a="1"/>
  <c r="I416" i="6" s="1"/>
  <c r="N417" i="6"/>
  <c r="I417" i="6" s="1" a="1"/>
  <c r="I417" i="6" s="1"/>
  <c r="N418" i="6"/>
  <c r="I418" i="6" s="1" a="1"/>
  <c r="I418" i="6" s="1"/>
  <c r="N419" i="6"/>
  <c r="I419" i="6" s="1" a="1"/>
  <c r="I419" i="6" s="1"/>
  <c r="N420" i="6"/>
  <c r="I420" i="6" s="1" a="1"/>
  <c r="I420" i="6" s="1"/>
  <c r="N421" i="6"/>
  <c r="I421" i="6" s="1" a="1"/>
  <c r="I421" i="6" s="1"/>
  <c r="N422" i="6"/>
  <c r="I422" i="6" s="1" a="1"/>
  <c r="I422" i="6" s="1"/>
  <c r="N423" i="6"/>
  <c r="I423" i="6" s="1" a="1"/>
  <c r="I423" i="6" s="1"/>
  <c r="N424" i="6"/>
  <c r="I424" i="6" s="1" a="1"/>
  <c r="I424" i="6" s="1"/>
  <c r="N425" i="6"/>
  <c r="I425" i="6" s="1" a="1"/>
  <c r="I425" i="6" s="1"/>
  <c r="N426" i="6"/>
  <c r="I426" i="6" s="1" a="1"/>
  <c r="I426" i="6" s="1"/>
  <c r="N427" i="6"/>
  <c r="I427" i="6" s="1" a="1"/>
  <c r="I427" i="6" s="1"/>
  <c r="N428" i="6"/>
  <c r="I428" i="6" s="1" a="1"/>
  <c r="I428" i="6" s="1"/>
  <c r="N429" i="6"/>
  <c r="I429" i="6" s="1" a="1"/>
  <c r="I429" i="6" s="1"/>
  <c r="N430" i="6"/>
  <c r="I430" i="6" s="1" a="1"/>
  <c r="I430" i="6" s="1"/>
  <c r="N431" i="6"/>
  <c r="I431" i="6" s="1" a="1"/>
  <c r="I431" i="6" s="1"/>
  <c r="N432" i="6"/>
  <c r="I432" i="6" s="1" a="1"/>
  <c r="I432" i="6" s="1"/>
  <c r="N433" i="6"/>
  <c r="I433" i="6" s="1" a="1"/>
  <c r="I433" i="6" s="1"/>
  <c r="N434" i="6"/>
  <c r="I434" i="6" s="1" a="1"/>
  <c r="I434" i="6" s="1"/>
  <c r="N435" i="6"/>
  <c r="I435" i="6" s="1" a="1"/>
  <c r="I435" i="6" s="1"/>
  <c r="N436" i="6"/>
  <c r="I436" i="6" s="1" a="1"/>
  <c r="I436" i="6" s="1"/>
  <c r="N437" i="6"/>
  <c r="I437" i="6" s="1" a="1"/>
  <c r="I437" i="6" s="1"/>
  <c r="N438" i="6"/>
  <c r="I438" i="6" s="1" a="1"/>
  <c r="I438" i="6" s="1"/>
  <c r="N439" i="6"/>
  <c r="I439" i="6" s="1" a="1"/>
  <c r="I439" i="6" s="1"/>
  <c r="N440" i="6"/>
  <c r="I440" i="6" s="1" a="1"/>
  <c r="I440" i="6" s="1"/>
  <c r="N441" i="6"/>
  <c r="I441" i="6" s="1" a="1"/>
  <c r="I441" i="6" s="1"/>
  <c r="N442" i="6"/>
  <c r="I442" i="6" s="1" a="1"/>
  <c r="I442" i="6" s="1"/>
  <c r="N443" i="6"/>
  <c r="I443" i="6" s="1" a="1"/>
  <c r="I443" i="6" s="1"/>
  <c r="N444" i="6"/>
  <c r="I444" i="6" s="1" a="1"/>
  <c r="I444" i="6" s="1"/>
  <c r="N445" i="6"/>
  <c r="I445" i="6" s="1" a="1"/>
  <c r="I445" i="6" s="1"/>
  <c r="N446" i="6"/>
  <c r="I446" i="6" s="1" a="1"/>
  <c r="I446" i="6" s="1"/>
  <c r="N447" i="6"/>
  <c r="I447" i="6" s="1" a="1"/>
  <c r="I447" i="6" s="1"/>
  <c r="N448" i="6"/>
  <c r="I448" i="6" s="1" a="1"/>
  <c r="I448" i="6" s="1"/>
  <c r="N449" i="6"/>
  <c r="I449" i="6" s="1" a="1"/>
  <c r="I449" i="6" s="1"/>
  <c r="N450" i="6"/>
  <c r="I450" i="6" s="1" a="1"/>
  <c r="I450" i="6" s="1"/>
  <c r="N451" i="6"/>
  <c r="I451" i="6" s="1" a="1"/>
  <c r="I451" i="6" s="1"/>
  <c r="N452" i="6"/>
  <c r="I452" i="6" s="1" a="1"/>
  <c r="I452" i="6" s="1"/>
  <c r="N453" i="6"/>
  <c r="I453" i="6" s="1" a="1"/>
  <c r="I453" i="6" s="1"/>
  <c r="N454" i="6"/>
  <c r="I454" i="6" s="1" a="1"/>
  <c r="I454" i="6" s="1"/>
  <c r="N455" i="6"/>
  <c r="I455" i="6" s="1" a="1"/>
  <c r="I455" i="6" s="1"/>
  <c r="N456" i="6"/>
  <c r="I456" i="6" s="1" a="1"/>
  <c r="I456" i="6" s="1"/>
  <c r="N457" i="6"/>
  <c r="I457" i="6" s="1" a="1"/>
  <c r="I457" i="6" s="1"/>
  <c r="N458" i="6"/>
  <c r="I458" i="6" s="1" a="1"/>
  <c r="I458" i="6" s="1"/>
  <c r="N459" i="6"/>
  <c r="I459" i="6" s="1" a="1"/>
  <c r="I459" i="6" s="1"/>
  <c r="N460" i="6"/>
  <c r="I460" i="6" s="1" a="1"/>
  <c r="I460" i="6" s="1"/>
  <c r="N461" i="6"/>
  <c r="I461" i="6" s="1" a="1"/>
  <c r="I461" i="6" s="1"/>
  <c r="N462" i="6"/>
  <c r="I462" i="6" s="1" a="1"/>
  <c r="I462" i="6" s="1"/>
  <c r="N463" i="6"/>
  <c r="I463" i="6" s="1" a="1"/>
  <c r="I463" i="6" s="1"/>
  <c r="N464" i="6"/>
  <c r="I464" i="6" s="1" a="1"/>
  <c r="I464" i="6" s="1"/>
  <c r="N465" i="6"/>
  <c r="I465" i="6" s="1" a="1"/>
  <c r="I465" i="6" s="1"/>
  <c r="N466" i="6"/>
  <c r="I466" i="6" s="1" a="1"/>
  <c r="I466" i="6" s="1"/>
  <c r="N467" i="6"/>
  <c r="I467" i="6" s="1" a="1"/>
  <c r="I467" i="6" s="1"/>
  <c r="N468" i="6"/>
  <c r="I468" i="6" s="1" a="1"/>
  <c r="I468" i="6" s="1"/>
  <c r="N469" i="6"/>
  <c r="I469" i="6" s="1" a="1"/>
  <c r="I469" i="6" s="1"/>
  <c r="N470" i="6"/>
  <c r="I470" i="6" s="1" a="1"/>
  <c r="I470" i="6" s="1"/>
  <c r="N471" i="6"/>
  <c r="I471" i="6" s="1" a="1"/>
  <c r="I471" i="6" s="1"/>
  <c r="N472" i="6"/>
  <c r="I472" i="6" s="1" a="1"/>
  <c r="I472" i="6" s="1"/>
  <c r="N473" i="6"/>
  <c r="I473" i="6" s="1" a="1"/>
  <c r="I473" i="6" s="1"/>
  <c r="N474" i="6"/>
  <c r="I474" i="6" s="1" a="1"/>
  <c r="I474" i="6" s="1"/>
  <c r="N475" i="6"/>
  <c r="I475" i="6" s="1" a="1"/>
  <c r="I475" i="6" s="1"/>
  <c r="N476" i="6"/>
  <c r="I476" i="6" s="1" a="1"/>
  <c r="I476" i="6" s="1"/>
  <c r="N477" i="6"/>
  <c r="I477" i="6" s="1" a="1"/>
  <c r="I477" i="6" s="1"/>
  <c r="N478" i="6"/>
  <c r="I478" i="6" s="1" a="1"/>
  <c r="I478" i="6" s="1"/>
  <c r="N479" i="6"/>
  <c r="I479" i="6" s="1" a="1"/>
  <c r="I479" i="6" s="1"/>
  <c r="N480" i="6"/>
  <c r="I480" i="6" s="1" a="1"/>
  <c r="I480" i="6" s="1"/>
  <c r="N481" i="6"/>
  <c r="I481" i="6" s="1" a="1"/>
  <c r="I481" i="6" s="1"/>
  <c r="N482" i="6"/>
  <c r="I482" i="6" s="1" a="1"/>
  <c r="I482" i="6" s="1"/>
  <c r="N483" i="6"/>
  <c r="I483" i="6" s="1" a="1"/>
  <c r="I483" i="6" s="1"/>
  <c r="N484" i="6"/>
  <c r="I484" i="6" s="1" a="1"/>
  <c r="I484" i="6" s="1"/>
  <c r="N485" i="6"/>
  <c r="I485" i="6" s="1" a="1"/>
  <c r="I485" i="6" s="1"/>
  <c r="N486" i="6"/>
  <c r="I486" i="6" s="1" a="1"/>
  <c r="I486" i="6" s="1"/>
  <c r="N487" i="6"/>
  <c r="I487" i="6" s="1" a="1"/>
  <c r="I487" i="6" s="1"/>
  <c r="N488" i="6"/>
  <c r="I488" i="6" s="1" a="1"/>
  <c r="I488" i="6" s="1"/>
  <c r="N489" i="6"/>
  <c r="I489" i="6" s="1" a="1"/>
  <c r="I489" i="6" s="1"/>
  <c r="N490" i="6"/>
  <c r="I490" i="6" s="1" a="1"/>
  <c r="I490" i="6" s="1"/>
  <c r="N491" i="6"/>
  <c r="I491" i="6" s="1" a="1"/>
  <c r="I491" i="6" s="1"/>
  <c r="N492" i="6"/>
  <c r="I492" i="6" s="1" a="1"/>
  <c r="I492" i="6" s="1"/>
  <c r="N493" i="6"/>
  <c r="I493" i="6" s="1" a="1"/>
  <c r="I493" i="6" s="1"/>
  <c r="N494" i="6"/>
  <c r="I494" i="6" s="1" a="1"/>
  <c r="I494" i="6" s="1"/>
  <c r="N495" i="6"/>
  <c r="I495" i="6" s="1" a="1"/>
  <c r="I495" i="6" s="1"/>
  <c r="N496" i="6"/>
  <c r="I496" i="6" s="1" a="1"/>
  <c r="I496" i="6" s="1"/>
  <c r="N497" i="6"/>
  <c r="I497" i="6" s="1" a="1"/>
  <c r="I497" i="6" s="1"/>
  <c r="N498" i="6"/>
  <c r="I498" i="6" s="1" a="1"/>
  <c r="I498" i="6" s="1"/>
  <c r="N499" i="6"/>
  <c r="I499" i="6" s="1" a="1"/>
  <c r="I499" i="6" s="1"/>
  <c r="N500" i="6"/>
  <c r="I500" i="6" s="1" a="1"/>
  <c r="I500" i="6" s="1"/>
  <c r="N501" i="6"/>
  <c r="I501" i="6" s="1" a="1"/>
  <c r="I501" i="6" s="1"/>
  <c r="N502" i="6"/>
  <c r="I502" i="6" s="1" a="1"/>
  <c r="I502" i="6" s="1"/>
  <c r="N503" i="6"/>
  <c r="I503" i="6" s="1" a="1"/>
  <c r="I503" i="6" s="1"/>
  <c r="N504" i="6"/>
  <c r="I504" i="6" s="1" a="1"/>
  <c r="I504" i="6" s="1"/>
  <c r="N505" i="6"/>
  <c r="I505" i="6" s="1" a="1"/>
  <c r="I505" i="6" s="1"/>
  <c r="N506" i="6"/>
  <c r="I506" i="6" s="1" a="1"/>
  <c r="I506" i="6" s="1"/>
  <c r="N507" i="6"/>
  <c r="I507" i="6" s="1" a="1"/>
  <c r="I507" i="6" s="1"/>
  <c r="N508" i="6"/>
  <c r="I508" i="6" s="1" a="1"/>
  <c r="I508" i="6" s="1"/>
  <c r="N509" i="6"/>
  <c r="I509" i="6" s="1" a="1"/>
  <c r="I509" i="6" s="1"/>
  <c r="N510" i="6"/>
  <c r="I510" i="6" s="1" a="1"/>
  <c r="I510" i="6" s="1"/>
  <c r="N511" i="6"/>
  <c r="I511" i="6" s="1" a="1"/>
  <c r="I511" i="6" s="1"/>
  <c r="N512" i="6"/>
  <c r="I512" i="6" s="1" a="1"/>
  <c r="I512" i="6" s="1"/>
  <c r="N513" i="6"/>
  <c r="I513" i="6" s="1" a="1"/>
  <c r="I513" i="6" s="1"/>
  <c r="N514" i="6"/>
  <c r="I514" i="6" s="1" a="1"/>
  <c r="I514" i="6" s="1"/>
  <c r="N515" i="6"/>
  <c r="I515" i="6" s="1" a="1"/>
  <c r="I515" i="6" s="1"/>
  <c r="N516" i="6"/>
  <c r="I516" i="6" s="1" a="1"/>
  <c r="I516" i="6" s="1"/>
  <c r="N517" i="6"/>
  <c r="I517" i="6" s="1" a="1"/>
  <c r="I517" i="6" s="1"/>
  <c r="N518" i="6"/>
  <c r="I518" i="6" s="1" a="1"/>
  <c r="I518" i="6" s="1"/>
  <c r="N519" i="6"/>
  <c r="I519" i="6" s="1" a="1"/>
  <c r="I519" i="6" s="1"/>
  <c r="N520" i="6"/>
  <c r="I520" i="6" s="1" a="1"/>
  <c r="I520" i="6" s="1"/>
  <c r="N521" i="6"/>
  <c r="I521" i="6" s="1" a="1"/>
  <c r="I521" i="6" s="1"/>
  <c r="N522" i="6"/>
  <c r="I522" i="6" s="1" a="1"/>
  <c r="I522" i="6" s="1"/>
  <c r="N523" i="6"/>
  <c r="I523" i="6" s="1" a="1"/>
  <c r="I523" i="6" s="1"/>
  <c r="N524" i="6"/>
  <c r="I524" i="6" s="1" a="1"/>
  <c r="I524" i="6" s="1"/>
  <c r="N525" i="6"/>
  <c r="I525" i="6" s="1" a="1"/>
  <c r="I525" i="6" s="1"/>
  <c r="N526" i="6"/>
  <c r="I526" i="6" s="1" a="1"/>
  <c r="I526" i="6" s="1"/>
  <c r="N527" i="6"/>
  <c r="I527" i="6" s="1" a="1"/>
  <c r="I527" i="6" s="1"/>
  <c r="N528" i="6"/>
  <c r="I528" i="6" s="1" a="1"/>
  <c r="I528" i="6" s="1"/>
  <c r="N529" i="6"/>
  <c r="I529" i="6" s="1" a="1"/>
  <c r="I529" i="6" s="1"/>
  <c r="N530" i="6"/>
  <c r="I530" i="6" s="1" a="1"/>
  <c r="I530" i="6" s="1"/>
  <c r="N531" i="6"/>
  <c r="I531" i="6" s="1" a="1"/>
  <c r="I531" i="6" s="1"/>
  <c r="N532" i="6"/>
  <c r="I532" i="6" s="1" a="1"/>
  <c r="I532" i="6" s="1"/>
  <c r="N533" i="6"/>
  <c r="I533" i="6" s="1" a="1"/>
  <c r="I533" i="6" s="1"/>
  <c r="N534" i="6"/>
  <c r="I534" i="6" s="1" a="1"/>
  <c r="I534" i="6" s="1"/>
  <c r="N535" i="6"/>
  <c r="I535" i="6" s="1" a="1"/>
  <c r="I535" i="6" s="1"/>
  <c r="N536" i="6"/>
  <c r="I536" i="6" s="1" a="1"/>
  <c r="I536" i="6" s="1"/>
  <c r="N537" i="6"/>
  <c r="I537" i="6" s="1" a="1"/>
  <c r="I537" i="6" s="1"/>
  <c r="N538" i="6"/>
  <c r="I538" i="6" s="1" a="1"/>
  <c r="I538" i="6" s="1"/>
  <c r="N539" i="6"/>
  <c r="I539" i="6" s="1" a="1"/>
  <c r="I539" i="6" s="1"/>
  <c r="N540" i="6"/>
  <c r="I540" i="6" s="1" a="1"/>
  <c r="I540" i="6" s="1"/>
  <c r="N541" i="6"/>
  <c r="I541" i="6" s="1" a="1"/>
  <c r="I541" i="6" s="1"/>
  <c r="N542" i="6"/>
  <c r="I542" i="6" s="1" a="1"/>
  <c r="I542" i="6" s="1"/>
  <c r="N543" i="6"/>
  <c r="I543" i="6" s="1" a="1"/>
  <c r="I543" i="6" s="1"/>
  <c r="N544" i="6"/>
  <c r="I544" i="6" s="1" a="1"/>
  <c r="I544" i="6" s="1"/>
  <c r="N545" i="6"/>
  <c r="I545" i="6" s="1" a="1"/>
  <c r="I545" i="6" s="1"/>
  <c r="N546" i="6"/>
  <c r="I546" i="6" s="1" a="1"/>
  <c r="I546" i="6" s="1"/>
  <c r="N547" i="6"/>
  <c r="I547" i="6" s="1" a="1"/>
  <c r="I547" i="6" s="1"/>
  <c r="N548" i="6"/>
  <c r="I548" i="6" s="1" a="1"/>
  <c r="I548" i="6" s="1"/>
  <c r="N549" i="6"/>
  <c r="I549" i="6" s="1" a="1"/>
  <c r="I549" i="6" s="1"/>
  <c r="N550" i="6"/>
  <c r="I550" i="6" s="1" a="1"/>
  <c r="I550" i="6" s="1"/>
  <c r="N551" i="6"/>
  <c r="I551" i="6" s="1" a="1"/>
  <c r="I551" i="6" s="1"/>
  <c r="N552" i="6"/>
  <c r="I552" i="6" s="1" a="1"/>
  <c r="I552" i="6" s="1"/>
  <c r="N553" i="6"/>
  <c r="I553" i="6" s="1" a="1"/>
  <c r="I553" i="6" s="1"/>
  <c r="N554" i="6"/>
  <c r="I554" i="6" s="1" a="1"/>
  <c r="I554" i="6" s="1"/>
  <c r="N555" i="6"/>
  <c r="I555" i="6" s="1" a="1"/>
  <c r="I555" i="6" s="1"/>
  <c r="N556" i="6"/>
  <c r="I556" i="6" s="1" a="1"/>
  <c r="I556" i="6" s="1"/>
  <c r="N557" i="6"/>
  <c r="I557" i="6" s="1" a="1"/>
  <c r="I557" i="6" s="1"/>
  <c r="N558" i="6"/>
  <c r="I558" i="6" s="1" a="1"/>
  <c r="I558" i="6" s="1"/>
  <c r="N559" i="6"/>
  <c r="I559" i="6" s="1" a="1"/>
  <c r="I559" i="6" s="1"/>
  <c r="N560" i="6"/>
  <c r="I560" i="6" s="1" a="1"/>
  <c r="I560" i="6" s="1"/>
  <c r="N561" i="6"/>
  <c r="I561" i="6" s="1" a="1"/>
  <c r="I561" i="6" s="1"/>
  <c r="N562" i="6"/>
  <c r="I562" i="6" s="1" a="1"/>
  <c r="I562" i="6" s="1"/>
  <c r="N563" i="6"/>
  <c r="I563" i="6" s="1" a="1"/>
  <c r="I563" i="6" s="1"/>
  <c r="N564" i="6"/>
  <c r="I564" i="6" s="1" a="1"/>
  <c r="I564" i="6" s="1"/>
  <c r="N565" i="6"/>
  <c r="I565" i="6" s="1" a="1"/>
  <c r="I565" i="6" s="1"/>
  <c r="N566" i="6"/>
  <c r="I566" i="6" s="1" a="1"/>
  <c r="I566" i="6" s="1"/>
  <c r="N567" i="6"/>
  <c r="I567" i="6" s="1" a="1"/>
  <c r="I567" i="6" s="1"/>
  <c r="N568" i="6"/>
  <c r="I568" i="6" s="1" a="1"/>
  <c r="I568" i="6" s="1"/>
  <c r="N569" i="6"/>
  <c r="I569" i="6" s="1" a="1"/>
  <c r="I569" i="6" s="1"/>
  <c r="N570" i="6"/>
  <c r="I570" i="6" s="1" a="1"/>
  <c r="I570" i="6" s="1"/>
  <c r="N571" i="6"/>
  <c r="I571" i="6" s="1" a="1"/>
  <c r="I571" i="6" s="1"/>
  <c r="N572" i="6"/>
  <c r="I572" i="6" s="1" a="1"/>
  <c r="I572" i="6" s="1"/>
  <c r="N573" i="6"/>
  <c r="I573" i="6" s="1" a="1"/>
  <c r="I573" i="6" s="1"/>
  <c r="N574" i="6"/>
  <c r="I574" i="6" s="1" a="1"/>
  <c r="I574" i="6" s="1"/>
  <c r="N575" i="6"/>
  <c r="I575" i="6" s="1" a="1"/>
  <c r="I575" i="6" s="1"/>
  <c r="N576" i="6"/>
  <c r="I576" i="6" s="1" a="1"/>
  <c r="I576" i="6" s="1"/>
  <c r="N577" i="6"/>
  <c r="I577" i="6" s="1" a="1"/>
  <c r="I577" i="6" s="1"/>
  <c r="N578" i="6"/>
  <c r="I578" i="6" s="1" a="1"/>
  <c r="I578" i="6" s="1"/>
  <c r="N579" i="6"/>
  <c r="I579" i="6" s="1" a="1"/>
  <c r="I579" i="6" s="1"/>
  <c r="N580" i="6"/>
  <c r="I580" i="6" s="1" a="1"/>
  <c r="I580" i="6" s="1"/>
  <c r="N581" i="6"/>
  <c r="I581" i="6" s="1" a="1"/>
  <c r="I581" i="6" s="1"/>
  <c r="N582" i="6"/>
  <c r="I582" i="6" s="1" a="1"/>
  <c r="I582" i="6" s="1"/>
  <c r="N583" i="6"/>
  <c r="I583" i="6" s="1" a="1"/>
  <c r="I583" i="6" s="1"/>
  <c r="N584" i="6"/>
  <c r="I584" i="6" s="1" a="1"/>
  <c r="I584" i="6" s="1"/>
  <c r="N585" i="6"/>
  <c r="I585" i="6" s="1" a="1"/>
  <c r="I585" i="6" s="1"/>
  <c r="N586" i="6"/>
  <c r="I586" i="6" s="1" a="1"/>
  <c r="I586" i="6" s="1"/>
  <c r="N587" i="6"/>
  <c r="I587" i="6" s="1" a="1"/>
  <c r="I587" i="6" s="1"/>
  <c r="N588" i="6"/>
  <c r="I588" i="6" s="1" a="1"/>
  <c r="I588" i="6" s="1"/>
  <c r="N589" i="6"/>
  <c r="I589" i="6" s="1" a="1"/>
  <c r="I589" i="6" s="1"/>
  <c r="N590" i="6"/>
  <c r="I590" i="6" s="1" a="1"/>
  <c r="I590" i="6" s="1"/>
  <c r="N591" i="6"/>
  <c r="I591" i="6" s="1" a="1"/>
  <c r="I591" i="6" s="1"/>
  <c r="N592" i="6"/>
  <c r="I592" i="6" s="1" a="1"/>
  <c r="I592" i="6" s="1"/>
  <c r="N593" i="6"/>
  <c r="I593" i="6" s="1" a="1"/>
  <c r="I593" i="6" s="1"/>
  <c r="N594" i="6"/>
  <c r="I594" i="6" s="1" a="1"/>
  <c r="I594" i="6" s="1"/>
  <c r="N595" i="6"/>
  <c r="I595" i="6" s="1" a="1"/>
  <c r="I595" i="6" s="1"/>
  <c r="N596" i="6"/>
  <c r="I596" i="6" s="1" a="1"/>
  <c r="I596" i="6" s="1"/>
  <c r="N597" i="6"/>
  <c r="I597" i="6" s="1" a="1"/>
  <c r="I597" i="6" s="1"/>
  <c r="N598" i="6"/>
  <c r="I598" i="6" s="1" a="1"/>
  <c r="I598" i="6" s="1"/>
  <c r="N599" i="6"/>
  <c r="I599" i="6" s="1" a="1"/>
  <c r="I599" i="6" s="1"/>
  <c r="N600" i="6"/>
  <c r="I600" i="6" s="1" a="1"/>
  <c r="I600" i="6" s="1"/>
  <c r="N601" i="6"/>
  <c r="I601" i="6" s="1" a="1"/>
  <c r="I601" i="6" s="1"/>
  <c r="N602" i="6"/>
  <c r="I602" i="6" s="1" a="1"/>
  <c r="I602" i="6" s="1"/>
  <c r="N603" i="6"/>
  <c r="I603" i="6" s="1" a="1"/>
  <c r="I603" i="6" s="1"/>
  <c r="N604" i="6"/>
  <c r="I604" i="6" s="1" a="1"/>
  <c r="I604" i="6" s="1"/>
  <c r="N605" i="6"/>
  <c r="I605" i="6" s="1" a="1"/>
  <c r="I605" i="6" s="1"/>
  <c r="N606" i="6"/>
  <c r="I606" i="6" s="1" a="1"/>
  <c r="I606" i="6" s="1"/>
  <c r="N607" i="6"/>
  <c r="I607" i="6" s="1" a="1"/>
  <c r="I607" i="6" s="1"/>
  <c r="N608" i="6"/>
  <c r="I608" i="6" s="1" a="1"/>
  <c r="I608" i="6" s="1"/>
  <c r="N609" i="6"/>
  <c r="I609" i="6" s="1" a="1"/>
  <c r="I609" i="6" s="1"/>
  <c r="N610" i="6"/>
  <c r="I610" i="6" s="1" a="1"/>
  <c r="I610" i="6" s="1"/>
  <c r="N611" i="6"/>
  <c r="I611" i="6" s="1" a="1"/>
  <c r="I611" i="6" s="1"/>
  <c r="N612" i="6"/>
  <c r="I612" i="6" s="1" a="1"/>
  <c r="I612" i="6" s="1"/>
  <c r="N613" i="6"/>
  <c r="I613" i="6" s="1" a="1"/>
  <c r="I613" i="6" s="1"/>
  <c r="N614" i="6"/>
  <c r="I614" i="6" s="1" a="1"/>
  <c r="I614" i="6" s="1"/>
  <c r="N615" i="6"/>
  <c r="I615" i="6" s="1" a="1"/>
  <c r="I615" i="6" s="1"/>
  <c r="N616" i="6"/>
  <c r="I616" i="6" s="1" a="1"/>
  <c r="I616" i="6" s="1"/>
  <c r="N617" i="6"/>
  <c r="I617" i="6" s="1" a="1"/>
  <c r="I617" i="6" s="1"/>
  <c r="N618" i="6"/>
  <c r="I618" i="6" s="1" a="1"/>
  <c r="I618" i="6" s="1"/>
  <c r="N619" i="6"/>
  <c r="I619" i="6" s="1" a="1"/>
  <c r="I619" i="6" s="1"/>
  <c r="N620" i="6"/>
  <c r="I620" i="6" s="1" a="1"/>
  <c r="I620" i="6" s="1"/>
  <c r="N621" i="6"/>
  <c r="I621" i="6" s="1" a="1"/>
  <c r="I621" i="6" s="1"/>
  <c r="N622" i="6"/>
  <c r="I622" i="6" s="1" a="1"/>
  <c r="I622" i="6" s="1"/>
  <c r="N623" i="6"/>
  <c r="I623" i="6" s="1" a="1"/>
  <c r="I623" i="6" s="1"/>
  <c r="N624" i="6"/>
  <c r="I624" i="6" s="1" a="1"/>
  <c r="I624" i="6" s="1"/>
  <c r="N625" i="6"/>
  <c r="I625" i="6" s="1" a="1"/>
  <c r="I625" i="6" s="1"/>
  <c r="N626" i="6"/>
  <c r="I626" i="6" s="1" a="1"/>
  <c r="I626" i="6" s="1"/>
  <c r="N627" i="6"/>
  <c r="I627" i="6" s="1" a="1"/>
  <c r="I627" i="6" s="1"/>
  <c r="N628" i="6"/>
  <c r="I628" i="6" s="1" a="1"/>
  <c r="I628" i="6" s="1"/>
  <c r="N629" i="6"/>
  <c r="I629" i="6" s="1" a="1"/>
  <c r="I629" i="6" s="1"/>
  <c r="N630" i="6"/>
  <c r="I630" i="6" s="1" a="1"/>
  <c r="I630" i="6" s="1"/>
  <c r="N631" i="6"/>
  <c r="I631" i="6" s="1" a="1"/>
  <c r="I631" i="6" s="1"/>
  <c r="N632" i="6"/>
  <c r="I632" i="6" s="1" a="1"/>
  <c r="I632" i="6" s="1"/>
  <c r="N633" i="6"/>
  <c r="I633" i="6" s="1" a="1"/>
  <c r="I633" i="6" s="1"/>
  <c r="N634" i="6"/>
  <c r="I634" i="6" s="1" a="1"/>
  <c r="I634" i="6" s="1"/>
  <c r="N635" i="6"/>
  <c r="I635" i="6" s="1" a="1"/>
  <c r="I635" i="6" s="1"/>
  <c r="N636" i="6"/>
  <c r="I636" i="6" s="1" a="1"/>
  <c r="I636" i="6" s="1"/>
  <c r="N637" i="6"/>
  <c r="I637" i="6" s="1" a="1"/>
  <c r="I637" i="6" s="1"/>
  <c r="N638" i="6"/>
  <c r="I638" i="6" s="1" a="1"/>
  <c r="I638" i="6" s="1"/>
  <c r="N639" i="6"/>
  <c r="I639" i="6" s="1" a="1"/>
  <c r="I639" i="6" s="1"/>
  <c r="N640" i="6"/>
  <c r="I640" i="6" s="1" a="1"/>
  <c r="I640" i="6" s="1"/>
  <c r="N641" i="6"/>
  <c r="I641" i="6" s="1" a="1"/>
  <c r="I641" i="6" s="1"/>
  <c r="N642" i="6"/>
  <c r="I642" i="6" s="1" a="1"/>
  <c r="I642" i="6" s="1"/>
  <c r="N643" i="6"/>
  <c r="I643" i="6" s="1" a="1"/>
  <c r="I643" i="6" s="1"/>
  <c r="N644" i="6"/>
  <c r="I644" i="6" s="1" a="1"/>
  <c r="I644" i="6" s="1"/>
  <c r="N645" i="6"/>
  <c r="I645" i="6" s="1" a="1"/>
  <c r="I645" i="6" s="1"/>
  <c r="N646" i="6"/>
  <c r="I646" i="6" s="1" a="1"/>
  <c r="I646" i="6" s="1"/>
  <c r="N647" i="6"/>
  <c r="I647" i="6" s="1" a="1"/>
  <c r="I647" i="6" s="1"/>
  <c r="N648" i="6"/>
  <c r="I648" i="6" s="1" a="1"/>
  <c r="I648" i="6" s="1"/>
  <c r="N649" i="6"/>
  <c r="I649" i="6" s="1" a="1"/>
  <c r="I649" i="6" s="1"/>
  <c r="N650" i="6"/>
  <c r="I650" i="6" s="1" a="1"/>
  <c r="I650" i="6" s="1"/>
  <c r="N651" i="6"/>
  <c r="I651" i="6" s="1" a="1"/>
  <c r="I651" i="6" s="1"/>
  <c r="N652" i="6"/>
  <c r="I652" i="6" s="1" a="1"/>
  <c r="I652" i="6" s="1"/>
  <c r="N653" i="6"/>
  <c r="I653" i="6" s="1" a="1"/>
  <c r="I653" i="6" s="1"/>
  <c r="N654" i="6"/>
  <c r="I654" i="6" s="1" a="1"/>
  <c r="I654" i="6" s="1"/>
  <c r="N655" i="6"/>
  <c r="I655" i="6" s="1" a="1"/>
  <c r="I655" i="6" s="1"/>
  <c r="N656" i="6"/>
  <c r="I656" i="6" s="1" a="1"/>
  <c r="I656" i="6" s="1"/>
  <c r="N657" i="6"/>
  <c r="I657" i="6" s="1" a="1"/>
  <c r="I657" i="6" s="1"/>
  <c r="N658" i="6"/>
  <c r="I658" i="6" s="1" a="1"/>
  <c r="I658" i="6" s="1"/>
  <c r="N659" i="6"/>
  <c r="I659" i="6" s="1" a="1"/>
  <c r="I659" i="6" s="1"/>
  <c r="N660" i="6"/>
  <c r="I660" i="6" s="1" a="1"/>
  <c r="I660" i="6" s="1"/>
  <c r="N661" i="6"/>
  <c r="I661" i="6" s="1" a="1"/>
  <c r="I661" i="6" s="1"/>
  <c r="N662" i="6"/>
  <c r="I662" i="6" s="1" a="1"/>
  <c r="I662" i="6" s="1"/>
  <c r="N663" i="6"/>
  <c r="I663" i="6" s="1" a="1"/>
  <c r="I663" i="6" s="1"/>
  <c r="N664" i="6"/>
  <c r="I664" i="6" s="1" a="1"/>
  <c r="I664" i="6" s="1"/>
  <c r="N665" i="6"/>
  <c r="I665" i="6" s="1" a="1"/>
  <c r="I665" i="6" s="1"/>
  <c r="N666" i="6"/>
  <c r="I666" i="6" s="1" a="1"/>
  <c r="I666" i="6" s="1"/>
  <c r="N667" i="6"/>
  <c r="I667" i="6" s="1" a="1"/>
  <c r="I667" i="6" s="1"/>
  <c r="N668" i="6"/>
  <c r="I668" i="6" s="1" a="1"/>
  <c r="I668" i="6" s="1"/>
  <c r="N669" i="6"/>
  <c r="I669" i="6" s="1" a="1"/>
  <c r="I669" i="6" s="1"/>
  <c r="N670" i="6"/>
  <c r="I670" i="6" s="1" a="1"/>
  <c r="I670" i="6" s="1"/>
  <c r="N671" i="6"/>
  <c r="I671" i="6" s="1" a="1"/>
  <c r="I671" i="6" s="1"/>
  <c r="N672" i="6"/>
  <c r="I672" i="6" s="1" a="1"/>
  <c r="I672" i="6" s="1"/>
  <c r="N673" i="6"/>
  <c r="I673" i="6" s="1" a="1"/>
  <c r="I673" i="6" s="1"/>
  <c r="N674" i="6"/>
  <c r="I674" i="6" s="1" a="1"/>
  <c r="I674" i="6" s="1"/>
  <c r="N675" i="6"/>
  <c r="I675" i="6" s="1" a="1"/>
  <c r="I675" i="6" s="1"/>
  <c r="N676" i="6"/>
  <c r="I676" i="6" s="1" a="1"/>
  <c r="I676" i="6" s="1"/>
  <c r="N677" i="6"/>
  <c r="I677" i="6" s="1" a="1"/>
  <c r="I677" i="6" s="1"/>
  <c r="N678" i="6"/>
  <c r="I678" i="6" s="1" a="1"/>
  <c r="I678" i="6" s="1"/>
  <c r="N679" i="6"/>
  <c r="I679" i="6" s="1" a="1"/>
  <c r="I679" i="6" s="1"/>
  <c r="N680" i="6"/>
  <c r="I680" i="6" s="1" a="1"/>
  <c r="I680" i="6" s="1"/>
  <c r="N681" i="6"/>
  <c r="I681" i="6" s="1" a="1"/>
  <c r="I681" i="6" s="1"/>
  <c r="N682" i="6"/>
  <c r="I682" i="6" s="1" a="1"/>
  <c r="I682" i="6" s="1"/>
  <c r="N683" i="6"/>
  <c r="I683" i="6" s="1" a="1"/>
  <c r="I683" i="6" s="1"/>
  <c r="N684" i="6"/>
  <c r="I684" i="6" s="1" a="1"/>
  <c r="I684" i="6" s="1"/>
  <c r="N685" i="6"/>
  <c r="I685" i="6" s="1" a="1"/>
  <c r="I685" i="6" s="1"/>
  <c r="N686" i="6"/>
  <c r="I686" i="6" s="1" a="1"/>
  <c r="I686" i="6" s="1"/>
  <c r="N687" i="6"/>
  <c r="I687" i="6" s="1" a="1"/>
  <c r="I687" i="6" s="1"/>
  <c r="N688" i="6"/>
  <c r="I688" i="6" s="1" a="1"/>
  <c r="I688" i="6" s="1"/>
  <c r="N689" i="6"/>
  <c r="I689" i="6" s="1" a="1"/>
  <c r="I689" i="6" s="1"/>
  <c r="N690" i="6"/>
  <c r="I690" i="6" s="1" a="1"/>
  <c r="I690" i="6" s="1"/>
  <c r="N691" i="6"/>
  <c r="I691" i="6" s="1" a="1"/>
  <c r="I691" i="6" s="1"/>
  <c r="N692" i="6"/>
  <c r="I692" i="6" s="1" a="1"/>
  <c r="I692" i="6" s="1"/>
  <c r="N693" i="6"/>
  <c r="I693" i="6" s="1" a="1"/>
  <c r="I693" i="6" s="1"/>
  <c r="N694" i="6"/>
  <c r="I694" i="6" s="1" a="1"/>
  <c r="I694" i="6" s="1"/>
  <c r="N695" i="6"/>
  <c r="I695" i="6" s="1" a="1"/>
  <c r="I695" i="6" s="1"/>
  <c r="N696" i="6"/>
  <c r="I696" i="6" s="1" a="1"/>
  <c r="I696" i="6" s="1"/>
  <c r="N697" i="6"/>
  <c r="I697" i="6" s="1" a="1"/>
  <c r="I697" i="6" s="1"/>
  <c r="N698" i="6"/>
  <c r="I698" i="6" s="1" a="1"/>
  <c r="I698" i="6" s="1"/>
  <c r="N699" i="6"/>
  <c r="I699" i="6" s="1" a="1"/>
  <c r="I699" i="6" s="1"/>
  <c r="N700" i="6"/>
  <c r="I700" i="6" s="1" a="1"/>
  <c r="I700" i="6" s="1"/>
  <c r="N701" i="6"/>
  <c r="I701" i="6" s="1" a="1"/>
  <c r="I701" i="6" s="1"/>
  <c r="N702" i="6"/>
  <c r="I702" i="6" s="1" a="1"/>
  <c r="I702" i="6" s="1"/>
  <c r="N703" i="6"/>
  <c r="I703" i="6" s="1" a="1"/>
  <c r="I703" i="6" s="1"/>
  <c r="N704" i="6"/>
  <c r="I704" i="6" s="1" a="1"/>
  <c r="I704" i="6" s="1"/>
  <c r="N705" i="6"/>
  <c r="I705" i="6" s="1" a="1"/>
  <c r="I705" i="6" s="1"/>
  <c r="N706" i="6"/>
  <c r="I706" i="6" s="1" a="1"/>
  <c r="I706" i="6" s="1"/>
  <c r="N707" i="6"/>
  <c r="I707" i="6" s="1" a="1"/>
  <c r="I707" i="6" s="1"/>
  <c r="N708" i="6"/>
  <c r="I708" i="6" s="1" a="1"/>
  <c r="I708" i="6" s="1"/>
  <c r="N709" i="6"/>
  <c r="I709" i="6" s="1" a="1"/>
  <c r="I709" i="6" s="1"/>
  <c r="N710" i="6"/>
  <c r="I710" i="6" s="1" a="1"/>
  <c r="I710" i="6" s="1"/>
  <c r="N711" i="6"/>
  <c r="I711" i="6" s="1" a="1"/>
  <c r="I711" i="6" s="1"/>
  <c r="N712" i="6"/>
  <c r="I712" i="6" s="1" a="1"/>
  <c r="I712" i="6" s="1"/>
  <c r="N713" i="6"/>
  <c r="I713" i="6" s="1" a="1"/>
  <c r="I713" i="6" s="1"/>
  <c r="N714" i="6"/>
  <c r="I714" i="6" s="1" a="1"/>
  <c r="I714" i="6" s="1"/>
  <c r="N715" i="6"/>
  <c r="I715" i="6" s="1" a="1"/>
  <c r="I715" i="6" s="1"/>
  <c r="N716" i="6"/>
  <c r="I716" i="6" s="1" a="1"/>
  <c r="I716" i="6" s="1"/>
  <c r="N717" i="6"/>
  <c r="I717" i="6" s="1" a="1"/>
  <c r="I717" i="6" s="1"/>
  <c r="N718" i="6"/>
  <c r="I718" i="6" s="1" a="1"/>
  <c r="I718" i="6" s="1"/>
  <c r="N719" i="6"/>
  <c r="I719" i="6" s="1" a="1"/>
  <c r="I719" i="6" s="1"/>
  <c r="N720" i="6"/>
  <c r="I720" i="6" s="1" a="1"/>
  <c r="I720" i="6" s="1"/>
  <c r="N721" i="6"/>
  <c r="I721" i="6" s="1" a="1"/>
  <c r="I721" i="6" s="1"/>
  <c r="N722" i="6"/>
  <c r="I722" i="6" s="1" a="1"/>
  <c r="I722" i="6" s="1"/>
  <c r="N723" i="6"/>
  <c r="I723" i="6" s="1" a="1"/>
  <c r="I723" i="6" s="1"/>
  <c r="N724" i="6"/>
  <c r="I724" i="6" s="1" a="1"/>
  <c r="I724" i="6" s="1"/>
  <c r="N725" i="6"/>
  <c r="I725" i="6" s="1" a="1"/>
  <c r="I725" i="6" s="1"/>
  <c r="N726" i="6"/>
  <c r="I726" i="6" s="1" a="1"/>
  <c r="I726" i="6" s="1"/>
  <c r="N727" i="6"/>
  <c r="I727" i="6" s="1" a="1"/>
  <c r="I727" i="6" s="1"/>
  <c r="N728" i="6"/>
  <c r="I728" i="6" s="1" a="1"/>
  <c r="I728" i="6" s="1"/>
  <c r="N729" i="6"/>
  <c r="I729" i="6" s="1" a="1"/>
  <c r="I729" i="6" s="1"/>
  <c r="N730" i="6"/>
  <c r="I730" i="6" s="1" a="1"/>
  <c r="I730" i="6" s="1"/>
  <c r="N731" i="6"/>
  <c r="I731" i="6" s="1" a="1"/>
  <c r="I731" i="6" s="1"/>
  <c r="N732" i="6"/>
  <c r="I732" i="6" s="1" a="1"/>
  <c r="I732" i="6" s="1"/>
  <c r="N733" i="6"/>
  <c r="I733" i="6" s="1" a="1"/>
  <c r="I733" i="6" s="1"/>
  <c r="N734" i="6"/>
  <c r="I734" i="6" s="1" a="1"/>
  <c r="I734" i="6" s="1"/>
  <c r="N735" i="6"/>
  <c r="I735" i="6" s="1" a="1"/>
  <c r="I735" i="6" s="1"/>
  <c r="N736" i="6"/>
  <c r="I736" i="6" s="1" a="1"/>
  <c r="I736" i="6" s="1"/>
  <c r="N737" i="6"/>
  <c r="I737" i="6" s="1" a="1"/>
  <c r="I737" i="6" s="1"/>
  <c r="N738" i="6"/>
  <c r="I738" i="6" s="1" a="1"/>
  <c r="I738" i="6" s="1"/>
  <c r="N739" i="6"/>
  <c r="I739" i="6" s="1" a="1"/>
  <c r="I739" i="6" s="1"/>
  <c r="N740" i="6"/>
  <c r="I740" i="6" s="1" a="1"/>
  <c r="I740" i="6" s="1"/>
  <c r="N741" i="6"/>
  <c r="I741" i="6" s="1" a="1"/>
  <c r="I741" i="6" s="1"/>
  <c r="N742" i="6"/>
  <c r="I742" i="6" s="1" a="1"/>
  <c r="I742" i="6" s="1"/>
  <c r="N743" i="6"/>
  <c r="I743" i="6" s="1" a="1"/>
  <c r="I743" i="6" s="1"/>
  <c r="N744" i="6"/>
  <c r="I744" i="6" s="1" a="1"/>
  <c r="I744" i="6" s="1"/>
  <c r="N745" i="6"/>
  <c r="I745" i="6" s="1" a="1"/>
  <c r="I745" i="6" s="1"/>
  <c r="N746" i="6"/>
  <c r="I746" i="6" s="1" a="1"/>
  <c r="I746" i="6" s="1"/>
  <c r="N747" i="6"/>
  <c r="I747" i="6" s="1" a="1"/>
  <c r="I747" i="6" s="1"/>
  <c r="N748" i="6"/>
  <c r="I748" i="6" s="1" a="1"/>
  <c r="I748" i="6" s="1"/>
  <c r="N749" i="6"/>
  <c r="I749" i="6" s="1" a="1"/>
  <c r="I749" i="6" s="1"/>
  <c r="N750" i="6"/>
  <c r="I750" i="6" s="1" a="1"/>
  <c r="I750" i="6" s="1"/>
  <c r="N751" i="6"/>
  <c r="I751" i="6" s="1" a="1"/>
  <c r="I751" i="6" s="1"/>
  <c r="N752" i="6"/>
  <c r="I752" i="6" s="1" a="1"/>
  <c r="I752" i="6" s="1"/>
  <c r="N753" i="6"/>
  <c r="I753" i="6" s="1" a="1"/>
  <c r="I753" i="6" s="1"/>
  <c r="N754" i="6"/>
  <c r="I754" i="6" s="1" a="1"/>
  <c r="I754" i="6" s="1"/>
  <c r="N755" i="6"/>
  <c r="I755" i="6" s="1" a="1"/>
  <c r="I755" i="6" s="1"/>
  <c r="N756" i="6"/>
  <c r="I756" i="6" s="1" a="1"/>
  <c r="I756" i="6" s="1"/>
  <c r="N757" i="6"/>
  <c r="I757" i="6" s="1" a="1"/>
  <c r="I757" i="6" s="1"/>
  <c r="N758" i="6"/>
  <c r="I758" i="6" s="1" a="1"/>
  <c r="I758" i="6" s="1"/>
  <c r="N759" i="6"/>
  <c r="I759" i="6" s="1" a="1"/>
  <c r="I759" i="6" s="1"/>
  <c r="N760" i="6"/>
  <c r="I760" i="6" s="1" a="1"/>
  <c r="I760" i="6" s="1"/>
  <c r="N761" i="6"/>
  <c r="I761" i="6" s="1" a="1"/>
  <c r="I761" i="6" s="1"/>
  <c r="N762" i="6"/>
  <c r="I762" i="6" s="1" a="1"/>
  <c r="I762" i="6" s="1"/>
  <c r="N763" i="6"/>
  <c r="I763" i="6" s="1" a="1"/>
  <c r="I763" i="6" s="1"/>
  <c r="N764" i="6"/>
  <c r="I764" i="6" s="1" a="1"/>
  <c r="I764" i="6" s="1"/>
  <c r="N765" i="6"/>
  <c r="I765" i="6" s="1" a="1"/>
  <c r="I765" i="6" s="1"/>
  <c r="N766" i="6"/>
  <c r="I766" i="6" s="1" a="1"/>
  <c r="I766" i="6" s="1"/>
  <c r="N767" i="6"/>
  <c r="I767" i="6" s="1" a="1"/>
  <c r="I767" i="6" s="1"/>
  <c r="N768" i="6"/>
  <c r="I768" i="6" s="1" a="1"/>
  <c r="I768" i="6" s="1"/>
  <c r="N769" i="6"/>
  <c r="I769" i="6" s="1" a="1"/>
  <c r="I769" i="6" s="1"/>
  <c r="N770" i="6"/>
  <c r="I770" i="6" s="1" a="1"/>
  <c r="I770" i="6" s="1"/>
  <c r="N771" i="6"/>
  <c r="I771" i="6" s="1" a="1"/>
  <c r="I771" i="6" s="1"/>
  <c r="N772" i="6"/>
  <c r="I772" i="6" s="1" a="1"/>
  <c r="I772" i="6" s="1"/>
  <c r="N773" i="6"/>
  <c r="I773" i="6" s="1" a="1"/>
  <c r="I773" i="6" s="1"/>
  <c r="N774" i="6"/>
  <c r="I774" i="6" s="1" a="1"/>
  <c r="I774" i="6" s="1"/>
  <c r="N775" i="6"/>
  <c r="I775" i="6" s="1" a="1"/>
  <c r="I775" i="6" s="1"/>
  <c r="N776" i="6"/>
  <c r="I776" i="6" s="1" a="1"/>
  <c r="I776" i="6" s="1"/>
  <c r="N777" i="6"/>
  <c r="I777" i="6" s="1" a="1"/>
  <c r="I777" i="6" s="1"/>
  <c r="N778" i="6"/>
  <c r="I778" i="6" s="1" a="1"/>
  <c r="I778" i="6" s="1"/>
  <c r="N779" i="6"/>
  <c r="I779" i="6" s="1" a="1"/>
  <c r="I779" i="6" s="1"/>
  <c r="N780" i="6"/>
  <c r="I780" i="6" s="1" a="1"/>
  <c r="I780" i="6" s="1"/>
  <c r="N781" i="6"/>
  <c r="I781" i="6" s="1" a="1"/>
  <c r="I781" i="6" s="1"/>
  <c r="N782" i="6"/>
  <c r="I782" i="6" s="1" a="1"/>
  <c r="I782" i="6" s="1"/>
  <c r="N783" i="6"/>
  <c r="I783" i="6" s="1" a="1"/>
  <c r="I783" i="6" s="1"/>
  <c r="N784" i="6"/>
  <c r="I784" i="6" s="1" a="1"/>
  <c r="I784" i="6" s="1"/>
  <c r="N785" i="6"/>
  <c r="I785" i="6" s="1" a="1"/>
  <c r="I785" i="6" s="1"/>
  <c r="N786" i="6"/>
  <c r="I786" i="6" s="1" a="1"/>
  <c r="I786" i="6" s="1"/>
  <c r="N787" i="6"/>
  <c r="I787" i="6" s="1" a="1"/>
  <c r="I787" i="6" s="1"/>
  <c r="N788" i="6"/>
  <c r="I788" i="6" s="1" a="1"/>
  <c r="I788" i="6" s="1"/>
  <c r="N789" i="6"/>
  <c r="I789" i="6" s="1" a="1"/>
  <c r="I789" i="6" s="1"/>
  <c r="N790" i="6"/>
  <c r="I790" i="6" s="1" a="1"/>
  <c r="I790" i="6" s="1"/>
  <c r="N791" i="6"/>
  <c r="I791" i="6" s="1" a="1"/>
  <c r="I791" i="6" s="1"/>
  <c r="N792" i="6"/>
  <c r="I792" i="6" s="1" a="1"/>
  <c r="I792" i="6" s="1"/>
  <c r="N793" i="6"/>
  <c r="I793" i="6" s="1" a="1"/>
  <c r="I793" i="6" s="1"/>
  <c r="N794" i="6"/>
  <c r="I794" i="6" s="1" a="1"/>
  <c r="I794" i="6" s="1"/>
  <c r="N795" i="6"/>
  <c r="I795" i="6" s="1" a="1"/>
  <c r="I795" i="6" s="1"/>
  <c r="N796" i="6"/>
  <c r="I796" i="6" s="1" a="1"/>
  <c r="I796" i="6" s="1"/>
  <c r="N797" i="6"/>
  <c r="I797" i="6" s="1" a="1"/>
  <c r="I797" i="6" s="1"/>
  <c r="N798" i="6"/>
  <c r="I798" i="6" s="1" a="1"/>
  <c r="I798" i="6" s="1"/>
  <c r="N799" i="6"/>
  <c r="I799" i="6" s="1" a="1"/>
  <c r="I799" i="6" s="1"/>
  <c r="N800" i="6"/>
  <c r="I800" i="6" s="1" a="1"/>
  <c r="I800" i="6" s="1"/>
  <c r="N801" i="6"/>
  <c r="I801" i="6" s="1" a="1"/>
  <c r="I801" i="6" s="1"/>
  <c r="N802" i="6"/>
  <c r="I802" i="6" s="1" a="1"/>
  <c r="I802" i="6" s="1"/>
  <c r="N803" i="6"/>
  <c r="I803" i="6" s="1" a="1"/>
  <c r="I803" i="6" s="1"/>
  <c r="N804" i="6"/>
  <c r="I804" i="6" s="1" a="1"/>
  <c r="I804" i="6" s="1"/>
  <c r="N805" i="6"/>
  <c r="I805" i="6" s="1" a="1"/>
  <c r="I805" i="6" s="1"/>
  <c r="N806" i="6"/>
  <c r="I806" i="6" s="1" a="1"/>
  <c r="I806" i="6" s="1"/>
  <c r="N807" i="6"/>
  <c r="I807" i="6" s="1" a="1"/>
  <c r="I807" i="6" s="1"/>
  <c r="N808" i="6"/>
  <c r="I808" i="6" s="1" a="1"/>
  <c r="I808" i="6" s="1"/>
  <c r="N809" i="6"/>
  <c r="I809" i="6" s="1" a="1"/>
  <c r="I809" i="6" s="1"/>
  <c r="N810" i="6"/>
  <c r="I810" i="6" s="1" a="1"/>
  <c r="I810" i="6" s="1"/>
  <c r="N811" i="6"/>
  <c r="I811" i="6" s="1" a="1"/>
  <c r="I811" i="6" s="1"/>
  <c r="N812" i="6"/>
  <c r="I812" i="6" s="1" a="1"/>
  <c r="I812" i="6" s="1"/>
  <c r="N813" i="6"/>
  <c r="I813" i="6" s="1" a="1"/>
  <c r="I813" i="6" s="1"/>
  <c r="N814" i="6"/>
  <c r="I814" i="6" s="1" a="1"/>
  <c r="I814" i="6" s="1"/>
  <c r="N815" i="6"/>
  <c r="I815" i="6" s="1" a="1"/>
  <c r="I815" i="6" s="1"/>
  <c r="N816" i="6"/>
  <c r="I816" i="6" s="1" a="1"/>
  <c r="I816" i="6" s="1"/>
  <c r="N817" i="6"/>
  <c r="I817" i="6" s="1" a="1"/>
  <c r="I817" i="6" s="1"/>
  <c r="N818" i="6"/>
  <c r="I818" i="6" s="1" a="1"/>
  <c r="I818" i="6" s="1"/>
  <c r="N819" i="6"/>
  <c r="I819" i="6" s="1" a="1"/>
  <c r="I819" i="6" s="1"/>
  <c r="N820" i="6"/>
  <c r="I820" i="6" s="1" a="1"/>
  <c r="I820" i="6" s="1"/>
  <c r="N821" i="6"/>
  <c r="I821" i="6" s="1" a="1"/>
  <c r="I821" i="6" s="1"/>
  <c r="N822" i="6"/>
  <c r="I822" i="6" s="1" a="1"/>
  <c r="I822" i="6" s="1"/>
  <c r="N823" i="6"/>
  <c r="I823" i="6" s="1" a="1"/>
  <c r="I823" i="6" s="1"/>
  <c r="N824" i="6"/>
  <c r="I824" i="6" s="1" a="1"/>
  <c r="I824" i="6" s="1"/>
  <c r="N825" i="6"/>
  <c r="I825" i="6" s="1" a="1"/>
  <c r="I825" i="6" s="1"/>
  <c r="N826" i="6"/>
  <c r="I826" i="6" s="1" a="1"/>
  <c r="I826" i="6" s="1"/>
  <c r="N827" i="6"/>
  <c r="I827" i="6" s="1" a="1"/>
  <c r="I827" i="6" s="1"/>
  <c r="N828" i="6"/>
  <c r="I828" i="6" s="1" a="1"/>
  <c r="I828" i="6" s="1"/>
  <c r="N829" i="6"/>
  <c r="I829" i="6" s="1" a="1"/>
  <c r="I829" i="6" s="1"/>
  <c r="N830" i="6"/>
  <c r="I830" i="6" s="1" a="1"/>
  <c r="I830" i="6" s="1"/>
  <c r="N831" i="6"/>
  <c r="I831" i="6" s="1" a="1"/>
  <c r="I831" i="6" s="1"/>
  <c r="N832" i="6"/>
  <c r="I832" i="6" s="1" a="1"/>
  <c r="I832" i="6" s="1"/>
  <c r="N833" i="6"/>
  <c r="I833" i="6" s="1" a="1"/>
  <c r="I833" i="6" s="1"/>
  <c r="N834" i="6"/>
  <c r="I834" i="6" s="1" a="1"/>
  <c r="I834" i="6" s="1"/>
  <c r="N835" i="6"/>
  <c r="I835" i="6" s="1" a="1"/>
  <c r="I835" i="6" s="1"/>
  <c r="N836" i="6"/>
  <c r="I836" i="6" s="1" a="1"/>
  <c r="I836" i="6" s="1"/>
  <c r="N837" i="6"/>
  <c r="I837" i="6" s="1" a="1"/>
  <c r="I837" i="6" s="1"/>
  <c r="N838" i="6"/>
  <c r="I838" i="6" s="1" a="1"/>
  <c r="I838" i="6" s="1"/>
  <c r="N839" i="6"/>
  <c r="I839" i="6" s="1" a="1"/>
  <c r="I839" i="6" s="1"/>
  <c r="N840" i="6"/>
  <c r="I840" i="6" s="1" a="1"/>
  <c r="I840" i="6" s="1"/>
  <c r="N841" i="6"/>
  <c r="I841" i="6" s="1" a="1"/>
  <c r="I841" i="6" s="1"/>
  <c r="N842" i="6"/>
  <c r="I842" i="6" s="1" a="1"/>
  <c r="I842" i="6" s="1"/>
  <c r="N843" i="6"/>
  <c r="I843" i="6" s="1" a="1"/>
  <c r="I843" i="6" s="1"/>
  <c r="N844" i="6"/>
  <c r="I844" i="6" s="1" a="1"/>
  <c r="I844" i="6" s="1"/>
  <c r="N845" i="6"/>
  <c r="I845" i="6" s="1" a="1"/>
  <c r="I845" i="6" s="1"/>
  <c r="N846" i="6"/>
  <c r="I846" i="6" s="1" a="1"/>
  <c r="I846" i="6" s="1"/>
  <c r="N847" i="6"/>
  <c r="I847" i="6" s="1" a="1"/>
  <c r="I847" i="6" s="1"/>
  <c r="N848" i="6"/>
  <c r="I848" i="6" s="1" a="1"/>
  <c r="I848" i="6" s="1"/>
  <c r="N849" i="6"/>
  <c r="I849" i="6" s="1" a="1"/>
  <c r="I849" i="6" s="1"/>
  <c r="N850" i="6"/>
  <c r="I850" i="6" s="1" a="1"/>
  <c r="I850" i="6" s="1"/>
  <c r="N851" i="6"/>
  <c r="I851" i="6" s="1" a="1"/>
  <c r="I851" i="6" s="1"/>
  <c r="N852" i="6"/>
  <c r="I852" i="6" s="1" a="1"/>
  <c r="I852" i="6" s="1"/>
  <c r="N853" i="6"/>
  <c r="I853" i="6" s="1" a="1"/>
  <c r="I853" i="6" s="1"/>
  <c r="N854" i="6"/>
  <c r="I854" i="6" s="1" a="1"/>
  <c r="I854" i="6" s="1"/>
  <c r="N855" i="6"/>
  <c r="I855" i="6" s="1" a="1"/>
  <c r="I855" i="6" s="1"/>
  <c r="N856" i="6"/>
  <c r="I856" i="6" s="1" a="1"/>
  <c r="I856" i="6" s="1"/>
  <c r="N857" i="6"/>
  <c r="I857" i="6" s="1" a="1"/>
  <c r="I857" i="6" s="1"/>
  <c r="N858" i="6"/>
  <c r="I858" i="6" s="1" a="1"/>
  <c r="I858" i="6" s="1"/>
  <c r="N859" i="6"/>
  <c r="I859" i="6" s="1" a="1"/>
  <c r="I859" i="6" s="1"/>
  <c r="N860" i="6"/>
  <c r="I860" i="6" s="1" a="1"/>
  <c r="I860" i="6" s="1"/>
  <c r="N861" i="6"/>
  <c r="I861" i="6" s="1" a="1"/>
  <c r="I861" i="6" s="1"/>
  <c r="N862" i="6"/>
  <c r="I862" i="6" s="1" a="1"/>
  <c r="I862" i="6" s="1"/>
  <c r="N863" i="6"/>
  <c r="I863" i="6" s="1" a="1"/>
  <c r="I863" i="6" s="1"/>
  <c r="N864" i="6"/>
  <c r="I864" i="6" s="1" a="1"/>
  <c r="I864" i="6" s="1"/>
  <c r="N865" i="6"/>
  <c r="I865" i="6" s="1" a="1"/>
  <c r="I865" i="6" s="1"/>
  <c r="N866" i="6"/>
  <c r="I866" i="6" s="1" a="1"/>
  <c r="I866" i="6" s="1"/>
  <c r="N867" i="6"/>
  <c r="I867" i="6" s="1" a="1"/>
  <c r="I867" i="6" s="1"/>
  <c r="N868" i="6"/>
  <c r="I868" i="6" s="1" a="1"/>
  <c r="I868" i="6" s="1"/>
  <c r="N869" i="6"/>
  <c r="I869" i="6" s="1" a="1"/>
  <c r="I869" i="6" s="1"/>
  <c r="N870" i="6"/>
  <c r="I870" i="6" s="1" a="1"/>
  <c r="I870" i="6" s="1"/>
  <c r="N871" i="6"/>
  <c r="I871" i="6" s="1" a="1"/>
  <c r="I871" i="6" s="1"/>
  <c r="N872" i="6"/>
  <c r="I872" i="6" s="1" a="1"/>
  <c r="I872" i="6" s="1"/>
  <c r="N873" i="6"/>
  <c r="I873" i="6" s="1" a="1"/>
  <c r="I873" i="6" s="1"/>
  <c r="N874" i="6"/>
  <c r="I874" i="6" s="1" a="1"/>
  <c r="I874" i="6" s="1"/>
  <c r="N875" i="6"/>
  <c r="I875" i="6" s="1" a="1"/>
  <c r="I875" i="6" s="1"/>
  <c r="N876" i="6"/>
  <c r="I876" i="6" s="1" a="1"/>
  <c r="I876" i="6" s="1"/>
  <c r="N877" i="6"/>
  <c r="I877" i="6" s="1" a="1"/>
  <c r="I877" i="6" s="1"/>
  <c r="N878" i="6"/>
  <c r="I878" i="6" s="1" a="1"/>
  <c r="I878" i="6" s="1"/>
  <c r="N879" i="6"/>
  <c r="I879" i="6" s="1" a="1"/>
  <c r="I879" i="6" s="1"/>
  <c r="N880" i="6"/>
  <c r="I880" i="6" s="1" a="1"/>
  <c r="I880" i="6" s="1"/>
  <c r="N881" i="6"/>
  <c r="I881" i="6" s="1" a="1"/>
  <c r="I881" i="6" s="1"/>
  <c r="N882" i="6"/>
  <c r="I882" i="6" s="1" a="1"/>
  <c r="I882" i="6" s="1"/>
  <c r="N883" i="6"/>
  <c r="I883" i="6" s="1" a="1"/>
  <c r="I883" i="6" s="1"/>
  <c r="N884" i="6"/>
  <c r="I884" i="6" s="1" a="1"/>
  <c r="I884" i="6" s="1"/>
  <c r="N885" i="6"/>
  <c r="I885" i="6" s="1" a="1"/>
  <c r="I885" i="6" s="1"/>
  <c r="N886" i="6"/>
  <c r="I886" i="6" s="1" a="1"/>
  <c r="I886" i="6" s="1"/>
  <c r="N887" i="6"/>
  <c r="I887" i="6" s="1" a="1"/>
  <c r="I887" i="6" s="1"/>
  <c r="N888" i="6"/>
  <c r="I888" i="6" s="1" a="1"/>
  <c r="I888" i="6" s="1"/>
  <c r="N889" i="6"/>
  <c r="I889" i="6" s="1" a="1"/>
  <c r="I889" i="6" s="1"/>
  <c r="N890" i="6"/>
  <c r="I890" i="6" s="1" a="1"/>
  <c r="I890" i="6" s="1"/>
  <c r="N891" i="6"/>
  <c r="I891" i="6" s="1" a="1"/>
  <c r="I891" i="6" s="1"/>
  <c r="N892" i="6"/>
  <c r="I892" i="6" s="1" a="1"/>
  <c r="I892" i="6" s="1"/>
  <c r="N893" i="6"/>
  <c r="I893" i="6" s="1" a="1"/>
  <c r="I893" i="6" s="1"/>
  <c r="N894" i="6"/>
  <c r="I894" i="6" s="1" a="1"/>
  <c r="I894" i="6" s="1"/>
  <c r="N895" i="6"/>
  <c r="I895" i="6" s="1" a="1"/>
  <c r="I895" i="6" s="1"/>
  <c r="N896" i="6"/>
  <c r="I896" i="6" s="1" a="1"/>
  <c r="I896" i="6" s="1"/>
  <c r="N897" i="6"/>
  <c r="I897" i="6" s="1" a="1"/>
  <c r="I897" i="6" s="1"/>
  <c r="N898" i="6"/>
  <c r="I898" i="6" s="1" a="1"/>
  <c r="I898" i="6" s="1"/>
  <c r="N899" i="6"/>
  <c r="I899" i="6" s="1" a="1"/>
  <c r="I899" i="6" s="1"/>
  <c r="N900" i="6"/>
  <c r="I900" i="6" s="1" a="1"/>
  <c r="I900" i="6" s="1"/>
  <c r="N901" i="6"/>
  <c r="I901" i="6" s="1" a="1"/>
  <c r="I901" i="6" s="1"/>
  <c r="N902" i="6"/>
  <c r="I902" i="6" s="1" a="1"/>
  <c r="I902" i="6" s="1"/>
  <c r="N903" i="6"/>
  <c r="I903" i="6" s="1" a="1"/>
  <c r="I903" i="6" s="1"/>
  <c r="N904" i="6"/>
  <c r="I904" i="6" s="1" a="1"/>
  <c r="I904" i="6" s="1"/>
  <c r="N905" i="6"/>
  <c r="I905" i="6" s="1" a="1"/>
  <c r="I905" i="6" s="1"/>
  <c r="N906" i="6"/>
  <c r="I906" i="6" s="1" a="1"/>
  <c r="I906" i="6" s="1"/>
  <c r="N907" i="6"/>
  <c r="I907" i="6" s="1" a="1"/>
  <c r="I907" i="6" s="1"/>
  <c r="N908" i="6"/>
  <c r="I908" i="6" s="1" a="1"/>
  <c r="I908" i="6" s="1"/>
  <c r="N909" i="6"/>
  <c r="I909" i="6" s="1" a="1"/>
  <c r="I909" i="6" s="1"/>
  <c r="N910" i="6"/>
  <c r="I910" i="6" s="1" a="1"/>
  <c r="I910" i="6" s="1"/>
  <c r="N911" i="6"/>
  <c r="I911" i="6" s="1" a="1"/>
  <c r="I911" i="6" s="1"/>
  <c r="N912" i="6"/>
  <c r="I912" i="6" s="1" a="1"/>
  <c r="I912" i="6" s="1"/>
  <c r="N913" i="6"/>
  <c r="I913" i="6" s="1" a="1"/>
  <c r="I913" i="6" s="1"/>
  <c r="N914" i="6"/>
  <c r="I914" i="6" s="1" a="1"/>
  <c r="I914" i="6" s="1"/>
  <c r="N915" i="6"/>
  <c r="I915" i="6" s="1" a="1"/>
  <c r="I915" i="6" s="1"/>
  <c r="N916" i="6"/>
  <c r="I916" i="6" s="1" a="1"/>
  <c r="I916" i="6" s="1"/>
  <c r="N917" i="6"/>
  <c r="I917" i="6" s="1" a="1"/>
  <c r="I917" i="6" s="1"/>
  <c r="N918" i="6"/>
  <c r="I918" i="6" s="1" a="1"/>
  <c r="I918" i="6" s="1"/>
  <c r="N919" i="6"/>
  <c r="I919" i="6" s="1" a="1"/>
  <c r="I919" i="6" s="1"/>
  <c r="N920" i="6"/>
  <c r="I920" i="6" s="1" a="1"/>
  <c r="I920" i="6" s="1"/>
  <c r="N921" i="6"/>
  <c r="I921" i="6" s="1" a="1"/>
  <c r="I921" i="6" s="1"/>
  <c r="N922" i="6"/>
  <c r="I922" i="6" s="1" a="1"/>
  <c r="I922" i="6" s="1"/>
  <c r="N923" i="6"/>
  <c r="I923" i="6" s="1" a="1"/>
  <c r="I923" i="6" s="1"/>
  <c r="N924" i="6"/>
  <c r="I924" i="6" s="1" a="1"/>
  <c r="I924" i="6" s="1"/>
  <c r="N925" i="6"/>
  <c r="I925" i="6" s="1" a="1"/>
  <c r="I925" i="6" s="1"/>
  <c r="N926" i="6"/>
  <c r="I926" i="6" s="1" a="1"/>
  <c r="I926" i="6" s="1"/>
  <c r="N927" i="6"/>
  <c r="I927" i="6" s="1" a="1"/>
  <c r="I927" i="6" s="1"/>
  <c r="N928" i="6"/>
  <c r="I928" i="6" s="1" a="1"/>
  <c r="I928" i="6" s="1"/>
  <c r="N929" i="6"/>
  <c r="I929" i="6" s="1" a="1"/>
  <c r="I929" i="6" s="1"/>
  <c r="N930" i="6"/>
  <c r="I930" i="6" s="1" a="1"/>
  <c r="I930" i="6" s="1"/>
  <c r="N931" i="6"/>
  <c r="I931" i="6" s="1" a="1"/>
  <c r="I931" i="6" s="1"/>
  <c r="N932" i="6"/>
  <c r="I932" i="6" s="1" a="1"/>
  <c r="I932" i="6" s="1"/>
  <c r="N933" i="6"/>
  <c r="I933" i="6" s="1" a="1"/>
  <c r="I933" i="6" s="1"/>
  <c r="N934" i="6"/>
  <c r="I934" i="6" s="1" a="1"/>
  <c r="I934" i="6" s="1"/>
  <c r="N935" i="6"/>
  <c r="I935" i="6" s="1" a="1"/>
  <c r="I935" i="6" s="1"/>
  <c r="N936" i="6"/>
  <c r="I936" i="6" s="1" a="1"/>
  <c r="I936" i="6" s="1"/>
  <c r="N937" i="6"/>
  <c r="I937" i="6" s="1" a="1"/>
  <c r="I937" i="6" s="1"/>
  <c r="N938" i="6"/>
  <c r="I938" i="6" s="1" a="1"/>
  <c r="I938" i="6" s="1"/>
  <c r="N939" i="6"/>
  <c r="I939" i="6" s="1" a="1"/>
  <c r="I939" i="6" s="1"/>
  <c r="N940" i="6"/>
  <c r="I940" i="6" s="1" a="1"/>
  <c r="I940" i="6" s="1"/>
  <c r="N941" i="6"/>
  <c r="I941" i="6" s="1" a="1"/>
  <c r="I941" i="6" s="1"/>
  <c r="N942" i="6"/>
  <c r="I942" i="6" s="1" a="1"/>
  <c r="I942" i="6" s="1"/>
  <c r="N943" i="6"/>
  <c r="I943" i="6" s="1" a="1"/>
  <c r="I943" i="6" s="1"/>
  <c r="N944" i="6"/>
  <c r="I944" i="6" s="1" a="1"/>
  <c r="I944" i="6" s="1"/>
  <c r="N945" i="6"/>
  <c r="I945" i="6" s="1" a="1"/>
  <c r="I945" i="6" s="1"/>
  <c r="N946" i="6"/>
  <c r="I946" i="6" s="1" a="1"/>
  <c r="I946" i="6" s="1"/>
  <c r="N947" i="6"/>
  <c r="I947" i="6" s="1" a="1"/>
  <c r="I947" i="6" s="1"/>
  <c r="N948" i="6"/>
  <c r="I948" i="6" s="1" a="1"/>
  <c r="I948" i="6" s="1"/>
  <c r="N949" i="6"/>
  <c r="I949" i="6" s="1" a="1"/>
  <c r="I949" i="6" s="1"/>
  <c r="N950" i="6"/>
  <c r="I950" i="6" s="1" a="1"/>
  <c r="I950" i="6" s="1"/>
  <c r="N951" i="6"/>
  <c r="I951" i="6" s="1" a="1"/>
  <c r="I951" i="6" s="1"/>
  <c r="N952" i="6"/>
  <c r="I952" i="6" s="1" a="1"/>
  <c r="I952" i="6" s="1"/>
  <c r="N953" i="6"/>
  <c r="I953" i="6" s="1" a="1"/>
  <c r="I953" i="6" s="1"/>
  <c r="N954" i="6"/>
  <c r="I954" i="6" s="1" a="1"/>
  <c r="I954" i="6" s="1"/>
  <c r="N955" i="6"/>
  <c r="I955" i="6" s="1" a="1"/>
  <c r="I955" i="6" s="1"/>
  <c r="N956" i="6"/>
  <c r="I956" i="6" s="1" a="1"/>
  <c r="I956" i="6" s="1"/>
  <c r="N957" i="6"/>
  <c r="I957" i="6" s="1" a="1"/>
  <c r="I957" i="6" s="1"/>
  <c r="N958" i="6"/>
  <c r="I958" i="6" s="1" a="1"/>
  <c r="I958" i="6" s="1"/>
  <c r="N959" i="6"/>
  <c r="I959" i="6" s="1" a="1"/>
  <c r="I959" i="6" s="1"/>
  <c r="N960" i="6"/>
  <c r="I960" i="6" s="1" a="1"/>
  <c r="I960" i="6" s="1"/>
  <c r="N961" i="6"/>
  <c r="I961" i="6" s="1" a="1"/>
  <c r="I961" i="6" s="1"/>
  <c r="N962" i="6"/>
  <c r="I962" i="6" s="1" a="1"/>
  <c r="I962" i="6" s="1"/>
  <c r="N963" i="6"/>
  <c r="I963" i="6" s="1" a="1"/>
  <c r="I963" i="6" s="1"/>
  <c r="N964" i="6"/>
  <c r="I964" i="6" s="1" a="1"/>
  <c r="I964" i="6" s="1"/>
  <c r="N965" i="6"/>
  <c r="I965" i="6" s="1" a="1"/>
  <c r="I965" i="6" s="1"/>
  <c r="N966" i="6"/>
  <c r="I966" i="6" s="1" a="1"/>
  <c r="I966" i="6" s="1"/>
  <c r="N967" i="6"/>
  <c r="I967" i="6" s="1" a="1"/>
  <c r="I967" i="6" s="1"/>
  <c r="N968" i="6"/>
  <c r="I968" i="6" s="1" a="1"/>
  <c r="I968" i="6" s="1"/>
  <c r="N969" i="6"/>
  <c r="I969" i="6" s="1" a="1"/>
  <c r="I969" i="6" s="1"/>
  <c r="N970" i="6"/>
  <c r="I970" i="6" s="1" a="1"/>
  <c r="I970" i="6" s="1"/>
  <c r="N971" i="6"/>
  <c r="I971" i="6" s="1" a="1"/>
  <c r="I971" i="6" s="1"/>
  <c r="N972" i="6"/>
  <c r="I972" i="6" s="1" a="1"/>
  <c r="I972" i="6" s="1"/>
  <c r="N973" i="6"/>
  <c r="I973" i="6" s="1" a="1"/>
  <c r="I973" i="6" s="1"/>
  <c r="N974" i="6"/>
  <c r="I974" i="6" s="1" a="1"/>
  <c r="I974" i="6" s="1"/>
  <c r="N975" i="6"/>
  <c r="I975" i="6" s="1" a="1"/>
  <c r="I975" i="6" s="1"/>
  <c r="N976" i="6"/>
  <c r="I976" i="6" s="1" a="1"/>
  <c r="I976" i="6" s="1"/>
  <c r="N977" i="6"/>
  <c r="I977" i="6" s="1" a="1"/>
  <c r="I977" i="6" s="1"/>
  <c r="N978" i="6"/>
  <c r="I978" i="6" s="1" a="1"/>
  <c r="I978" i="6" s="1"/>
  <c r="N979" i="6"/>
  <c r="I979" i="6" s="1" a="1"/>
  <c r="I979" i="6" s="1"/>
  <c r="N980" i="6"/>
  <c r="I980" i="6" s="1" a="1"/>
  <c r="I980" i="6" s="1"/>
  <c r="N981" i="6"/>
  <c r="I981" i="6" s="1" a="1"/>
  <c r="I981" i="6" s="1"/>
  <c r="N982" i="6"/>
  <c r="I982" i="6" s="1" a="1"/>
  <c r="I982" i="6" s="1"/>
  <c r="N983" i="6"/>
  <c r="I983" i="6" s="1" a="1"/>
  <c r="I983" i="6" s="1"/>
  <c r="N984" i="6"/>
  <c r="I984" i="6" s="1" a="1"/>
  <c r="I984" i="6" s="1"/>
  <c r="N985" i="6"/>
  <c r="I985" i="6" s="1" a="1"/>
  <c r="I985" i="6" s="1"/>
  <c r="N986" i="6"/>
  <c r="I986" i="6" s="1" a="1"/>
  <c r="I986" i="6" s="1"/>
  <c r="N987" i="6"/>
  <c r="I987" i="6" s="1" a="1"/>
  <c r="I987" i="6" s="1"/>
  <c r="N988" i="6"/>
  <c r="I988" i="6" s="1" a="1"/>
  <c r="I988" i="6" s="1"/>
  <c r="N989" i="6"/>
  <c r="I989" i="6" s="1" a="1"/>
  <c r="I989" i="6" s="1"/>
  <c r="N990" i="6"/>
  <c r="I990" i="6" s="1" a="1"/>
  <c r="I990" i="6" s="1"/>
  <c r="N991" i="6"/>
  <c r="I991" i="6" s="1" a="1"/>
  <c r="I991" i="6" s="1"/>
  <c r="N992" i="6"/>
  <c r="I992" i="6" s="1" a="1"/>
  <c r="I992" i="6" s="1"/>
  <c r="N993" i="6"/>
  <c r="I993" i="6" s="1" a="1"/>
  <c r="I993" i="6" s="1"/>
  <c r="N994" i="6"/>
  <c r="I994" i="6" s="1" a="1"/>
  <c r="I994" i="6" s="1"/>
  <c r="N995" i="6"/>
  <c r="I995" i="6" s="1" a="1"/>
  <c r="I995" i="6" s="1"/>
  <c r="N996" i="6"/>
  <c r="I996" i="6" s="1" a="1"/>
  <c r="I996" i="6" s="1"/>
  <c r="N997" i="6"/>
  <c r="I997" i="6" s="1" a="1"/>
  <c r="I997" i="6" s="1"/>
  <c r="N998" i="6"/>
  <c r="I998" i="6" s="1" a="1"/>
  <c r="I998" i="6" s="1"/>
  <c r="N999" i="6"/>
  <c r="I999" i="6" s="1" a="1"/>
  <c r="I999" i="6" s="1"/>
  <c r="N1000" i="6"/>
  <c r="I1000" i="6" s="1" a="1"/>
  <c r="I1000" i="6" s="1"/>
  <c r="N1001" i="6"/>
  <c r="I1001" i="6" s="1" a="1"/>
  <c r="I1001" i="6" s="1"/>
  <c r="N1002" i="6"/>
  <c r="I1002" i="6" s="1" a="1"/>
  <c r="I1002" i="6" s="1"/>
  <c r="N1003" i="6"/>
  <c r="I1003" i="6" s="1" a="1"/>
  <c r="I1003" i="6" s="1"/>
  <c r="N1004" i="6"/>
  <c r="I1004" i="6" s="1" a="1"/>
  <c r="I1004" i="6" s="1"/>
  <c r="N1005" i="6"/>
  <c r="I1005" i="6" s="1" a="1"/>
  <c r="I1005" i="6" s="1"/>
  <c r="N1006" i="6"/>
  <c r="I1006" i="6" s="1" a="1"/>
  <c r="I1006" i="6" s="1"/>
  <c r="N1007" i="6"/>
  <c r="I1007" i="6" s="1" a="1"/>
  <c r="I1007" i="6" s="1"/>
  <c r="N1008" i="6"/>
  <c r="I1008" i="6" s="1" a="1"/>
  <c r="I1008" i="6" s="1"/>
  <c r="N1009" i="6"/>
  <c r="I1009" i="6" s="1" a="1"/>
  <c r="I1009" i="6" s="1"/>
  <c r="N1010" i="6"/>
  <c r="I1010" i="6" s="1" a="1"/>
  <c r="I1010" i="6" s="1"/>
  <c r="N1011" i="6"/>
  <c r="I1011" i="6" s="1" a="1"/>
  <c r="I1011" i="6" s="1"/>
  <c r="N1012" i="6"/>
  <c r="I1012" i="6" s="1" a="1"/>
  <c r="I1012" i="6" s="1"/>
  <c r="N1013" i="6"/>
  <c r="I1013" i="6" s="1" a="1"/>
  <c r="I1013" i="6" s="1"/>
  <c r="N1014" i="6"/>
  <c r="I1014" i="6" s="1" a="1"/>
  <c r="I1014" i="6" s="1"/>
  <c r="N1015" i="6"/>
  <c r="I1015" i="6" s="1" a="1"/>
  <c r="I1015" i="6" s="1"/>
  <c r="N1016" i="6"/>
  <c r="I1016" i="6" s="1" a="1"/>
  <c r="I1016" i="6" s="1"/>
  <c r="N1017" i="6"/>
  <c r="I1017" i="6" s="1" a="1"/>
  <c r="I1017" i="6" s="1"/>
  <c r="N1018" i="6"/>
  <c r="I1018" i="6" s="1" a="1"/>
  <c r="I1018" i="6" s="1"/>
  <c r="N1019" i="6"/>
  <c r="I1019" i="6" s="1" a="1"/>
  <c r="I1019" i="6" s="1"/>
  <c r="N1020" i="6"/>
  <c r="I1020" i="6" s="1" a="1"/>
  <c r="I1020" i="6" s="1"/>
  <c r="N1021" i="6"/>
  <c r="I1021" i="6" s="1" a="1"/>
  <c r="I1021" i="6" s="1"/>
  <c r="N1022" i="6"/>
  <c r="I1022" i="6" s="1" a="1"/>
  <c r="I1022" i="6" s="1"/>
  <c r="N1023" i="6"/>
  <c r="I1023" i="6" s="1" a="1"/>
  <c r="I1023" i="6" s="1"/>
  <c r="N1024" i="6"/>
  <c r="I1024" i="6" s="1" a="1"/>
  <c r="I1024" i="6" s="1"/>
  <c r="N1025" i="6"/>
  <c r="I1025" i="6" s="1" a="1"/>
  <c r="I1025" i="6" s="1"/>
  <c r="N1026" i="6"/>
  <c r="I1026" i="6" s="1" a="1"/>
  <c r="I1026" i="6" s="1"/>
  <c r="N1027" i="6"/>
  <c r="I1027" i="6" s="1" a="1"/>
  <c r="I1027" i="6" s="1"/>
  <c r="N1028" i="6"/>
  <c r="I1028" i="6" s="1" a="1"/>
  <c r="I1028" i="6" s="1"/>
  <c r="N1029" i="6"/>
  <c r="I1029" i="6" s="1" a="1"/>
  <c r="I1029" i="6" s="1"/>
  <c r="N1030" i="6"/>
  <c r="I1030" i="6" s="1" a="1"/>
  <c r="I1030" i="6" s="1"/>
  <c r="N1031" i="6"/>
  <c r="I1031" i="6" s="1" a="1"/>
  <c r="I1031" i="6" s="1"/>
  <c r="N1032" i="6"/>
  <c r="I1032" i="6" s="1" a="1"/>
  <c r="I1032" i="6" s="1"/>
  <c r="N1033" i="6"/>
  <c r="I1033" i="6" s="1" a="1"/>
  <c r="I1033" i="6" s="1"/>
  <c r="N1034" i="6"/>
  <c r="I1034" i="6" s="1" a="1"/>
  <c r="I1034" i="6" s="1"/>
  <c r="N1035" i="6"/>
  <c r="I1035" i="6" s="1" a="1"/>
  <c r="I1035" i="6" s="1"/>
  <c r="N1036" i="6"/>
  <c r="I1036" i="6" s="1" a="1"/>
  <c r="I1036" i="6" s="1"/>
  <c r="N1037" i="6"/>
  <c r="I1037" i="6" s="1" a="1"/>
  <c r="I1037" i="6" s="1"/>
  <c r="N1038" i="6"/>
  <c r="I1038" i="6" s="1" a="1"/>
  <c r="I1038" i="6" s="1"/>
  <c r="N1039" i="6"/>
  <c r="I1039" i="6" s="1" a="1"/>
  <c r="I1039" i="6" s="1"/>
  <c r="N1040" i="6"/>
  <c r="I1040" i="6" s="1" a="1"/>
  <c r="I1040" i="6" s="1"/>
  <c r="N1041" i="6"/>
  <c r="I1041" i="6" s="1" a="1"/>
  <c r="I1041" i="6" s="1"/>
  <c r="N1042" i="6"/>
  <c r="I1042" i="6" s="1" a="1"/>
  <c r="I1042" i="6" s="1"/>
  <c r="N1043" i="6"/>
  <c r="I1043" i="6" s="1" a="1"/>
  <c r="I1043" i="6" s="1"/>
  <c r="N1044" i="6"/>
  <c r="I1044" i="6" s="1" a="1"/>
  <c r="I1044" i="6" s="1"/>
  <c r="N1045" i="6"/>
  <c r="I1045" i="6" s="1" a="1"/>
  <c r="I1045" i="6" s="1"/>
  <c r="N1046" i="6"/>
  <c r="I1046" i="6" s="1" a="1"/>
  <c r="I1046" i="6" s="1"/>
  <c r="N1047" i="6"/>
  <c r="I1047" i="6" s="1" a="1"/>
  <c r="I1047" i="6" s="1"/>
  <c r="N1048" i="6"/>
  <c r="I1048" i="6" s="1" a="1"/>
  <c r="I1048" i="6" s="1"/>
  <c r="N1049" i="6"/>
  <c r="I1049" i="6" s="1" a="1"/>
  <c r="I1049" i="6" s="1"/>
  <c r="N1050" i="6"/>
  <c r="I1050" i="6" s="1" a="1"/>
  <c r="I1050" i="6" s="1"/>
  <c r="N1051" i="6"/>
  <c r="I1051" i="6" s="1" a="1"/>
  <c r="I1051" i="6" s="1"/>
  <c r="N1052" i="6"/>
  <c r="I1052" i="6" s="1" a="1"/>
  <c r="I1052" i="6" s="1"/>
  <c r="N1053" i="6"/>
  <c r="I1053" i="6" s="1" a="1"/>
  <c r="I1053" i="6" s="1"/>
  <c r="N1054" i="6"/>
  <c r="I1054" i="6" s="1" a="1"/>
  <c r="I1054" i="6" s="1"/>
  <c r="N1055" i="6"/>
  <c r="I1055" i="6" s="1" a="1"/>
  <c r="I1055" i="6" s="1"/>
  <c r="N1056" i="6"/>
  <c r="I1056" i="6" s="1" a="1"/>
  <c r="I1056" i="6" s="1"/>
  <c r="N1057" i="6"/>
  <c r="I1057" i="6" s="1" a="1"/>
  <c r="I1057" i="6" s="1"/>
  <c r="N1058" i="6"/>
  <c r="I1058" i="6" s="1" a="1"/>
  <c r="I1058" i="6" s="1"/>
  <c r="N1059" i="6"/>
  <c r="I1059" i="6" s="1" a="1"/>
  <c r="I1059" i="6" s="1"/>
  <c r="N1060" i="6"/>
  <c r="I1060" i="6" s="1" a="1"/>
  <c r="I1060" i="6" s="1"/>
  <c r="N1061" i="6"/>
  <c r="I1061" i="6" s="1" a="1"/>
  <c r="I1061" i="6" s="1"/>
  <c r="N1062" i="6"/>
  <c r="I1062" i="6" s="1" a="1"/>
  <c r="I1062" i="6" s="1"/>
  <c r="N1063" i="6"/>
  <c r="I1063" i="6" s="1" a="1"/>
  <c r="I1063" i="6" s="1"/>
  <c r="N1064" i="6"/>
  <c r="I1064" i="6" s="1" a="1"/>
  <c r="I1064" i="6" s="1"/>
  <c r="N1065" i="6"/>
  <c r="I1065" i="6" s="1" a="1"/>
  <c r="I1065" i="6" s="1"/>
  <c r="N1066" i="6"/>
  <c r="I1066" i="6" s="1" a="1"/>
  <c r="I1066" i="6" s="1"/>
  <c r="N1067" i="6"/>
  <c r="I1067" i="6" s="1" a="1"/>
  <c r="I1067" i="6" s="1"/>
  <c r="N1068" i="6"/>
  <c r="I1068" i="6" s="1" a="1"/>
  <c r="I1068" i="6" s="1"/>
  <c r="N1069" i="6"/>
  <c r="I1069" i="6" s="1" a="1"/>
  <c r="I1069" i="6" s="1"/>
  <c r="N1070" i="6"/>
  <c r="I1070" i="6" s="1" a="1"/>
  <c r="I1070" i="6" s="1"/>
  <c r="N1071" i="6"/>
  <c r="I1071" i="6" s="1" a="1"/>
  <c r="I1071" i="6" s="1"/>
  <c r="N1072" i="6"/>
  <c r="I1072" i="6" s="1" a="1"/>
  <c r="I1072" i="6" s="1"/>
  <c r="N1073" i="6"/>
  <c r="I1073" i="6" s="1" a="1"/>
  <c r="I1073" i="6" s="1"/>
  <c r="N1074" i="6"/>
  <c r="I1074" i="6" s="1" a="1"/>
  <c r="I1074" i="6" s="1"/>
  <c r="N1075" i="6"/>
  <c r="I1075" i="6" s="1" a="1"/>
  <c r="I1075" i="6" s="1"/>
  <c r="N1076" i="6"/>
  <c r="I1076" i="6" s="1" a="1"/>
  <c r="I1076" i="6" s="1"/>
  <c r="N1077" i="6"/>
  <c r="I1077" i="6" s="1" a="1"/>
  <c r="I1077" i="6" s="1"/>
  <c r="N1078" i="6"/>
  <c r="I1078" i="6" s="1" a="1"/>
  <c r="I1078" i="6" s="1"/>
  <c r="N1079" i="6"/>
  <c r="I1079" i="6" s="1" a="1"/>
  <c r="I1079" i="6" s="1"/>
  <c r="N1080" i="6"/>
  <c r="I1080" i="6" s="1" a="1"/>
  <c r="I1080" i="6" s="1"/>
  <c r="N1081" i="6"/>
  <c r="I1081" i="6" s="1" a="1"/>
  <c r="I1081" i="6" s="1"/>
  <c r="N1082" i="6"/>
  <c r="I1082" i="6" s="1" a="1"/>
  <c r="I1082" i="6" s="1"/>
  <c r="N1083" i="6"/>
  <c r="I1083" i="6" s="1" a="1"/>
  <c r="I1083" i="6" s="1"/>
  <c r="N1084" i="6"/>
  <c r="I1084" i="6" s="1" a="1"/>
  <c r="I1084" i="6" s="1"/>
  <c r="N1085" i="6"/>
  <c r="I1085" i="6" s="1" a="1"/>
  <c r="I1085" i="6" s="1"/>
  <c r="N1086" i="6"/>
  <c r="I1086" i="6" s="1" a="1"/>
  <c r="I1086" i="6" s="1"/>
  <c r="N1087" i="6"/>
  <c r="I1087" i="6" s="1" a="1"/>
  <c r="I1087" i="6" s="1"/>
  <c r="N1088" i="6"/>
  <c r="I1088" i="6" s="1" a="1"/>
  <c r="I1088" i="6" s="1"/>
  <c r="N1089" i="6"/>
  <c r="I1089" i="6" s="1" a="1"/>
  <c r="I1089" i="6" s="1"/>
  <c r="N1090" i="6"/>
  <c r="I1090" i="6" s="1" a="1"/>
  <c r="I1090" i="6" s="1"/>
  <c r="N1091" i="6"/>
  <c r="I1091" i="6" s="1" a="1"/>
  <c r="I1091" i="6" s="1"/>
  <c r="N1092" i="6"/>
  <c r="I1092" i="6" s="1" a="1"/>
  <c r="I1092" i="6" s="1"/>
  <c r="N1093" i="6"/>
  <c r="I1093" i="6" s="1" a="1"/>
  <c r="I1093" i="6" s="1"/>
  <c r="N1094" i="6"/>
  <c r="I1094" i="6" s="1" a="1"/>
  <c r="I1094" i="6" s="1"/>
  <c r="N1095" i="6"/>
  <c r="I1095" i="6" s="1" a="1"/>
  <c r="I1095" i="6" s="1"/>
  <c r="N1096" i="6"/>
  <c r="I1096" i="6" s="1" a="1"/>
  <c r="I1096" i="6" s="1"/>
  <c r="N1097" i="6"/>
  <c r="I1097" i="6" s="1" a="1"/>
  <c r="I1097" i="6" s="1"/>
  <c r="N1098" i="6"/>
  <c r="I1098" i="6" s="1" a="1"/>
  <c r="I1098" i="6" s="1"/>
  <c r="N1099" i="6"/>
  <c r="I1099" i="6" s="1" a="1"/>
  <c r="I1099" i="6" s="1"/>
  <c r="N1100" i="6"/>
  <c r="I1100" i="6" s="1" a="1"/>
  <c r="I1100" i="6" s="1"/>
  <c r="N1101" i="6"/>
  <c r="I1101" i="6" s="1" a="1"/>
  <c r="I1101" i="6" s="1"/>
  <c r="N1102" i="6"/>
  <c r="I1102" i="6" s="1" a="1"/>
  <c r="I1102" i="6" s="1"/>
  <c r="N1103" i="6"/>
  <c r="I1103" i="6" s="1" a="1"/>
  <c r="I1103" i="6" s="1"/>
  <c r="N1104" i="6"/>
  <c r="I1104" i="6" s="1" a="1"/>
  <c r="I1104" i="6" s="1"/>
  <c r="N1105" i="6"/>
  <c r="I1105" i="6" s="1" a="1"/>
  <c r="I1105" i="6" s="1"/>
  <c r="N1106" i="6"/>
  <c r="I1106" i="6" s="1" a="1"/>
  <c r="I1106" i="6" s="1"/>
  <c r="N1107" i="6"/>
  <c r="I1107" i="6" s="1" a="1"/>
  <c r="I1107" i="6" s="1"/>
  <c r="N1108" i="6"/>
  <c r="I1108" i="6" s="1" a="1"/>
  <c r="I1108" i="6" s="1"/>
  <c r="N1109" i="6"/>
  <c r="I1109" i="6" s="1" a="1"/>
  <c r="I1109" i="6" s="1"/>
  <c r="N1110" i="6"/>
  <c r="I1110" i="6" s="1" a="1"/>
  <c r="I1110" i="6" s="1"/>
  <c r="N1111" i="6"/>
  <c r="I1111" i="6" s="1" a="1"/>
  <c r="I1111" i="6" s="1"/>
  <c r="N1112" i="6"/>
  <c r="I1112" i="6" s="1" a="1"/>
  <c r="I1112" i="6" s="1"/>
  <c r="N1113" i="6"/>
  <c r="I1113" i="6" s="1" a="1"/>
  <c r="I1113" i="6" s="1"/>
  <c r="N1114" i="6"/>
  <c r="I1114" i="6" s="1" a="1"/>
  <c r="I1114" i="6" s="1"/>
  <c r="N1115" i="6"/>
  <c r="I1115" i="6" s="1" a="1"/>
  <c r="I1115" i="6" s="1"/>
  <c r="N1116" i="6"/>
  <c r="I1116" i="6" s="1" a="1"/>
  <c r="I1116" i="6" s="1"/>
  <c r="N1117" i="6"/>
  <c r="I1117" i="6" s="1" a="1"/>
  <c r="I1117" i="6" s="1"/>
  <c r="N1118" i="6"/>
  <c r="I1118" i="6" s="1" a="1"/>
  <c r="I1118" i="6" s="1"/>
  <c r="N1119" i="6"/>
  <c r="I1119" i="6" s="1" a="1"/>
  <c r="I1119" i="6" s="1"/>
  <c r="N1120" i="6"/>
  <c r="I1120" i="6" s="1" a="1"/>
  <c r="I1120" i="6" s="1"/>
  <c r="N1121" i="6"/>
  <c r="I1121" i="6" s="1" a="1"/>
  <c r="I1121" i="6" s="1"/>
  <c r="N1122" i="6"/>
  <c r="I1122" i="6" s="1" a="1"/>
  <c r="I1122" i="6" s="1"/>
  <c r="N1123" i="6"/>
  <c r="I1123" i="6" s="1" a="1"/>
  <c r="I1123" i="6" s="1"/>
  <c r="N1124" i="6"/>
  <c r="I1124" i="6" s="1" a="1"/>
  <c r="I1124" i="6" s="1"/>
  <c r="N1125" i="6"/>
  <c r="I1125" i="6" s="1" a="1"/>
  <c r="I1125" i="6" s="1"/>
  <c r="N1126" i="6"/>
  <c r="I1126" i="6" s="1" a="1"/>
  <c r="I1126" i="6" s="1"/>
  <c r="N1127" i="6"/>
  <c r="I1127" i="6" s="1" a="1"/>
  <c r="I1127" i="6" s="1"/>
  <c r="N1128" i="6"/>
  <c r="I1128" i="6" s="1" a="1"/>
  <c r="I1128" i="6" s="1"/>
  <c r="N1129" i="6"/>
  <c r="I1129" i="6" s="1" a="1"/>
  <c r="I1129" i="6" s="1"/>
  <c r="N1130" i="6"/>
  <c r="I1130" i="6" s="1" a="1"/>
  <c r="I1130" i="6" s="1"/>
  <c r="N1131" i="6"/>
  <c r="I1131" i="6" s="1" a="1"/>
  <c r="I1131" i="6" s="1"/>
  <c r="N1132" i="6"/>
  <c r="I1132" i="6" s="1" a="1"/>
  <c r="I1132" i="6" s="1"/>
  <c r="N1133" i="6"/>
  <c r="I1133" i="6" s="1" a="1"/>
  <c r="I1133" i="6" s="1"/>
  <c r="N1134" i="6"/>
  <c r="I1134" i="6" s="1" a="1"/>
  <c r="I1134" i="6" s="1"/>
  <c r="N1135" i="6"/>
  <c r="I1135" i="6" s="1" a="1"/>
  <c r="I1135" i="6" s="1"/>
  <c r="N1136" i="6"/>
  <c r="I1136" i="6" s="1" a="1"/>
  <c r="I1136" i="6" s="1"/>
  <c r="N1137" i="6"/>
  <c r="I1137" i="6" s="1" a="1"/>
  <c r="I1137" i="6" s="1"/>
  <c r="N1138" i="6"/>
  <c r="I1138" i="6" s="1" a="1"/>
  <c r="I1138" i="6" s="1"/>
  <c r="N1139" i="6"/>
  <c r="I1139" i="6" s="1" a="1"/>
  <c r="I1139" i="6" s="1"/>
  <c r="N1140" i="6"/>
  <c r="I1140" i="6" s="1" a="1"/>
  <c r="I1140" i="6" s="1"/>
  <c r="N1141" i="6"/>
  <c r="I1141" i="6" s="1" a="1"/>
  <c r="I1141" i="6" s="1"/>
  <c r="N1142" i="6"/>
  <c r="I1142" i="6" s="1" a="1"/>
  <c r="I1142" i="6" s="1"/>
  <c r="N1143" i="6"/>
  <c r="I1143" i="6" s="1" a="1"/>
  <c r="I1143" i="6" s="1"/>
  <c r="N1144" i="6"/>
  <c r="I1144" i="6" s="1" a="1"/>
  <c r="I1144" i="6" s="1"/>
  <c r="N1145" i="6"/>
  <c r="I1145" i="6" s="1" a="1"/>
  <c r="I1145" i="6" s="1"/>
  <c r="N1146" i="6"/>
  <c r="I1146" i="6" s="1" a="1"/>
  <c r="I1146" i="6" s="1"/>
  <c r="N1147" i="6"/>
  <c r="I1147" i="6" s="1" a="1"/>
  <c r="I1147" i="6" s="1"/>
  <c r="N1148" i="6"/>
  <c r="I1148" i="6" s="1" a="1"/>
  <c r="I1148" i="6" s="1"/>
  <c r="N1149" i="6"/>
  <c r="I1149" i="6" s="1" a="1"/>
  <c r="I1149" i="6" s="1"/>
  <c r="N1150" i="6"/>
  <c r="I1150" i="6" s="1" a="1"/>
  <c r="I1150" i="6" s="1"/>
  <c r="N1151" i="6"/>
  <c r="I1151" i="6" s="1" a="1"/>
  <c r="I1151" i="6" s="1"/>
  <c r="N1152" i="6"/>
  <c r="I1152" i="6" s="1" a="1"/>
  <c r="I1152" i="6" s="1"/>
  <c r="N1153" i="6"/>
  <c r="I1153" i="6" s="1" a="1"/>
  <c r="I1153" i="6" s="1"/>
  <c r="N1154" i="6"/>
  <c r="I1154" i="6" s="1" a="1"/>
  <c r="I1154" i="6" s="1"/>
  <c r="N1155" i="6"/>
  <c r="I1155" i="6" s="1" a="1"/>
  <c r="I1155" i="6" s="1"/>
  <c r="N1156" i="6"/>
  <c r="I1156" i="6" s="1" a="1"/>
  <c r="I1156" i="6" s="1"/>
  <c r="N1157" i="6"/>
  <c r="I1157" i="6" s="1" a="1"/>
  <c r="I1157" i="6" s="1"/>
  <c r="N1158" i="6"/>
  <c r="I1158" i="6" s="1" a="1"/>
  <c r="I1158" i="6" s="1"/>
  <c r="N1159" i="6"/>
  <c r="I1159" i="6" s="1" a="1"/>
  <c r="I1159" i="6" s="1"/>
  <c r="N1160" i="6"/>
  <c r="I1160" i="6" s="1" a="1"/>
  <c r="I1160" i="6" s="1"/>
  <c r="N1161" i="6"/>
  <c r="I1161" i="6" s="1" a="1"/>
  <c r="I1161" i="6" s="1"/>
  <c r="N1162" i="6"/>
  <c r="I1162" i="6" s="1" a="1"/>
  <c r="I1162" i="6" s="1"/>
  <c r="N1163" i="6"/>
  <c r="I1163" i="6" s="1" a="1"/>
  <c r="I1163" i="6" s="1"/>
  <c r="N1164" i="6"/>
  <c r="I1164" i="6" s="1" a="1"/>
  <c r="I1164" i="6" s="1"/>
  <c r="N1165" i="6"/>
  <c r="I1165" i="6" s="1" a="1"/>
  <c r="I1165" i="6" s="1"/>
  <c r="N1166" i="6"/>
  <c r="I1166" i="6" s="1" a="1"/>
  <c r="I1166" i="6" s="1"/>
  <c r="N1167" i="6"/>
  <c r="I1167" i="6" s="1" a="1"/>
  <c r="I1167" i="6" s="1"/>
  <c r="N1168" i="6"/>
  <c r="I1168" i="6" s="1" a="1"/>
  <c r="I1168" i="6" s="1"/>
  <c r="N1169" i="6"/>
  <c r="I1169" i="6" s="1" a="1"/>
  <c r="I1169" i="6" s="1"/>
  <c r="N1170" i="6"/>
  <c r="I1170" i="6" s="1" a="1"/>
  <c r="I1170" i="6" s="1"/>
  <c r="N1171" i="6"/>
  <c r="I1171" i="6" s="1" a="1"/>
  <c r="I1171" i="6" s="1"/>
  <c r="N1172" i="6"/>
  <c r="I1172" i="6" s="1" a="1"/>
  <c r="I1172" i="6" s="1"/>
  <c r="N1173" i="6"/>
  <c r="I1173" i="6" s="1" a="1"/>
  <c r="I1173" i="6" s="1"/>
  <c r="N1174" i="6"/>
  <c r="I1174" i="6" s="1" a="1"/>
  <c r="I1174" i="6" s="1"/>
  <c r="N1175" i="6"/>
  <c r="I1175" i="6" s="1" a="1"/>
  <c r="I1175" i="6" s="1"/>
  <c r="N1176" i="6"/>
  <c r="I1176" i="6" s="1" a="1"/>
  <c r="I1176" i="6" s="1"/>
  <c r="N1177" i="6"/>
  <c r="I1177" i="6" s="1" a="1"/>
  <c r="I1177" i="6" s="1"/>
  <c r="N1178" i="6"/>
  <c r="I1178" i="6" s="1" a="1"/>
  <c r="I1178" i="6" s="1"/>
  <c r="N1179" i="6"/>
  <c r="I1179" i="6" s="1" a="1"/>
  <c r="I1179" i="6" s="1"/>
  <c r="N1180" i="6"/>
  <c r="I1180" i="6" s="1" a="1"/>
  <c r="I1180" i="6" s="1"/>
  <c r="N1181" i="6"/>
  <c r="I1181" i="6" s="1" a="1"/>
  <c r="I1181" i="6" s="1"/>
  <c r="N1182" i="6"/>
  <c r="I1182" i="6" s="1" a="1"/>
  <c r="I1182" i="6" s="1"/>
  <c r="N1183" i="6"/>
  <c r="I1183" i="6" s="1" a="1"/>
  <c r="I1183" i="6" s="1"/>
  <c r="N1184" i="6"/>
  <c r="I1184" i="6" s="1" a="1"/>
  <c r="I1184" i="6" s="1"/>
  <c r="N1185" i="6"/>
  <c r="I1185" i="6" s="1" a="1"/>
  <c r="I1185" i="6" s="1"/>
  <c r="N1186" i="6"/>
  <c r="I1186" i="6" s="1" a="1"/>
  <c r="I1186" i="6" s="1"/>
  <c r="N1187" i="6"/>
  <c r="I1187" i="6" s="1" a="1"/>
  <c r="I1187" i="6" s="1"/>
  <c r="N1188" i="6"/>
  <c r="I1188" i="6" s="1" a="1"/>
  <c r="I1188" i="6" s="1"/>
  <c r="N1189" i="6"/>
  <c r="I1189" i="6" s="1" a="1"/>
  <c r="I1189" i="6" s="1"/>
  <c r="N1190" i="6"/>
  <c r="I1190" i="6" s="1" a="1"/>
  <c r="I1190" i="6" s="1"/>
  <c r="N1191" i="6"/>
  <c r="I1191" i="6" s="1" a="1"/>
  <c r="I1191" i="6" s="1"/>
  <c r="N1192" i="6"/>
  <c r="I1192" i="6" s="1" a="1"/>
  <c r="I1192" i="6" s="1"/>
  <c r="N1193" i="6"/>
  <c r="I1193" i="6" s="1" a="1"/>
  <c r="I1193" i="6" s="1"/>
  <c r="N1194" i="6"/>
  <c r="I1194" i="6" s="1" a="1"/>
  <c r="I1194" i="6" s="1"/>
  <c r="N1195" i="6"/>
  <c r="I1195" i="6" s="1" a="1"/>
  <c r="I1195" i="6" s="1"/>
  <c r="N1196" i="6"/>
  <c r="I1196" i="6" s="1" a="1"/>
  <c r="I1196" i="6" s="1"/>
  <c r="N1197" i="6"/>
  <c r="I1197" i="6" s="1" a="1"/>
  <c r="I1197" i="6" s="1"/>
  <c r="N1198" i="6"/>
  <c r="I1198" i="6" s="1" a="1"/>
  <c r="I1198" i="6" s="1"/>
  <c r="N1199" i="6"/>
  <c r="I1199" i="6" s="1" a="1"/>
  <c r="I1199" i="6" s="1"/>
  <c r="N1200" i="6"/>
  <c r="I1200" i="6" s="1" a="1"/>
  <c r="I1200" i="6" s="1"/>
  <c r="N1201" i="6"/>
  <c r="I1201" i="6" s="1" a="1"/>
  <c r="I1201" i="6" s="1"/>
  <c r="N1202" i="6"/>
  <c r="I1202" i="6" s="1" a="1"/>
  <c r="I1202" i="6" s="1"/>
  <c r="N1203" i="6"/>
  <c r="I1203" i="6" s="1" a="1"/>
  <c r="I1203" i="6" s="1"/>
  <c r="N1204" i="6"/>
  <c r="I1204" i="6" s="1" a="1"/>
  <c r="I1204" i="6" s="1"/>
  <c r="N1205" i="6"/>
  <c r="I1205" i="6" s="1" a="1"/>
  <c r="I1205" i="6" s="1"/>
  <c r="N1206" i="6"/>
  <c r="I1206" i="6" s="1" a="1"/>
  <c r="I1206" i="6" s="1"/>
  <c r="N1207" i="6"/>
  <c r="I1207" i="6" s="1" a="1"/>
  <c r="I1207" i="6" s="1"/>
  <c r="N1208" i="6"/>
  <c r="I1208" i="6" s="1" a="1"/>
  <c r="I1208" i="6" s="1"/>
  <c r="N1209" i="6"/>
  <c r="I1209" i="6" s="1" a="1"/>
  <c r="I1209" i="6" s="1"/>
  <c r="N1210" i="6"/>
  <c r="I1210" i="6" s="1" a="1"/>
  <c r="I1210" i="6" s="1"/>
  <c r="N1211" i="6"/>
  <c r="I1211" i="6" s="1" a="1"/>
  <c r="I1211" i="6" s="1"/>
  <c r="N1212" i="6"/>
  <c r="I1212" i="6" s="1" a="1"/>
  <c r="I1212" i="6" s="1"/>
  <c r="N1213" i="6"/>
  <c r="I1213" i="6" s="1" a="1"/>
  <c r="I1213" i="6" s="1"/>
  <c r="N1214" i="6"/>
  <c r="I1214" i="6" s="1" a="1"/>
  <c r="I1214" i="6" s="1"/>
  <c r="N1215" i="6"/>
  <c r="I1215" i="6" s="1" a="1"/>
  <c r="I1215" i="6" s="1"/>
  <c r="N1216" i="6"/>
  <c r="I1216" i="6" s="1" a="1"/>
  <c r="I1216" i="6" s="1"/>
  <c r="N1217" i="6"/>
  <c r="I1217" i="6" s="1" a="1"/>
  <c r="I1217" i="6" s="1"/>
  <c r="N1218" i="6"/>
  <c r="I1218" i="6" s="1" a="1"/>
  <c r="I1218" i="6" s="1"/>
  <c r="N1219" i="6"/>
  <c r="I1219" i="6" s="1" a="1"/>
  <c r="I1219" i="6" s="1"/>
  <c r="N1220" i="6"/>
  <c r="I1220" i="6" s="1" a="1"/>
  <c r="I1220" i="6" s="1"/>
  <c r="N1221" i="6"/>
  <c r="I1221" i="6" s="1" a="1"/>
  <c r="I1221" i="6" s="1"/>
  <c r="N1222" i="6"/>
  <c r="I1222" i="6" s="1" a="1"/>
  <c r="I1222" i="6" s="1"/>
  <c r="N1223" i="6"/>
  <c r="I1223" i="6" s="1" a="1"/>
  <c r="I1223" i="6" s="1"/>
  <c r="N1224" i="6"/>
  <c r="I1224" i="6" s="1" a="1"/>
  <c r="I1224" i="6" s="1"/>
  <c r="N1225" i="6"/>
  <c r="I1225" i="6" s="1" a="1"/>
  <c r="I1225" i="6" s="1"/>
  <c r="N1226" i="6"/>
  <c r="I1226" i="6" s="1" a="1"/>
  <c r="I1226" i="6" s="1"/>
  <c r="N1227" i="6"/>
  <c r="I1227" i="6" s="1" a="1"/>
  <c r="I1227" i="6" s="1"/>
  <c r="N1228" i="6"/>
  <c r="I1228" i="6" s="1" a="1"/>
  <c r="I1228" i="6" s="1"/>
  <c r="N1229" i="6"/>
  <c r="I1229" i="6" s="1" a="1"/>
  <c r="I1229" i="6" s="1"/>
  <c r="N1230" i="6"/>
  <c r="I1230" i="6" s="1" a="1"/>
  <c r="I1230" i="6" s="1"/>
  <c r="N1231" i="6"/>
  <c r="I1231" i="6" s="1" a="1"/>
  <c r="I1231" i="6" s="1"/>
  <c r="N1232" i="6"/>
  <c r="I1232" i="6" s="1" a="1"/>
  <c r="I1232" i="6" s="1"/>
  <c r="N1233" i="6"/>
  <c r="I1233" i="6" s="1" a="1"/>
  <c r="I1233" i="6" s="1"/>
  <c r="N1234" i="6"/>
  <c r="I1234" i="6" s="1" a="1"/>
  <c r="I1234" i="6" s="1"/>
  <c r="N1235" i="6"/>
  <c r="I1235" i="6" s="1" a="1"/>
  <c r="I1235" i="6" s="1"/>
  <c r="N1236" i="6"/>
  <c r="I1236" i="6" s="1" a="1"/>
  <c r="I1236" i="6" s="1"/>
  <c r="N1237" i="6"/>
  <c r="I1237" i="6" s="1" a="1"/>
  <c r="I1237" i="6" s="1"/>
  <c r="N1238" i="6"/>
  <c r="I1238" i="6" s="1" a="1"/>
  <c r="I1238" i="6" s="1"/>
  <c r="N1239" i="6"/>
  <c r="I1239" i="6" s="1" a="1"/>
  <c r="I1239" i="6" s="1"/>
  <c r="N1240" i="6"/>
  <c r="I1240" i="6" s="1" a="1"/>
  <c r="I1240" i="6" s="1"/>
  <c r="N1241" i="6"/>
  <c r="I1241" i="6" s="1" a="1"/>
  <c r="I1241" i="6" s="1"/>
  <c r="N1242" i="6"/>
  <c r="I1242" i="6" s="1" a="1"/>
  <c r="I1242" i="6" s="1"/>
  <c r="N1243" i="6"/>
  <c r="I1243" i="6" s="1" a="1"/>
  <c r="I1243" i="6" s="1"/>
  <c r="N1244" i="6"/>
  <c r="I1244" i="6" s="1" a="1"/>
  <c r="I1244" i="6" s="1"/>
  <c r="N1245" i="6"/>
  <c r="I1245" i="6" s="1" a="1"/>
  <c r="I1245" i="6" s="1"/>
  <c r="N1246" i="6"/>
  <c r="I1246" i="6" s="1" a="1"/>
  <c r="I1246" i="6" s="1"/>
  <c r="N1247" i="6"/>
  <c r="I1247" i="6" s="1" a="1"/>
  <c r="I1247" i="6" s="1"/>
  <c r="N1248" i="6"/>
  <c r="I1248" i="6" s="1" a="1"/>
  <c r="I1248" i="6" s="1"/>
  <c r="N1249" i="6"/>
  <c r="I1249" i="6" s="1" a="1"/>
  <c r="I1249" i="6" s="1"/>
  <c r="N1250" i="6"/>
  <c r="I1250" i="6" s="1" a="1"/>
  <c r="I1250" i="6" s="1"/>
  <c r="N1251" i="6"/>
  <c r="I1251" i="6" s="1" a="1"/>
  <c r="I1251" i="6" s="1"/>
  <c r="N1252" i="6"/>
  <c r="I1252" i="6" s="1" a="1"/>
  <c r="I1252" i="6" s="1"/>
  <c r="N1253" i="6"/>
  <c r="I1253" i="6" s="1" a="1"/>
  <c r="I1253" i="6" s="1"/>
  <c r="N1254" i="6"/>
  <c r="I1254" i="6" s="1" a="1"/>
  <c r="I1254" i="6" s="1"/>
  <c r="N1255" i="6"/>
  <c r="I1255" i="6" s="1" a="1"/>
  <c r="I1255" i="6" s="1"/>
  <c r="N1256" i="6"/>
  <c r="I1256" i="6" s="1" a="1"/>
  <c r="I1256" i="6" s="1"/>
  <c r="N1257" i="6"/>
  <c r="I1257" i="6" s="1" a="1"/>
  <c r="I1257" i="6" s="1"/>
  <c r="N1258" i="6"/>
  <c r="I1258" i="6" s="1" a="1"/>
  <c r="I1258" i="6" s="1"/>
  <c r="N1259" i="6"/>
  <c r="I1259" i="6" s="1" a="1"/>
  <c r="I1259" i="6" s="1"/>
  <c r="N1260" i="6"/>
  <c r="I1260" i="6" s="1" a="1"/>
  <c r="I1260" i="6" s="1"/>
  <c r="N1261" i="6"/>
  <c r="I1261" i="6" s="1" a="1"/>
  <c r="I1261" i="6" s="1"/>
  <c r="N1262" i="6"/>
  <c r="I1262" i="6" s="1" a="1"/>
  <c r="I1262" i="6" s="1"/>
  <c r="N1263" i="6"/>
  <c r="I1263" i="6" s="1" a="1"/>
  <c r="I1263" i="6" s="1"/>
  <c r="N1264" i="6"/>
  <c r="I1264" i="6" s="1" a="1"/>
  <c r="I1264" i="6" s="1"/>
  <c r="N1265" i="6"/>
  <c r="I1265" i="6" s="1" a="1"/>
  <c r="I1265" i="6" s="1"/>
  <c r="N1266" i="6"/>
  <c r="I1266" i="6" s="1" a="1"/>
  <c r="I1266" i="6" s="1"/>
  <c r="N1267" i="6"/>
  <c r="I1267" i="6" s="1" a="1"/>
  <c r="I1267" i="6" s="1"/>
  <c r="N1268" i="6"/>
  <c r="I1268" i="6" s="1" a="1"/>
  <c r="I1268" i="6" s="1"/>
  <c r="N1269" i="6"/>
  <c r="I1269" i="6" s="1" a="1"/>
  <c r="I1269" i="6" s="1"/>
  <c r="N1270" i="6"/>
  <c r="I1270" i="6" s="1" a="1"/>
  <c r="I1270" i="6" s="1"/>
  <c r="N1271" i="6"/>
  <c r="I1271" i="6" s="1" a="1"/>
  <c r="I1271" i="6" s="1"/>
  <c r="N1272" i="6"/>
  <c r="I1272" i="6" s="1" a="1"/>
  <c r="I1272" i="6" s="1"/>
  <c r="N1273" i="6"/>
  <c r="I1273" i="6" s="1" a="1"/>
  <c r="I1273" i="6" s="1"/>
  <c r="N1274" i="6"/>
  <c r="I1274" i="6" s="1" a="1"/>
  <c r="I1274" i="6" s="1"/>
  <c r="N1275" i="6"/>
  <c r="I1275" i="6" s="1" a="1"/>
  <c r="I1275" i="6" s="1"/>
  <c r="N1276" i="6"/>
  <c r="I1276" i="6" s="1" a="1"/>
  <c r="I1276" i="6" s="1"/>
  <c r="N1277" i="6"/>
  <c r="I1277" i="6" s="1" a="1"/>
  <c r="I1277" i="6" s="1"/>
  <c r="N1278" i="6"/>
  <c r="I1278" i="6" s="1" a="1"/>
  <c r="I1278" i="6" s="1"/>
  <c r="N1279" i="6"/>
  <c r="I1279" i="6" s="1" a="1"/>
  <c r="I1279" i="6" s="1"/>
  <c r="N1280" i="6"/>
  <c r="I1280" i="6" s="1" a="1"/>
  <c r="I1280" i="6" s="1"/>
  <c r="N1281" i="6"/>
  <c r="I1281" i="6" s="1" a="1"/>
  <c r="I1281" i="6" s="1"/>
  <c r="N1282" i="6"/>
  <c r="I1282" i="6" s="1" a="1"/>
  <c r="I1282" i="6" s="1"/>
  <c r="N1283" i="6"/>
  <c r="I1283" i="6" s="1" a="1"/>
  <c r="I1283" i="6" s="1"/>
  <c r="N1284" i="6"/>
  <c r="I1284" i="6" s="1" a="1"/>
  <c r="I1284" i="6" s="1"/>
  <c r="N1285" i="6"/>
  <c r="I1285" i="6" s="1" a="1"/>
  <c r="I1285" i="6" s="1"/>
  <c r="N1286" i="6"/>
  <c r="I1286" i="6" s="1" a="1"/>
  <c r="I1286" i="6" s="1"/>
  <c r="N1287" i="6"/>
  <c r="I1287" i="6" s="1" a="1"/>
  <c r="I1287" i="6" s="1"/>
  <c r="N1288" i="6"/>
  <c r="I1288" i="6" s="1" a="1"/>
  <c r="I1288" i="6" s="1"/>
  <c r="N1289" i="6"/>
  <c r="I1289" i="6" s="1" a="1"/>
  <c r="I1289" i="6" s="1"/>
  <c r="N1290" i="6"/>
  <c r="I1290" i="6" s="1" a="1"/>
  <c r="I1290" i="6" s="1"/>
  <c r="N1291" i="6"/>
  <c r="I1291" i="6" s="1" a="1"/>
  <c r="I1291" i="6" s="1"/>
  <c r="N1292" i="6"/>
  <c r="I1292" i="6" s="1" a="1"/>
  <c r="I1292" i="6" s="1"/>
  <c r="N1293" i="6"/>
  <c r="I1293" i="6" s="1" a="1"/>
  <c r="I1293" i="6" s="1"/>
  <c r="N1294" i="6"/>
  <c r="I1294" i="6" s="1" a="1"/>
  <c r="I1294" i="6" s="1"/>
  <c r="N1295" i="6"/>
  <c r="I1295" i="6" s="1" a="1"/>
  <c r="I1295" i="6" s="1"/>
  <c r="N1296" i="6"/>
  <c r="I1296" i="6" s="1" a="1"/>
  <c r="I1296" i="6" s="1"/>
  <c r="N1297" i="6"/>
  <c r="I1297" i="6" s="1" a="1"/>
  <c r="I1297" i="6" s="1"/>
  <c r="N1298" i="6"/>
  <c r="I1298" i="6" s="1" a="1"/>
  <c r="I1298" i="6" s="1"/>
  <c r="N1299" i="6"/>
  <c r="I1299" i="6" s="1" a="1"/>
  <c r="I1299" i="6" s="1"/>
  <c r="N1300" i="6"/>
  <c r="I1300" i="6" s="1" a="1"/>
  <c r="I1300" i="6" s="1"/>
  <c r="N1301" i="6"/>
  <c r="I1301" i="6" s="1" a="1"/>
  <c r="I1301" i="6" s="1"/>
  <c r="N1302" i="6"/>
  <c r="I1302" i="6" s="1" a="1"/>
  <c r="I1302" i="6" s="1"/>
  <c r="N1303" i="6"/>
  <c r="I1303" i="6" s="1" a="1"/>
  <c r="I1303" i="6" s="1"/>
  <c r="N1304" i="6"/>
  <c r="I1304" i="6" s="1" a="1"/>
  <c r="I1304" i="6" s="1"/>
  <c r="N1305" i="6"/>
  <c r="I1305" i="6" s="1" a="1"/>
  <c r="I1305" i="6" s="1"/>
  <c r="N1306" i="6"/>
  <c r="I1306" i="6" s="1" a="1"/>
  <c r="I1306" i="6" s="1"/>
  <c r="N1307" i="6"/>
  <c r="I1307" i="6" s="1" a="1"/>
  <c r="I1307" i="6" s="1"/>
  <c r="N1308" i="6"/>
  <c r="I1308" i="6" s="1" a="1"/>
  <c r="I1308" i="6" s="1"/>
  <c r="N1309" i="6"/>
  <c r="I1309" i="6" s="1" a="1"/>
  <c r="I1309" i="6" s="1"/>
  <c r="N1310" i="6"/>
  <c r="I1310" i="6" s="1" a="1"/>
  <c r="I1310" i="6" s="1"/>
  <c r="N1311" i="6"/>
  <c r="I1311" i="6" s="1" a="1"/>
  <c r="I1311" i="6" s="1"/>
  <c r="N1312" i="6"/>
  <c r="I1312" i="6" s="1" a="1"/>
  <c r="I1312" i="6" s="1"/>
  <c r="N1313" i="6"/>
  <c r="I1313" i="6" s="1" a="1"/>
  <c r="I1313" i="6" s="1"/>
  <c r="N1314" i="6"/>
  <c r="I1314" i="6" s="1" a="1"/>
  <c r="I1314" i="6" s="1"/>
  <c r="N1315" i="6"/>
  <c r="I1315" i="6" s="1" a="1"/>
  <c r="I1315" i="6" s="1"/>
  <c r="N1316" i="6"/>
  <c r="I1316" i="6" s="1" a="1"/>
  <c r="I1316" i="6" s="1"/>
  <c r="N1317" i="6"/>
  <c r="I1317" i="6" s="1" a="1"/>
  <c r="I1317" i="6" s="1"/>
  <c r="N1318" i="6"/>
  <c r="I1318" i="6" s="1" a="1"/>
  <c r="I1318" i="6" s="1"/>
  <c r="N1319" i="6"/>
  <c r="I1319" i="6" s="1" a="1"/>
  <c r="I1319" i="6" s="1"/>
  <c r="N1320" i="6"/>
  <c r="I1320" i="6" s="1" a="1"/>
  <c r="I1320" i="6" s="1"/>
  <c r="N1321" i="6"/>
  <c r="I1321" i="6" s="1" a="1"/>
  <c r="I1321" i="6" s="1"/>
  <c r="N1322" i="6"/>
  <c r="I1322" i="6" s="1" a="1"/>
  <c r="I1322" i="6" s="1"/>
  <c r="N1323" i="6"/>
  <c r="I1323" i="6" s="1" a="1"/>
  <c r="I1323" i="6" s="1"/>
  <c r="N1324" i="6"/>
  <c r="I1324" i="6" s="1" a="1"/>
  <c r="I1324" i="6" s="1"/>
  <c r="N1325" i="6"/>
  <c r="I1325" i="6" s="1" a="1"/>
  <c r="I1325" i="6" s="1"/>
  <c r="N1326" i="6"/>
  <c r="I1326" i="6" s="1" a="1"/>
  <c r="I1326" i="6" s="1"/>
  <c r="N1327" i="6"/>
  <c r="I1327" i="6" s="1" a="1"/>
  <c r="I1327" i="6" s="1"/>
  <c r="N1328" i="6"/>
  <c r="I1328" i="6" s="1" a="1"/>
  <c r="I1328" i="6" s="1"/>
  <c r="N1329" i="6"/>
  <c r="I1329" i="6" s="1" a="1"/>
  <c r="I1329" i="6" s="1"/>
  <c r="N1330" i="6"/>
  <c r="I1330" i="6" s="1" a="1"/>
  <c r="I1330" i="6" s="1"/>
  <c r="N1331" i="6"/>
  <c r="I1331" i="6" s="1" a="1"/>
  <c r="I1331" i="6" s="1"/>
  <c r="N1332" i="6"/>
  <c r="I1332" i="6" s="1" a="1"/>
  <c r="I1332" i="6" s="1"/>
  <c r="N1333" i="6"/>
  <c r="I1333" i="6" s="1" a="1"/>
  <c r="I1333" i="6" s="1"/>
  <c r="N1334" i="6"/>
  <c r="I1334" i="6" s="1" a="1"/>
  <c r="I1334" i="6" s="1"/>
  <c r="N1335" i="6"/>
  <c r="I1335" i="6" s="1" a="1"/>
  <c r="I1335" i="6" s="1"/>
  <c r="N1336" i="6"/>
  <c r="I1336" i="6" s="1" a="1"/>
  <c r="I1336" i="6" s="1"/>
  <c r="N1337" i="6"/>
  <c r="I1337" i="6" s="1" a="1"/>
  <c r="I1337" i="6" s="1"/>
  <c r="N1338" i="6"/>
  <c r="I1338" i="6" s="1" a="1"/>
  <c r="I1338" i="6" s="1"/>
  <c r="N1339" i="6"/>
  <c r="I1339" i="6" s="1" a="1"/>
  <c r="I1339" i="6" s="1"/>
  <c r="N1340" i="6"/>
  <c r="I1340" i="6" s="1" a="1"/>
  <c r="I1340" i="6" s="1"/>
  <c r="N1341" i="6"/>
  <c r="I1341" i="6" s="1" a="1"/>
  <c r="I1341" i="6" s="1"/>
  <c r="N1342" i="6"/>
  <c r="I1342" i="6" s="1" a="1"/>
  <c r="I1342" i="6" s="1"/>
  <c r="N1343" i="6"/>
  <c r="I1343" i="6" s="1" a="1"/>
  <c r="I1343" i="6" s="1"/>
  <c r="N1344" i="6"/>
  <c r="I1344" i="6" s="1" a="1"/>
  <c r="I1344" i="6" s="1"/>
  <c r="N1345" i="6"/>
  <c r="I1345" i="6" s="1" a="1"/>
  <c r="I1345" i="6" s="1"/>
  <c r="N1346" i="6"/>
  <c r="I1346" i="6" s="1" a="1"/>
  <c r="I1346" i="6" s="1"/>
  <c r="N1347" i="6"/>
  <c r="I1347" i="6" s="1" a="1"/>
  <c r="I1347" i="6" s="1"/>
  <c r="N1348" i="6"/>
  <c r="I1348" i="6" s="1" a="1"/>
  <c r="I1348" i="6" s="1"/>
  <c r="N1349" i="6"/>
  <c r="I1349" i="6" s="1" a="1"/>
  <c r="I1349" i="6" s="1"/>
  <c r="N1350" i="6"/>
  <c r="I1350" i="6" s="1" a="1"/>
  <c r="I1350" i="6" s="1"/>
  <c r="N1351" i="6"/>
  <c r="I1351" i="6" s="1" a="1"/>
  <c r="I1351" i="6" s="1"/>
  <c r="N1352" i="6"/>
  <c r="I1352" i="6" s="1" a="1"/>
  <c r="I1352" i="6" s="1"/>
  <c r="N1353" i="6"/>
  <c r="I1353" i="6" s="1" a="1"/>
  <c r="I1353" i="6" s="1"/>
  <c r="N1354" i="6"/>
  <c r="I1354" i="6" s="1" a="1"/>
  <c r="I1354" i="6" s="1"/>
  <c r="N1355" i="6"/>
  <c r="I1355" i="6" s="1" a="1"/>
  <c r="I1355" i="6" s="1"/>
  <c r="N1356" i="6"/>
  <c r="I1356" i="6" s="1" a="1"/>
  <c r="I1356" i="6" s="1"/>
  <c r="N1357" i="6"/>
  <c r="I1357" i="6" s="1" a="1"/>
  <c r="I1357" i="6" s="1"/>
  <c r="N1358" i="6"/>
  <c r="I1358" i="6" s="1" a="1"/>
  <c r="I1358" i="6" s="1"/>
  <c r="N1359" i="6"/>
  <c r="I1359" i="6" s="1" a="1"/>
  <c r="I1359" i="6" s="1"/>
  <c r="N1360" i="6"/>
  <c r="I1360" i="6" s="1" a="1"/>
  <c r="I1360" i="6" s="1"/>
  <c r="N1361" i="6"/>
  <c r="I1361" i="6" s="1" a="1"/>
  <c r="I1361" i="6" s="1"/>
  <c r="N1362" i="6"/>
  <c r="I1362" i="6" s="1" a="1"/>
  <c r="I1362" i="6" s="1"/>
  <c r="N1363" i="6"/>
  <c r="I1363" i="6" s="1" a="1"/>
  <c r="I1363" i="6" s="1"/>
  <c r="N1364" i="6"/>
  <c r="I1364" i="6" s="1" a="1"/>
  <c r="I1364" i="6" s="1"/>
  <c r="N1365" i="6"/>
  <c r="I1365" i="6" s="1" a="1"/>
  <c r="I1365" i="6" s="1"/>
  <c r="N1366" i="6"/>
  <c r="I1366" i="6" s="1" a="1"/>
  <c r="I1366" i="6" s="1"/>
  <c r="N1367" i="6"/>
  <c r="I1367" i="6" s="1" a="1"/>
  <c r="I1367" i="6" s="1"/>
  <c r="N1368" i="6"/>
  <c r="I1368" i="6" s="1" a="1"/>
  <c r="I1368" i="6" s="1"/>
  <c r="N1369" i="6"/>
  <c r="I1369" i="6" s="1" a="1"/>
  <c r="I1369" i="6" s="1"/>
  <c r="N1370" i="6"/>
  <c r="I1370" i="6" s="1" a="1"/>
  <c r="I1370" i="6" s="1"/>
  <c r="N1371" i="6"/>
  <c r="I1371" i="6" s="1" a="1"/>
  <c r="I1371" i="6" s="1"/>
  <c r="N1372" i="6"/>
  <c r="I1372" i="6" s="1" a="1"/>
  <c r="I1372" i="6" s="1"/>
  <c r="N1373" i="6"/>
  <c r="I1373" i="6" s="1" a="1"/>
  <c r="I1373" i="6" s="1"/>
  <c r="N1374" i="6"/>
  <c r="I1374" i="6" s="1" a="1"/>
  <c r="I1374" i="6" s="1"/>
  <c r="N1375" i="6"/>
  <c r="I1375" i="6" s="1" a="1"/>
  <c r="I1375" i="6" s="1"/>
  <c r="N1376" i="6"/>
  <c r="I1376" i="6" s="1" a="1"/>
  <c r="I1376" i="6" s="1"/>
  <c r="N1377" i="6"/>
  <c r="I1377" i="6" s="1" a="1"/>
  <c r="I1377" i="6" s="1"/>
  <c r="N1378" i="6"/>
  <c r="I1378" i="6" s="1" a="1"/>
  <c r="I1378" i="6" s="1"/>
  <c r="N1379" i="6"/>
  <c r="I1379" i="6" s="1" a="1"/>
  <c r="I1379" i="6" s="1"/>
  <c r="N1380" i="6"/>
  <c r="I1380" i="6" s="1" a="1"/>
  <c r="I1380" i="6" s="1"/>
  <c r="N1381" i="6"/>
  <c r="I1381" i="6" s="1" a="1"/>
  <c r="I1381" i="6" s="1"/>
  <c r="N1382" i="6"/>
  <c r="I1382" i="6" s="1" a="1"/>
  <c r="I1382" i="6" s="1"/>
  <c r="N1383" i="6"/>
  <c r="I1383" i="6" s="1" a="1"/>
  <c r="I1383" i="6" s="1"/>
  <c r="N1384" i="6"/>
  <c r="I1384" i="6" s="1" a="1"/>
  <c r="I1384" i="6" s="1"/>
  <c r="N1385" i="6"/>
  <c r="I1385" i="6" s="1" a="1"/>
  <c r="I1385" i="6" s="1"/>
  <c r="N1386" i="6"/>
  <c r="I1386" i="6" s="1" a="1"/>
  <c r="I1386" i="6" s="1"/>
  <c r="N1387" i="6"/>
  <c r="I1387" i="6" s="1" a="1"/>
  <c r="I1387" i="6" s="1"/>
  <c r="N1388" i="6"/>
  <c r="I1388" i="6" s="1" a="1"/>
  <c r="I1388" i="6" s="1"/>
  <c r="N1389" i="6"/>
  <c r="I1389" i="6" s="1" a="1"/>
  <c r="I1389" i="6" s="1"/>
  <c r="N1390" i="6"/>
  <c r="I1390" i="6" s="1" a="1"/>
  <c r="I1390" i="6" s="1"/>
  <c r="N1391" i="6"/>
  <c r="I1391" i="6" s="1" a="1"/>
  <c r="I1391" i="6" s="1"/>
  <c r="N1392" i="6"/>
  <c r="I1392" i="6" s="1" a="1"/>
  <c r="I1392" i="6" s="1"/>
  <c r="N1393" i="6"/>
  <c r="I1393" i="6" s="1" a="1"/>
  <c r="I1393" i="6" s="1"/>
  <c r="N1394" i="6"/>
  <c r="I1394" i="6" s="1" a="1"/>
  <c r="I1394" i="6" s="1"/>
  <c r="N1395" i="6"/>
  <c r="I1395" i="6" s="1" a="1"/>
  <c r="I1395" i="6" s="1"/>
  <c r="N1396" i="6"/>
  <c r="I1396" i="6" s="1" a="1"/>
  <c r="I1396" i="6" s="1"/>
  <c r="N1397" i="6"/>
  <c r="I1397" i="6" s="1" a="1"/>
  <c r="I1397" i="6" s="1"/>
  <c r="N1398" i="6"/>
  <c r="I1398" i="6" s="1" a="1"/>
  <c r="I1398" i="6" s="1"/>
  <c r="N1399" i="6"/>
  <c r="I1399" i="6" s="1" a="1"/>
  <c r="I1399" i="6" s="1"/>
  <c r="N1400" i="6"/>
  <c r="I1400" i="6" s="1" a="1"/>
  <c r="I1400" i="6" s="1"/>
  <c r="N1401" i="6"/>
  <c r="I1401" i="6" s="1" a="1"/>
  <c r="I1401" i="6" s="1"/>
  <c r="N1402" i="6"/>
  <c r="I1402" i="6" s="1" a="1"/>
  <c r="I1402" i="6" s="1"/>
  <c r="N1403" i="6"/>
  <c r="I1403" i="6" s="1" a="1"/>
  <c r="I1403" i="6" s="1"/>
  <c r="N1404" i="6"/>
  <c r="I1404" i="6" s="1" a="1"/>
  <c r="I1404" i="6" s="1"/>
  <c r="N1405" i="6"/>
  <c r="I1405" i="6" s="1" a="1"/>
  <c r="I1405" i="6" s="1"/>
  <c r="N1406" i="6"/>
  <c r="I1406" i="6" s="1" a="1"/>
  <c r="I1406" i="6" s="1"/>
  <c r="N1407" i="6"/>
  <c r="I1407" i="6" s="1" a="1"/>
  <c r="I1407" i="6" s="1"/>
  <c r="N1408" i="6"/>
  <c r="I1408" i="6" s="1" a="1"/>
  <c r="I1408" i="6" s="1"/>
  <c r="N1409" i="6"/>
  <c r="I1409" i="6" s="1" a="1"/>
  <c r="I1409" i="6" s="1"/>
  <c r="N1410" i="6"/>
  <c r="I1410" i="6" s="1" a="1"/>
  <c r="I1410" i="6" s="1"/>
  <c r="N1411" i="6"/>
  <c r="I1411" i="6" s="1" a="1"/>
  <c r="I1411" i="6" s="1"/>
  <c r="N1412" i="6"/>
  <c r="I1412" i="6" s="1" a="1"/>
  <c r="I1412" i="6" s="1"/>
  <c r="N1413" i="6"/>
  <c r="I1413" i="6" s="1" a="1"/>
  <c r="I1413" i="6" s="1"/>
  <c r="N1414" i="6"/>
  <c r="I1414" i="6" s="1" a="1"/>
  <c r="I1414" i="6" s="1"/>
  <c r="N1415" i="6"/>
  <c r="I1415" i="6" s="1" a="1"/>
  <c r="I1415" i="6" s="1"/>
  <c r="N1416" i="6"/>
  <c r="I1416" i="6" s="1" a="1"/>
  <c r="I1416" i="6" s="1"/>
  <c r="N1417" i="6"/>
  <c r="I1417" i="6" s="1" a="1"/>
  <c r="I1417" i="6" s="1"/>
  <c r="N1418" i="6"/>
  <c r="I1418" i="6" s="1" a="1"/>
  <c r="I1418" i="6" s="1"/>
  <c r="N1419" i="6"/>
  <c r="I1419" i="6" s="1" a="1"/>
  <c r="I1419" i="6" s="1"/>
  <c r="N1420" i="6"/>
  <c r="I1420" i="6" s="1" a="1"/>
  <c r="I1420" i="6" s="1"/>
  <c r="N1421" i="6"/>
  <c r="I1421" i="6" s="1" a="1"/>
  <c r="I1421" i="6" s="1"/>
  <c r="N1422" i="6"/>
  <c r="I1422" i="6" s="1" a="1"/>
  <c r="I1422" i="6" s="1"/>
  <c r="N1423" i="6"/>
  <c r="I1423" i="6" s="1" a="1"/>
  <c r="I1423" i="6" s="1"/>
  <c r="N1424" i="6"/>
  <c r="I1424" i="6" s="1" a="1"/>
  <c r="I1424" i="6" s="1"/>
  <c r="N1425" i="6"/>
  <c r="I1425" i="6" s="1" a="1"/>
  <c r="I1425" i="6" s="1"/>
  <c r="N1426" i="6"/>
  <c r="I1426" i="6" s="1" a="1"/>
  <c r="I1426" i="6" s="1"/>
  <c r="N1427" i="6"/>
  <c r="I1427" i="6" s="1" a="1"/>
  <c r="I1427" i="6" s="1"/>
  <c r="N1428" i="6"/>
  <c r="I1428" i="6" s="1" a="1"/>
  <c r="I1428" i="6" s="1"/>
  <c r="N1429" i="6"/>
  <c r="I1429" i="6" s="1" a="1"/>
  <c r="I1429" i="6" s="1"/>
  <c r="N1430" i="6"/>
  <c r="I1430" i="6" s="1" a="1"/>
  <c r="I1430" i="6" s="1"/>
  <c r="N1431" i="6"/>
  <c r="I1431" i="6" s="1" a="1"/>
  <c r="I1431" i="6" s="1"/>
  <c r="N1432" i="6"/>
  <c r="I1432" i="6" s="1" a="1"/>
  <c r="I1432" i="6" s="1"/>
  <c r="N1433" i="6"/>
  <c r="I1433" i="6" s="1" a="1"/>
  <c r="I1433" i="6" s="1"/>
  <c r="N1434" i="6"/>
  <c r="I1434" i="6" s="1" a="1"/>
  <c r="I1434" i="6" s="1"/>
  <c r="N1435" i="6"/>
  <c r="I1435" i="6" s="1" a="1"/>
  <c r="I1435" i="6" s="1"/>
  <c r="N1436" i="6"/>
  <c r="I1436" i="6" s="1" a="1"/>
  <c r="I1436" i="6" s="1"/>
  <c r="N1437" i="6"/>
  <c r="I1437" i="6" s="1" a="1"/>
  <c r="I1437" i="6" s="1"/>
  <c r="N1438" i="6"/>
  <c r="I1438" i="6" s="1" a="1"/>
  <c r="I1438" i="6" s="1"/>
  <c r="N1439" i="6"/>
  <c r="I1439" i="6" s="1" a="1"/>
  <c r="I1439" i="6" s="1"/>
  <c r="N1440" i="6"/>
  <c r="I1440" i="6" s="1" a="1"/>
  <c r="I1440" i="6" s="1"/>
  <c r="N1441" i="6"/>
  <c r="I1441" i="6" s="1" a="1"/>
  <c r="I1441" i="6" s="1"/>
  <c r="N1442" i="6"/>
  <c r="I1442" i="6" s="1" a="1"/>
  <c r="I1442" i="6" s="1"/>
  <c r="N1443" i="6"/>
  <c r="I1443" i="6" s="1" a="1"/>
  <c r="I1443" i="6" s="1"/>
  <c r="N1444" i="6"/>
  <c r="I1444" i="6" s="1" a="1"/>
  <c r="I1444" i="6" s="1"/>
  <c r="N1445" i="6"/>
  <c r="I1445" i="6" s="1" a="1"/>
  <c r="I1445" i="6" s="1"/>
  <c r="N1446" i="6"/>
  <c r="I1446" i="6" s="1" a="1"/>
  <c r="I1446" i="6" s="1"/>
  <c r="N1447" i="6"/>
  <c r="I1447" i="6" s="1" a="1"/>
  <c r="I1447" i="6" s="1"/>
  <c r="N1448" i="6"/>
  <c r="I1448" i="6" s="1" a="1"/>
  <c r="I1448" i="6" s="1"/>
  <c r="N1449" i="6"/>
  <c r="I1449" i="6" s="1" a="1"/>
  <c r="I1449" i="6" s="1"/>
  <c r="N1450" i="6"/>
  <c r="I1450" i="6" s="1" a="1"/>
  <c r="I1450" i="6" s="1"/>
  <c r="N1451" i="6"/>
  <c r="I1451" i="6" s="1" a="1"/>
  <c r="I1451" i="6" s="1"/>
  <c r="N1452" i="6"/>
  <c r="I1452" i="6" s="1" a="1"/>
  <c r="I1452" i="6" s="1"/>
  <c r="N1453" i="6"/>
  <c r="I1453" i="6" s="1" a="1"/>
  <c r="I1453" i="6" s="1"/>
  <c r="N1454" i="6"/>
  <c r="I1454" i="6" s="1" a="1"/>
  <c r="I1454" i="6" s="1"/>
  <c r="N1455" i="6"/>
  <c r="I1455" i="6" s="1" a="1"/>
  <c r="I1455" i="6" s="1"/>
  <c r="N1456" i="6"/>
  <c r="I1456" i="6" s="1" a="1"/>
  <c r="I1456" i="6" s="1"/>
  <c r="N1457" i="6"/>
  <c r="I1457" i="6" s="1" a="1"/>
  <c r="I1457" i="6" s="1"/>
  <c r="N1458" i="6"/>
  <c r="I1458" i="6" s="1" a="1"/>
  <c r="I1458" i="6" s="1"/>
  <c r="N1459" i="6"/>
  <c r="I1459" i="6" s="1" a="1"/>
  <c r="I1459" i="6" s="1"/>
  <c r="N1460" i="6"/>
  <c r="I1460" i="6" s="1" a="1"/>
  <c r="I1460" i="6" s="1"/>
  <c r="N1461" i="6"/>
  <c r="I1461" i="6" s="1" a="1"/>
  <c r="I1461" i="6" s="1"/>
  <c r="N1462" i="6"/>
  <c r="I1462" i="6" s="1" a="1"/>
  <c r="I1462" i="6" s="1"/>
  <c r="N1463" i="6"/>
  <c r="I1463" i="6" s="1" a="1"/>
  <c r="I1463" i="6" s="1"/>
  <c r="N1464" i="6"/>
  <c r="I1464" i="6" s="1" a="1"/>
  <c r="I1464" i="6" s="1"/>
  <c r="N1465" i="6"/>
  <c r="I1465" i="6" s="1" a="1"/>
  <c r="I1465" i="6" s="1"/>
  <c r="N1466" i="6"/>
  <c r="I1466" i="6" s="1" a="1"/>
  <c r="I1466" i="6" s="1"/>
  <c r="N1467" i="6"/>
  <c r="I1467" i="6" s="1" a="1"/>
  <c r="I1467" i="6" s="1"/>
  <c r="N1468" i="6"/>
  <c r="I1468" i="6" s="1" a="1"/>
  <c r="I1468" i="6" s="1"/>
  <c r="N1469" i="6"/>
  <c r="I1469" i="6" s="1" a="1"/>
  <c r="I1469" i="6" s="1"/>
  <c r="N1470" i="6"/>
  <c r="I1470" i="6" s="1" a="1"/>
  <c r="I1470" i="6" s="1"/>
  <c r="N1471" i="6"/>
  <c r="I1471" i="6" s="1" a="1"/>
  <c r="I1471" i="6" s="1"/>
  <c r="N1472" i="6"/>
  <c r="I1472" i="6" s="1" a="1"/>
  <c r="I1472" i="6" s="1"/>
  <c r="N1473" i="6"/>
  <c r="I1473" i="6" s="1" a="1"/>
  <c r="I1473" i="6" s="1"/>
  <c r="N1474" i="6"/>
  <c r="I1474" i="6" s="1" a="1"/>
  <c r="I1474" i="6" s="1"/>
  <c r="N1475" i="6"/>
  <c r="I1475" i="6" s="1" a="1"/>
  <c r="I1475" i="6" s="1"/>
  <c r="N1476" i="6"/>
  <c r="I1476" i="6" s="1" a="1"/>
  <c r="I1476" i="6" s="1"/>
  <c r="N1477" i="6"/>
  <c r="I1477" i="6" s="1" a="1"/>
  <c r="I1477" i="6" s="1"/>
  <c r="N1478" i="6"/>
  <c r="I1478" i="6" s="1" a="1"/>
  <c r="I1478" i="6" s="1"/>
  <c r="N1479" i="6"/>
  <c r="I1479" i="6" s="1" a="1"/>
  <c r="I1479" i="6" s="1"/>
  <c r="N1480" i="6"/>
  <c r="I1480" i="6" s="1" a="1"/>
  <c r="I1480" i="6" s="1"/>
  <c r="N1481" i="6"/>
  <c r="I1481" i="6" s="1" a="1"/>
  <c r="I1481" i="6" s="1"/>
  <c r="N1482" i="6"/>
  <c r="I1482" i="6" s="1" a="1"/>
  <c r="I1482" i="6" s="1"/>
  <c r="N1483" i="6"/>
  <c r="I1483" i="6" s="1" a="1"/>
  <c r="I1483" i="6" s="1"/>
  <c r="N1484" i="6"/>
  <c r="I1484" i="6" s="1" a="1"/>
  <c r="I1484" i="6" s="1"/>
  <c r="N1485" i="6"/>
  <c r="I1485" i="6" s="1" a="1"/>
  <c r="I1485" i="6" s="1"/>
  <c r="N1486" i="6"/>
  <c r="I1486" i="6" s="1" a="1"/>
  <c r="I1486" i="6" s="1"/>
  <c r="N1487" i="6"/>
  <c r="I1487" i="6" s="1" a="1"/>
  <c r="I1487" i="6" s="1"/>
  <c r="N1488" i="6"/>
  <c r="I1488" i="6" s="1" a="1"/>
  <c r="I1488" i="6" s="1"/>
  <c r="N1489" i="6"/>
  <c r="I1489" i="6" s="1" a="1"/>
  <c r="I1489" i="6" s="1"/>
  <c r="N1490" i="6"/>
  <c r="I1490" i="6" s="1" a="1"/>
  <c r="I1490" i="6" s="1"/>
  <c r="N1491" i="6"/>
  <c r="I1491" i="6" s="1" a="1"/>
  <c r="I1491" i="6" s="1"/>
  <c r="N1492" i="6"/>
  <c r="I1492" i="6" s="1" a="1"/>
  <c r="I1492" i="6" s="1"/>
  <c r="N1493" i="6"/>
  <c r="I1493" i="6" s="1" a="1"/>
  <c r="I1493" i="6" s="1"/>
  <c r="N1494" i="6"/>
  <c r="I1494" i="6" s="1" a="1"/>
  <c r="I1494" i="6" s="1"/>
  <c r="N1495" i="6"/>
  <c r="I1495" i="6" s="1" a="1"/>
  <c r="I1495" i="6" s="1"/>
  <c r="N1496" i="6"/>
  <c r="I1496" i="6" s="1" a="1"/>
  <c r="I1496" i="6" s="1"/>
  <c r="N1497" i="6"/>
  <c r="I1497" i="6" s="1" a="1"/>
  <c r="I1497" i="6" s="1"/>
  <c r="N1498" i="6"/>
  <c r="I1498" i="6" s="1" a="1"/>
  <c r="I1498" i="6" s="1"/>
  <c r="N1499" i="6"/>
  <c r="I1499" i="6" s="1" a="1"/>
  <c r="I1499" i="6" s="1"/>
  <c r="N1500" i="6"/>
  <c r="I1500" i="6" s="1" a="1"/>
  <c r="I1500" i="6" s="1"/>
  <c r="N1501" i="6"/>
  <c r="I1501" i="6" s="1" a="1"/>
  <c r="I1501" i="6" s="1"/>
  <c r="N1502" i="6"/>
  <c r="I1502" i="6" s="1" a="1"/>
  <c r="I1502" i="6" s="1"/>
  <c r="N1503" i="6"/>
  <c r="I1503" i="6" s="1" a="1"/>
  <c r="I1503" i="6" s="1"/>
  <c r="N1504" i="6"/>
  <c r="I1504" i="6" s="1" a="1"/>
  <c r="I1504" i="6" s="1"/>
  <c r="N1505" i="6"/>
  <c r="I1505" i="6" s="1" a="1"/>
  <c r="I1505" i="6" s="1"/>
  <c r="N1506" i="6"/>
  <c r="I1506" i="6" s="1" a="1"/>
  <c r="I1506" i="6" s="1"/>
  <c r="N1507" i="6"/>
  <c r="I1507" i="6" s="1" a="1"/>
  <c r="I1507" i="6" s="1"/>
  <c r="N1508" i="6"/>
  <c r="I1508" i="6" s="1" a="1"/>
  <c r="I1508" i="6" s="1"/>
  <c r="N1509" i="6"/>
  <c r="I1509" i="6" s="1" a="1"/>
  <c r="I1509" i="6" s="1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N1989" i="6"/>
  <c r="N1990" i="6"/>
  <c r="N1991" i="6"/>
  <c r="N1992" i="6"/>
  <c r="N1993" i="6"/>
  <c r="N1994" i="6"/>
  <c r="N1995" i="6"/>
  <c r="N1996" i="6"/>
  <c r="N1997" i="6"/>
  <c r="N1998" i="6"/>
  <c r="N1999" i="6"/>
  <c r="N2000" i="6"/>
  <c r="N2001" i="6"/>
  <c r="N2002" i="6"/>
  <c r="N2003" i="6"/>
  <c r="N2004" i="6"/>
  <c r="N2005" i="6"/>
  <c r="N2006" i="6"/>
  <c r="N2007" i="6"/>
  <c r="N2008" i="6"/>
  <c r="N2009" i="6"/>
  <c r="N2010" i="6"/>
  <c r="N2011" i="6"/>
  <c r="N2012" i="6"/>
  <c r="N2013" i="6"/>
  <c r="N2014" i="6"/>
  <c r="N2015" i="6"/>
  <c r="N2016" i="6"/>
  <c r="N2017" i="6"/>
  <c r="N2018" i="6"/>
  <c r="N2019" i="6"/>
  <c r="N2020" i="6"/>
  <c r="N2021" i="6"/>
  <c r="N2022" i="6"/>
  <c r="N2023" i="6"/>
  <c r="N2024" i="6"/>
  <c r="N2025" i="6"/>
  <c r="N2026" i="6"/>
  <c r="N2027" i="6"/>
  <c r="N2028" i="6"/>
  <c r="N2029" i="6"/>
  <c r="N2030" i="6"/>
  <c r="N2031" i="6"/>
  <c r="N2032" i="6"/>
  <c r="N2033" i="6"/>
  <c r="N2034" i="6"/>
  <c r="N2035" i="6"/>
  <c r="N2036" i="6"/>
  <c r="N2037" i="6"/>
  <c r="N2038" i="6"/>
  <c r="N2039" i="6"/>
  <c r="N2040" i="6"/>
  <c r="N2041" i="6"/>
  <c r="N2042" i="6"/>
  <c r="N2043" i="6"/>
  <c r="N2044" i="6"/>
  <c r="N2045" i="6"/>
  <c r="N2046" i="6"/>
  <c r="N2047" i="6"/>
  <c r="N2048" i="6"/>
  <c r="N2049" i="6"/>
  <c r="N2050" i="6"/>
  <c r="N2051" i="6"/>
  <c r="N2052" i="6"/>
  <c r="N2053" i="6"/>
  <c r="N2054" i="6"/>
  <c r="N2055" i="6"/>
  <c r="N2056" i="6"/>
  <c r="N2057" i="6"/>
  <c r="N2058" i="6"/>
  <c r="N2059" i="6"/>
  <c r="N2060" i="6"/>
  <c r="N2061" i="6"/>
  <c r="N2062" i="6"/>
  <c r="N2063" i="6"/>
  <c r="N2064" i="6"/>
  <c r="N2065" i="6"/>
  <c r="N2066" i="6"/>
  <c r="N2067" i="6"/>
  <c r="N2068" i="6"/>
  <c r="N2069" i="6"/>
  <c r="N2070" i="6"/>
  <c r="N2071" i="6"/>
  <c r="N2072" i="6"/>
  <c r="N2073" i="6"/>
  <c r="N2074" i="6"/>
  <c r="N2075" i="6"/>
  <c r="N2076" i="6"/>
  <c r="N2077" i="6"/>
  <c r="N2078" i="6"/>
  <c r="N2079" i="6"/>
  <c r="N2080" i="6"/>
  <c r="N2081" i="6"/>
  <c r="N2082" i="6"/>
  <c r="N2083" i="6"/>
  <c r="N2084" i="6"/>
  <c r="N2085" i="6"/>
  <c r="N2086" i="6"/>
  <c r="N2087" i="6"/>
  <c r="N2088" i="6"/>
  <c r="N2089" i="6"/>
  <c r="N2090" i="6"/>
  <c r="N2091" i="6"/>
  <c r="N2092" i="6"/>
  <c r="N2093" i="6"/>
  <c r="N2094" i="6"/>
  <c r="N2095" i="6"/>
  <c r="N2096" i="6"/>
  <c r="N2097" i="6"/>
  <c r="N2098" i="6"/>
  <c r="N2099" i="6"/>
  <c r="N2100" i="6"/>
  <c r="N2101" i="6"/>
  <c r="N2102" i="6"/>
  <c r="N2103" i="6"/>
  <c r="N2104" i="6"/>
  <c r="N2105" i="6"/>
  <c r="N2106" i="6"/>
  <c r="N2107" i="6"/>
  <c r="N2108" i="6"/>
  <c r="N2109" i="6"/>
  <c r="N2110" i="6"/>
  <c r="N2111" i="6"/>
  <c r="N2112" i="6"/>
  <c r="N2113" i="6"/>
  <c r="N2114" i="6"/>
  <c r="N2115" i="6"/>
  <c r="N2116" i="6"/>
  <c r="N2117" i="6"/>
  <c r="N2118" i="6"/>
  <c r="N2119" i="6"/>
  <c r="N2120" i="6"/>
  <c r="N2121" i="6"/>
  <c r="N2122" i="6"/>
  <c r="N2123" i="6"/>
  <c r="N2124" i="6"/>
  <c r="N2125" i="6"/>
  <c r="N2126" i="6"/>
  <c r="N2127" i="6"/>
  <c r="N2128" i="6"/>
  <c r="N2129" i="6"/>
  <c r="N2130" i="6"/>
  <c r="N2131" i="6"/>
  <c r="N2132" i="6"/>
  <c r="N2133" i="6"/>
  <c r="N2134" i="6"/>
  <c r="N2135" i="6"/>
  <c r="N2136" i="6"/>
  <c r="N2137" i="6"/>
  <c r="N2138" i="6"/>
  <c r="N2139" i="6"/>
  <c r="N2140" i="6"/>
  <c r="N2141" i="6"/>
  <c r="N2142" i="6"/>
  <c r="N2143" i="6"/>
  <c r="N2144" i="6"/>
  <c r="N2145" i="6"/>
  <c r="N2146" i="6"/>
  <c r="N2147" i="6"/>
  <c r="N2148" i="6"/>
  <c r="N2149" i="6"/>
  <c r="N2150" i="6"/>
  <c r="N2151" i="6"/>
  <c r="N2152" i="6"/>
  <c r="N2153" i="6"/>
  <c r="N2154" i="6"/>
  <c r="N2155" i="6"/>
  <c r="N2156" i="6"/>
  <c r="N2157" i="6"/>
  <c r="N2158" i="6"/>
  <c r="N2159" i="6"/>
  <c r="N2160" i="6"/>
  <c r="N2161" i="6"/>
  <c r="N2162" i="6"/>
  <c r="N2163" i="6"/>
  <c r="N2164" i="6"/>
  <c r="N2165" i="6"/>
  <c r="N2166" i="6"/>
  <c r="N2167" i="6"/>
  <c r="N2168" i="6"/>
  <c r="N2169" i="6"/>
  <c r="N2170" i="6"/>
  <c r="N2171" i="6"/>
  <c r="N2172" i="6"/>
  <c r="N2173" i="6"/>
  <c r="N2174" i="6"/>
  <c r="N2175" i="6"/>
  <c r="N2176" i="6"/>
  <c r="N2177" i="6"/>
  <c r="N2178" i="6"/>
  <c r="N2179" i="6"/>
  <c r="N2180" i="6"/>
  <c r="N2181" i="6"/>
  <c r="N2182" i="6"/>
  <c r="N2183" i="6"/>
  <c r="N2184" i="6"/>
  <c r="N2185" i="6"/>
  <c r="N2186" i="6"/>
  <c r="N2187" i="6"/>
  <c r="N2188" i="6"/>
  <c r="N2189" i="6"/>
  <c r="N2190" i="6"/>
  <c r="N2191" i="6"/>
  <c r="N2192" i="6"/>
  <c r="N2193" i="6"/>
  <c r="N2194" i="6"/>
  <c r="N2195" i="6"/>
  <c r="N2196" i="6"/>
  <c r="N2197" i="6"/>
  <c r="N2198" i="6"/>
  <c r="N2199" i="6"/>
  <c r="N2200" i="6"/>
  <c r="N2201" i="6"/>
  <c r="N2202" i="6"/>
  <c r="N2203" i="6"/>
  <c r="N2204" i="6"/>
  <c r="N2205" i="6"/>
  <c r="N2206" i="6"/>
  <c r="N2207" i="6"/>
  <c r="N2208" i="6"/>
  <c r="N2209" i="6"/>
  <c r="N2210" i="6"/>
  <c r="N2211" i="6"/>
  <c r="N2212" i="6"/>
  <c r="N2213" i="6"/>
  <c r="N2214" i="6"/>
  <c r="N2215" i="6"/>
  <c r="N2216" i="6"/>
  <c r="N2217" i="6"/>
  <c r="N2218" i="6"/>
  <c r="N2219" i="6"/>
  <c r="N2220" i="6"/>
  <c r="N2221" i="6"/>
  <c r="N2222" i="6"/>
  <c r="N2223" i="6"/>
  <c r="N2224" i="6"/>
  <c r="N2225" i="6"/>
  <c r="N2226" i="6"/>
  <c r="N2227" i="6"/>
  <c r="N2228" i="6"/>
  <c r="N2229" i="6"/>
  <c r="N2230" i="6"/>
  <c r="N2231" i="6"/>
  <c r="N2232" i="6"/>
  <c r="N2233" i="6"/>
  <c r="N2234" i="6"/>
  <c r="N2235" i="6"/>
  <c r="N2236" i="6"/>
  <c r="N2237" i="6"/>
  <c r="N2238" i="6"/>
  <c r="N2239" i="6"/>
  <c r="N2240" i="6"/>
  <c r="N2241" i="6"/>
  <c r="N2242" i="6"/>
  <c r="N2243" i="6"/>
  <c r="N2244" i="6"/>
  <c r="N2245" i="6"/>
  <c r="N2246" i="6"/>
  <c r="N2247" i="6"/>
  <c r="N2248" i="6"/>
  <c r="N2249" i="6"/>
  <c r="N2250" i="6"/>
  <c r="N2251" i="6"/>
  <c r="N2252" i="6"/>
  <c r="N2253" i="6"/>
  <c r="N2254" i="6"/>
  <c r="N2255" i="6"/>
  <c r="N2256" i="6"/>
  <c r="N2257" i="6"/>
  <c r="N2258" i="6"/>
  <c r="N2259" i="6"/>
  <c r="N2260" i="6"/>
  <c r="N2261" i="6"/>
  <c r="N2262" i="6"/>
  <c r="N2263" i="6"/>
  <c r="N2264" i="6"/>
  <c r="N2265" i="6"/>
  <c r="N2266" i="6"/>
  <c r="N2267" i="6"/>
  <c r="N2268" i="6"/>
  <c r="N2269" i="6"/>
  <c r="N2270" i="6"/>
  <c r="N2271" i="6"/>
  <c r="N2272" i="6"/>
  <c r="N2273" i="6"/>
  <c r="N2274" i="6"/>
  <c r="N2275" i="6"/>
  <c r="N2276" i="6"/>
  <c r="N2277" i="6"/>
  <c r="N2278" i="6"/>
  <c r="N2279" i="6"/>
  <c r="N2280" i="6"/>
  <c r="N2281" i="6"/>
  <c r="N2282" i="6"/>
  <c r="N2283" i="6"/>
  <c r="N2284" i="6"/>
  <c r="N2285" i="6"/>
  <c r="N2286" i="6"/>
  <c r="N2287" i="6"/>
  <c r="N2288" i="6"/>
  <c r="N2289" i="6"/>
  <c r="N2290" i="6"/>
  <c r="N2291" i="6"/>
  <c r="N2292" i="6"/>
  <c r="N2293" i="6"/>
  <c r="N2294" i="6"/>
  <c r="N2295" i="6"/>
  <c r="N2296" i="6"/>
  <c r="N2297" i="6"/>
  <c r="N2298" i="6"/>
  <c r="N2299" i="6"/>
  <c r="N2300" i="6"/>
  <c r="N2301" i="6"/>
  <c r="N2302" i="6"/>
  <c r="N2303" i="6"/>
  <c r="N2304" i="6"/>
  <c r="N2305" i="6"/>
  <c r="N2306" i="6"/>
  <c r="N2307" i="6"/>
  <c r="N2308" i="6"/>
  <c r="N2309" i="6"/>
  <c r="N2310" i="6"/>
  <c r="N2311" i="6"/>
  <c r="N2312" i="6"/>
  <c r="N2313" i="6"/>
  <c r="N2314" i="6"/>
  <c r="N2315" i="6"/>
  <c r="N2316" i="6"/>
  <c r="N2317" i="6"/>
  <c r="N2318" i="6"/>
  <c r="N2319" i="6"/>
  <c r="N2320" i="6"/>
  <c r="N2321" i="6"/>
  <c r="N2322" i="6"/>
  <c r="N2323" i="6"/>
  <c r="N2324" i="6"/>
  <c r="N2325" i="6"/>
  <c r="N2326" i="6"/>
  <c r="N2327" i="6"/>
  <c r="N2328" i="6"/>
  <c r="N2329" i="6"/>
  <c r="N2330" i="6"/>
  <c r="N2331" i="6"/>
  <c r="N2332" i="6"/>
  <c r="N2333" i="6"/>
  <c r="N2334" i="6"/>
  <c r="N2335" i="6"/>
  <c r="N2336" i="6"/>
  <c r="N2337" i="6"/>
  <c r="N2338" i="6"/>
  <c r="N2339" i="6"/>
  <c r="N2340" i="6"/>
  <c r="N2341" i="6"/>
  <c r="N2342" i="6"/>
  <c r="N2343" i="6"/>
  <c r="N2344" i="6"/>
  <c r="N2345" i="6"/>
  <c r="N2346" i="6"/>
  <c r="N2347" i="6"/>
  <c r="N2348" i="6"/>
  <c r="N2349" i="6"/>
  <c r="N2350" i="6"/>
  <c r="N2351" i="6"/>
  <c r="N2352" i="6"/>
  <c r="N2353" i="6"/>
  <c r="N2354" i="6"/>
  <c r="N2355" i="6"/>
  <c r="N2356" i="6"/>
  <c r="N2357" i="6"/>
  <c r="N2358" i="6"/>
  <c r="N2359" i="6"/>
  <c r="N2360" i="6"/>
  <c r="N2361" i="6"/>
  <c r="N2362" i="6"/>
  <c r="N2363" i="6"/>
  <c r="N2364" i="6"/>
  <c r="N2365" i="6"/>
  <c r="N2366" i="6"/>
  <c r="N2367" i="6"/>
  <c r="N2368" i="6"/>
  <c r="N2369" i="6"/>
  <c r="N2370" i="6"/>
  <c r="N2371" i="6"/>
  <c r="N2372" i="6"/>
  <c r="N2373" i="6"/>
  <c r="N2374" i="6"/>
  <c r="N2375" i="6"/>
  <c r="N2376" i="6"/>
  <c r="N2377" i="6"/>
  <c r="N2378" i="6"/>
  <c r="N2379" i="6"/>
  <c r="N2380" i="6"/>
  <c r="N2381" i="6"/>
  <c r="N2382" i="6"/>
  <c r="N2383" i="6"/>
  <c r="N2384" i="6"/>
  <c r="N2385" i="6"/>
  <c r="N2386" i="6"/>
  <c r="N2387" i="6"/>
  <c r="N2388" i="6"/>
  <c r="N2389" i="6"/>
  <c r="N2390" i="6"/>
  <c r="N2391" i="6"/>
  <c r="N2392" i="6"/>
  <c r="N2393" i="6"/>
  <c r="N2394" i="6"/>
  <c r="N2395" i="6"/>
  <c r="N2396" i="6"/>
  <c r="N2397" i="6"/>
  <c r="N2398" i="6"/>
  <c r="N2399" i="6"/>
  <c r="N2400" i="6"/>
  <c r="N2401" i="6"/>
  <c r="N2402" i="6"/>
  <c r="N2403" i="6"/>
  <c r="N2404" i="6"/>
  <c r="N2405" i="6"/>
  <c r="N2406" i="6"/>
  <c r="N2407" i="6"/>
  <c r="N2408" i="6"/>
  <c r="N2409" i="6"/>
  <c r="N2410" i="6"/>
  <c r="N2411" i="6"/>
  <c r="N2412" i="6"/>
  <c r="N2413" i="6"/>
  <c r="N2414" i="6"/>
  <c r="N2415" i="6"/>
  <c r="N2416" i="6"/>
  <c r="N2417" i="6"/>
  <c r="N2418" i="6"/>
  <c r="N2419" i="6"/>
  <c r="N2420" i="6"/>
  <c r="N2421" i="6"/>
  <c r="N2422" i="6"/>
  <c r="N2423" i="6"/>
  <c r="N2424" i="6"/>
  <c r="N2425" i="6"/>
  <c r="N2426" i="6"/>
  <c r="N2427" i="6"/>
  <c r="N2428" i="6"/>
  <c r="N2429" i="6"/>
  <c r="N2430" i="6"/>
  <c r="N2431" i="6"/>
  <c r="N2432" i="6"/>
  <c r="N2433" i="6"/>
  <c r="N2434" i="6"/>
  <c r="N2435" i="6"/>
  <c r="N2436" i="6"/>
  <c r="N2437" i="6"/>
  <c r="N2438" i="6"/>
  <c r="N2439" i="6"/>
  <c r="N2440" i="6"/>
  <c r="N2441" i="6"/>
  <c r="N2442" i="6"/>
  <c r="N2443" i="6"/>
  <c r="N2444" i="6"/>
  <c r="N2445" i="6"/>
  <c r="N2446" i="6"/>
  <c r="N2447" i="6"/>
  <c r="N2448" i="6"/>
  <c r="N2449" i="6"/>
  <c r="N2450" i="6"/>
  <c r="N2451" i="6"/>
  <c r="N2452" i="6"/>
  <c r="N2453" i="6"/>
  <c r="N2454" i="6"/>
  <c r="N2455" i="6"/>
  <c r="N2456" i="6"/>
  <c r="N2457" i="6"/>
  <c r="N2458" i="6"/>
  <c r="N2459" i="6"/>
  <c r="N2460" i="6"/>
  <c r="N2461" i="6"/>
  <c r="N2462" i="6"/>
  <c r="N2463" i="6"/>
  <c r="N2464" i="6"/>
  <c r="N2465" i="6"/>
  <c r="N2466" i="6"/>
  <c r="N2467" i="6"/>
  <c r="N2468" i="6"/>
  <c r="N2469" i="6"/>
  <c r="N2470" i="6"/>
  <c r="N2471" i="6"/>
  <c r="N2472" i="6"/>
  <c r="N2473" i="6"/>
  <c r="N2474" i="6"/>
  <c r="N2475" i="6"/>
  <c r="N2476" i="6"/>
  <c r="N2477" i="6"/>
  <c r="N2478" i="6"/>
  <c r="N2479" i="6"/>
  <c r="N2480" i="6"/>
  <c r="N2481" i="6"/>
  <c r="N2482" i="6"/>
  <c r="N2483" i="6"/>
  <c r="N2484" i="6"/>
  <c r="N2485" i="6"/>
  <c r="N2486" i="6"/>
  <c r="N2487" i="6"/>
  <c r="N2488" i="6"/>
  <c r="N2489" i="6"/>
  <c r="N2490" i="6"/>
  <c r="N2491" i="6"/>
  <c r="N2492" i="6"/>
  <c r="N2493" i="6"/>
  <c r="N2494" i="6"/>
  <c r="N2495" i="6"/>
  <c r="N2496" i="6"/>
  <c r="N2497" i="6"/>
  <c r="N2498" i="6"/>
  <c r="N2499" i="6"/>
  <c r="N2500" i="6"/>
  <c r="N2501" i="6"/>
  <c r="N2502" i="6"/>
  <c r="N2503" i="6"/>
  <c r="N2504" i="6"/>
  <c r="N2505" i="6"/>
  <c r="N2506" i="6"/>
  <c r="N2507" i="6"/>
  <c r="N2508" i="6"/>
  <c r="N2509" i="6"/>
  <c r="N2510" i="6"/>
  <c r="N2511" i="6"/>
  <c r="N2512" i="6"/>
  <c r="N2513" i="6"/>
  <c r="N2514" i="6"/>
  <c r="N2515" i="6"/>
  <c r="N2516" i="6"/>
  <c r="N2517" i="6"/>
  <c r="N2518" i="6"/>
  <c r="N2519" i="6"/>
  <c r="N2520" i="6"/>
  <c r="N2521" i="6"/>
  <c r="N2522" i="6"/>
  <c r="N2523" i="6"/>
  <c r="N2524" i="6"/>
  <c r="N2525" i="6"/>
  <c r="N2526" i="6"/>
  <c r="N2527" i="6"/>
  <c r="N2528" i="6"/>
  <c r="N2529" i="6"/>
  <c r="N2530" i="6"/>
  <c r="N2531" i="6"/>
  <c r="N2532" i="6"/>
  <c r="N2533" i="6"/>
  <c r="N2534" i="6"/>
  <c r="N2535" i="6"/>
  <c r="N2536" i="6"/>
  <c r="N2537" i="6"/>
  <c r="N2538" i="6"/>
  <c r="N2539" i="6"/>
  <c r="N2540" i="6"/>
  <c r="N2541" i="6"/>
  <c r="N2542" i="6"/>
  <c r="N2543" i="6"/>
  <c r="N2544" i="6"/>
  <c r="N2545" i="6"/>
  <c r="N2546" i="6"/>
  <c r="N2547" i="6"/>
  <c r="N2548" i="6"/>
  <c r="N2549" i="6"/>
  <c r="N2550" i="6"/>
  <c r="N87" i="6"/>
  <c r="I87" i="6" s="1" a="1"/>
  <c r="I87" i="6" s="1"/>
  <c r="N88" i="6"/>
  <c r="BQ7" i="3" a="1"/>
  <c r="BQ7" i="3" s="1"/>
  <c r="C4" i="8"/>
  <c r="BW42" i="8"/>
  <c r="BW43" i="8"/>
  <c r="BW7" i="8"/>
  <c r="BW8" i="8"/>
  <c r="BW9" i="8"/>
  <c r="BW10" i="8"/>
  <c r="BW11" i="8"/>
  <c r="BW12" i="8"/>
  <c r="BW13" i="8"/>
  <c r="BW14" i="8"/>
  <c r="BW15" i="8"/>
  <c r="BW16" i="8"/>
  <c r="BW17" i="8"/>
  <c r="BW18" i="8"/>
  <c r="BW19" i="8"/>
  <c r="BW20" i="8"/>
  <c r="BW21" i="8"/>
  <c r="BW22" i="8"/>
  <c r="BW23" i="8"/>
  <c r="BW24" i="8"/>
  <c r="BW25" i="8"/>
  <c r="BW26" i="8"/>
  <c r="BW6" i="8"/>
  <c r="BT6" i="8"/>
  <c r="BT7" i="8"/>
  <c r="BT8" i="8"/>
  <c r="BT9" i="8"/>
  <c r="BT10" i="8"/>
  <c r="BT11" i="8"/>
  <c r="BT12" i="8"/>
  <c r="BT13" i="8"/>
  <c r="BT14" i="8"/>
  <c r="BT15" i="8"/>
  <c r="BT16" i="8"/>
  <c r="BT17" i="8"/>
  <c r="BT18" i="8"/>
  <c r="BT19" i="8"/>
  <c r="BT20" i="8"/>
  <c r="BT21" i="8"/>
  <c r="BT22" i="8"/>
  <c r="BT23" i="8"/>
  <c r="BT24" i="8"/>
  <c r="BT25" i="8"/>
  <c r="BT26" i="8"/>
  <c r="BT27" i="8"/>
  <c r="BT28" i="8"/>
  <c r="BT29" i="8"/>
  <c r="BT30" i="8"/>
  <c r="BT31" i="8"/>
  <c r="D12" i="372"/>
  <c r="E12" i="372" s="1"/>
  <c r="D14" i="372"/>
  <c r="E14" i="372" s="1"/>
  <c r="D15" i="372"/>
  <c r="E15" i="372" s="1"/>
  <c r="D16" i="372"/>
  <c r="E16" i="372" s="1"/>
  <c r="D17" i="372"/>
  <c r="E17" i="372" s="1"/>
  <c r="D18" i="372"/>
  <c r="E18" i="372" s="1"/>
  <c r="F18" i="372" s="1"/>
  <c r="D19" i="372"/>
  <c r="E19" i="372" s="1"/>
  <c r="F19" i="372" s="1"/>
  <c r="D20" i="372"/>
  <c r="E20" i="372" s="1"/>
  <c r="F20" i="372" s="1"/>
  <c r="D21" i="372"/>
  <c r="E21" i="372" s="1"/>
  <c r="F21" i="372" s="1"/>
  <c r="D22" i="372"/>
  <c r="E22" i="372" s="1"/>
  <c r="F22" i="372" s="1"/>
  <c r="D23" i="372"/>
  <c r="C24" i="8"/>
  <c r="N16" i="6"/>
  <c r="N17" i="6"/>
  <c r="I17" i="6" s="1" a="1"/>
  <c r="I17" i="6" s="1"/>
  <c r="N18" i="6"/>
  <c r="I18" i="6" s="1" a="1"/>
  <c r="I18" i="6" s="1"/>
  <c r="N19" i="6"/>
  <c r="I19" i="6" s="1" a="1"/>
  <c r="I19" i="6" s="1"/>
  <c r="N20" i="6"/>
  <c r="I20" i="6" s="1" a="1"/>
  <c r="I20" i="6" s="1"/>
  <c r="N21" i="6"/>
  <c r="I21" i="6" s="1" a="1"/>
  <c r="I21" i="6" s="1"/>
  <c r="N22" i="6"/>
  <c r="I22" i="6" s="1" a="1"/>
  <c r="I22" i="6" s="1"/>
  <c r="N23" i="6"/>
  <c r="I23" i="6" s="1" a="1"/>
  <c r="I23" i="6" s="1"/>
  <c r="N24" i="6"/>
  <c r="I24" i="6" s="1" a="1"/>
  <c r="I24" i="6" s="1"/>
  <c r="N25" i="6"/>
  <c r="I25" i="6" s="1" a="1"/>
  <c r="I25" i="6" s="1"/>
  <c r="N26" i="6"/>
  <c r="I26" i="6" s="1" a="1"/>
  <c r="I26" i="6" s="1"/>
  <c r="N27" i="6"/>
  <c r="I27" i="6" s="1" a="1"/>
  <c r="I27" i="6" s="1"/>
  <c r="N28" i="6"/>
  <c r="N29" i="6"/>
  <c r="I29" i="6" s="1" a="1"/>
  <c r="I29" i="6" s="1"/>
  <c r="N30" i="6"/>
  <c r="I30" i="6" s="1" a="1"/>
  <c r="I30" i="6" s="1"/>
  <c r="N31" i="6"/>
  <c r="I31" i="6" s="1" a="1"/>
  <c r="I31" i="6" s="1"/>
  <c r="N32" i="6"/>
  <c r="I32" i="6" s="1" a="1"/>
  <c r="I32" i="6" s="1"/>
  <c r="N33" i="6"/>
  <c r="N34" i="6"/>
  <c r="N35" i="6"/>
  <c r="N36" i="6"/>
  <c r="N37" i="6"/>
  <c r="N38" i="6"/>
  <c r="N39" i="6"/>
  <c r="I39" i="6" s="1" a="1"/>
  <c r="I39" i="6" s="1"/>
  <c r="N40" i="6"/>
  <c r="I40" i="6" s="1" a="1"/>
  <c r="I40" i="6" s="1"/>
  <c r="N41" i="6"/>
  <c r="I41" i="6" s="1" a="1"/>
  <c r="I41" i="6" s="1"/>
  <c r="N42" i="6"/>
  <c r="I42" i="6" s="1" a="1"/>
  <c r="I42" i="6" s="1"/>
  <c r="N43" i="6"/>
  <c r="I43" i="6" s="1" a="1"/>
  <c r="I43" i="6" s="1"/>
  <c r="N44" i="6"/>
  <c r="I44" i="6" s="1" a="1"/>
  <c r="I44" i="6" s="1"/>
  <c r="N45" i="6"/>
  <c r="I45" i="6" s="1" a="1"/>
  <c r="I45" i="6" s="1"/>
  <c r="N46" i="6"/>
  <c r="I46" i="6" s="1" a="1"/>
  <c r="I46" i="6" s="1"/>
  <c r="N47" i="6"/>
  <c r="I47" i="6" s="1" a="1"/>
  <c r="I47" i="6" s="1"/>
  <c r="N48" i="6"/>
  <c r="I48" i="6" s="1" a="1"/>
  <c r="I48" i="6" s="1"/>
  <c r="N49" i="6"/>
  <c r="I49" i="6" s="1" a="1"/>
  <c r="I49" i="6" s="1"/>
  <c r="N50" i="6"/>
  <c r="I50" i="6" s="1" a="1"/>
  <c r="I50" i="6" s="1"/>
  <c r="N51" i="6"/>
  <c r="D5" i="369" s="1"/>
  <c r="E5" i="369" s="1"/>
  <c r="N52" i="6"/>
  <c r="I52" i="6" s="1" a="1"/>
  <c r="I52" i="6" s="1"/>
  <c r="N53" i="6"/>
  <c r="I53" i="6" s="1" a="1"/>
  <c r="I53" i="6" s="1"/>
  <c r="N54" i="6"/>
  <c r="I54" i="6" s="1" a="1"/>
  <c r="I54" i="6" s="1"/>
  <c r="N55" i="6"/>
  <c r="I55" i="6" s="1" a="1"/>
  <c r="I55" i="6" s="1"/>
  <c r="N56" i="6"/>
  <c r="I56" i="6" s="1" a="1"/>
  <c r="I56" i="6" s="1"/>
  <c r="N57" i="6"/>
  <c r="I57" i="6" s="1" a="1"/>
  <c r="I57" i="6" s="1"/>
  <c r="N58" i="6"/>
  <c r="I58" i="6" s="1" a="1"/>
  <c r="I58" i="6" s="1"/>
  <c r="N59" i="6"/>
  <c r="N60" i="6"/>
  <c r="I60" i="6" s="1" a="1"/>
  <c r="I60" i="6" s="1"/>
  <c r="N61" i="6"/>
  <c r="I61" i="6" s="1" a="1"/>
  <c r="I61" i="6" s="1"/>
  <c r="N62" i="6"/>
  <c r="I62" i="6" s="1" a="1"/>
  <c r="I62" i="6" s="1"/>
  <c r="N63" i="6"/>
  <c r="I63" i="6" s="1" a="1"/>
  <c r="I63" i="6" s="1"/>
  <c r="N64" i="6"/>
  <c r="I64" i="6" s="1" a="1"/>
  <c r="I64" i="6" s="1"/>
  <c r="N65" i="6"/>
  <c r="I65" i="6" s="1" a="1"/>
  <c r="I65" i="6" s="1"/>
  <c r="N66" i="6"/>
  <c r="I66" i="6" s="1" a="1"/>
  <c r="I66" i="6" s="1"/>
  <c r="N67" i="6"/>
  <c r="I67" i="6" s="1" a="1"/>
  <c r="I67" i="6" s="1"/>
  <c r="N68" i="6"/>
  <c r="I68" i="6" s="1" a="1"/>
  <c r="I68" i="6" s="1"/>
  <c r="N69" i="6"/>
  <c r="I69" i="6" s="1" a="1"/>
  <c r="I69" i="6" s="1"/>
  <c r="N70" i="6"/>
  <c r="I70" i="6" s="1" a="1"/>
  <c r="I70" i="6" s="1"/>
  <c r="N71" i="6"/>
  <c r="I71" i="6" s="1" a="1"/>
  <c r="I71" i="6" s="1"/>
  <c r="N72" i="6"/>
  <c r="N73" i="6"/>
  <c r="I73" i="6" s="1" a="1"/>
  <c r="I73" i="6" s="1"/>
  <c r="N74" i="6"/>
  <c r="I74" i="6" s="1" a="1"/>
  <c r="I74" i="6" s="1"/>
  <c r="N75" i="6"/>
  <c r="I75" i="6" s="1" a="1"/>
  <c r="I75" i="6" s="1"/>
  <c r="N76" i="6"/>
  <c r="I76" i="6" s="1" a="1"/>
  <c r="I76" i="6" s="1"/>
  <c r="N77" i="6"/>
  <c r="D13" i="3" s="1"/>
  <c r="N78" i="6"/>
  <c r="I78" i="6" s="1" a="1"/>
  <c r="I78" i="6" s="1"/>
  <c r="N79" i="6"/>
  <c r="I79" i="6" s="1" a="1"/>
  <c r="I79" i="6" s="1"/>
  <c r="N80" i="6"/>
  <c r="N81" i="6"/>
  <c r="N82" i="6"/>
  <c r="N83" i="6"/>
  <c r="N84" i="6"/>
  <c r="N85" i="6"/>
  <c r="D5" i="3" s="1"/>
  <c r="N86" i="6"/>
  <c r="I86" i="6" s="1" a="1"/>
  <c r="I86" i="6" s="1"/>
  <c r="N15" i="6"/>
  <c r="I15" i="6" s="1" a="1"/>
  <c r="I15" i="6" s="1"/>
  <c r="Z16" i="6"/>
  <c r="D6" i="3"/>
  <c r="D7" i="3"/>
  <c r="E7" i="3" s="1"/>
  <c r="D8" i="3"/>
  <c r="E8" i="3" s="1"/>
  <c r="F8" i="3" s="1"/>
  <c r="D9" i="3"/>
  <c r="E9" i="3" s="1"/>
  <c r="D10" i="3"/>
  <c r="E10" i="3" s="1"/>
  <c r="D11" i="3"/>
  <c r="E11" i="3" s="1"/>
  <c r="D12" i="3"/>
  <c r="E12" i="3" s="1"/>
  <c r="D14" i="3"/>
  <c r="E14" i="3" s="1"/>
  <c r="D15" i="3"/>
  <c r="E15" i="3" s="1"/>
  <c r="D16" i="3"/>
  <c r="E16" i="3" s="1"/>
  <c r="D17" i="3"/>
  <c r="E17" i="3" s="1"/>
  <c r="D18" i="3"/>
  <c r="E18" i="3" s="1"/>
  <c r="D19" i="3"/>
  <c r="E19" i="3" s="1"/>
  <c r="D21" i="3"/>
  <c r="E21" i="3" s="1"/>
  <c r="F21" i="3" s="1"/>
  <c r="D22" i="3"/>
  <c r="C13" i="8"/>
  <c r="C14" i="8"/>
  <c r="C15" i="8"/>
  <c r="C16" i="8"/>
  <c r="C17" i="8"/>
  <c r="C18" i="8"/>
  <c r="C19" i="8"/>
  <c r="C20" i="8"/>
  <c r="C21" i="8"/>
  <c r="C22" i="8"/>
  <c r="C23" i="8"/>
  <c r="D4" i="364"/>
  <c r="E4" i="364" s="1"/>
  <c r="D4" i="363"/>
  <c r="E4" i="363" s="1"/>
  <c r="F4" i="363" s="1"/>
  <c r="D5" i="372"/>
  <c r="D6" i="372"/>
  <c r="E6" i="372" s="1"/>
  <c r="F6" i="372" s="1"/>
  <c r="D7" i="372"/>
  <c r="E7" i="372" s="1"/>
  <c r="D8" i="372"/>
  <c r="E8" i="372" s="1"/>
  <c r="D9" i="372"/>
  <c r="E9" i="372" s="1"/>
  <c r="D10" i="372"/>
  <c r="E10" i="372" s="1"/>
  <c r="D11" i="372"/>
  <c r="E11" i="372" s="1"/>
  <c r="F7" i="3"/>
  <c r="C5" i="8"/>
  <c r="C6" i="8"/>
  <c r="C7" i="8"/>
  <c r="C8" i="8"/>
  <c r="C9" i="8"/>
  <c r="C10" i="8"/>
  <c r="C11" i="8"/>
  <c r="C12" i="8"/>
  <c r="D27" i="421"/>
  <c r="F24" i="421"/>
  <c r="F23" i="421"/>
  <c r="F22" i="421"/>
  <c r="D22" i="421"/>
  <c r="E22" i="421" s="1"/>
  <c r="F21" i="421"/>
  <c r="D21" i="421"/>
  <c r="E21" i="421" s="1"/>
  <c r="F20" i="421"/>
  <c r="F19" i="421"/>
  <c r="D19" i="421"/>
  <c r="E19" i="421" s="1"/>
  <c r="F18" i="421"/>
  <c r="D18" i="421"/>
  <c r="E18" i="421" s="1"/>
  <c r="F17" i="421"/>
  <c r="D17" i="421"/>
  <c r="E17" i="421" s="1"/>
  <c r="F16" i="421"/>
  <c r="D16" i="421"/>
  <c r="E16" i="421" s="1"/>
  <c r="F15" i="421"/>
  <c r="D15" i="421"/>
  <c r="E15" i="421" s="1"/>
  <c r="BH14" i="421"/>
  <c r="F14" i="421"/>
  <c r="D14" i="421"/>
  <c r="E14" i="421" s="1"/>
  <c r="F13" i="421"/>
  <c r="F12" i="421"/>
  <c r="D12" i="421"/>
  <c r="E12" i="421" s="1"/>
  <c r="F11" i="421"/>
  <c r="D11" i="421"/>
  <c r="E11" i="421" s="1"/>
  <c r="BH10" i="421"/>
  <c r="F10" i="421"/>
  <c r="D10" i="421"/>
  <c r="E10" i="421" s="1"/>
  <c r="F9" i="421"/>
  <c r="D9" i="421"/>
  <c r="E9" i="421" s="1"/>
  <c r="F8" i="421"/>
  <c r="D8" i="421"/>
  <c r="E8" i="421" s="1"/>
  <c r="F7" i="421"/>
  <c r="D7" i="421"/>
  <c r="E7" i="421" s="1"/>
  <c r="F6" i="421"/>
  <c r="D6" i="421"/>
  <c r="E6" i="421" s="1"/>
  <c r="F5" i="421"/>
  <c r="F4" i="421"/>
  <c r="D4" i="421"/>
  <c r="E4" i="421" s="1"/>
  <c r="D1" i="421"/>
  <c r="D27" i="420"/>
  <c r="F24" i="420"/>
  <c r="F23" i="420"/>
  <c r="F22" i="420"/>
  <c r="D22" i="420"/>
  <c r="E22" i="420" s="1"/>
  <c r="F21" i="420"/>
  <c r="D21" i="420"/>
  <c r="E21" i="420" s="1"/>
  <c r="F20" i="420"/>
  <c r="F19" i="420"/>
  <c r="D19" i="420"/>
  <c r="E19" i="420" s="1"/>
  <c r="F18" i="420"/>
  <c r="D18" i="420"/>
  <c r="E18" i="420" s="1"/>
  <c r="F17" i="420"/>
  <c r="D17" i="420"/>
  <c r="E17" i="420" s="1"/>
  <c r="F16" i="420"/>
  <c r="D16" i="420"/>
  <c r="E16" i="420" s="1"/>
  <c r="F15" i="420"/>
  <c r="D15" i="420"/>
  <c r="E15" i="420" s="1"/>
  <c r="BH14" i="420"/>
  <c r="F14" i="420"/>
  <c r="D14" i="420"/>
  <c r="E14" i="420" s="1"/>
  <c r="F13" i="420"/>
  <c r="F12" i="420"/>
  <c r="D12" i="420"/>
  <c r="E12" i="420" s="1"/>
  <c r="F11" i="420"/>
  <c r="D11" i="420"/>
  <c r="E11" i="420" s="1"/>
  <c r="BH10" i="420"/>
  <c r="F10" i="420"/>
  <c r="D10" i="420"/>
  <c r="E10" i="420" s="1"/>
  <c r="F9" i="420"/>
  <c r="D9" i="420"/>
  <c r="E9" i="420" s="1"/>
  <c r="F8" i="420"/>
  <c r="D8" i="420"/>
  <c r="E8" i="420" s="1"/>
  <c r="F7" i="420"/>
  <c r="D7" i="420"/>
  <c r="E7" i="420" s="1"/>
  <c r="F6" i="420"/>
  <c r="D6" i="420"/>
  <c r="E6" i="420" s="1"/>
  <c r="F5" i="420"/>
  <c r="F4" i="420"/>
  <c r="D4" i="420"/>
  <c r="E4" i="420" s="1"/>
  <c r="D1" i="420"/>
  <c r="D27" i="419"/>
  <c r="F24" i="419"/>
  <c r="F23" i="419"/>
  <c r="F22" i="419"/>
  <c r="D22" i="419"/>
  <c r="E22" i="419" s="1"/>
  <c r="F21" i="419"/>
  <c r="D21" i="419"/>
  <c r="E21" i="419" s="1"/>
  <c r="F20" i="419"/>
  <c r="D20" i="419"/>
  <c r="E20" i="419" s="1"/>
  <c r="F19" i="419"/>
  <c r="D19" i="419"/>
  <c r="E19" i="419" s="1"/>
  <c r="F18" i="419"/>
  <c r="D18" i="419"/>
  <c r="E18" i="419" s="1"/>
  <c r="F17" i="419"/>
  <c r="D17" i="419"/>
  <c r="E17" i="419" s="1"/>
  <c r="F16" i="419"/>
  <c r="D16" i="419"/>
  <c r="E16" i="419" s="1"/>
  <c r="F15" i="419"/>
  <c r="D15" i="419"/>
  <c r="E15" i="419" s="1"/>
  <c r="BH14" i="419"/>
  <c r="F14" i="419"/>
  <c r="D14" i="419"/>
  <c r="E14" i="419" s="1"/>
  <c r="F13" i="419"/>
  <c r="F12" i="419"/>
  <c r="D12" i="419"/>
  <c r="E12" i="419" s="1"/>
  <c r="F11" i="419"/>
  <c r="D11" i="419"/>
  <c r="E11" i="419" s="1"/>
  <c r="BH10" i="419"/>
  <c r="F10" i="419"/>
  <c r="D10" i="419"/>
  <c r="E10" i="419" s="1"/>
  <c r="F9" i="419"/>
  <c r="D9" i="419"/>
  <c r="E9" i="419" s="1"/>
  <c r="F8" i="419"/>
  <c r="D8" i="419"/>
  <c r="E8" i="419" s="1"/>
  <c r="F7" i="419"/>
  <c r="D7" i="419"/>
  <c r="E7" i="419" s="1"/>
  <c r="F6" i="419"/>
  <c r="D6" i="419"/>
  <c r="E6" i="419" s="1"/>
  <c r="F5" i="419"/>
  <c r="F4" i="419"/>
  <c r="D4" i="419"/>
  <c r="E4" i="419" s="1"/>
  <c r="D1" i="419"/>
  <c r="D27" i="418"/>
  <c r="F24" i="418"/>
  <c r="D22" i="418"/>
  <c r="E22" i="418" s="1"/>
  <c r="F22" i="418" s="1"/>
  <c r="D21" i="418"/>
  <c r="E21" i="418" s="1"/>
  <c r="F21" i="418" s="1"/>
  <c r="F20" i="418"/>
  <c r="D19" i="418"/>
  <c r="E19" i="418" s="1"/>
  <c r="F19" i="418" s="1"/>
  <c r="D18" i="418"/>
  <c r="E18" i="418" s="1"/>
  <c r="F18" i="418" s="1"/>
  <c r="D16" i="418"/>
  <c r="E16" i="418" s="1"/>
  <c r="F16" i="418" s="1"/>
  <c r="D15" i="418"/>
  <c r="E15" i="418" s="1"/>
  <c r="F15" i="418" s="1"/>
  <c r="BH14" i="418"/>
  <c r="D14" i="418"/>
  <c r="E14" i="418" s="1"/>
  <c r="F14" i="418" s="1"/>
  <c r="D12" i="418"/>
  <c r="E12" i="418" s="1"/>
  <c r="F12" i="418" s="1"/>
  <c r="F11" i="418"/>
  <c r="D11" i="418"/>
  <c r="E11" i="418" s="1"/>
  <c r="BH10" i="418"/>
  <c r="D10" i="418"/>
  <c r="E10" i="418" s="1"/>
  <c r="F10" i="418" s="1"/>
  <c r="F9" i="418"/>
  <c r="D9" i="418"/>
  <c r="E9" i="418" s="1"/>
  <c r="F8" i="418"/>
  <c r="D8" i="418"/>
  <c r="E8" i="418" s="1"/>
  <c r="D7" i="418"/>
  <c r="E7" i="418" s="1"/>
  <c r="F7" i="418" s="1"/>
  <c r="D6" i="418"/>
  <c r="E6" i="418" s="1"/>
  <c r="F6" i="418" s="1"/>
  <c r="F4" i="418"/>
  <c r="D4" i="418"/>
  <c r="E4" i="418" s="1"/>
  <c r="D1" i="418"/>
  <c r="D27" i="417"/>
  <c r="F24" i="417"/>
  <c r="F23" i="417"/>
  <c r="F22" i="417"/>
  <c r="D22" i="417"/>
  <c r="E22" i="417" s="1"/>
  <c r="F21" i="417"/>
  <c r="D21" i="417"/>
  <c r="E21" i="417" s="1"/>
  <c r="F20" i="417"/>
  <c r="F19" i="417"/>
  <c r="D19" i="417"/>
  <c r="E19" i="417" s="1"/>
  <c r="F18" i="417"/>
  <c r="D18" i="417"/>
  <c r="E18" i="417" s="1"/>
  <c r="F17" i="417"/>
  <c r="D17" i="417"/>
  <c r="E17" i="417" s="1"/>
  <c r="F16" i="417"/>
  <c r="D16" i="417"/>
  <c r="E16" i="417" s="1"/>
  <c r="F15" i="417"/>
  <c r="D15" i="417"/>
  <c r="E15" i="417" s="1"/>
  <c r="BH14" i="417"/>
  <c r="F14" i="417"/>
  <c r="D14" i="417"/>
  <c r="E14" i="417" s="1"/>
  <c r="F13" i="417"/>
  <c r="F12" i="417"/>
  <c r="D12" i="417"/>
  <c r="E12" i="417" s="1"/>
  <c r="F11" i="417"/>
  <c r="D11" i="417"/>
  <c r="E11" i="417" s="1"/>
  <c r="BH10" i="417"/>
  <c r="F10" i="417"/>
  <c r="D10" i="417"/>
  <c r="E10" i="417" s="1"/>
  <c r="F9" i="417"/>
  <c r="D9" i="417"/>
  <c r="E9" i="417" s="1"/>
  <c r="F8" i="417"/>
  <c r="D8" i="417"/>
  <c r="E8" i="417" s="1"/>
  <c r="F7" i="417"/>
  <c r="D7" i="417"/>
  <c r="E7" i="417" s="1"/>
  <c r="F6" i="417"/>
  <c r="D6" i="417"/>
  <c r="E6" i="417" s="1"/>
  <c r="F5" i="417"/>
  <c r="F4" i="417"/>
  <c r="D4" i="417"/>
  <c r="E4" i="417" s="1"/>
  <c r="D1" i="417"/>
  <c r="D27" i="416"/>
  <c r="F24" i="416"/>
  <c r="F23" i="416"/>
  <c r="F22" i="416"/>
  <c r="D22" i="416"/>
  <c r="E22" i="416" s="1"/>
  <c r="F21" i="416"/>
  <c r="D21" i="416"/>
  <c r="E21" i="416" s="1"/>
  <c r="F20" i="416"/>
  <c r="F19" i="416"/>
  <c r="D19" i="416"/>
  <c r="E19" i="416" s="1"/>
  <c r="F18" i="416"/>
  <c r="D18" i="416"/>
  <c r="E18" i="416" s="1"/>
  <c r="F17" i="416"/>
  <c r="D17" i="416"/>
  <c r="E17" i="416" s="1"/>
  <c r="F16" i="416"/>
  <c r="D16" i="416"/>
  <c r="E16" i="416" s="1"/>
  <c r="F15" i="416"/>
  <c r="D15" i="416"/>
  <c r="E15" i="416" s="1"/>
  <c r="BH14" i="416"/>
  <c r="F14" i="416"/>
  <c r="D14" i="416"/>
  <c r="E14" i="416" s="1"/>
  <c r="F13" i="416"/>
  <c r="F12" i="416"/>
  <c r="D12" i="416"/>
  <c r="E12" i="416" s="1"/>
  <c r="F11" i="416"/>
  <c r="D11" i="416"/>
  <c r="E11" i="416" s="1"/>
  <c r="BH10" i="416"/>
  <c r="F10" i="416"/>
  <c r="D10" i="416"/>
  <c r="E10" i="416" s="1"/>
  <c r="F9" i="416"/>
  <c r="D9" i="416"/>
  <c r="E9" i="416" s="1"/>
  <c r="F8" i="416"/>
  <c r="D8" i="416"/>
  <c r="E8" i="416" s="1"/>
  <c r="F7" i="416"/>
  <c r="D7" i="416"/>
  <c r="E7" i="416" s="1"/>
  <c r="F6" i="416"/>
  <c r="D6" i="416"/>
  <c r="E6" i="416" s="1"/>
  <c r="F5" i="416"/>
  <c r="F4" i="416"/>
  <c r="D4" i="416"/>
  <c r="E4" i="416" s="1"/>
  <c r="D1" i="416"/>
  <c r="D27" i="415"/>
  <c r="F24" i="415"/>
  <c r="F23" i="415"/>
  <c r="F22" i="415"/>
  <c r="D22" i="415"/>
  <c r="E22" i="415" s="1"/>
  <c r="F21" i="415"/>
  <c r="D21" i="415"/>
  <c r="E21" i="415" s="1"/>
  <c r="F20" i="415"/>
  <c r="D20" i="415"/>
  <c r="E20" i="415" s="1"/>
  <c r="F19" i="415"/>
  <c r="D19" i="415"/>
  <c r="E19" i="415" s="1"/>
  <c r="F18" i="415"/>
  <c r="D18" i="415"/>
  <c r="E18" i="415" s="1"/>
  <c r="F17" i="415"/>
  <c r="D17" i="415"/>
  <c r="E17" i="415" s="1"/>
  <c r="F16" i="415"/>
  <c r="D16" i="415"/>
  <c r="E16" i="415" s="1"/>
  <c r="F15" i="415"/>
  <c r="D15" i="415"/>
  <c r="E15" i="415" s="1"/>
  <c r="BH14" i="415"/>
  <c r="F14" i="415"/>
  <c r="D14" i="415"/>
  <c r="E14" i="415" s="1"/>
  <c r="F13" i="415"/>
  <c r="F12" i="415"/>
  <c r="D12" i="415"/>
  <c r="E12" i="415" s="1"/>
  <c r="F11" i="415"/>
  <c r="D11" i="415"/>
  <c r="E11" i="415" s="1"/>
  <c r="BH10" i="415"/>
  <c r="F10" i="415"/>
  <c r="D10" i="415"/>
  <c r="E10" i="415" s="1"/>
  <c r="F9" i="415"/>
  <c r="D9" i="415"/>
  <c r="E9" i="415" s="1"/>
  <c r="F8" i="415"/>
  <c r="D8" i="415"/>
  <c r="E8" i="415" s="1"/>
  <c r="F7" i="415"/>
  <c r="D7" i="415"/>
  <c r="E7" i="415" s="1"/>
  <c r="F6" i="415"/>
  <c r="D6" i="415"/>
  <c r="E6" i="415" s="1"/>
  <c r="F5" i="415"/>
  <c r="F4" i="415"/>
  <c r="D4" i="415"/>
  <c r="E4" i="415" s="1"/>
  <c r="D1" i="415"/>
  <c r="D27" i="414"/>
  <c r="F24" i="414"/>
  <c r="F23" i="414"/>
  <c r="F22" i="414"/>
  <c r="D22" i="414"/>
  <c r="E22" i="414" s="1"/>
  <c r="F21" i="414"/>
  <c r="D21" i="414"/>
  <c r="E21" i="414" s="1"/>
  <c r="F20" i="414"/>
  <c r="F19" i="414"/>
  <c r="D19" i="414"/>
  <c r="E19" i="414" s="1"/>
  <c r="F18" i="414"/>
  <c r="D18" i="414"/>
  <c r="E18" i="414" s="1"/>
  <c r="F17" i="414"/>
  <c r="D17" i="414"/>
  <c r="E17" i="414" s="1"/>
  <c r="F16" i="414"/>
  <c r="D16" i="414"/>
  <c r="E16" i="414" s="1"/>
  <c r="F15" i="414"/>
  <c r="D15" i="414"/>
  <c r="E15" i="414" s="1"/>
  <c r="BH14" i="414"/>
  <c r="F14" i="414"/>
  <c r="D14" i="414"/>
  <c r="E14" i="414" s="1"/>
  <c r="F13" i="414"/>
  <c r="F12" i="414"/>
  <c r="D12" i="414"/>
  <c r="E12" i="414" s="1"/>
  <c r="F11" i="414"/>
  <c r="D11" i="414"/>
  <c r="E11" i="414" s="1"/>
  <c r="BH10" i="414"/>
  <c r="F10" i="414"/>
  <c r="D10" i="414"/>
  <c r="E10" i="414" s="1"/>
  <c r="F9" i="414"/>
  <c r="D9" i="414"/>
  <c r="E9" i="414" s="1"/>
  <c r="F8" i="414"/>
  <c r="D8" i="414"/>
  <c r="E8" i="414" s="1"/>
  <c r="F7" i="414"/>
  <c r="D7" i="414"/>
  <c r="E7" i="414" s="1"/>
  <c r="F6" i="414"/>
  <c r="D6" i="414"/>
  <c r="E6" i="414" s="1"/>
  <c r="F5" i="414"/>
  <c r="F4" i="414"/>
  <c r="D4" i="414"/>
  <c r="E4" i="414" s="1"/>
  <c r="D1" i="414"/>
  <c r="D27" i="413"/>
  <c r="F24" i="413"/>
  <c r="F23" i="413"/>
  <c r="F22" i="413"/>
  <c r="D22" i="413"/>
  <c r="E22" i="413" s="1"/>
  <c r="F21" i="413"/>
  <c r="D21" i="413"/>
  <c r="E21" i="413" s="1"/>
  <c r="F20" i="413"/>
  <c r="F19" i="413"/>
  <c r="D19" i="413"/>
  <c r="E19" i="413" s="1"/>
  <c r="F18" i="413"/>
  <c r="D18" i="413"/>
  <c r="E18" i="413" s="1"/>
  <c r="F17" i="413"/>
  <c r="D17" i="413"/>
  <c r="E17" i="413" s="1"/>
  <c r="F16" i="413"/>
  <c r="D16" i="413"/>
  <c r="E16" i="413" s="1"/>
  <c r="F15" i="413"/>
  <c r="D15" i="413"/>
  <c r="E15" i="413" s="1"/>
  <c r="BH14" i="413"/>
  <c r="F14" i="413"/>
  <c r="D14" i="413"/>
  <c r="E14" i="413" s="1"/>
  <c r="F13" i="413"/>
  <c r="F12" i="413"/>
  <c r="D12" i="413"/>
  <c r="E12" i="413" s="1"/>
  <c r="F11" i="413"/>
  <c r="D11" i="413"/>
  <c r="E11" i="413" s="1"/>
  <c r="BH10" i="413"/>
  <c r="F10" i="413"/>
  <c r="D10" i="413"/>
  <c r="E10" i="413" s="1"/>
  <c r="F9" i="413"/>
  <c r="D9" i="413"/>
  <c r="E9" i="413" s="1"/>
  <c r="F8" i="413"/>
  <c r="D8" i="413"/>
  <c r="E8" i="413" s="1"/>
  <c r="F7" i="413"/>
  <c r="D7" i="413"/>
  <c r="E7" i="413" s="1"/>
  <c r="F6" i="413"/>
  <c r="D6" i="413"/>
  <c r="E6" i="413" s="1"/>
  <c r="F5" i="413"/>
  <c r="F4" i="413"/>
  <c r="D4" i="413"/>
  <c r="E4" i="413" s="1"/>
  <c r="D1" i="413"/>
  <c r="D27" i="412"/>
  <c r="F24" i="412"/>
  <c r="D22" i="412"/>
  <c r="E22" i="412" s="1"/>
  <c r="F22" i="412" s="1"/>
  <c r="D21" i="412"/>
  <c r="E21" i="412" s="1"/>
  <c r="F21" i="412" s="1"/>
  <c r="D19" i="412"/>
  <c r="E19" i="412" s="1"/>
  <c r="F19" i="412" s="1"/>
  <c r="D18" i="412"/>
  <c r="E18" i="412" s="1"/>
  <c r="F18" i="412" s="1"/>
  <c r="D16" i="412"/>
  <c r="E16" i="412" s="1"/>
  <c r="F16" i="412" s="1"/>
  <c r="BH14" i="412"/>
  <c r="D14" i="412"/>
  <c r="E14" i="412" s="1"/>
  <c r="F14" i="412" s="1"/>
  <c r="F12" i="412"/>
  <c r="D12" i="412"/>
  <c r="E12" i="412" s="1"/>
  <c r="F11" i="412"/>
  <c r="D11" i="412"/>
  <c r="E11" i="412" s="1"/>
  <c r="BH10" i="412"/>
  <c r="D10" i="412"/>
  <c r="E10" i="412" s="1"/>
  <c r="F10" i="412" s="1"/>
  <c r="D9" i="412"/>
  <c r="E9" i="412" s="1"/>
  <c r="F9" i="412" s="1"/>
  <c r="D8" i="412"/>
  <c r="E8" i="412" s="1"/>
  <c r="F8" i="412" s="1"/>
  <c r="D7" i="412"/>
  <c r="E7" i="412" s="1"/>
  <c r="F7" i="412" s="1"/>
  <c r="D6" i="412"/>
  <c r="E6" i="412" s="1"/>
  <c r="F6" i="412" s="1"/>
  <c r="F4" i="412"/>
  <c r="D4" i="412"/>
  <c r="E4" i="412" s="1"/>
  <c r="D1" i="412"/>
  <c r="D27" i="411"/>
  <c r="F24" i="411"/>
  <c r="D22" i="411"/>
  <c r="E22" i="411" s="1"/>
  <c r="F22" i="411" s="1"/>
  <c r="F21" i="411"/>
  <c r="D21" i="411"/>
  <c r="E21" i="411" s="1"/>
  <c r="F19" i="411"/>
  <c r="D19" i="411"/>
  <c r="E19" i="411" s="1"/>
  <c r="D18" i="411"/>
  <c r="E18" i="411" s="1"/>
  <c r="F18" i="411" s="1"/>
  <c r="D16" i="411"/>
  <c r="E16" i="411" s="1"/>
  <c r="F16" i="411" s="1"/>
  <c r="BH14" i="411"/>
  <c r="D14" i="411"/>
  <c r="E14" i="411" s="1"/>
  <c r="F14" i="411" s="1"/>
  <c r="F12" i="411"/>
  <c r="D12" i="411"/>
  <c r="E12" i="411" s="1"/>
  <c r="F11" i="411"/>
  <c r="D11" i="411"/>
  <c r="E11" i="411" s="1"/>
  <c r="BH10" i="411"/>
  <c r="D10" i="411"/>
  <c r="E10" i="411" s="1"/>
  <c r="F10" i="411" s="1"/>
  <c r="F9" i="411"/>
  <c r="D9" i="411"/>
  <c r="E9" i="411" s="1"/>
  <c r="F8" i="411"/>
  <c r="D8" i="411"/>
  <c r="E8" i="411" s="1"/>
  <c r="F7" i="411"/>
  <c r="D7" i="411"/>
  <c r="E7" i="411" s="1"/>
  <c r="D6" i="411"/>
  <c r="E6" i="411" s="1"/>
  <c r="F6" i="411" s="1"/>
  <c r="F4" i="411"/>
  <c r="D4" i="411"/>
  <c r="E4" i="411" s="1"/>
  <c r="D1" i="411"/>
  <c r="D27" i="410"/>
  <c r="F24" i="410"/>
  <c r="F23" i="410"/>
  <c r="F22" i="410"/>
  <c r="D22" i="410"/>
  <c r="E22" i="410" s="1"/>
  <c r="F21" i="410"/>
  <c r="D21" i="410"/>
  <c r="E21" i="410" s="1"/>
  <c r="F20" i="410"/>
  <c r="F19" i="410"/>
  <c r="D19" i="410"/>
  <c r="E19" i="410" s="1"/>
  <c r="F18" i="410"/>
  <c r="D18" i="410"/>
  <c r="E18" i="410" s="1"/>
  <c r="F17" i="410"/>
  <c r="D17" i="410"/>
  <c r="E17" i="410" s="1"/>
  <c r="F16" i="410"/>
  <c r="D16" i="410"/>
  <c r="E16" i="410" s="1"/>
  <c r="F15" i="410"/>
  <c r="D15" i="410"/>
  <c r="E15" i="410" s="1"/>
  <c r="BH14" i="410"/>
  <c r="F14" i="410"/>
  <c r="D14" i="410"/>
  <c r="E14" i="410" s="1"/>
  <c r="F13" i="410"/>
  <c r="F12" i="410"/>
  <c r="D12" i="410"/>
  <c r="E12" i="410" s="1"/>
  <c r="F11" i="410"/>
  <c r="D11" i="410"/>
  <c r="E11" i="410" s="1"/>
  <c r="BH10" i="410"/>
  <c r="F10" i="410"/>
  <c r="D10" i="410"/>
  <c r="E10" i="410" s="1"/>
  <c r="F9" i="410"/>
  <c r="D9" i="410"/>
  <c r="E9" i="410" s="1"/>
  <c r="F8" i="410"/>
  <c r="D8" i="410"/>
  <c r="E8" i="410" s="1"/>
  <c r="F7" i="410"/>
  <c r="D7" i="410"/>
  <c r="E7" i="410" s="1"/>
  <c r="F6" i="410"/>
  <c r="D6" i="410"/>
  <c r="E6" i="410" s="1"/>
  <c r="F5" i="410"/>
  <c r="F4" i="410"/>
  <c r="D4" i="410"/>
  <c r="E4" i="410" s="1"/>
  <c r="D1" i="410"/>
  <c r="D27" i="409"/>
  <c r="F24" i="409"/>
  <c r="F23" i="409"/>
  <c r="F22" i="409"/>
  <c r="D22" i="409"/>
  <c r="E22" i="409" s="1"/>
  <c r="F21" i="409"/>
  <c r="D21" i="409"/>
  <c r="E21" i="409" s="1"/>
  <c r="F20" i="409"/>
  <c r="F19" i="409"/>
  <c r="D19" i="409"/>
  <c r="E19" i="409" s="1"/>
  <c r="F18" i="409"/>
  <c r="D18" i="409"/>
  <c r="E18" i="409" s="1"/>
  <c r="F17" i="409"/>
  <c r="D17" i="409"/>
  <c r="E17" i="409" s="1"/>
  <c r="F16" i="409"/>
  <c r="D16" i="409"/>
  <c r="E16" i="409" s="1"/>
  <c r="F15" i="409"/>
  <c r="D15" i="409"/>
  <c r="E15" i="409" s="1"/>
  <c r="BH14" i="409"/>
  <c r="F14" i="409"/>
  <c r="D14" i="409"/>
  <c r="E14" i="409" s="1"/>
  <c r="F13" i="409"/>
  <c r="F12" i="409"/>
  <c r="D12" i="409"/>
  <c r="E12" i="409" s="1"/>
  <c r="F11" i="409"/>
  <c r="D11" i="409"/>
  <c r="E11" i="409" s="1"/>
  <c r="BH10" i="409"/>
  <c r="F10" i="409"/>
  <c r="D10" i="409"/>
  <c r="E10" i="409" s="1"/>
  <c r="F9" i="409"/>
  <c r="D9" i="409"/>
  <c r="E9" i="409" s="1"/>
  <c r="F8" i="409"/>
  <c r="D8" i="409"/>
  <c r="E8" i="409" s="1"/>
  <c r="F7" i="409"/>
  <c r="D7" i="409"/>
  <c r="E7" i="409" s="1"/>
  <c r="F6" i="409"/>
  <c r="D6" i="409"/>
  <c r="E6" i="409" s="1"/>
  <c r="F5" i="409"/>
  <c r="F4" i="409"/>
  <c r="D4" i="409"/>
  <c r="E4" i="409" s="1"/>
  <c r="D1" i="409"/>
  <c r="D27" i="408"/>
  <c r="F24" i="408"/>
  <c r="F23" i="408"/>
  <c r="F22" i="408"/>
  <c r="D22" i="408"/>
  <c r="E22" i="408" s="1"/>
  <c r="F21" i="408"/>
  <c r="D21" i="408"/>
  <c r="E21" i="408" s="1"/>
  <c r="F20" i="408"/>
  <c r="F19" i="408"/>
  <c r="D19" i="408"/>
  <c r="E19" i="408" s="1"/>
  <c r="F18" i="408"/>
  <c r="D18" i="408"/>
  <c r="E18" i="408" s="1"/>
  <c r="F17" i="408"/>
  <c r="D17" i="408"/>
  <c r="E17" i="408" s="1"/>
  <c r="F16" i="408"/>
  <c r="D16" i="408"/>
  <c r="E16" i="408" s="1"/>
  <c r="F15" i="408"/>
  <c r="D15" i="408"/>
  <c r="E15" i="408" s="1"/>
  <c r="BH14" i="408"/>
  <c r="F14" i="408"/>
  <c r="D14" i="408"/>
  <c r="E14" i="408" s="1"/>
  <c r="F13" i="408"/>
  <c r="F12" i="408"/>
  <c r="D12" i="408"/>
  <c r="E12" i="408" s="1"/>
  <c r="F11" i="408"/>
  <c r="D11" i="408"/>
  <c r="E11" i="408" s="1"/>
  <c r="BH10" i="408"/>
  <c r="F10" i="408"/>
  <c r="D10" i="408"/>
  <c r="E10" i="408" s="1"/>
  <c r="F9" i="408"/>
  <c r="D9" i="408"/>
  <c r="E9" i="408" s="1"/>
  <c r="F8" i="408"/>
  <c r="D8" i="408"/>
  <c r="E8" i="408" s="1"/>
  <c r="F7" i="408"/>
  <c r="D7" i="408"/>
  <c r="E7" i="408" s="1"/>
  <c r="F6" i="408"/>
  <c r="D6" i="408"/>
  <c r="E6" i="408" s="1"/>
  <c r="F5" i="408"/>
  <c r="F4" i="408"/>
  <c r="D4" i="408"/>
  <c r="E4" i="408" s="1"/>
  <c r="D1" i="408"/>
  <c r="D27" i="407"/>
  <c r="F24" i="407"/>
  <c r="D22" i="407"/>
  <c r="E22" i="407" s="1"/>
  <c r="F22" i="407" s="1"/>
  <c r="F21" i="407"/>
  <c r="D21" i="407"/>
  <c r="E21" i="407" s="1"/>
  <c r="F19" i="407"/>
  <c r="D19" i="407"/>
  <c r="E19" i="407" s="1"/>
  <c r="D18" i="407"/>
  <c r="E18" i="407" s="1"/>
  <c r="F18" i="407" s="1"/>
  <c r="D17" i="407"/>
  <c r="E17" i="407" s="1"/>
  <c r="F17" i="407" s="1"/>
  <c r="D16" i="407"/>
  <c r="E16" i="407" s="1"/>
  <c r="F16" i="407" s="1"/>
  <c r="D15" i="407"/>
  <c r="E15" i="407" s="1"/>
  <c r="F15" i="407" s="1"/>
  <c r="BH14" i="407"/>
  <c r="F14" i="407"/>
  <c r="D14" i="407"/>
  <c r="E14" i="407" s="1"/>
  <c r="D12" i="407"/>
  <c r="E12" i="407" s="1"/>
  <c r="F12" i="407" s="1"/>
  <c r="F11" i="407"/>
  <c r="D11" i="407"/>
  <c r="E11" i="407" s="1"/>
  <c r="BH10" i="407"/>
  <c r="F10" i="407"/>
  <c r="D10" i="407"/>
  <c r="E10" i="407" s="1"/>
  <c r="F9" i="407"/>
  <c r="D9" i="407"/>
  <c r="E9" i="407" s="1"/>
  <c r="D8" i="407"/>
  <c r="E8" i="407" s="1"/>
  <c r="F8" i="407" s="1"/>
  <c r="F7" i="407"/>
  <c r="D7" i="407"/>
  <c r="E7" i="407" s="1"/>
  <c r="D6" i="407"/>
  <c r="E6" i="407" s="1"/>
  <c r="F6" i="407" s="1"/>
  <c r="F4" i="407"/>
  <c r="D4" i="407"/>
  <c r="E4" i="407" s="1"/>
  <c r="D1" i="407"/>
  <c r="D27" i="406"/>
  <c r="F24" i="406"/>
  <c r="F23" i="406"/>
  <c r="F22" i="406"/>
  <c r="D22" i="406"/>
  <c r="E22" i="406" s="1"/>
  <c r="F21" i="406"/>
  <c r="D21" i="406"/>
  <c r="E21" i="406" s="1"/>
  <c r="F20" i="406"/>
  <c r="F19" i="406"/>
  <c r="D19" i="406"/>
  <c r="E19" i="406" s="1"/>
  <c r="F18" i="406"/>
  <c r="D18" i="406"/>
  <c r="E18" i="406" s="1"/>
  <c r="F17" i="406"/>
  <c r="D17" i="406"/>
  <c r="E17" i="406" s="1"/>
  <c r="F16" i="406"/>
  <c r="D16" i="406"/>
  <c r="E16" i="406" s="1"/>
  <c r="F15" i="406"/>
  <c r="D15" i="406"/>
  <c r="E15" i="406" s="1"/>
  <c r="BH14" i="406"/>
  <c r="F14" i="406"/>
  <c r="D14" i="406"/>
  <c r="E14" i="406" s="1"/>
  <c r="F13" i="406"/>
  <c r="F12" i="406"/>
  <c r="D12" i="406"/>
  <c r="E12" i="406" s="1"/>
  <c r="F11" i="406"/>
  <c r="D11" i="406"/>
  <c r="E11" i="406" s="1"/>
  <c r="BH10" i="406"/>
  <c r="F10" i="406"/>
  <c r="D10" i="406"/>
  <c r="E10" i="406" s="1"/>
  <c r="F9" i="406"/>
  <c r="D9" i="406"/>
  <c r="E9" i="406" s="1"/>
  <c r="F8" i="406"/>
  <c r="D8" i="406"/>
  <c r="E8" i="406" s="1"/>
  <c r="F7" i="406"/>
  <c r="D7" i="406"/>
  <c r="E7" i="406" s="1"/>
  <c r="F6" i="406"/>
  <c r="D6" i="406"/>
  <c r="E6" i="406" s="1"/>
  <c r="F5" i="406"/>
  <c r="F4" i="406"/>
  <c r="D4" i="406"/>
  <c r="E4" i="406" s="1"/>
  <c r="D1" i="406"/>
  <c r="D27" i="405"/>
  <c r="F24" i="405"/>
  <c r="F23" i="405"/>
  <c r="F22" i="405"/>
  <c r="D22" i="405"/>
  <c r="E22" i="405" s="1"/>
  <c r="F21" i="405"/>
  <c r="D21" i="405"/>
  <c r="E21" i="405" s="1"/>
  <c r="F20" i="405"/>
  <c r="F19" i="405"/>
  <c r="D19" i="405"/>
  <c r="E19" i="405" s="1"/>
  <c r="F18" i="405"/>
  <c r="D18" i="405"/>
  <c r="E18" i="405" s="1"/>
  <c r="F17" i="405"/>
  <c r="D17" i="405"/>
  <c r="E17" i="405" s="1"/>
  <c r="F16" i="405"/>
  <c r="D16" i="405"/>
  <c r="E16" i="405" s="1"/>
  <c r="F15" i="405"/>
  <c r="D15" i="405"/>
  <c r="E15" i="405" s="1"/>
  <c r="BH14" i="405"/>
  <c r="F14" i="405"/>
  <c r="D14" i="405"/>
  <c r="E14" i="405" s="1"/>
  <c r="F13" i="405"/>
  <c r="F12" i="405"/>
  <c r="D12" i="405"/>
  <c r="E12" i="405" s="1"/>
  <c r="F11" i="405"/>
  <c r="D11" i="405"/>
  <c r="E11" i="405" s="1"/>
  <c r="BH10" i="405"/>
  <c r="F10" i="405"/>
  <c r="D10" i="405"/>
  <c r="E10" i="405" s="1"/>
  <c r="F9" i="405"/>
  <c r="D9" i="405"/>
  <c r="E9" i="405" s="1"/>
  <c r="F8" i="405"/>
  <c r="D8" i="405"/>
  <c r="E8" i="405" s="1"/>
  <c r="F7" i="405"/>
  <c r="D7" i="405"/>
  <c r="E7" i="405" s="1"/>
  <c r="F6" i="405"/>
  <c r="D6" i="405"/>
  <c r="E6" i="405" s="1"/>
  <c r="F5" i="405"/>
  <c r="F4" i="405"/>
  <c r="D4" i="405"/>
  <c r="E4" i="405" s="1"/>
  <c r="D1" i="405"/>
  <c r="D27" i="404"/>
  <c r="F24" i="404"/>
  <c r="F23" i="404"/>
  <c r="F22" i="404"/>
  <c r="D22" i="404"/>
  <c r="E22" i="404" s="1"/>
  <c r="F21" i="404"/>
  <c r="D21" i="404"/>
  <c r="E21" i="404" s="1"/>
  <c r="F20" i="404"/>
  <c r="D20" i="404"/>
  <c r="E20" i="404" s="1"/>
  <c r="F19" i="404"/>
  <c r="D19" i="404"/>
  <c r="E19" i="404" s="1"/>
  <c r="F18" i="404"/>
  <c r="D18" i="404"/>
  <c r="E18" i="404" s="1"/>
  <c r="F17" i="404"/>
  <c r="D17" i="404"/>
  <c r="E17" i="404" s="1"/>
  <c r="F16" i="404"/>
  <c r="D16" i="404"/>
  <c r="E16" i="404" s="1"/>
  <c r="F15" i="404"/>
  <c r="D15" i="404"/>
  <c r="E15" i="404" s="1"/>
  <c r="BH14" i="404"/>
  <c r="F14" i="404"/>
  <c r="D14" i="404"/>
  <c r="E14" i="404" s="1"/>
  <c r="F13" i="404"/>
  <c r="F12" i="404"/>
  <c r="D12" i="404"/>
  <c r="E12" i="404" s="1"/>
  <c r="F11" i="404"/>
  <c r="D11" i="404"/>
  <c r="E11" i="404" s="1"/>
  <c r="BH10" i="404"/>
  <c r="F10" i="404"/>
  <c r="D10" i="404"/>
  <c r="E10" i="404" s="1"/>
  <c r="F9" i="404"/>
  <c r="D9" i="404"/>
  <c r="E9" i="404" s="1"/>
  <c r="F8" i="404"/>
  <c r="D8" i="404"/>
  <c r="E8" i="404" s="1"/>
  <c r="F7" i="404"/>
  <c r="D7" i="404"/>
  <c r="E7" i="404" s="1"/>
  <c r="F6" i="404"/>
  <c r="D6" i="404"/>
  <c r="E6" i="404" s="1"/>
  <c r="F5" i="404"/>
  <c r="F4" i="404"/>
  <c r="D4" i="404"/>
  <c r="E4" i="404" s="1"/>
  <c r="D1" i="404"/>
  <c r="D27" i="403"/>
  <c r="F24" i="403"/>
  <c r="F23" i="403"/>
  <c r="F22" i="403"/>
  <c r="D22" i="403"/>
  <c r="E22" i="403" s="1"/>
  <c r="F21" i="403"/>
  <c r="D21" i="403"/>
  <c r="E21" i="403" s="1"/>
  <c r="F20" i="403"/>
  <c r="F19" i="403"/>
  <c r="D19" i="403"/>
  <c r="E19" i="403" s="1"/>
  <c r="F18" i="403"/>
  <c r="D18" i="403"/>
  <c r="E18" i="403" s="1"/>
  <c r="F17" i="403"/>
  <c r="D17" i="403"/>
  <c r="E17" i="403" s="1"/>
  <c r="F16" i="403"/>
  <c r="D16" i="403"/>
  <c r="E16" i="403" s="1"/>
  <c r="F15" i="403"/>
  <c r="D15" i="403"/>
  <c r="E15" i="403" s="1"/>
  <c r="BH14" i="403"/>
  <c r="F14" i="403"/>
  <c r="D14" i="403"/>
  <c r="E14" i="403" s="1"/>
  <c r="F13" i="403"/>
  <c r="F12" i="403"/>
  <c r="D12" i="403"/>
  <c r="E12" i="403" s="1"/>
  <c r="F11" i="403"/>
  <c r="D11" i="403"/>
  <c r="E11" i="403" s="1"/>
  <c r="BH10" i="403"/>
  <c r="F10" i="403"/>
  <c r="D10" i="403"/>
  <c r="E10" i="403" s="1"/>
  <c r="F9" i="403"/>
  <c r="D9" i="403"/>
  <c r="E9" i="403" s="1"/>
  <c r="F8" i="403"/>
  <c r="D8" i="403"/>
  <c r="E8" i="403" s="1"/>
  <c r="F7" i="403"/>
  <c r="D7" i="403"/>
  <c r="E7" i="403" s="1"/>
  <c r="F6" i="403"/>
  <c r="D6" i="403"/>
  <c r="E6" i="403" s="1"/>
  <c r="F5" i="403"/>
  <c r="F4" i="403"/>
  <c r="D4" i="403"/>
  <c r="E4" i="403" s="1"/>
  <c r="D1" i="403"/>
  <c r="D27" i="402"/>
  <c r="F24" i="402"/>
  <c r="F23" i="402"/>
  <c r="F22" i="402"/>
  <c r="D22" i="402"/>
  <c r="E22" i="402" s="1"/>
  <c r="F21" i="402"/>
  <c r="D21" i="402"/>
  <c r="E21" i="402" s="1"/>
  <c r="F20" i="402"/>
  <c r="D20" i="402"/>
  <c r="E20" i="402" s="1"/>
  <c r="F19" i="402"/>
  <c r="D19" i="402"/>
  <c r="E19" i="402" s="1"/>
  <c r="F18" i="402"/>
  <c r="D18" i="402"/>
  <c r="E18" i="402" s="1"/>
  <c r="F17" i="402"/>
  <c r="D17" i="402"/>
  <c r="E17" i="402" s="1"/>
  <c r="F16" i="402"/>
  <c r="D16" i="402"/>
  <c r="E16" i="402" s="1"/>
  <c r="F15" i="402"/>
  <c r="D15" i="402"/>
  <c r="E15" i="402" s="1"/>
  <c r="BH14" i="402"/>
  <c r="F14" i="402"/>
  <c r="D14" i="402"/>
  <c r="E14" i="402" s="1"/>
  <c r="F13" i="402"/>
  <c r="F12" i="402"/>
  <c r="D12" i="402"/>
  <c r="E12" i="402" s="1"/>
  <c r="F11" i="402"/>
  <c r="D11" i="402"/>
  <c r="E11" i="402" s="1"/>
  <c r="BH10" i="402"/>
  <c r="F10" i="402"/>
  <c r="D10" i="402"/>
  <c r="E10" i="402" s="1"/>
  <c r="F9" i="402"/>
  <c r="D9" i="402"/>
  <c r="E9" i="402" s="1"/>
  <c r="F8" i="402"/>
  <c r="D8" i="402"/>
  <c r="E8" i="402" s="1"/>
  <c r="F7" i="402"/>
  <c r="D7" i="402"/>
  <c r="E7" i="402" s="1"/>
  <c r="F6" i="402"/>
  <c r="D6" i="402"/>
  <c r="E6" i="402" s="1"/>
  <c r="F5" i="402"/>
  <c r="F4" i="402"/>
  <c r="D4" i="402"/>
  <c r="E4" i="402" s="1"/>
  <c r="D1" i="402"/>
  <c r="D27" i="401"/>
  <c r="F24" i="401"/>
  <c r="F23" i="401"/>
  <c r="F22" i="401"/>
  <c r="D22" i="401"/>
  <c r="E22" i="401" s="1"/>
  <c r="F21" i="401"/>
  <c r="D21" i="401"/>
  <c r="E21" i="401" s="1"/>
  <c r="F20" i="401"/>
  <c r="D20" i="401"/>
  <c r="E20" i="401" s="1"/>
  <c r="F19" i="401"/>
  <c r="D19" i="401"/>
  <c r="E19" i="401" s="1"/>
  <c r="F18" i="401"/>
  <c r="D18" i="401"/>
  <c r="E18" i="401" s="1"/>
  <c r="F17" i="401"/>
  <c r="D17" i="401"/>
  <c r="E17" i="401" s="1"/>
  <c r="F16" i="401"/>
  <c r="D16" i="401"/>
  <c r="E16" i="401" s="1"/>
  <c r="F15" i="401"/>
  <c r="D15" i="401"/>
  <c r="E15" i="401" s="1"/>
  <c r="BH14" i="401"/>
  <c r="F14" i="401"/>
  <c r="D14" i="401"/>
  <c r="E14" i="401" s="1"/>
  <c r="F13" i="401"/>
  <c r="F12" i="401"/>
  <c r="D12" i="401"/>
  <c r="E12" i="401" s="1"/>
  <c r="F11" i="401"/>
  <c r="D11" i="401"/>
  <c r="E11" i="401" s="1"/>
  <c r="BH10" i="401"/>
  <c r="F10" i="401"/>
  <c r="D10" i="401"/>
  <c r="E10" i="401" s="1"/>
  <c r="F9" i="401"/>
  <c r="D9" i="401"/>
  <c r="E9" i="401" s="1"/>
  <c r="F8" i="401"/>
  <c r="D8" i="401"/>
  <c r="E8" i="401" s="1"/>
  <c r="F7" i="401"/>
  <c r="D7" i="401"/>
  <c r="E7" i="401" s="1"/>
  <c r="F6" i="401"/>
  <c r="D6" i="401"/>
  <c r="E6" i="401" s="1"/>
  <c r="F5" i="401"/>
  <c r="F4" i="401"/>
  <c r="D4" i="401"/>
  <c r="E4" i="401" s="1"/>
  <c r="D1" i="401"/>
  <c r="D27" i="400"/>
  <c r="F24" i="400"/>
  <c r="F23" i="400"/>
  <c r="F22" i="400"/>
  <c r="D22" i="400"/>
  <c r="E22" i="400" s="1"/>
  <c r="F21" i="400"/>
  <c r="D21" i="400"/>
  <c r="E21" i="400" s="1"/>
  <c r="F20" i="400"/>
  <c r="F19" i="400"/>
  <c r="D19" i="400"/>
  <c r="E19" i="400" s="1"/>
  <c r="F18" i="400"/>
  <c r="D18" i="400"/>
  <c r="E18" i="400" s="1"/>
  <c r="F17" i="400"/>
  <c r="D17" i="400"/>
  <c r="E17" i="400" s="1"/>
  <c r="F16" i="400"/>
  <c r="D16" i="400"/>
  <c r="E16" i="400" s="1"/>
  <c r="F15" i="400"/>
  <c r="D15" i="400"/>
  <c r="E15" i="400" s="1"/>
  <c r="BH14" i="400"/>
  <c r="F14" i="400"/>
  <c r="D14" i="400"/>
  <c r="E14" i="400" s="1"/>
  <c r="F13" i="400"/>
  <c r="F12" i="400"/>
  <c r="D12" i="400"/>
  <c r="E12" i="400" s="1"/>
  <c r="F11" i="400"/>
  <c r="D11" i="400"/>
  <c r="E11" i="400" s="1"/>
  <c r="BH10" i="400"/>
  <c r="F10" i="400"/>
  <c r="D10" i="400"/>
  <c r="E10" i="400" s="1"/>
  <c r="F9" i="400"/>
  <c r="D9" i="400"/>
  <c r="E9" i="400" s="1"/>
  <c r="F8" i="400"/>
  <c r="D8" i="400"/>
  <c r="E8" i="400" s="1"/>
  <c r="F7" i="400"/>
  <c r="D7" i="400"/>
  <c r="E7" i="400" s="1"/>
  <c r="F6" i="400"/>
  <c r="D6" i="400"/>
  <c r="E6" i="400" s="1"/>
  <c r="F5" i="400"/>
  <c r="F4" i="400"/>
  <c r="D4" i="400"/>
  <c r="E4" i="400" s="1"/>
  <c r="D1" i="400"/>
  <c r="D27" i="399"/>
  <c r="F24" i="399"/>
  <c r="F23" i="399"/>
  <c r="F22" i="399"/>
  <c r="D22" i="399"/>
  <c r="E22" i="399" s="1"/>
  <c r="F21" i="399"/>
  <c r="D21" i="399"/>
  <c r="E21" i="399" s="1"/>
  <c r="F20" i="399"/>
  <c r="F19" i="399"/>
  <c r="D19" i="399"/>
  <c r="E19" i="399" s="1"/>
  <c r="F18" i="399"/>
  <c r="D18" i="399"/>
  <c r="E18" i="399" s="1"/>
  <c r="F17" i="399"/>
  <c r="D17" i="399"/>
  <c r="E17" i="399" s="1"/>
  <c r="F16" i="399"/>
  <c r="D16" i="399"/>
  <c r="E16" i="399" s="1"/>
  <c r="F15" i="399"/>
  <c r="D15" i="399"/>
  <c r="E15" i="399" s="1"/>
  <c r="BH14" i="399"/>
  <c r="F14" i="399"/>
  <c r="D14" i="399"/>
  <c r="E14" i="399" s="1"/>
  <c r="F13" i="399"/>
  <c r="F12" i="399"/>
  <c r="D12" i="399"/>
  <c r="E12" i="399" s="1"/>
  <c r="F11" i="399"/>
  <c r="D11" i="399"/>
  <c r="E11" i="399" s="1"/>
  <c r="BH10" i="399"/>
  <c r="F10" i="399"/>
  <c r="D10" i="399"/>
  <c r="E10" i="399" s="1"/>
  <c r="F9" i="399"/>
  <c r="D9" i="399"/>
  <c r="E9" i="399" s="1"/>
  <c r="F8" i="399"/>
  <c r="D8" i="399"/>
  <c r="E8" i="399" s="1"/>
  <c r="F7" i="399"/>
  <c r="D7" i="399"/>
  <c r="E7" i="399" s="1"/>
  <c r="F6" i="399"/>
  <c r="D6" i="399"/>
  <c r="E6" i="399" s="1"/>
  <c r="F5" i="399"/>
  <c r="F4" i="399"/>
  <c r="D4" i="399"/>
  <c r="E4" i="399" s="1"/>
  <c r="D1" i="399"/>
  <c r="D27" i="398"/>
  <c r="F24" i="398"/>
  <c r="F23" i="398"/>
  <c r="F22" i="398"/>
  <c r="D22" i="398"/>
  <c r="E22" i="398" s="1"/>
  <c r="F21" i="398"/>
  <c r="D21" i="398"/>
  <c r="E21" i="398" s="1"/>
  <c r="F20" i="398"/>
  <c r="F19" i="398"/>
  <c r="D19" i="398"/>
  <c r="E19" i="398" s="1"/>
  <c r="F18" i="398"/>
  <c r="D18" i="398"/>
  <c r="E18" i="398" s="1"/>
  <c r="F17" i="398"/>
  <c r="D17" i="398"/>
  <c r="E17" i="398" s="1"/>
  <c r="F16" i="398"/>
  <c r="D16" i="398"/>
  <c r="E16" i="398" s="1"/>
  <c r="F15" i="398"/>
  <c r="D15" i="398"/>
  <c r="E15" i="398" s="1"/>
  <c r="BH14" i="398"/>
  <c r="F14" i="398"/>
  <c r="D14" i="398"/>
  <c r="E14" i="398" s="1"/>
  <c r="F13" i="398"/>
  <c r="F12" i="398"/>
  <c r="D12" i="398"/>
  <c r="E12" i="398" s="1"/>
  <c r="F11" i="398"/>
  <c r="D11" i="398"/>
  <c r="E11" i="398" s="1"/>
  <c r="BH10" i="398"/>
  <c r="F10" i="398"/>
  <c r="D10" i="398"/>
  <c r="E10" i="398" s="1"/>
  <c r="F9" i="398"/>
  <c r="D9" i="398"/>
  <c r="E9" i="398" s="1"/>
  <c r="F8" i="398"/>
  <c r="D8" i="398"/>
  <c r="E8" i="398" s="1"/>
  <c r="F7" i="398"/>
  <c r="D7" i="398"/>
  <c r="E7" i="398" s="1"/>
  <c r="F6" i="398"/>
  <c r="D6" i="398"/>
  <c r="E6" i="398" s="1"/>
  <c r="F5" i="398"/>
  <c r="F4" i="398"/>
  <c r="D4" i="398"/>
  <c r="E4" i="398" s="1"/>
  <c r="D1" i="398"/>
  <c r="D27" i="397"/>
  <c r="F24" i="397"/>
  <c r="F23" i="397"/>
  <c r="F22" i="397"/>
  <c r="D22" i="397"/>
  <c r="E22" i="397" s="1"/>
  <c r="F21" i="397"/>
  <c r="D21" i="397"/>
  <c r="E21" i="397" s="1"/>
  <c r="F20" i="397"/>
  <c r="F19" i="397"/>
  <c r="D19" i="397"/>
  <c r="E19" i="397" s="1"/>
  <c r="F18" i="397"/>
  <c r="D18" i="397"/>
  <c r="E18" i="397" s="1"/>
  <c r="F17" i="397"/>
  <c r="D17" i="397"/>
  <c r="E17" i="397" s="1"/>
  <c r="F16" i="397"/>
  <c r="D16" i="397"/>
  <c r="E16" i="397" s="1"/>
  <c r="F15" i="397"/>
  <c r="D15" i="397"/>
  <c r="E15" i="397" s="1"/>
  <c r="BH14" i="397"/>
  <c r="F14" i="397"/>
  <c r="D14" i="397"/>
  <c r="E14" i="397" s="1"/>
  <c r="F13" i="397"/>
  <c r="F12" i="397"/>
  <c r="D12" i="397"/>
  <c r="E12" i="397" s="1"/>
  <c r="F11" i="397"/>
  <c r="D11" i="397"/>
  <c r="E11" i="397" s="1"/>
  <c r="BH10" i="397"/>
  <c r="F10" i="397"/>
  <c r="D10" i="397"/>
  <c r="E10" i="397" s="1"/>
  <c r="F9" i="397"/>
  <c r="D9" i="397"/>
  <c r="E9" i="397" s="1"/>
  <c r="F8" i="397"/>
  <c r="D8" i="397"/>
  <c r="E8" i="397" s="1"/>
  <c r="F7" i="397"/>
  <c r="D7" i="397"/>
  <c r="E7" i="397" s="1"/>
  <c r="F6" i="397"/>
  <c r="D6" i="397"/>
  <c r="E6" i="397" s="1"/>
  <c r="F5" i="397"/>
  <c r="F4" i="397"/>
  <c r="D4" i="397"/>
  <c r="E4" i="397" s="1"/>
  <c r="D1" i="397"/>
  <c r="D27" i="396"/>
  <c r="F24" i="396"/>
  <c r="F23" i="396"/>
  <c r="F22" i="396"/>
  <c r="D22" i="396"/>
  <c r="E22" i="396" s="1"/>
  <c r="F21" i="396"/>
  <c r="D21" i="396"/>
  <c r="E21" i="396" s="1"/>
  <c r="F20" i="396"/>
  <c r="F19" i="396"/>
  <c r="D19" i="396"/>
  <c r="E19" i="396" s="1"/>
  <c r="F18" i="396"/>
  <c r="D18" i="396"/>
  <c r="E18" i="396" s="1"/>
  <c r="F17" i="396"/>
  <c r="D17" i="396"/>
  <c r="E17" i="396" s="1"/>
  <c r="F16" i="396"/>
  <c r="D16" i="396"/>
  <c r="E16" i="396" s="1"/>
  <c r="F15" i="396"/>
  <c r="D15" i="396"/>
  <c r="E15" i="396" s="1"/>
  <c r="BH14" i="396"/>
  <c r="F14" i="396"/>
  <c r="D14" i="396"/>
  <c r="E14" i="396" s="1"/>
  <c r="F13" i="396"/>
  <c r="F12" i="396"/>
  <c r="D12" i="396"/>
  <c r="E12" i="396" s="1"/>
  <c r="F11" i="396"/>
  <c r="D11" i="396"/>
  <c r="E11" i="396" s="1"/>
  <c r="BH10" i="396"/>
  <c r="F10" i="396"/>
  <c r="D10" i="396"/>
  <c r="E10" i="396" s="1"/>
  <c r="F9" i="396"/>
  <c r="D9" i="396"/>
  <c r="E9" i="396" s="1"/>
  <c r="F8" i="396"/>
  <c r="D8" i="396"/>
  <c r="E8" i="396" s="1"/>
  <c r="F7" i="396"/>
  <c r="D7" i="396"/>
  <c r="E7" i="396" s="1"/>
  <c r="F6" i="396"/>
  <c r="D6" i="396"/>
  <c r="E6" i="396" s="1"/>
  <c r="F5" i="396"/>
  <c r="F4" i="396"/>
  <c r="D4" i="396"/>
  <c r="E4" i="396" s="1"/>
  <c r="D1" i="396"/>
  <c r="D27" i="395"/>
  <c r="F24" i="395"/>
  <c r="D22" i="395"/>
  <c r="E22" i="395" s="1"/>
  <c r="F22" i="395" s="1"/>
  <c r="F21" i="395"/>
  <c r="D21" i="395"/>
  <c r="E21" i="395" s="1"/>
  <c r="F19" i="395"/>
  <c r="D19" i="395"/>
  <c r="E19" i="395" s="1"/>
  <c r="F18" i="395"/>
  <c r="D18" i="395"/>
  <c r="E18" i="395" s="1"/>
  <c r="D17" i="395"/>
  <c r="E17" i="395" s="1"/>
  <c r="F17" i="395" s="1"/>
  <c r="D16" i="395"/>
  <c r="E16" i="395" s="1"/>
  <c r="F16" i="395" s="1"/>
  <c r="D15" i="395"/>
  <c r="E15" i="395" s="1"/>
  <c r="F15" i="395" s="1"/>
  <c r="BH14" i="395"/>
  <c r="F14" i="395"/>
  <c r="D14" i="395"/>
  <c r="E14" i="395" s="1"/>
  <c r="F12" i="395"/>
  <c r="D12" i="395"/>
  <c r="E12" i="395" s="1"/>
  <c r="F11" i="395"/>
  <c r="D11" i="395"/>
  <c r="E11" i="395" s="1"/>
  <c r="BH10" i="395"/>
  <c r="F10" i="395"/>
  <c r="D10" i="395"/>
  <c r="E10" i="395" s="1"/>
  <c r="F9" i="395"/>
  <c r="D9" i="395"/>
  <c r="E9" i="395" s="1"/>
  <c r="D8" i="395"/>
  <c r="E8" i="395" s="1"/>
  <c r="F8" i="395" s="1"/>
  <c r="F7" i="395"/>
  <c r="D7" i="395"/>
  <c r="E7" i="395" s="1"/>
  <c r="D6" i="395"/>
  <c r="E6" i="395" s="1"/>
  <c r="F6" i="395" s="1"/>
  <c r="F4" i="395"/>
  <c r="D4" i="395"/>
  <c r="E4" i="395" s="1"/>
  <c r="D1" i="395"/>
  <c r="D27" i="394"/>
  <c r="F24" i="394"/>
  <c r="F23" i="394"/>
  <c r="F22" i="394"/>
  <c r="D22" i="394"/>
  <c r="E22" i="394" s="1"/>
  <c r="F21" i="394"/>
  <c r="D21" i="394"/>
  <c r="E21" i="394" s="1"/>
  <c r="F20" i="394"/>
  <c r="F19" i="394"/>
  <c r="D19" i="394"/>
  <c r="E19" i="394" s="1"/>
  <c r="F18" i="394"/>
  <c r="D18" i="394"/>
  <c r="E18" i="394" s="1"/>
  <c r="F17" i="394"/>
  <c r="D17" i="394"/>
  <c r="E17" i="394" s="1"/>
  <c r="F16" i="394"/>
  <c r="D16" i="394"/>
  <c r="E16" i="394" s="1"/>
  <c r="F15" i="394"/>
  <c r="D15" i="394"/>
  <c r="E15" i="394" s="1"/>
  <c r="BH14" i="394"/>
  <c r="F14" i="394"/>
  <c r="D14" i="394"/>
  <c r="E14" i="394" s="1"/>
  <c r="F13" i="394"/>
  <c r="F12" i="394"/>
  <c r="D12" i="394"/>
  <c r="E12" i="394" s="1"/>
  <c r="F11" i="394"/>
  <c r="D11" i="394"/>
  <c r="E11" i="394" s="1"/>
  <c r="BH10" i="394"/>
  <c r="F10" i="394"/>
  <c r="D10" i="394"/>
  <c r="E10" i="394" s="1"/>
  <c r="F9" i="394"/>
  <c r="D9" i="394"/>
  <c r="E9" i="394" s="1"/>
  <c r="F8" i="394"/>
  <c r="D8" i="394"/>
  <c r="E8" i="394" s="1"/>
  <c r="F7" i="394"/>
  <c r="D7" i="394"/>
  <c r="E7" i="394" s="1"/>
  <c r="F6" i="394"/>
  <c r="D6" i="394"/>
  <c r="E6" i="394" s="1"/>
  <c r="F5" i="394"/>
  <c r="F4" i="394"/>
  <c r="D4" i="394"/>
  <c r="E4" i="394" s="1"/>
  <c r="D1" i="394"/>
  <c r="D27" i="393"/>
  <c r="F24" i="393"/>
  <c r="F23" i="393"/>
  <c r="F22" i="393"/>
  <c r="D22" i="393"/>
  <c r="E22" i="393" s="1"/>
  <c r="F21" i="393"/>
  <c r="D21" i="393"/>
  <c r="E21" i="393" s="1"/>
  <c r="F20" i="393"/>
  <c r="F19" i="393"/>
  <c r="D19" i="393"/>
  <c r="E19" i="393" s="1"/>
  <c r="F18" i="393"/>
  <c r="D18" i="393"/>
  <c r="E18" i="393" s="1"/>
  <c r="F17" i="393"/>
  <c r="D17" i="393"/>
  <c r="E17" i="393" s="1"/>
  <c r="F16" i="393"/>
  <c r="D16" i="393"/>
  <c r="E16" i="393" s="1"/>
  <c r="F15" i="393"/>
  <c r="D15" i="393"/>
  <c r="E15" i="393" s="1"/>
  <c r="BH14" i="393"/>
  <c r="F14" i="393"/>
  <c r="D14" i="393"/>
  <c r="E14" i="393" s="1"/>
  <c r="F13" i="393"/>
  <c r="F12" i="393"/>
  <c r="D12" i="393"/>
  <c r="E12" i="393" s="1"/>
  <c r="F11" i="393"/>
  <c r="D11" i="393"/>
  <c r="E11" i="393" s="1"/>
  <c r="BH10" i="393"/>
  <c r="F10" i="393"/>
  <c r="D10" i="393"/>
  <c r="E10" i="393" s="1"/>
  <c r="F9" i="393"/>
  <c r="D9" i="393"/>
  <c r="E9" i="393" s="1"/>
  <c r="F8" i="393"/>
  <c r="D8" i="393"/>
  <c r="E8" i="393" s="1"/>
  <c r="F7" i="393"/>
  <c r="D7" i="393"/>
  <c r="E7" i="393" s="1"/>
  <c r="F6" i="393"/>
  <c r="D6" i="393"/>
  <c r="E6" i="393" s="1"/>
  <c r="F5" i="393"/>
  <c r="F4" i="393"/>
  <c r="D4" i="393"/>
  <c r="E4" i="393" s="1"/>
  <c r="D1" i="393"/>
  <c r="D27" i="392"/>
  <c r="F24" i="392"/>
  <c r="F23" i="392"/>
  <c r="F22" i="392"/>
  <c r="D22" i="392"/>
  <c r="E22" i="392" s="1"/>
  <c r="F21" i="392"/>
  <c r="D21" i="392"/>
  <c r="E21" i="392" s="1"/>
  <c r="F20" i="392"/>
  <c r="D20" i="392"/>
  <c r="E20" i="392" s="1"/>
  <c r="F19" i="392"/>
  <c r="D19" i="392"/>
  <c r="E19" i="392" s="1"/>
  <c r="F18" i="392"/>
  <c r="D18" i="392"/>
  <c r="E18" i="392" s="1"/>
  <c r="F17" i="392"/>
  <c r="D17" i="392"/>
  <c r="E17" i="392" s="1"/>
  <c r="F16" i="392"/>
  <c r="D16" i="392"/>
  <c r="E16" i="392" s="1"/>
  <c r="F15" i="392"/>
  <c r="D15" i="392"/>
  <c r="E15" i="392" s="1"/>
  <c r="BH14" i="392"/>
  <c r="F14" i="392"/>
  <c r="D14" i="392"/>
  <c r="E14" i="392" s="1"/>
  <c r="F13" i="392"/>
  <c r="F12" i="392"/>
  <c r="D12" i="392"/>
  <c r="E12" i="392" s="1"/>
  <c r="F11" i="392"/>
  <c r="D11" i="392"/>
  <c r="E11" i="392" s="1"/>
  <c r="BH10" i="392"/>
  <c r="F10" i="392"/>
  <c r="D10" i="392"/>
  <c r="E10" i="392" s="1"/>
  <c r="F9" i="392"/>
  <c r="D9" i="392"/>
  <c r="E9" i="392" s="1"/>
  <c r="F8" i="392"/>
  <c r="D8" i="392"/>
  <c r="E8" i="392" s="1"/>
  <c r="F7" i="392"/>
  <c r="D7" i="392"/>
  <c r="E7" i="392" s="1"/>
  <c r="F6" i="392"/>
  <c r="D6" i="392"/>
  <c r="E6" i="392" s="1"/>
  <c r="F5" i="392"/>
  <c r="F4" i="392"/>
  <c r="D4" i="392"/>
  <c r="E4" i="392" s="1"/>
  <c r="D1" i="392"/>
  <c r="D27" i="391"/>
  <c r="F24" i="391"/>
  <c r="F23" i="391"/>
  <c r="F22" i="391"/>
  <c r="D22" i="391"/>
  <c r="E22" i="391" s="1"/>
  <c r="F21" i="391"/>
  <c r="D21" i="391"/>
  <c r="E21" i="391" s="1"/>
  <c r="F20" i="391"/>
  <c r="F19" i="391"/>
  <c r="D19" i="391"/>
  <c r="E19" i="391" s="1"/>
  <c r="F18" i="391"/>
  <c r="D18" i="391"/>
  <c r="E18" i="391" s="1"/>
  <c r="F17" i="391"/>
  <c r="D17" i="391"/>
  <c r="E17" i="391" s="1"/>
  <c r="F16" i="391"/>
  <c r="D16" i="391"/>
  <c r="E16" i="391" s="1"/>
  <c r="F15" i="391"/>
  <c r="D15" i="391"/>
  <c r="E15" i="391" s="1"/>
  <c r="BH14" i="391"/>
  <c r="F14" i="391"/>
  <c r="D14" i="391"/>
  <c r="E14" i="391" s="1"/>
  <c r="F13" i="391"/>
  <c r="F12" i="391"/>
  <c r="D12" i="391"/>
  <c r="E12" i="391" s="1"/>
  <c r="F11" i="391"/>
  <c r="D11" i="391"/>
  <c r="E11" i="391" s="1"/>
  <c r="BH10" i="391"/>
  <c r="F10" i="391"/>
  <c r="D10" i="391"/>
  <c r="E10" i="391" s="1"/>
  <c r="F9" i="391"/>
  <c r="D9" i="391"/>
  <c r="E9" i="391" s="1"/>
  <c r="F8" i="391"/>
  <c r="D8" i="391"/>
  <c r="E8" i="391" s="1"/>
  <c r="F7" i="391"/>
  <c r="D7" i="391"/>
  <c r="E7" i="391" s="1"/>
  <c r="F6" i="391"/>
  <c r="D6" i="391"/>
  <c r="E6" i="391" s="1"/>
  <c r="F5" i="391"/>
  <c r="F4" i="391"/>
  <c r="D4" i="391"/>
  <c r="E4" i="391" s="1"/>
  <c r="D1" i="391"/>
  <c r="D27" i="390"/>
  <c r="F24" i="390"/>
  <c r="F23" i="390"/>
  <c r="D23" i="390"/>
  <c r="E23" i="390" s="1"/>
  <c r="F22" i="390"/>
  <c r="D22" i="390"/>
  <c r="E22" i="390" s="1"/>
  <c r="F21" i="390"/>
  <c r="D21" i="390"/>
  <c r="E21" i="390" s="1"/>
  <c r="F20" i="390"/>
  <c r="F19" i="390"/>
  <c r="D19" i="390"/>
  <c r="E19" i="390" s="1"/>
  <c r="F18" i="390"/>
  <c r="D18" i="390"/>
  <c r="E18" i="390" s="1"/>
  <c r="F17" i="390"/>
  <c r="D17" i="390"/>
  <c r="E17" i="390" s="1"/>
  <c r="F16" i="390"/>
  <c r="D16" i="390"/>
  <c r="E16" i="390" s="1"/>
  <c r="F15" i="390"/>
  <c r="D15" i="390"/>
  <c r="E15" i="390" s="1"/>
  <c r="BH14" i="390"/>
  <c r="F14" i="390"/>
  <c r="D14" i="390"/>
  <c r="E14" i="390" s="1"/>
  <c r="F13" i="390"/>
  <c r="F12" i="390"/>
  <c r="D12" i="390"/>
  <c r="E12" i="390" s="1"/>
  <c r="F11" i="390"/>
  <c r="D11" i="390"/>
  <c r="E11" i="390" s="1"/>
  <c r="BH10" i="390"/>
  <c r="F10" i="390"/>
  <c r="D10" i="390"/>
  <c r="E10" i="390" s="1"/>
  <c r="F9" i="390"/>
  <c r="D9" i="390"/>
  <c r="E9" i="390" s="1"/>
  <c r="F8" i="390"/>
  <c r="D8" i="390"/>
  <c r="E8" i="390" s="1"/>
  <c r="F7" i="390"/>
  <c r="D7" i="390"/>
  <c r="E7" i="390" s="1"/>
  <c r="F6" i="390"/>
  <c r="D6" i="390"/>
  <c r="E6" i="390" s="1"/>
  <c r="F5" i="390"/>
  <c r="F4" i="390"/>
  <c r="D4" i="390"/>
  <c r="E4" i="390" s="1"/>
  <c r="D1" i="390"/>
  <c r="D27" i="389"/>
  <c r="F24" i="389"/>
  <c r="F23" i="389"/>
  <c r="F22" i="389"/>
  <c r="D22" i="389"/>
  <c r="E22" i="389" s="1"/>
  <c r="F21" i="389"/>
  <c r="D21" i="389"/>
  <c r="E21" i="389" s="1"/>
  <c r="F20" i="389"/>
  <c r="F19" i="389"/>
  <c r="D19" i="389"/>
  <c r="E19" i="389" s="1"/>
  <c r="F18" i="389"/>
  <c r="D18" i="389"/>
  <c r="E18" i="389" s="1"/>
  <c r="F17" i="389"/>
  <c r="D17" i="389"/>
  <c r="E17" i="389" s="1"/>
  <c r="F16" i="389"/>
  <c r="D16" i="389"/>
  <c r="E16" i="389" s="1"/>
  <c r="F15" i="389"/>
  <c r="D15" i="389"/>
  <c r="E15" i="389" s="1"/>
  <c r="BH14" i="389"/>
  <c r="F14" i="389"/>
  <c r="D14" i="389"/>
  <c r="E14" i="389" s="1"/>
  <c r="F13" i="389"/>
  <c r="F12" i="389"/>
  <c r="D12" i="389"/>
  <c r="E12" i="389" s="1"/>
  <c r="F11" i="389"/>
  <c r="D11" i="389"/>
  <c r="E11" i="389" s="1"/>
  <c r="BH10" i="389"/>
  <c r="F10" i="389"/>
  <c r="D10" i="389"/>
  <c r="E10" i="389" s="1"/>
  <c r="F9" i="389"/>
  <c r="D9" i="389"/>
  <c r="E9" i="389" s="1"/>
  <c r="F8" i="389"/>
  <c r="D8" i="389"/>
  <c r="E8" i="389" s="1"/>
  <c r="F7" i="389"/>
  <c r="D7" i="389"/>
  <c r="E7" i="389" s="1"/>
  <c r="F6" i="389"/>
  <c r="D6" i="389"/>
  <c r="E6" i="389" s="1"/>
  <c r="F5" i="389"/>
  <c r="F4" i="389"/>
  <c r="D4" i="389"/>
  <c r="E4" i="389" s="1"/>
  <c r="D1" i="389"/>
  <c r="D27" i="388"/>
  <c r="F24" i="388"/>
  <c r="F23" i="388"/>
  <c r="F22" i="388"/>
  <c r="D22" i="388"/>
  <c r="E22" i="388" s="1"/>
  <c r="F21" i="388"/>
  <c r="D21" i="388"/>
  <c r="E21" i="388" s="1"/>
  <c r="F20" i="388"/>
  <c r="F19" i="388"/>
  <c r="D19" i="388"/>
  <c r="E19" i="388" s="1"/>
  <c r="F18" i="388"/>
  <c r="D18" i="388"/>
  <c r="E18" i="388" s="1"/>
  <c r="F17" i="388"/>
  <c r="D17" i="388"/>
  <c r="E17" i="388" s="1"/>
  <c r="F16" i="388"/>
  <c r="D16" i="388"/>
  <c r="E16" i="388" s="1"/>
  <c r="F15" i="388"/>
  <c r="D15" i="388"/>
  <c r="E15" i="388" s="1"/>
  <c r="BH14" i="388"/>
  <c r="F14" i="388"/>
  <c r="D14" i="388"/>
  <c r="E14" i="388" s="1"/>
  <c r="F13" i="388"/>
  <c r="D13" i="388"/>
  <c r="E13" i="388" s="1"/>
  <c r="F12" i="388"/>
  <c r="D12" i="388"/>
  <c r="E12" i="388" s="1"/>
  <c r="F11" i="388"/>
  <c r="D11" i="388"/>
  <c r="E11" i="388" s="1"/>
  <c r="BH10" i="388"/>
  <c r="F10" i="388"/>
  <c r="D10" i="388"/>
  <c r="E10" i="388" s="1"/>
  <c r="F9" i="388"/>
  <c r="D9" i="388"/>
  <c r="E9" i="388" s="1"/>
  <c r="F8" i="388"/>
  <c r="D8" i="388"/>
  <c r="E8" i="388" s="1"/>
  <c r="F7" i="388"/>
  <c r="D7" i="388"/>
  <c r="E7" i="388" s="1"/>
  <c r="F6" i="388"/>
  <c r="D6" i="388"/>
  <c r="E6" i="388" s="1"/>
  <c r="F5" i="388"/>
  <c r="D5" i="388"/>
  <c r="E5" i="388" s="1"/>
  <c r="F4" i="388"/>
  <c r="D4" i="388"/>
  <c r="E4" i="388" s="1"/>
  <c r="D1" i="388"/>
  <c r="D27" i="387"/>
  <c r="F24" i="387"/>
  <c r="D22" i="387"/>
  <c r="E22" i="387" s="1"/>
  <c r="F22" i="387" s="1"/>
  <c r="F21" i="387"/>
  <c r="D21" i="387"/>
  <c r="E21" i="387" s="1"/>
  <c r="D19" i="387"/>
  <c r="E19" i="387" s="1"/>
  <c r="F19" i="387" s="1"/>
  <c r="D18" i="387"/>
  <c r="E18" i="387" s="1"/>
  <c r="F18" i="387" s="1"/>
  <c r="D16" i="387"/>
  <c r="E16" i="387" s="1"/>
  <c r="F16" i="387" s="1"/>
  <c r="BH14" i="387"/>
  <c r="D14" i="387"/>
  <c r="E14" i="387" s="1"/>
  <c r="F14" i="387" s="1"/>
  <c r="D12" i="387"/>
  <c r="E12" i="387" s="1"/>
  <c r="F12" i="387" s="1"/>
  <c r="F11" i="387"/>
  <c r="D11" i="387"/>
  <c r="E11" i="387" s="1"/>
  <c r="BH10" i="387"/>
  <c r="F10" i="387"/>
  <c r="D10" i="387"/>
  <c r="E10" i="387" s="1"/>
  <c r="F9" i="387"/>
  <c r="D9" i="387"/>
  <c r="E9" i="387" s="1"/>
  <c r="D8" i="387"/>
  <c r="E8" i="387" s="1"/>
  <c r="F8" i="387" s="1"/>
  <c r="D7" i="387"/>
  <c r="E7" i="387" s="1"/>
  <c r="F7" i="387" s="1"/>
  <c r="D6" i="387"/>
  <c r="E6" i="387" s="1"/>
  <c r="F6" i="387" s="1"/>
  <c r="F4" i="387"/>
  <c r="D4" i="387"/>
  <c r="E4" i="387" s="1"/>
  <c r="D1" i="387"/>
  <c r="D27" i="386"/>
  <c r="F24" i="386"/>
  <c r="F23" i="386"/>
  <c r="F22" i="386"/>
  <c r="D22" i="386"/>
  <c r="E22" i="386" s="1"/>
  <c r="F21" i="386"/>
  <c r="D21" i="386"/>
  <c r="E21" i="386" s="1"/>
  <c r="F20" i="386"/>
  <c r="F19" i="386"/>
  <c r="D19" i="386"/>
  <c r="E19" i="386" s="1"/>
  <c r="F18" i="386"/>
  <c r="D18" i="386"/>
  <c r="E18" i="386" s="1"/>
  <c r="F17" i="386"/>
  <c r="D17" i="386"/>
  <c r="E17" i="386" s="1"/>
  <c r="F16" i="386"/>
  <c r="D16" i="386"/>
  <c r="E16" i="386" s="1"/>
  <c r="F15" i="386"/>
  <c r="D15" i="386"/>
  <c r="E15" i="386" s="1"/>
  <c r="BH14" i="386"/>
  <c r="F14" i="386"/>
  <c r="D14" i="386"/>
  <c r="E14" i="386" s="1"/>
  <c r="F13" i="386"/>
  <c r="F12" i="386"/>
  <c r="D12" i="386"/>
  <c r="E12" i="386" s="1"/>
  <c r="F11" i="386"/>
  <c r="D11" i="386"/>
  <c r="E11" i="386" s="1"/>
  <c r="BH10" i="386"/>
  <c r="F10" i="386"/>
  <c r="D10" i="386"/>
  <c r="E10" i="386" s="1"/>
  <c r="F9" i="386"/>
  <c r="D9" i="386"/>
  <c r="E9" i="386" s="1"/>
  <c r="F8" i="386"/>
  <c r="D8" i="386"/>
  <c r="E8" i="386" s="1"/>
  <c r="F7" i="386"/>
  <c r="D7" i="386"/>
  <c r="E7" i="386" s="1"/>
  <c r="F6" i="386"/>
  <c r="D6" i="386"/>
  <c r="E6" i="386" s="1"/>
  <c r="F5" i="386"/>
  <c r="F4" i="386"/>
  <c r="D4" i="386"/>
  <c r="E4" i="386" s="1"/>
  <c r="D1" i="386"/>
  <c r="D27" i="385"/>
  <c r="F24" i="385"/>
  <c r="F23" i="385"/>
  <c r="F22" i="385"/>
  <c r="D22" i="385"/>
  <c r="E22" i="385" s="1"/>
  <c r="F21" i="385"/>
  <c r="D21" i="385"/>
  <c r="E21" i="385" s="1"/>
  <c r="F20" i="385"/>
  <c r="F19" i="385"/>
  <c r="D19" i="385"/>
  <c r="E19" i="385" s="1"/>
  <c r="F18" i="385"/>
  <c r="D18" i="385"/>
  <c r="E18" i="385" s="1"/>
  <c r="F17" i="385"/>
  <c r="D17" i="385"/>
  <c r="E17" i="385" s="1"/>
  <c r="F16" i="385"/>
  <c r="D16" i="385"/>
  <c r="E16" i="385" s="1"/>
  <c r="F15" i="385"/>
  <c r="D15" i="385"/>
  <c r="E15" i="385" s="1"/>
  <c r="BH14" i="385"/>
  <c r="F14" i="385"/>
  <c r="D14" i="385"/>
  <c r="E14" i="385" s="1"/>
  <c r="F13" i="385"/>
  <c r="F12" i="385"/>
  <c r="D12" i="385"/>
  <c r="E12" i="385" s="1"/>
  <c r="F11" i="385"/>
  <c r="D11" i="385"/>
  <c r="E11" i="385" s="1"/>
  <c r="BH10" i="385"/>
  <c r="F10" i="385"/>
  <c r="D10" i="385"/>
  <c r="E10" i="385" s="1"/>
  <c r="F9" i="385"/>
  <c r="D9" i="385"/>
  <c r="E9" i="385" s="1"/>
  <c r="F8" i="385"/>
  <c r="D8" i="385"/>
  <c r="E8" i="385" s="1"/>
  <c r="F7" i="385"/>
  <c r="D7" i="385"/>
  <c r="E7" i="385" s="1"/>
  <c r="F6" i="385"/>
  <c r="D6" i="385"/>
  <c r="E6" i="385" s="1"/>
  <c r="F5" i="385"/>
  <c r="F4" i="385"/>
  <c r="D4" i="385"/>
  <c r="E4" i="385" s="1"/>
  <c r="D1" i="385"/>
  <c r="D27" i="384"/>
  <c r="F24" i="384"/>
  <c r="F23" i="384"/>
  <c r="F22" i="384"/>
  <c r="D22" i="384"/>
  <c r="E22" i="384" s="1"/>
  <c r="F21" i="384"/>
  <c r="D21" i="384"/>
  <c r="E21" i="384" s="1"/>
  <c r="F20" i="384"/>
  <c r="F19" i="384"/>
  <c r="D19" i="384"/>
  <c r="E19" i="384" s="1"/>
  <c r="F18" i="384"/>
  <c r="D18" i="384"/>
  <c r="E18" i="384" s="1"/>
  <c r="F17" i="384"/>
  <c r="D17" i="384"/>
  <c r="E17" i="384" s="1"/>
  <c r="F16" i="384"/>
  <c r="D16" i="384"/>
  <c r="E16" i="384" s="1"/>
  <c r="F15" i="384"/>
  <c r="D15" i="384"/>
  <c r="E15" i="384" s="1"/>
  <c r="BH14" i="384"/>
  <c r="F14" i="384"/>
  <c r="D14" i="384"/>
  <c r="E14" i="384" s="1"/>
  <c r="F13" i="384"/>
  <c r="F12" i="384"/>
  <c r="D12" i="384"/>
  <c r="E12" i="384" s="1"/>
  <c r="F11" i="384"/>
  <c r="D11" i="384"/>
  <c r="E11" i="384" s="1"/>
  <c r="BH10" i="384"/>
  <c r="F10" i="384"/>
  <c r="D10" i="384"/>
  <c r="E10" i="384" s="1"/>
  <c r="F9" i="384"/>
  <c r="D9" i="384"/>
  <c r="E9" i="384" s="1"/>
  <c r="F8" i="384"/>
  <c r="D8" i="384"/>
  <c r="E8" i="384" s="1"/>
  <c r="F7" i="384"/>
  <c r="D7" i="384"/>
  <c r="E7" i="384" s="1"/>
  <c r="F6" i="384"/>
  <c r="D6" i="384"/>
  <c r="E6" i="384" s="1"/>
  <c r="F5" i="384"/>
  <c r="F4" i="384"/>
  <c r="D4" i="384"/>
  <c r="E4" i="384" s="1"/>
  <c r="D1" i="384"/>
  <c r="D27" i="383"/>
  <c r="F24" i="383"/>
  <c r="F23" i="383"/>
  <c r="F22" i="383"/>
  <c r="D22" i="383"/>
  <c r="E22" i="383" s="1"/>
  <c r="F21" i="383"/>
  <c r="D21" i="383"/>
  <c r="E21" i="383" s="1"/>
  <c r="F20" i="383"/>
  <c r="F19" i="383"/>
  <c r="D19" i="383"/>
  <c r="E19" i="383" s="1"/>
  <c r="F18" i="383"/>
  <c r="D18" i="383"/>
  <c r="E18" i="383" s="1"/>
  <c r="F17" i="383"/>
  <c r="D17" i="383"/>
  <c r="E17" i="383" s="1"/>
  <c r="F16" i="383"/>
  <c r="D16" i="383"/>
  <c r="E16" i="383" s="1"/>
  <c r="F15" i="383"/>
  <c r="D15" i="383"/>
  <c r="E15" i="383" s="1"/>
  <c r="BH14" i="383"/>
  <c r="F14" i="383"/>
  <c r="D14" i="383"/>
  <c r="E14" i="383" s="1"/>
  <c r="F13" i="383"/>
  <c r="F12" i="383"/>
  <c r="D12" i="383"/>
  <c r="E12" i="383" s="1"/>
  <c r="F11" i="383"/>
  <c r="D11" i="383"/>
  <c r="E11" i="383" s="1"/>
  <c r="BH10" i="383"/>
  <c r="F10" i="383"/>
  <c r="D10" i="383"/>
  <c r="E10" i="383" s="1"/>
  <c r="F9" i="383"/>
  <c r="D9" i="383"/>
  <c r="E9" i="383" s="1"/>
  <c r="F8" i="383"/>
  <c r="D8" i="383"/>
  <c r="E8" i="383" s="1"/>
  <c r="F7" i="383"/>
  <c r="D7" i="383"/>
  <c r="E7" i="383" s="1"/>
  <c r="F6" i="383"/>
  <c r="D6" i="383"/>
  <c r="E6" i="383" s="1"/>
  <c r="F5" i="383"/>
  <c r="F4" i="383"/>
  <c r="D4" i="383"/>
  <c r="E4" i="383" s="1"/>
  <c r="D1" i="383"/>
  <c r="D27" i="382"/>
  <c r="F24" i="382"/>
  <c r="F23" i="382"/>
  <c r="F22" i="382"/>
  <c r="D22" i="382"/>
  <c r="E22" i="382" s="1"/>
  <c r="F21" i="382"/>
  <c r="D21" i="382"/>
  <c r="E21" i="382" s="1"/>
  <c r="F20" i="382"/>
  <c r="D20" i="382"/>
  <c r="E20" i="382" s="1"/>
  <c r="F19" i="382"/>
  <c r="D19" i="382"/>
  <c r="E19" i="382" s="1"/>
  <c r="F18" i="382"/>
  <c r="D18" i="382"/>
  <c r="E18" i="382" s="1"/>
  <c r="F17" i="382"/>
  <c r="D17" i="382"/>
  <c r="E17" i="382" s="1"/>
  <c r="F16" i="382"/>
  <c r="D16" i="382"/>
  <c r="E16" i="382" s="1"/>
  <c r="F15" i="382"/>
  <c r="D15" i="382"/>
  <c r="E15" i="382" s="1"/>
  <c r="BH14" i="382"/>
  <c r="F14" i="382"/>
  <c r="D14" i="382"/>
  <c r="E14" i="382" s="1"/>
  <c r="F13" i="382"/>
  <c r="F12" i="382"/>
  <c r="D12" i="382"/>
  <c r="E12" i="382" s="1"/>
  <c r="F11" i="382"/>
  <c r="D11" i="382"/>
  <c r="E11" i="382" s="1"/>
  <c r="BH10" i="382"/>
  <c r="F10" i="382"/>
  <c r="D10" i="382"/>
  <c r="E10" i="382" s="1"/>
  <c r="F9" i="382"/>
  <c r="D9" i="382"/>
  <c r="E9" i="382" s="1"/>
  <c r="F8" i="382"/>
  <c r="D8" i="382"/>
  <c r="E8" i="382" s="1"/>
  <c r="F7" i="382"/>
  <c r="D7" i="382"/>
  <c r="E7" i="382" s="1"/>
  <c r="F6" i="382"/>
  <c r="D6" i="382"/>
  <c r="E6" i="382" s="1"/>
  <c r="F5" i="382"/>
  <c r="F4" i="382"/>
  <c r="D4" i="382"/>
  <c r="E4" i="382" s="1"/>
  <c r="D1" i="382"/>
  <c r="D27" i="381"/>
  <c r="F24" i="381"/>
  <c r="F23" i="381"/>
  <c r="F22" i="381"/>
  <c r="D22" i="381"/>
  <c r="E22" i="381" s="1"/>
  <c r="F21" i="381"/>
  <c r="D21" i="381"/>
  <c r="E21" i="381" s="1"/>
  <c r="F20" i="381"/>
  <c r="F19" i="381"/>
  <c r="D19" i="381"/>
  <c r="E19" i="381" s="1"/>
  <c r="F18" i="381"/>
  <c r="D18" i="381"/>
  <c r="E18" i="381" s="1"/>
  <c r="F17" i="381"/>
  <c r="D17" i="381"/>
  <c r="E17" i="381" s="1"/>
  <c r="F16" i="381"/>
  <c r="D16" i="381"/>
  <c r="E16" i="381" s="1"/>
  <c r="F15" i="381"/>
  <c r="D15" i="381"/>
  <c r="E15" i="381" s="1"/>
  <c r="BH14" i="381"/>
  <c r="F14" i="381"/>
  <c r="D14" i="381"/>
  <c r="E14" i="381" s="1"/>
  <c r="F13" i="381"/>
  <c r="F12" i="381"/>
  <c r="D12" i="381"/>
  <c r="E12" i="381" s="1"/>
  <c r="F11" i="381"/>
  <c r="D11" i="381"/>
  <c r="E11" i="381" s="1"/>
  <c r="BH10" i="381"/>
  <c r="F10" i="381"/>
  <c r="D10" i="381"/>
  <c r="E10" i="381" s="1"/>
  <c r="F9" i="381"/>
  <c r="D9" i="381"/>
  <c r="E9" i="381" s="1"/>
  <c r="F8" i="381"/>
  <c r="D8" i="381"/>
  <c r="E8" i="381" s="1"/>
  <c r="F7" i="381"/>
  <c r="D7" i="381"/>
  <c r="E7" i="381" s="1"/>
  <c r="F6" i="381"/>
  <c r="D6" i="381"/>
  <c r="E6" i="381" s="1"/>
  <c r="F5" i="381"/>
  <c r="F4" i="381"/>
  <c r="D4" i="381"/>
  <c r="E4" i="381" s="1"/>
  <c r="D1" i="381"/>
  <c r="D27" i="380"/>
  <c r="F24" i="380"/>
  <c r="F23" i="380"/>
  <c r="F22" i="380"/>
  <c r="D22" i="380"/>
  <c r="E22" i="380" s="1"/>
  <c r="F21" i="380"/>
  <c r="D21" i="380"/>
  <c r="E21" i="380" s="1"/>
  <c r="F20" i="380"/>
  <c r="F19" i="380"/>
  <c r="D19" i="380"/>
  <c r="E19" i="380" s="1"/>
  <c r="F18" i="380"/>
  <c r="D18" i="380"/>
  <c r="E18" i="380" s="1"/>
  <c r="F17" i="380"/>
  <c r="D17" i="380"/>
  <c r="E17" i="380" s="1"/>
  <c r="F16" i="380"/>
  <c r="D16" i="380"/>
  <c r="E16" i="380" s="1"/>
  <c r="F15" i="380"/>
  <c r="D15" i="380"/>
  <c r="E15" i="380" s="1"/>
  <c r="BH14" i="380"/>
  <c r="F14" i="380"/>
  <c r="D14" i="380"/>
  <c r="E14" i="380" s="1"/>
  <c r="F13" i="380"/>
  <c r="F12" i="380"/>
  <c r="D12" i="380"/>
  <c r="E12" i="380" s="1"/>
  <c r="F11" i="380"/>
  <c r="D11" i="380"/>
  <c r="E11" i="380" s="1"/>
  <c r="BH10" i="380"/>
  <c r="F10" i="380"/>
  <c r="D10" i="380"/>
  <c r="E10" i="380" s="1"/>
  <c r="F9" i="380"/>
  <c r="D9" i="380"/>
  <c r="E9" i="380" s="1"/>
  <c r="F8" i="380"/>
  <c r="D8" i="380"/>
  <c r="E8" i="380" s="1"/>
  <c r="F7" i="380"/>
  <c r="D7" i="380"/>
  <c r="E7" i="380" s="1"/>
  <c r="F6" i="380"/>
  <c r="D6" i="380"/>
  <c r="E6" i="380" s="1"/>
  <c r="F5" i="380"/>
  <c r="F4" i="380"/>
  <c r="D4" i="380"/>
  <c r="E4" i="380" s="1"/>
  <c r="D1" i="380"/>
  <c r="D27" i="379"/>
  <c r="F24" i="379"/>
  <c r="F23" i="379"/>
  <c r="F22" i="379"/>
  <c r="D22" i="379"/>
  <c r="E22" i="379" s="1"/>
  <c r="F21" i="379"/>
  <c r="D21" i="379"/>
  <c r="E21" i="379" s="1"/>
  <c r="F20" i="379"/>
  <c r="F19" i="379"/>
  <c r="D19" i="379"/>
  <c r="E19" i="379" s="1"/>
  <c r="F18" i="379"/>
  <c r="D18" i="379"/>
  <c r="E18" i="379" s="1"/>
  <c r="F17" i="379"/>
  <c r="D17" i="379"/>
  <c r="E17" i="379" s="1"/>
  <c r="F16" i="379"/>
  <c r="D16" i="379"/>
  <c r="E16" i="379" s="1"/>
  <c r="F15" i="379"/>
  <c r="D15" i="379"/>
  <c r="E15" i="379" s="1"/>
  <c r="BH14" i="379"/>
  <c r="F14" i="379"/>
  <c r="D14" i="379"/>
  <c r="E14" i="379" s="1"/>
  <c r="F13" i="379"/>
  <c r="F12" i="379"/>
  <c r="D12" i="379"/>
  <c r="E12" i="379" s="1"/>
  <c r="F11" i="379"/>
  <c r="D11" i="379"/>
  <c r="E11" i="379" s="1"/>
  <c r="BH10" i="379"/>
  <c r="F10" i="379"/>
  <c r="D10" i="379"/>
  <c r="E10" i="379" s="1"/>
  <c r="F9" i="379"/>
  <c r="D9" i="379"/>
  <c r="E9" i="379" s="1"/>
  <c r="F8" i="379"/>
  <c r="D8" i="379"/>
  <c r="E8" i="379" s="1"/>
  <c r="F7" i="379"/>
  <c r="D7" i="379"/>
  <c r="E7" i="379" s="1"/>
  <c r="F6" i="379"/>
  <c r="D6" i="379"/>
  <c r="E6" i="379" s="1"/>
  <c r="F5" i="379"/>
  <c r="F4" i="379"/>
  <c r="D4" i="379"/>
  <c r="E4" i="379" s="1"/>
  <c r="D1" i="379"/>
  <c r="D27" i="378"/>
  <c r="F24" i="378"/>
  <c r="F23" i="378"/>
  <c r="F22" i="378"/>
  <c r="D22" i="378"/>
  <c r="E22" i="378" s="1"/>
  <c r="F21" i="378"/>
  <c r="D21" i="378"/>
  <c r="E21" i="378" s="1"/>
  <c r="F20" i="378"/>
  <c r="F19" i="378"/>
  <c r="D19" i="378"/>
  <c r="E19" i="378" s="1"/>
  <c r="F18" i="378"/>
  <c r="D18" i="378"/>
  <c r="E18" i="378" s="1"/>
  <c r="F17" i="378"/>
  <c r="D17" i="378"/>
  <c r="E17" i="378" s="1"/>
  <c r="F16" i="378"/>
  <c r="D16" i="378"/>
  <c r="E16" i="378" s="1"/>
  <c r="F15" i="378"/>
  <c r="D15" i="378"/>
  <c r="E15" i="378" s="1"/>
  <c r="BH14" i="378"/>
  <c r="F14" i="378"/>
  <c r="D14" i="378"/>
  <c r="E14" i="378" s="1"/>
  <c r="F13" i="378"/>
  <c r="F12" i="378"/>
  <c r="D12" i="378"/>
  <c r="E12" i="378" s="1"/>
  <c r="F11" i="378"/>
  <c r="D11" i="378"/>
  <c r="E11" i="378" s="1"/>
  <c r="BH10" i="378"/>
  <c r="F10" i="378"/>
  <c r="D10" i="378"/>
  <c r="E10" i="378" s="1"/>
  <c r="F9" i="378"/>
  <c r="D9" i="378"/>
  <c r="E9" i="378" s="1"/>
  <c r="F8" i="378"/>
  <c r="D8" i="378"/>
  <c r="E8" i="378" s="1"/>
  <c r="F7" i="378"/>
  <c r="D7" i="378"/>
  <c r="E7" i="378" s="1"/>
  <c r="F6" i="378"/>
  <c r="D6" i="378"/>
  <c r="E6" i="378" s="1"/>
  <c r="F5" i="378"/>
  <c r="F4" i="378"/>
  <c r="D4" i="378"/>
  <c r="E4" i="378" s="1"/>
  <c r="D1" i="378"/>
  <c r="D27" i="377"/>
  <c r="F24" i="377"/>
  <c r="F23" i="377"/>
  <c r="F22" i="377"/>
  <c r="D22" i="377"/>
  <c r="E22" i="377" s="1"/>
  <c r="F21" i="377"/>
  <c r="D21" i="377"/>
  <c r="E21" i="377" s="1"/>
  <c r="F20" i="377"/>
  <c r="F19" i="377"/>
  <c r="D19" i="377"/>
  <c r="E19" i="377" s="1"/>
  <c r="F18" i="377"/>
  <c r="D18" i="377"/>
  <c r="E18" i="377" s="1"/>
  <c r="F17" i="377"/>
  <c r="D17" i="377"/>
  <c r="E17" i="377" s="1"/>
  <c r="F16" i="377"/>
  <c r="D16" i="377"/>
  <c r="E16" i="377" s="1"/>
  <c r="F15" i="377"/>
  <c r="D15" i="377"/>
  <c r="E15" i="377" s="1"/>
  <c r="BH14" i="377"/>
  <c r="F14" i="377"/>
  <c r="D14" i="377"/>
  <c r="E14" i="377" s="1"/>
  <c r="F13" i="377"/>
  <c r="F12" i="377"/>
  <c r="D12" i="377"/>
  <c r="E12" i="377" s="1"/>
  <c r="F11" i="377"/>
  <c r="D11" i="377"/>
  <c r="E11" i="377" s="1"/>
  <c r="BH10" i="377"/>
  <c r="F10" i="377"/>
  <c r="D10" i="377"/>
  <c r="E10" i="377" s="1"/>
  <c r="F9" i="377"/>
  <c r="D9" i="377"/>
  <c r="E9" i="377" s="1"/>
  <c r="F8" i="377"/>
  <c r="D8" i="377"/>
  <c r="E8" i="377" s="1"/>
  <c r="F7" i="377"/>
  <c r="D7" i="377"/>
  <c r="E7" i="377" s="1"/>
  <c r="F6" i="377"/>
  <c r="D6" i="377"/>
  <c r="E6" i="377" s="1"/>
  <c r="F5" i="377"/>
  <c r="F4" i="377"/>
  <c r="D4" i="377"/>
  <c r="E4" i="377" s="1"/>
  <c r="D1" i="377"/>
  <c r="D27" i="376"/>
  <c r="F24" i="376"/>
  <c r="F23" i="376"/>
  <c r="F22" i="376"/>
  <c r="D22" i="376"/>
  <c r="E22" i="376" s="1"/>
  <c r="F21" i="376"/>
  <c r="D21" i="376"/>
  <c r="E21" i="376" s="1"/>
  <c r="F20" i="376"/>
  <c r="F19" i="376"/>
  <c r="D19" i="376"/>
  <c r="E19" i="376" s="1"/>
  <c r="F18" i="376"/>
  <c r="D18" i="376"/>
  <c r="E18" i="376" s="1"/>
  <c r="F17" i="376"/>
  <c r="D17" i="376"/>
  <c r="E17" i="376" s="1"/>
  <c r="F16" i="376"/>
  <c r="D16" i="376"/>
  <c r="E16" i="376" s="1"/>
  <c r="F15" i="376"/>
  <c r="D15" i="376"/>
  <c r="E15" i="376" s="1"/>
  <c r="BH14" i="376"/>
  <c r="F14" i="376"/>
  <c r="D14" i="376"/>
  <c r="E14" i="376" s="1"/>
  <c r="F13" i="376"/>
  <c r="F12" i="376"/>
  <c r="D12" i="376"/>
  <c r="E12" i="376" s="1"/>
  <c r="F11" i="376"/>
  <c r="D11" i="376"/>
  <c r="E11" i="376" s="1"/>
  <c r="BH10" i="376"/>
  <c r="F10" i="376"/>
  <c r="D10" i="376"/>
  <c r="E10" i="376" s="1"/>
  <c r="F9" i="376"/>
  <c r="D9" i="376"/>
  <c r="E9" i="376" s="1"/>
  <c r="F8" i="376"/>
  <c r="D8" i="376"/>
  <c r="E8" i="376" s="1"/>
  <c r="F7" i="376"/>
  <c r="D7" i="376"/>
  <c r="E7" i="376" s="1"/>
  <c r="F6" i="376"/>
  <c r="D6" i="376"/>
  <c r="E6" i="376" s="1"/>
  <c r="F5" i="376"/>
  <c r="F4" i="376"/>
  <c r="D4" i="376"/>
  <c r="E4" i="376" s="1"/>
  <c r="D1" i="376"/>
  <c r="D27" i="375"/>
  <c r="F24" i="375"/>
  <c r="F23" i="375"/>
  <c r="F22" i="375"/>
  <c r="D22" i="375"/>
  <c r="E22" i="375" s="1"/>
  <c r="F21" i="375"/>
  <c r="D21" i="375"/>
  <c r="E21" i="375" s="1"/>
  <c r="F20" i="375"/>
  <c r="F19" i="375"/>
  <c r="D19" i="375"/>
  <c r="E19" i="375" s="1"/>
  <c r="F18" i="375"/>
  <c r="D18" i="375"/>
  <c r="E18" i="375" s="1"/>
  <c r="F17" i="375"/>
  <c r="D17" i="375"/>
  <c r="E17" i="375" s="1"/>
  <c r="F16" i="375"/>
  <c r="D16" i="375"/>
  <c r="E16" i="375" s="1"/>
  <c r="F15" i="375"/>
  <c r="D15" i="375"/>
  <c r="E15" i="375" s="1"/>
  <c r="BH14" i="375"/>
  <c r="F14" i="375"/>
  <c r="D14" i="375"/>
  <c r="E14" i="375" s="1"/>
  <c r="F13" i="375"/>
  <c r="F12" i="375"/>
  <c r="D12" i="375"/>
  <c r="E12" i="375" s="1"/>
  <c r="F11" i="375"/>
  <c r="D11" i="375"/>
  <c r="E11" i="375" s="1"/>
  <c r="BH10" i="375"/>
  <c r="F10" i="375"/>
  <c r="D10" i="375"/>
  <c r="E10" i="375" s="1"/>
  <c r="F9" i="375"/>
  <c r="D9" i="375"/>
  <c r="E9" i="375" s="1"/>
  <c r="F8" i="375"/>
  <c r="D8" i="375"/>
  <c r="E8" i="375" s="1"/>
  <c r="F7" i="375"/>
  <c r="D7" i="375"/>
  <c r="E7" i="375" s="1"/>
  <c r="F6" i="375"/>
  <c r="D6" i="375"/>
  <c r="E6" i="375" s="1"/>
  <c r="F5" i="375"/>
  <c r="F4" i="375"/>
  <c r="D4" i="375"/>
  <c r="E4" i="375" s="1"/>
  <c r="D1" i="375"/>
  <c r="D27" i="374"/>
  <c r="F24" i="374"/>
  <c r="F23" i="374"/>
  <c r="F22" i="374"/>
  <c r="D22" i="374"/>
  <c r="E22" i="374" s="1"/>
  <c r="F21" i="374"/>
  <c r="D21" i="374"/>
  <c r="E21" i="374" s="1"/>
  <c r="F20" i="374"/>
  <c r="F19" i="374"/>
  <c r="D19" i="374"/>
  <c r="E19" i="374" s="1"/>
  <c r="F18" i="374"/>
  <c r="D18" i="374"/>
  <c r="E18" i="374" s="1"/>
  <c r="F17" i="374"/>
  <c r="D17" i="374"/>
  <c r="E17" i="374" s="1"/>
  <c r="F16" i="374"/>
  <c r="D16" i="374"/>
  <c r="E16" i="374" s="1"/>
  <c r="F15" i="374"/>
  <c r="D15" i="374"/>
  <c r="E15" i="374" s="1"/>
  <c r="BH14" i="374"/>
  <c r="F14" i="374"/>
  <c r="D14" i="374"/>
  <c r="E14" i="374" s="1"/>
  <c r="F13" i="374"/>
  <c r="F12" i="374"/>
  <c r="D12" i="374"/>
  <c r="E12" i="374" s="1"/>
  <c r="F11" i="374"/>
  <c r="D11" i="374"/>
  <c r="E11" i="374" s="1"/>
  <c r="BH10" i="374"/>
  <c r="F10" i="374"/>
  <c r="D10" i="374"/>
  <c r="E10" i="374" s="1"/>
  <c r="F9" i="374"/>
  <c r="D9" i="374"/>
  <c r="E9" i="374" s="1"/>
  <c r="F8" i="374"/>
  <c r="D8" i="374"/>
  <c r="E8" i="374" s="1"/>
  <c r="F7" i="374"/>
  <c r="D7" i="374"/>
  <c r="E7" i="374" s="1"/>
  <c r="F6" i="374"/>
  <c r="D6" i="374"/>
  <c r="E6" i="374" s="1"/>
  <c r="F5" i="374"/>
  <c r="F4" i="374"/>
  <c r="D4" i="374"/>
  <c r="E4" i="374" s="1"/>
  <c r="D1" i="374"/>
  <c r="D27" i="373"/>
  <c r="F24" i="373"/>
  <c r="F23" i="373"/>
  <c r="F22" i="373"/>
  <c r="D22" i="373"/>
  <c r="E22" i="373" s="1"/>
  <c r="F21" i="373"/>
  <c r="D21" i="373"/>
  <c r="E21" i="373" s="1"/>
  <c r="F20" i="373"/>
  <c r="F19" i="373"/>
  <c r="D19" i="373"/>
  <c r="E19" i="373" s="1"/>
  <c r="F18" i="373"/>
  <c r="D18" i="373"/>
  <c r="E18" i="373" s="1"/>
  <c r="F17" i="373"/>
  <c r="D17" i="373"/>
  <c r="E17" i="373" s="1"/>
  <c r="F16" i="373"/>
  <c r="D16" i="373"/>
  <c r="E16" i="373" s="1"/>
  <c r="F15" i="373"/>
  <c r="D15" i="373"/>
  <c r="E15" i="373" s="1"/>
  <c r="BH14" i="373"/>
  <c r="F14" i="373"/>
  <c r="D14" i="373"/>
  <c r="E14" i="373" s="1"/>
  <c r="F13" i="373"/>
  <c r="F12" i="373"/>
  <c r="D12" i="373"/>
  <c r="E12" i="373" s="1"/>
  <c r="F11" i="373"/>
  <c r="D11" i="373"/>
  <c r="E11" i="373" s="1"/>
  <c r="BH10" i="373"/>
  <c r="F10" i="373"/>
  <c r="D10" i="373"/>
  <c r="E10" i="373" s="1"/>
  <c r="F9" i="373"/>
  <c r="D9" i="373"/>
  <c r="E9" i="373" s="1"/>
  <c r="F8" i="373"/>
  <c r="D8" i="373"/>
  <c r="E8" i="373" s="1"/>
  <c r="F7" i="373"/>
  <c r="D7" i="373"/>
  <c r="E7" i="373" s="1"/>
  <c r="F6" i="373"/>
  <c r="D6" i="373"/>
  <c r="E6" i="373" s="1"/>
  <c r="F5" i="373"/>
  <c r="F4" i="373"/>
  <c r="D4" i="373"/>
  <c r="E4" i="373" s="1"/>
  <c r="D1" i="373"/>
  <c r="D27" i="372"/>
  <c r="F24" i="372"/>
  <c r="F17" i="372"/>
  <c r="F16" i="372"/>
  <c r="F15" i="372"/>
  <c r="BH14" i="372"/>
  <c r="F14" i="372"/>
  <c r="F11" i="372"/>
  <c r="BH10" i="372"/>
  <c r="F10" i="372"/>
  <c r="F9" i="372"/>
  <c r="F8" i="372"/>
  <c r="F7" i="372"/>
  <c r="F4" i="372"/>
  <c r="D4" i="372"/>
  <c r="E4" i="372" s="1"/>
  <c r="D1" i="372"/>
  <c r="D27" i="371"/>
  <c r="F24" i="371"/>
  <c r="F23" i="371"/>
  <c r="F22" i="371"/>
  <c r="D22" i="371"/>
  <c r="E22" i="371" s="1"/>
  <c r="F21" i="371"/>
  <c r="D21" i="371"/>
  <c r="E21" i="371" s="1"/>
  <c r="F20" i="371"/>
  <c r="F19" i="371"/>
  <c r="D19" i="371"/>
  <c r="E19" i="371" s="1"/>
  <c r="F18" i="371"/>
  <c r="D18" i="371"/>
  <c r="E18" i="371" s="1"/>
  <c r="F17" i="371"/>
  <c r="D17" i="371"/>
  <c r="E17" i="371" s="1"/>
  <c r="F16" i="371"/>
  <c r="D16" i="371"/>
  <c r="E16" i="371" s="1"/>
  <c r="F15" i="371"/>
  <c r="D15" i="371"/>
  <c r="E15" i="371" s="1"/>
  <c r="BH14" i="371"/>
  <c r="F14" i="371"/>
  <c r="D14" i="371"/>
  <c r="E14" i="371" s="1"/>
  <c r="F13" i="371"/>
  <c r="F12" i="371"/>
  <c r="D12" i="371"/>
  <c r="E12" i="371" s="1"/>
  <c r="F11" i="371"/>
  <c r="D11" i="371"/>
  <c r="E11" i="371" s="1"/>
  <c r="BH10" i="371"/>
  <c r="F10" i="371"/>
  <c r="D10" i="371"/>
  <c r="E10" i="371" s="1"/>
  <c r="F9" i="371"/>
  <c r="D9" i="371"/>
  <c r="E9" i="371" s="1"/>
  <c r="F8" i="371"/>
  <c r="D8" i="371"/>
  <c r="E8" i="371" s="1"/>
  <c r="F7" i="371"/>
  <c r="D7" i="371"/>
  <c r="E7" i="371" s="1"/>
  <c r="F6" i="371"/>
  <c r="D6" i="371"/>
  <c r="E6" i="371" s="1"/>
  <c r="F5" i="371"/>
  <c r="F4" i="371"/>
  <c r="D4" i="371"/>
  <c r="E4" i="371" s="1"/>
  <c r="D1" i="371"/>
  <c r="D27" i="370"/>
  <c r="F24" i="370"/>
  <c r="F23" i="370"/>
  <c r="F22" i="370"/>
  <c r="D22" i="370"/>
  <c r="E22" i="370" s="1"/>
  <c r="F21" i="370"/>
  <c r="D21" i="370"/>
  <c r="E21" i="370" s="1"/>
  <c r="F20" i="370"/>
  <c r="F19" i="370"/>
  <c r="D19" i="370"/>
  <c r="E19" i="370" s="1"/>
  <c r="F18" i="370"/>
  <c r="D18" i="370"/>
  <c r="E18" i="370" s="1"/>
  <c r="F17" i="370"/>
  <c r="D17" i="370"/>
  <c r="E17" i="370" s="1"/>
  <c r="F16" i="370"/>
  <c r="D16" i="370"/>
  <c r="E16" i="370" s="1"/>
  <c r="F15" i="370"/>
  <c r="D15" i="370"/>
  <c r="E15" i="370" s="1"/>
  <c r="BH14" i="370"/>
  <c r="F14" i="370"/>
  <c r="D14" i="370"/>
  <c r="E14" i="370" s="1"/>
  <c r="F13" i="370"/>
  <c r="F12" i="370"/>
  <c r="D12" i="370"/>
  <c r="E12" i="370" s="1"/>
  <c r="F11" i="370"/>
  <c r="D11" i="370"/>
  <c r="E11" i="370" s="1"/>
  <c r="BH10" i="370"/>
  <c r="F10" i="370"/>
  <c r="D10" i="370"/>
  <c r="E10" i="370" s="1"/>
  <c r="F9" i="370"/>
  <c r="D9" i="370"/>
  <c r="E9" i="370" s="1"/>
  <c r="F8" i="370"/>
  <c r="D8" i="370"/>
  <c r="E8" i="370" s="1"/>
  <c r="F7" i="370"/>
  <c r="D7" i="370"/>
  <c r="E7" i="370" s="1"/>
  <c r="F6" i="370"/>
  <c r="D6" i="370"/>
  <c r="E6" i="370" s="1"/>
  <c r="F5" i="370"/>
  <c r="F4" i="370"/>
  <c r="D4" i="370"/>
  <c r="E4" i="370" s="1"/>
  <c r="D1" i="370"/>
  <c r="D27" i="369"/>
  <c r="F24" i="369"/>
  <c r="F23" i="369"/>
  <c r="F22" i="369"/>
  <c r="D22" i="369"/>
  <c r="E22" i="369" s="1"/>
  <c r="F21" i="369"/>
  <c r="D21" i="369"/>
  <c r="E21" i="369" s="1"/>
  <c r="F20" i="369"/>
  <c r="F19" i="369"/>
  <c r="D19" i="369"/>
  <c r="E19" i="369" s="1"/>
  <c r="F18" i="369"/>
  <c r="D18" i="369"/>
  <c r="E18" i="369" s="1"/>
  <c r="F17" i="369"/>
  <c r="D17" i="369"/>
  <c r="E17" i="369" s="1"/>
  <c r="F16" i="369"/>
  <c r="D16" i="369"/>
  <c r="E16" i="369" s="1"/>
  <c r="F15" i="369"/>
  <c r="D15" i="369"/>
  <c r="E15" i="369" s="1"/>
  <c r="BH14" i="369"/>
  <c r="F14" i="369"/>
  <c r="D14" i="369"/>
  <c r="E14" i="369" s="1"/>
  <c r="F13" i="369"/>
  <c r="F12" i="369"/>
  <c r="D12" i="369"/>
  <c r="E12" i="369" s="1"/>
  <c r="F11" i="369"/>
  <c r="D11" i="369"/>
  <c r="E11" i="369" s="1"/>
  <c r="BH10" i="369"/>
  <c r="F10" i="369"/>
  <c r="D10" i="369"/>
  <c r="E10" i="369" s="1"/>
  <c r="F9" i="369"/>
  <c r="D9" i="369"/>
  <c r="E9" i="369" s="1"/>
  <c r="F8" i="369"/>
  <c r="D8" i="369"/>
  <c r="E8" i="369" s="1"/>
  <c r="F7" i="369"/>
  <c r="D7" i="369"/>
  <c r="E7" i="369" s="1"/>
  <c r="F6" i="369"/>
  <c r="D6" i="369"/>
  <c r="E6" i="369" s="1"/>
  <c r="F5" i="369"/>
  <c r="F4" i="369"/>
  <c r="D4" i="369"/>
  <c r="E4" i="369" s="1"/>
  <c r="D1" i="369"/>
  <c r="D27" i="368"/>
  <c r="F24" i="368"/>
  <c r="F23" i="368"/>
  <c r="F22" i="368"/>
  <c r="D22" i="368"/>
  <c r="E22" i="368" s="1"/>
  <c r="F21" i="368"/>
  <c r="D21" i="368"/>
  <c r="E21" i="368" s="1"/>
  <c r="F20" i="368"/>
  <c r="D20" i="368"/>
  <c r="E20" i="368" s="1"/>
  <c r="F19" i="368"/>
  <c r="D19" i="368"/>
  <c r="E19" i="368" s="1"/>
  <c r="F18" i="368"/>
  <c r="D18" i="368"/>
  <c r="E18" i="368" s="1"/>
  <c r="F17" i="368"/>
  <c r="D17" i="368"/>
  <c r="E17" i="368" s="1"/>
  <c r="F16" i="368"/>
  <c r="D16" i="368"/>
  <c r="E16" i="368" s="1"/>
  <c r="F15" i="368"/>
  <c r="D15" i="368"/>
  <c r="E15" i="368" s="1"/>
  <c r="BH14" i="368"/>
  <c r="F14" i="368"/>
  <c r="D14" i="368"/>
  <c r="E14" i="368" s="1"/>
  <c r="F13" i="368"/>
  <c r="F12" i="368"/>
  <c r="D12" i="368"/>
  <c r="E12" i="368" s="1"/>
  <c r="F11" i="368"/>
  <c r="D11" i="368"/>
  <c r="E11" i="368" s="1"/>
  <c r="BH10" i="368"/>
  <c r="F10" i="368"/>
  <c r="D10" i="368"/>
  <c r="E10" i="368" s="1"/>
  <c r="F9" i="368"/>
  <c r="D9" i="368"/>
  <c r="E9" i="368" s="1"/>
  <c r="F8" i="368"/>
  <c r="D8" i="368"/>
  <c r="E8" i="368" s="1"/>
  <c r="F7" i="368"/>
  <c r="D7" i="368"/>
  <c r="E7" i="368" s="1"/>
  <c r="F6" i="368"/>
  <c r="D6" i="368"/>
  <c r="E6" i="368" s="1"/>
  <c r="F5" i="368"/>
  <c r="F4" i="368"/>
  <c r="D4" i="368"/>
  <c r="E4" i="368" s="1"/>
  <c r="D1" i="368"/>
  <c r="D27" i="367"/>
  <c r="F24" i="367"/>
  <c r="F23" i="367"/>
  <c r="F22" i="367"/>
  <c r="D22" i="367"/>
  <c r="E22" i="367" s="1"/>
  <c r="F21" i="367"/>
  <c r="D21" i="367"/>
  <c r="E21" i="367" s="1"/>
  <c r="F20" i="367"/>
  <c r="D20" i="367"/>
  <c r="E20" i="367" s="1"/>
  <c r="F19" i="367"/>
  <c r="D19" i="367"/>
  <c r="E19" i="367" s="1"/>
  <c r="F18" i="367"/>
  <c r="D18" i="367"/>
  <c r="E18" i="367" s="1"/>
  <c r="F17" i="367"/>
  <c r="D17" i="367"/>
  <c r="E17" i="367" s="1"/>
  <c r="F16" i="367"/>
  <c r="D16" i="367"/>
  <c r="E16" i="367" s="1"/>
  <c r="F15" i="367"/>
  <c r="D15" i="367"/>
  <c r="E15" i="367" s="1"/>
  <c r="BH14" i="367"/>
  <c r="F14" i="367"/>
  <c r="D14" i="367"/>
  <c r="E14" i="367" s="1"/>
  <c r="F13" i="367"/>
  <c r="F12" i="367"/>
  <c r="D12" i="367"/>
  <c r="E12" i="367" s="1"/>
  <c r="F11" i="367"/>
  <c r="D11" i="367"/>
  <c r="E11" i="367" s="1"/>
  <c r="BH10" i="367"/>
  <c r="F10" i="367"/>
  <c r="D10" i="367"/>
  <c r="E10" i="367" s="1"/>
  <c r="F9" i="367"/>
  <c r="D9" i="367"/>
  <c r="E9" i="367" s="1"/>
  <c r="F8" i="367"/>
  <c r="D8" i="367"/>
  <c r="E8" i="367" s="1"/>
  <c r="F7" i="367"/>
  <c r="D7" i="367"/>
  <c r="E7" i="367" s="1"/>
  <c r="F6" i="367"/>
  <c r="D6" i="367"/>
  <c r="E6" i="367" s="1"/>
  <c r="F5" i="367"/>
  <c r="F4" i="367"/>
  <c r="D4" i="367"/>
  <c r="E4" i="367" s="1"/>
  <c r="H2" i="367"/>
  <c r="D1" i="367"/>
  <c r="D27" i="366"/>
  <c r="F24" i="366"/>
  <c r="F23" i="366"/>
  <c r="F22" i="366"/>
  <c r="D22" i="366"/>
  <c r="E22" i="366" s="1"/>
  <c r="F21" i="366"/>
  <c r="D21" i="366"/>
  <c r="E21" i="366" s="1"/>
  <c r="F20" i="366"/>
  <c r="F19" i="366"/>
  <c r="D19" i="366"/>
  <c r="E19" i="366" s="1"/>
  <c r="F18" i="366"/>
  <c r="D18" i="366"/>
  <c r="E18" i="366" s="1"/>
  <c r="F17" i="366"/>
  <c r="D17" i="366"/>
  <c r="E17" i="366" s="1"/>
  <c r="F16" i="366"/>
  <c r="D16" i="366"/>
  <c r="E16" i="366" s="1"/>
  <c r="F15" i="366"/>
  <c r="D15" i="366"/>
  <c r="E15" i="366" s="1"/>
  <c r="BH14" i="366"/>
  <c r="F14" i="366"/>
  <c r="D14" i="366"/>
  <c r="E14" i="366" s="1"/>
  <c r="F13" i="366"/>
  <c r="F12" i="366"/>
  <c r="D12" i="366"/>
  <c r="E12" i="366" s="1"/>
  <c r="F11" i="366"/>
  <c r="D11" i="366"/>
  <c r="E11" i="366" s="1"/>
  <c r="BH10" i="366"/>
  <c r="F10" i="366"/>
  <c r="D10" i="366"/>
  <c r="E10" i="366" s="1"/>
  <c r="F9" i="366"/>
  <c r="D9" i="366"/>
  <c r="E9" i="366" s="1"/>
  <c r="F8" i="366"/>
  <c r="D8" i="366"/>
  <c r="E8" i="366" s="1"/>
  <c r="F7" i="366"/>
  <c r="D7" i="366"/>
  <c r="E7" i="366" s="1"/>
  <c r="F6" i="366"/>
  <c r="D6" i="366"/>
  <c r="E6" i="366" s="1"/>
  <c r="F5" i="366"/>
  <c r="F4" i="366"/>
  <c r="D4" i="366"/>
  <c r="E4" i="366" s="1"/>
  <c r="D1" i="366"/>
  <c r="D27" i="365"/>
  <c r="F24" i="365"/>
  <c r="F23" i="365"/>
  <c r="F22" i="365"/>
  <c r="D22" i="365"/>
  <c r="E22" i="365" s="1"/>
  <c r="F21" i="365"/>
  <c r="D21" i="365"/>
  <c r="E21" i="365" s="1"/>
  <c r="F20" i="365"/>
  <c r="F19" i="365"/>
  <c r="D19" i="365"/>
  <c r="E19" i="365" s="1"/>
  <c r="F18" i="365"/>
  <c r="D18" i="365"/>
  <c r="E18" i="365" s="1"/>
  <c r="F17" i="365"/>
  <c r="D17" i="365"/>
  <c r="E17" i="365" s="1"/>
  <c r="F16" i="365"/>
  <c r="D16" i="365"/>
  <c r="E16" i="365" s="1"/>
  <c r="F15" i="365"/>
  <c r="D15" i="365"/>
  <c r="E15" i="365" s="1"/>
  <c r="BH14" i="365"/>
  <c r="F14" i="365"/>
  <c r="D14" i="365"/>
  <c r="E14" i="365" s="1"/>
  <c r="F13" i="365"/>
  <c r="F12" i="365"/>
  <c r="D12" i="365"/>
  <c r="E12" i="365" s="1"/>
  <c r="F11" i="365"/>
  <c r="D11" i="365"/>
  <c r="E11" i="365" s="1"/>
  <c r="BH10" i="365"/>
  <c r="F10" i="365"/>
  <c r="D10" i="365"/>
  <c r="E10" i="365" s="1"/>
  <c r="F9" i="365"/>
  <c r="D9" i="365"/>
  <c r="E9" i="365" s="1"/>
  <c r="F8" i="365"/>
  <c r="D8" i="365"/>
  <c r="E8" i="365" s="1"/>
  <c r="F7" i="365"/>
  <c r="D7" i="365"/>
  <c r="E7" i="365" s="1"/>
  <c r="F6" i="365"/>
  <c r="D6" i="365"/>
  <c r="E6" i="365" s="1"/>
  <c r="F5" i="365"/>
  <c r="F4" i="365"/>
  <c r="D4" i="365"/>
  <c r="E4" i="365" s="1"/>
  <c r="D1" i="365"/>
  <c r="D27" i="364"/>
  <c r="F24" i="364"/>
  <c r="F23" i="364"/>
  <c r="F22" i="364"/>
  <c r="D22" i="364"/>
  <c r="E22" i="364" s="1"/>
  <c r="F21" i="364"/>
  <c r="D21" i="364"/>
  <c r="E21" i="364" s="1"/>
  <c r="F20" i="364"/>
  <c r="F19" i="364"/>
  <c r="D19" i="364"/>
  <c r="E19" i="364" s="1"/>
  <c r="F18" i="364"/>
  <c r="D18" i="364"/>
  <c r="E18" i="364" s="1"/>
  <c r="F17" i="364"/>
  <c r="D17" i="364"/>
  <c r="E17" i="364" s="1"/>
  <c r="F16" i="364"/>
  <c r="D16" i="364"/>
  <c r="E16" i="364" s="1"/>
  <c r="F15" i="364"/>
  <c r="D15" i="364"/>
  <c r="E15" i="364" s="1"/>
  <c r="BH14" i="364"/>
  <c r="F14" i="364"/>
  <c r="D14" i="364"/>
  <c r="E14" i="364" s="1"/>
  <c r="F13" i="364"/>
  <c r="F12" i="364"/>
  <c r="D12" i="364"/>
  <c r="E12" i="364" s="1"/>
  <c r="F11" i="364"/>
  <c r="D11" i="364"/>
  <c r="E11" i="364" s="1"/>
  <c r="BH10" i="364"/>
  <c r="F10" i="364"/>
  <c r="D10" i="364"/>
  <c r="E10" i="364" s="1"/>
  <c r="F9" i="364"/>
  <c r="D9" i="364"/>
  <c r="E9" i="364" s="1"/>
  <c r="F8" i="364"/>
  <c r="D8" i="364"/>
  <c r="E8" i="364" s="1"/>
  <c r="F7" i="364"/>
  <c r="D7" i="364"/>
  <c r="E7" i="364" s="1"/>
  <c r="F6" i="364"/>
  <c r="D6" i="364"/>
  <c r="E6" i="364" s="1"/>
  <c r="F5" i="364"/>
  <c r="F4" i="364"/>
  <c r="D1" i="364"/>
  <c r="D27" i="363"/>
  <c r="F24" i="363"/>
  <c r="F23" i="363"/>
  <c r="F22" i="363"/>
  <c r="D22" i="363"/>
  <c r="E22" i="363" s="1"/>
  <c r="F21" i="363"/>
  <c r="D21" i="363"/>
  <c r="E21" i="363" s="1"/>
  <c r="F20" i="363"/>
  <c r="F19" i="363"/>
  <c r="D19" i="363"/>
  <c r="E19" i="363" s="1"/>
  <c r="F18" i="363"/>
  <c r="D18" i="363"/>
  <c r="E18" i="363" s="1"/>
  <c r="F17" i="363"/>
  <c r="D17" i="363"/>
  <c r="E17" i="363" s="1"/>
  <c r="F16" i="363"/>
  <c r="D16" i="363"/>
  <c r="E16" i="363" s="1"/>
  <c r="F15" i="363"/>
  <c r="D15" i="363"/>
  <c r="E15" i="363" s="1"/>
  <c r="BH14" i="363"/>
  <c r="F14" i="363"/>
  <c r="D14" i="363"/>
  <c r="E14" i="363" s="1"/>
  <c r="F13" i="363"/>
  <c r="F12" i="363"/>
  <c r="D12" i="363"/>
  <c r="E12" i="363" s="1"/>
  <c r="F11" i="363"/>
  <c r="D11" i="363"/>
  <c r="E11" i="363" s="1"/>
  <c r="BH10" i="363"/>
  <c r="F10" i="363"/>
  <c r="D10" i="363"/>
  <c r="E10" i="363" s="1"/>
  <c r="F9" i="363"/>
  <c r="D9" i="363"/>
  <c r="E9" i="363" s="1"/>
  <c r="F8" i="363"/>
  <c r="D8" i="363"/>
  <c r="E8" i="363" s="1"/>
  <c r="F7" i="363"/>
  <c r="D7" i="363"/>
  <c r="E7" i="363" s="1"/>
  <c r="F6" i="363"/>
  <c r="D6" i="363"/>
  <c r="E6" i="363" s="1"/>
  <c r="F5" i="363"/>
  <c r="D1" i="363"/>
  <c r="D27" i="8"/>
  <c r="D24" i="366"/>
  <c r="E24" i="366" s="1"/>
  <c r="D27" i="3"/>
  <c r="D1" i="3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5" i="6"/>
  <c r="Z14" i="6"/>
  <c r="Z13" i="6"/>
  <c r="Z12" i="6"/>
  <c r="Z11" i="6"/>
  <c r="Y10" i="6"/>
  <c r="Y9" i="6"/>
  <c r="Y8" i="6"/>
  <c r="BH14" i="3"/>
  <c r="BH10" i="3"/>
  <c r="H2" i="4"/>
  <c r="H2" i="364" s="1"/>
  <c r="H3" i="4"/>
  <c r="H2" i="365" s="1"/>
  <c r="H4" i="4"/>
  <c r="H2" i="366" s="1"/>
  <c r="H5" i="4"/>
  <c r="H2" i="368" s="1"/>
  <c r="H6" i="4"/>
  <c r="H2" i="369" s="1"/>
  <c r="H7" i="4"/>
  <c r="H2" i="8" s="1"/>
  <c r="H8" i="4"/>
  <c r="H2" i="370" s="1"/>
  <c r="H9" i="4"/>
  <c r="H2" i="371" s="1"/>
  <c r="H10" i="4"/>
  <c r="H2" i="372" s="1"/>
  <c r="H11" i="4"/>
  <c r="H2" i="373" s="1"/>
  <c r="H12" i="4"/>
  <c r="H2" i="374" s="1"/>
  <c r="H13" i="4"/>
  <c r="H2" i="375" s="1"/>
  <c r="H14" i="4"/>
  <c r="H2" i="376" s="1"/>
  <c r="H15" i="4"/>
  <c r="H2" i="377" s="1"/>
  <c r="H16" i="4"/>
  <c r="H2" i="378" s="1"/>
  <c r="H17" i="4"/>
  <c r="H2" i="379" s="1"/>
  <c r="H18" i="4"/>
  <c r="H2" i="380" s="1"/>
  <c r="H19" i="4"/>
  <c r="H2" i="381" s="1"/>
  <c r="H20" i="4"/>
  <c r="H2" i="382" s="1"/>
  <c r="H21" i="4"/>
  <c r="H2" i="383" s="1"/>
  <c r="H22" i="4"/>
  <c r="H2" i="384" s="1"/>
  <c r="H23" i="4"/>
  <c r="H2" i="385" s="1"/>
  <c r="H24" i="4"/>
  <c r="H2" i="386" s="1"/>
  <c r="H25" i="4"/>
  <c r="H2" i="387" s="1"/>
  <c r="H26" i="4"/>
  <c r="H2" i="388" s="1"/>
  <c r="H27" i="4"/>
  <c r="H2" i="389" s="1"/>
  <c r="H28" i="4"/>
  <c r="H2" i="390" s="1"/>
  <c r="H29" i="4"/>
  <c r="H2" i="391" s="1"/>
  <c r="H30" i="4"/>
  <c r="H2" i="392" s="1"/>
  <c r="H31" i="4"/>
  <c r="H2" i="393" s="1"/>
  <c r="H32" i="4"/>
  <c r="H2" i="394" s="1"/>
  <c r="H33" i="4"/>
  <c r="H2" i="395" s="1"/>
  <c r="H34" i="4"/>
  <c r="H2" i="396" s="1"/>
  <c r="H35" i="4"/>
  <c r="H2" i="397" s="1"/>
  <c r="H36" i="4"/>
  <c r="H2" i="398" s="1"/>
  <c r="H37" i="4"/>
  <c r="H2" i="399" s="1"/>
  <c r="H38" i="4"/>
  <c r="H2" i="400" s="1"/>
  <c r="BN3" i="400" s="1"/>
  <c r="H39" i="4"/>
  <c r="H2" i="401" s="1"/>
  <c r="H40" i="4"/>
  <c r="H2" i="402" s="1"/>
  <c r="H41" i="4"/>
  <c r="H2" i="403" s="1"/>
  <c r="H42" i="4"/>
  <c r="H2" i="404" s="1"/>
  <c r="H43" i="4"/>
  <c r="H2" i="405" s="1"/>
  <c r="H44" i="4"/>
  <c r="H2" i="406" s="1"/>
  <c r="BN3" i="406" s="1"/>
  <c r="H45" i="4"/>
  <c r="H2" i="407" s="1"/>
  <c r="H46" i="4"/>
  <c r="H2" i="408" s="1"/>
  <c r="H47" i="4"/>
  <c r="H2" i="409" s="1"/>
  <c r="H48" i="4"/>
  <c r="H2" i="410" s="1"/>
  <c r="BN3" i="410" s="1"/>
  <c r="H49" i="4"/>
  <c r="H2" i="411" s="1"/>
  <c r="BN3" i="411" s="1"/>
  <c r="H50" i="4"/>
  <c r="H2" i="412" s="1"/>
  <c r="H51" i="4"/>
  <c r="H2" i="413" s="1"/>
  <c r="H52" i="4"/>
  <c r="H2" i="414" s="1"/>
  <c r="H53" i="4"/>
  <c r="H2" i="415" s="1"/>
  <c r="H54" i="4"/>
  <c r="H2" i="416" s="1"/>
  <c r="H55" i="4"/>
  <c r="H2" i="417" s="1"/>
  <c r="H56" i="4"/>
  <c r="H2" i="418" s="1"/>
  <c r="H57" i="4"/>
  <c r="H2" i="419" s="1"/>
  <c r="H58" i="4"/>
  <c r="H2" i="420" s="1"/>
  <c r="H59" i="4"/>
  <c r="H2" i="421" s="1"/>
  <c r="BN3" i="421" s="1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1" i="4"/>
  <c r="H2" i="363" s="1"/>
  <c r="F15" i="3"/>
  <c r="F16" i="3"/>
  <c r="F17" i="3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4" i="1"/>
  <c r="I85" i="6" l="1" a="1"/>
  <c r="I85" i="6" s="1"/>
  <c r="I51" i="6" a="1"/>
  <c r="I51" i="6" s="1"/>
  <c r="D15" i="387"/>
  <c r="E15" i="387" s="1"/>
  <c r="F15" i="387" s="1"/>
  <c r="D13" i="372"/>
  <c r="E13" i="372" s="1"/>
  <c r="D17" i="387"/>
  <c r="E17" i="387" s="1"/>
  <c r="F17" i="387" s="1"/>
  <c r="I72" i="6" a="1"/>
  <c r="I72" i="6" s="1"/>
  <c r="D15" i="411"/>
  <c r="E15" i="411" s="1"/>
  <c r="F15" i="411" s="1"/>
  <c r="I59" i="6" a="1"/>
  <c r="I59" i="6" s="1"/>
  <c r="D20" i="3"/>
  <c r="D15" i="412"/>
  <c r="E15" i="412" s="1"/>
  <c r="F15" i="412" s="1"/>
  <c r="I88" i="6" a="1"/>
  <c r="I88" i="6" s="1"/>
  <c r="D23" i="3"/>
  <c r="E23" i="3" s="1"/>
  <c r="I28" i="6" a="1"/>
  <c r="I28" i="6" s="1"/>
  <c r="D4" i="3"/>
  <c r="I16" i="6" a="1"/>
  <c r="I16" i="6" s="1"/>
  <c r="I77" i="6" a="1"/>
  <c r="I77" i="6" s="1"/>
  <c r="BQ8" i="8"/>
  <c r="BQ7" i="8"/>
  <c r="BQ10" i="8"/>
  <c r="BQ19" i="8"/>
  <c r="BQ9" i="8"/>
  <c r="BQ11" i="8"/>
  <c r="BQ16" i="8"/>
  <c r="BQ14" i="8"/>
  <c r="D24" i="372"/>
  <c r="F12" i="372"/>
  <c r="BQ12" i="8"/>
  <c r="BQ18" i="8"/>
  <c r="BQ21" i="8"/>
  <c r="D24" i="3"/>
  <c r="D17" i="411"/>
  <c r="D21" i="8"/>
  <c r="E21" i="8" s="1"/>
  <c r="D22" i="8"/>
  <c r="E22" i="8" s="1"/>
  <c r="E22" i="3"/>
  <c r="BQ22" i="8" s="1"/>
  <c r="E13" i="3"/>
  <c r="F13" i="3" s="1"/>
  <c r="D19" i="8"/>
  <c r="E19" i="8" s="1"/>
  <c r="D18" i="8"/>
  <c r="E18" i="8" s="1"/>
  <c r="D16" i="8"/>
  <c r="E16" i="8" s="1"/>
  <c r="D14" i="8"/>
  <c r="E14" i="8" s="1"/>
  <c r="D12" i="8"/>
  <c r="E12" i="8" s="1"/>
  <c r="D11" i="8"/>
  <c r="E11" i="8" s="1"/>
  <c r="D10" i="8"/>
  <c r="E10" i="8" s="1"/>
  <c r="D9" i="8"/>
  <c r="E9" i="8" s="1"/>
  <c r="D8" i="8"/>
  <c r="E8" i="8" s="1"/>
  <c r="D7" i="8"/>
  <c r="E7" i="8" s="1"/>
  <c r="D6" i="8"/>
  <c r="E6" i="8" s="1"/>
  <c r="D23" i="421"/>
  <c r="E23" i="421" s="1"/>
  <c r="D20" i="421"/>
  <c r="E20" i="421" s="1"/>
  <c r="D24" i="421"/>
  <c r="E24" i="421" s="1"/>
  <c r="D5" i="421"/>
  <c r="E5" i="421" s="1"/>
  <c r="D13" i="421"/>
  <c r="E13" i="421" s="1"/>
  <c r="BN3" i="420"/>
  <c r="D23" i="420"/>
  <c r="E23" i="420" s="1"/>
  <c r="D20" i="420"/>
  <c r="E20" i="420" s="1"/>
  <c r="D24" i="420"/>
  <c r="E24" i="420" s="1"/>
  <c r="D5" i="420"/>
  <c r="E5" i="420" s="1"/>
  <c r="D13" i="420"/>
  <c r="E13" i="420" s="1"/>
  <c r="D17" i="418"/>
  <c r="BN3" i="419"/>
  <c r="D23" i="419"/>
  <c r="E23" i="419" s="1"/>
  <c r="D24" i="419"/>
  <c r="E24" i="419" s="1"/>
  <c r="D5" i="419"/>
  <c r="E5" i="419" s="1"/>
  <c r="D13" i="419"/>
  <c r="BN3" i="418"/>
  <c r="D23" i="418"/>
  <c r="D20" i="418"/>
  <c r="D24" i="418"/>
  <c r="D5" i="418"/>
  <c r="D13" i="418"/>
  <c r="BN3" i="417"/>
  <c r="D23" i="417"/>
  <c r="E23" i="417" s="1"/>
  <c r="D20" i="417"/>
  <c r="E20" i="417" s="1"/>
  <c r="D24" i="417"/>
  <c r="E24" i="417" s="1"/>
  <c r="D5" i="417"/>
  <c r="E5" i="417" s="1"/>
  <c r="D13" i="417"/>
  <c r="E13" i="417" s="1"/>
  <c r="BN3" i="416"/>
  <c r="D23" i="416"/>
  <c r="E23" i="416" s="1"/>
  <c r="D20" i="416"/>
  <c r="E20" i="416" s="1"/>
  <c r="D24" i="416"/>
  <c r="E24" i="416" s="1"/>
  <c r="D5" i="416"/>
  <c r="E5" i="416" s="1"/>
  <c r="D13" i="416"/>
  <c r="E13" i="416" s="1"/>
  <c r="BN3" i="393"/>
  <c r="BN3" i="415"/>
  <c r="BN3" i="408"/>
  <c r="D23" i="415"/>
  <c r="E23" i="415" s="1"/>
  <c r="D24" i="415"/>
  <c r="E24" i="415" s="1"/>
  <c r="D5" i="415"/>
  <c r="D13" i="415"/>
  <c r="E13" i="415" s="1"/>
  <c r="BN3" i="414"/>
  <c r="D23" i="414"/>
  <c r="E23" i="414" s="1"/>
  <c r="D20" i="414"/>
  <c r="E20" i="414" s="1"/>
  <c r="D24" i="414"/>
  <c r="E24" i="414" s="1"/>
  <c r="D5" i="414"/>
  <c r="E5" i="414" s="1"/>
  <c r="D13" i="414"/>
  <c r="E13" i="414" s="1"/>
  <c r="BN3" i="413"/>
  <c r="D23" i="413"/>
  <c r="E23" i="413" s="1"/>
  <c r="D20" i="413"/>
  <c r="E20" i="413" s="1"/>
  <c r="D24" i="413"/>
  <c r="E24" i="413" s="1"/>
  <c r="D5" i="413"/>
  <c r="D13" i="413"/>
  <c r="D17" i="412"/>
  <c r="BN3" i="412"/>
  <c r="D23" i="412"/>
  <c r="E23" i="412" s="1"/>
  <c r="F23" i="412" s="1"/>
  <c r="D20" i="412"/>
  <c r="D24" i="412"/>
  <c r="D5" i="412"/>
  <c r="D13" i="412"/>
  <c r="D23" i="411"/>
  <c r="E23" i="411" s="1"/>
  <c r="F23" i="411" s="1"/>
  <c r="D20" i="411"/>
  <c r="D24" i="411"/>
  <c r="D5" i="411"/>
  <c r="D13" i="411"/>
  <c r="D20" i="410"/>
  <c r="E20" i="410" s="1"/>
  <c r="D23" i="410"/>
  <c r="E23" i="410" s="1"/>
  <c r="D24" i="410"/>
  <c r="E24" i="410" s="1"/>
  <c r="D5" i="410"/>
  <c r="E5" i="410" s="1"/>
  <c r="D13" i="410"/>
  <c r="E13" i="410" s="1"/>
  <c r="BN3" i="409"/>
  <c r="D23" i="409"/>
  <c r="E23" i="409" s="1"/>
  <c r="D20" i="409"/>
  <c r="E20" i="409" s="1"/>
  <c r="D24" i="409"/>
  <c r="E24" i="409" s="1"/>
  <c r="D5" i="409"/>
  <c r="E5" i="409" s="1"/>
  <c r="D13" i="409"/>
  <c r="E13" i="409" s="1"/>
  <c r="BN3" i="398"/>
  <c r="D23" i="408"/>
  <c r="E23" i="408" s="1"/>
  <c r="D20" i="408"/>
  <c r="E20" i="408" s="1"/>
  <c r="D24" i="408"/>
  <c r="E24" i="408" s="1"/>
  <c r="D5" i="408"/>
  <c r="E5" i="408" s="1"/>
  <c r="D13" i="408"/>
  <c r="E13" i="408" s="1"/>
  <c r="BN3" i="407"/>
  <c r="D23" i="407"/>
  <c r="E23" i="407" s="1"/>
  <c r="F23" i="407" s="1"/>
  <c r="D20" i="407"/>
  <c r="E20" i="407" s="1"/>
  <c r="F20" i="407" s="1"/>
  <c r="D24" i="407"/>
  <c r="E24" i="407" s="1"/>
  <c r="D5" i="407"/>
  <c r="D13" i="407"/>
  <c r="E13" i="407" s="1"/>
  <c r="F13" i="407" s="1"/>
  <c r="D23" i="406"/>
  <c r="E23" i="406" s="1"/>
  <c r="D20" i="406"/>
  <c r="E20" i="406" s="1"/>
  <c r="D24" i="406"/>
  <c r="E24" i="406" s="1"/>
  <c r="D5" i="406"/>
  <c r="D13" i="406"/>
  <c r="E13" i="406" s="1"/>
  <c r="BN3" i="405"/>
  <c r="D23" i="405"/>
  <c r="E23" i="405" s="1"/>
  <c r="D20" i="405"/>
  <c r="E20" i="405" s="1"/>
  <c r="D24" i="405"/>
  <c r="E24" i="405" s="1"/>
  <c r="D5" i="405"/>
  <c r="E5" i="405" s="1"/>
  <c r="D13" i="405"/>
  <c r="E13" i="405" s="1"/>
  <c r="BN3" i="404"/>
  <c r="D23" i="404"/>
  <c r="E23" i="404" s="1"/>
  <c r="D24" i="404"/>
  <c r="E24" i="404" s="1"/>
  <c r="D5" i="404"/>
  <c r="E5" i="404" s="1"/>
  <c r="D13" i="404"/>
  <c r="E13" i="404" s="1"/>
  <c r="BN3" i="403"/>
  <c r="D23" i="403"/>
  <c r="E23" i="403" s="1"/>
  <c r="D20" i="403"/>
  <c r="E20" i="403" s="1"/>
  <c r="D24" i="403"/>
  <c r="E24" i="403" s="1"/>
  <c r="D5" i="403"/>
  <c r="E5" i="403" s="1"/>
  <c r="D13" i="403"/>
  <c r="E13" i="403" s="1"/>
  <c r="BN3" i="402"/>
  <c r="D23" i="402"/>
  <c r="E23" i="402" s="1"/>
  <c r="D24" i="402"/>
  <c r="D5" i="402"/>
  <c r="D13" i="402"/>
  <c r="E13" i="402" s="1"/>
  <c r="BN3" i="401"/>
  <c r="D23" i="401"/>
  <c r="E23" i="401" s="1"/>
  <c r="D24" i="401"/>
  <c r="E24" i="401" s="1"/>
  <c r="D5" i="401"/>
  <c r="E5" i="401" s="1"/>
  <c r="D13" i="401"/>
  <c r="E13" i="401" s="1"/>
  <c r="D23" i="400"/>
  <c r="E23" i="400" s="1"/>
  <c r="D20" i="400"/>
  <c r="E20" i="400" s="1"/>
  <c r="D24" i="400"/>
  <c r="E24" i="400" s="1"/>
  <c r="D5" i="400"/>
  <c r="E5" i="400" s="1"/>
  <c r="D13" i="400"/>
  <c r="E13" i="400" s="1"/>
  <c r="BN3" i="399"/>
  <c r="D23" i="399"/>
  <c r="E23" i="399" s="1"/>
  <c r="D20" i="399"/>
  <c r="E20" i="399" s="1"/>
  <c r="D24" i="399"/>
  <c r="E24" i="399" s="1"/>
  <c r="D5" i="399"/>
  <c r="E5" i="399" s="1"/>
  <c r="D13" i="399"/>
  <c r="E13" i="399" s="1"/>
  <c r="D23" i="398"/>
  <c r="E23" i="398" s="1"/>
  <c r="D20" i="398"/>
  <c r="E20" i="398" s="1"/>
  <c r="D24" i="398"/>
  <c r="E24" i="398" s="1"/>
  <c r="D5" i="398"/>
  <c r="E5" i="398" s="1"/>
  <c r="D13" i="398"/>
  <c r="E13" i="398" s="1"/>
  <c r="BN3" i="397"/>
  <c r="D23" i="397"/>
  <c r="E23" i="397" s="1"/>
  <c r="D20" i="397"/>
  <c r="E20" i="397" s="1"/>
  <c r="D24" i="397"/>
  <c r="E24" i="397" s="1"/>
  <c r="D5" i="397"/>
  <c r="E5" i="397" s="1"/>
  <c r="D13" i="397"/>
  <c r="E13" i="397" s="1"/>
  <c r="BN3" i="365"/>
  <c r="BN3" i="396"/>
  <c r="D23" i="396"/>
  <c r="E23" i="396" s="1"/>
  <c r="D20" i="396"/>
  <c r="E20" i="396" s="1"/>
  <c r="D24" i="396"/>
  <c r="E24" i="396" s="1"/>
  <c r="D5" i="396"/>
  <c r="E5" i="396" s="1"/>
  <c r="D13" i="396"/>
  <c r="E13" i="396" s="1"/>
  <c r="BN3" i="383"/>
  <c r="BN3" i="394"/>
  <c r="BN3" i="395"/>
  <c r="D23" i="395"/>
  <c r="E23" i="395" s="1"/>
  <c r="F23" i="395" s="1"/>
  <c r="D20" i="395"/>
  <c r="E20" i="395" s="1"/>
  <c r="F20" i="395" s="1"/>
  <c r="D24" i="395"/>
  <c r="E24" i="395" s="1"/>
  <c r="D5" i="395"/>
  <c r="E5" i="395" s="1"/>
  <c r="F5" i="395" s="1"/>
  <c r="D13" i="395"/>
  <c r="D23" i="394"/>
  <c r="E23" i="394" s="1"/>
  <c r="D20" i="394"/>
  <c r="E20" i="394" s="1"/>
  <c r="D24" i="394"/>
  <c r="E24" i="394" s="1"/>
  <c r="D5" i="394"/>
  <c r="E5" i="394" s="1"/>
  <c r="D13" i="394"/>
  <c r="E13" i="394" s="1"/>
  <c r="D23" i="393"/>
  <c r="E23" i="393" s="1"/>
  <c r="D20" i="393"/>
  <c r="E20" i="393" s="1"/>
  <c r="D24" i="393"/>
  <c r="E24" i="393" s="1"/>
  <c r="D5" i="393"/>
  <c r="E5" i="393" s="1"/>
  <c r="D13" i="393"/>
  <c r="E13" i="393" s="1"/>
  <c r="BN3" i="392"/>
  <c r="D23" i="392"/>
  <c r="E23" i="392" s="1"/>
  <c r="D24" i="392"/>
  <c r="D5" i="392"/>
  <c r="D13" i="392"/>
  <c r="E13" i="392" s="1"/>
  <c r="BN3" i="390"/>
  <c r="BN3" i="391"/>
  <c r="D23" i="391"/>
  <c r="E23" i="391" s="1"/>
  <c r="D20" i="391"/>
  <c r="E20" i="391" s="1"/>
  <c r="D24" i="391"/>
  <c r="D5" i="391"/>
  <c r="D13" i="391"/>
  <c r="E13" i="391" s="1"/>
  <c r="D20" i="390"/>
  <c r="E20" i="390" s="1"/>
  <c r="D24" i="390"/>
  <c r="E24" i="390" s="1"/>
  <c r="D5" i="390"/>
  <c r="E5" i="390" s="1"/>
  <c r="D13" i="390"/>
  <c r="E13" i="390" s="1"/>
  <c r="BN3" i="389"/>
  <c r="D5" i="389"/>
  <c r="D23" i="389"/>
  <c r="E23" i="389" s="1"/>
  <c r="D20" i="389"/>
  <c r="E20" i="389" s="1"/>
  <c r="D24" i="389"/>
  <c r="E24" i="389" s="1"/>
  <c r="D13" i="389"/>
  <c r="E13" i="389" s="1"/>
  <c r="BN3" i="370"/>
  <c r="BN3" i="388"/>
  <c r="D23" i="388"/>
  <c r="E23" i="388" s="1"/>
  <c r="D20" i="388"/>
  <c r="E20" i="388" s="1"/>
  <c r="D24" i="388"/>
  <c r="E24" i="388" s="1"/>
  <c r="BN3" i="387"/>
  <c r="D23" i="387"/>
  <c r="E23" i="387" s="1"/>
  <c r="F23" i="387" s="1"/>
  <c r="D20" i="387"/>
  <c r="D24" i="387"/>
  <c r="D5" i="387"/>
  <c r="D13" i="387"/>
  <c r="BN3" i="386"/>
  <c r="D23" i="386"/>
  <c r="E23" i="386" s="1"/>
  <c r="D20" i="386"/>
  <c r="E20" i="386" s="1"/>
  <c r="D24" i="386"/>
  <c r="E24" i="386" s="1"/>
  <c r="D5" i="386"/>
  <c r="D13" i="386"/>
  <c r="E13" i="386" s="1"/>
  <c r="BN3" i="385"/>
  <c r="D23" i="385"/>
  <c r="E23" i="385" s="1"/>
  <c r="D20" i="385"/>
  <c r="E20" i="385" s="1"/>
  <c r="D24" i="385"/>
  <c r="E24" i="385" s="1"/>
  <c r="D5" i="385"/>
  <c r="E5" i="385" s="1"/>
  <c r="D13" i="385"/>
  <c r="E13" i="385" s="1"/>
  <c r="BN3" i="384"/>
  <c r="D23" i="384"/>
  <c r="E23" i="384" s="1"/>
  <c r="D20" i="384"/>
  <c r="E20" i="384" s="1"/>
  <c r="D24" i="384"/>
  <c r="D5" i="384"/>
  <c r="D13" i="384"/>
  <c r="E13" i="384" s="1"/>
  <c r="D23" i="383"/>
  <c r="E23" i="383" s="1"/>
  <c r="D20" i="383"/>
  <c r="E20" i="383" s="1"/>
  <c r="D24" i="383"/>
  <c r="E24" i="383" s="1"/>
  <c r="D5" i="383"/>
  <c r="E5" i="383" s="1"/>
  <c r="D13" i="383"/>
  <c r="E13" i="383" s="1"/>
  <c r="BN3" i="372"/>
  <c r="BN3" i="382"/>
  <c r="D23" i="382"/>
  <c r="E23" i="382" s="1"/>
  <c r="D24" i="382"/>
  <c r="D5" i="382"/>
  <c r="E5" i="382" s="1"/>
  <c r="D13" i="382"/>
  <c r="E13" i="382" s="1"/>
  <c r="BN3" i="381"/>
  <c r="D23" i="381"/>
  <c r="E23" i="381" s="1"/>
  <c r="D20" i="381"/>
  <c r="E20" i="381" s="1"/>
  <c r="D24" i="381"/>
  <c r="E24" i="381" s="1"/>
  <c r="D5" i="381"/>
  <c r="E5" i="381" s="1"/>
  <c r="D13" i="381"/>
  <c r="E13" i="381" s="1"/>
  <c r="BN3" i="380"/>
  <c r="D23" i="380"/>
  <c r="E23" i="380" s="1"/>
  <c r="D20" i="380"/>
  <c r="E20" i="380" s="1"/>
  <c r="D24" i="380"/>
  <c r="E24" i="380" s="1"/>
  <c r="D5" i="380"/>
  <c r="E5" i="380" s="1"/>
  <c r="D13" i="380"/>
  <c r="E13" i="380" s="1"/>
  <c r="BN3" i="379"/>
  <c r="D23" i="379"/>
  <c r="E23" i="379" s="1"/>
  <c r="D20" i="379"/>
  <c r="E20" i="379" s="1"/>
  <c r="D24" i="379"/>
  <c r="E24" i="379" s="1"/>
  <c r="D5" i="379"/>
  <c r="D13" i="379"/>
  <c r="E13" i="379" s="1"/>
  <c r="BN3" i="378"/>
  <c r="D5" i="378"/>
  <c r="E5" i="378" s="1"/>
  <c r="D23" i="378"/>
  <c r="E23" i="378" s="1"/>
  <c r="D20" i="378"/>
  <c r="E20" i="378" s="1"/>
  <c r="D24" i="378"/>
  <c r="D13" i="378"/>
  <c r="E13" i="378" s="1"/>
  <c r="BN3" i="377"/>
  <c r="D23" i="377"/>
  <c r="E23" i="377" s="1"/>
  <c r="D20" i="377"/>
  <c r="E20" i="377" s="1"/>
  <c r="D24" i="377"/>
  <c r="E24" i="377" s="1"/>
  <c r="D5" i="377"/>
  <c r="E5" i="377" s="1"/>
  <c r="D13" i="377"/>
  <c r="E13" i="377" s="1"/>
  <c r="BN3" i="376"/>
  <c r="D23" i="376"/>
  <c r="E23" i="376" s="1"/>
  <c r="D20" i="376"/>
  <c r="E20" i="376" s="1"/>
  <c r="D24" i="376"/>
  <c r="E24" i="376" s="1"/>
  <c r="D5" i="376"/>
  <c r="D13" i="376"/>
  <c r="E13" i="376" s="1"/>
  <c r="BN3" i="375"/>
  <c r="D23" i="375"/>
  <c r="E23" i="375" s="1"/>
  <c r="D20" i="375"/>
  <c r="E20" i="375" s="1"/>
  <c r="D24" i="375"/>
  <c r="E24" i="375" s="1"/>
  <c r="D5" i="375"/>
  <c r="D13" i="375"/>
  <c r="BN3" i="374"/>
  <c r="D23" i="374"/>
  <c r="E23" i="374" s="1"/>
  <c r="D20" i="374"/>
  <c r="E20" i="374" s="1"/>
  <c r="D24" i="374"/>
  <c r="D5" i="374"/>
  <c r="E5" i="374" s="1"/>
  <c r="D13" i="374"/>
  <c r="BN3" i="373"/>
  <c r="D23" i="373"/>
  <c r="E23" i="373" s="1"/>
  <c r="D20" i="373"/>
  <c r="E20" i="373" s="1"/>
  <c r="D24" i="373"/>
  <c r="E24" i="373" s="1"/>
  <c r="D5" i="373"/>
  <c r="E5" i="373" s="1"/>
  <c r="D13" i="373"/>
  <c r="E13" i="373" s="1"/>
  <c r="E23" i="372"/>
  <c r="F23" i="372" s="1"/>
  <c r="E5" i="372"/>
  <c r="F5" i="372" s="1"/>
  <c r="BN3" i="366"/>
  <c r="BN3" i="371"/>
  <c r="D23" i="371"/>
  <c r="E23" i="371" s="1"/>
  <c r="D20" i="371"/>
  <c r="E20" i="371" s="1"/>
  <c r="D24" i="371"/>
  <c r="E24" i="371" s="1"/>
  <c r="D5" i="371"/>
  <c r="E5" i="371" s="1"/>
  <c r="D13" i="371"/>
  <c r="E13" i="371" s="1"/>
  <c r="D23" i="370"/>
  <c r="E23" i="370" s="1"/>
  <c r="D20" i="370"/>
  <c r="E20" i="370" s="1"/>
  <c r="D24" i="370"/>
  <c r="E24" i="370" s="1"/>
  <c r="D5" i="370"/>
  <c r="D13" i="370"/>
  <c r="E13" i="370" s="1"/>
  <c r="BN3" i="369"/>
  <c r="D23" i="369"/>
  <c r="E23" i="369" s="1"/>
  <c r="D20" i="369"/>
  <c r="E20" i="369" s="1"/>
  <c r="D24" i="369"/>
  <c r="D13" i="369"/>
  <c r="E13" i="369" s="1"/>
  <c r="BN3" i="368"/>
  <c r="D23" i="368"/>
  <c r="E23" i="368" s="1"/>
  <c r="D24" i="368"/>
  <c r="E24" i="368" s="1"/>
  <c r="D5" i="368"/>
  <c r="E5" i="368" s="1"/>
  <c r="D13" i="368"/>
  <c r="E13" i="368" s="1"/>
  <c r="BN3" i="367"/>
  <c r="D23" i="367"/>
  <c r="E23" i="367" s="1"/>
  <c r="D24" i="367"/>
  <c r="E24" i="367" s="1"/>
  <c r="D5" i="367"/>
  <c r="E5" i="367" s="1"/>
  <c r="D13" i="367"/>
  <c r="E13" i="367" s="1"/>
  <c r="BN3" i="363"/>
  <c r="D23" i="366"/>
  <c r="E23" i="366" s="1"/>
  <c r="D20" i="366"/>
  <c r="E20" i="366" s="1"/>
  <c r="D5" i="366"/>
  <c r="E5" i="366" s="1"/>
  <c r="D13" i="366"/>
  <c r="E13" i="366" s="1"/>
  <c r="D23" i="365"/>
  <c r="E23" i="365" s="1"/>
  <c r="D20" i="365"/>
  <c r="E20" i="365" s="1"/>
  <c r="D24" i="365"/>
  <c r="E24" i="365" s="1"/>
  <c r="D5" i="365"/>
  <c r="E5" i="365" s="1"/>
  <c r="D13" i="365"/>
  <c r="E13" i="365" s="1"/>
  <c r="BN3" i="364"/>
  <c r="D23" i="364"/>
  <c r="E23" i="364" s="1"/>
  <c r="D20" i="364"/>
  <c r="E20" i="364" s="1"/>
  <c r="D24" i="364"/>
  <c r="E24" i="364" s="1"/>
  <c r="D5" i="364"/>
  <c r="E5" i="364" s="1"/>
  <c r="D13" i="364"/>
  <c r="E13" i="364" s="1"/>
  <c r="D5" i="363"/>
  <c r="E5" i="363" s="1"/>
  <c r="D23" i="363"/>
  <c r="E23" i="363" s="1"/>
  <c r="D20" i="363"/>
  <c r="D24" i="363"/>
  <c r="E24" i="363" s="1"/>
  <c r="D13" i="363"/>
  <c r="BH14" i="8"/>
  <c r="BH10" i="8"/>
  <c r="H2" i="3"/>
  <c r="BN3" i="3" s="1"/>
  <c r="E5" i="3"/>
  <c r="E6" i="3"/>
  <c r="F10" i="3"/>
  <c r="F9" i="3"/>
  <c r="F11" i="3"/>
  <c r="F12" i="3"/>
  <c r="F14" i="3"/>
  <c r="F18" i="3"/>
  <c r="F19" i="3"/>
  <c r="I37" i="6" a="1"/>
  <c r="I33" i="6" a="1"/>
  <c r="I36" i="6" a="1"/>
  <c r="I83" i="6" a="1"/>
  <c r="I84" i="6" a="1"/>
  <c r="I34" i="6" a="1"/>
  <c r="I80" i="6" a="1"/>
  <c r="I81" i="6" a="1"/>
  <c r="I82" i="6" a="1"/>
  <c r="I35" i="6" a="1"/>
  <c r="I38" i="6" a="1"/>
  <c r="E4" i="3" l="1"/>
  <c r="F4" i="3" s="1"/>
  <c r="F6" i="8"/>
  <c r="F9" i="8"/>
  <c r="BP9" i="8"/>
  <c r="F11" i="8"/>
  <c r="BP11" i="8"/>
  <c r="F12" i="8"/>
  <c r="BP12" i="8"/>
  <c r="F8" i="8"/>
  <c r="BP8" i="8"/>
  <c r="F14" i="8"/>
  <c r="BP14" i="8"/>
  <c r="F7" i="8"/>
  <c r="BP7" i="8"/>
  <c r="F21" i="8"/>
  <c r="BP21" i="8"/>
  <c r="F10" i="8"/>
  <c r="BP10" i="8"/>
  <c r="F16" i="8"/>
  <c r="BP16" i="8"/>
  <c r="F19" i="8"/>
  <c r="BP19" i="8"/>
  <c r="F22" i="8"/>
  <c r="BP22" i="8"/>
  <c r="F18" i="8"/>
  <c r="BP18" i="8"/>
  <c r="D4" i="8"/>
  <c r="E4" i="8" s="1"/>
  <c r="E20" i="3"/>
  <c r="F20" i="3" s="1"/>
  <c r="E20" i="412"/>
  <c r="F20" i="412" s="1"/>
  <c r="D15" i="8"/>
  <c r="E15" i="8" s="1"/>
  <c r="I33" i="6"/>
  <c r="I37" i="6"/>
  <c r="I34" i="6"/>
  <c r="I35" i="6"/>
  <c r="I38" i="6"/>
  <c r="I36" i="6"/>
  <c r="BQ4" i="8"/>
  <c r="I81" i="6"/>
  <c r="I82" i="6"/>
  <c r="I80" i="6"/>
  <c r="I84" i="6"/>
  <c r="I83" i="6"/>
  <c r="BQ15" i="8"/>
  <c r="E20" i="363"/>
  <c r="E5" i="402"/>
  <c r="E5" i="412"/>
  <c r="F5" i="412" s="1"/>
  <c r="E5" i="391"/>
  <c r="E5" i="411"/>
  <c r="F5" i="411" s="1"/>
  <c r="E5" i="406"/>
  <c r="E26" i="406" s="1"/>
  <c r="E5" i="370"/>
  <c r="E26" i="370" s="1"/>
  <c r="E13" i="375"/>
  <c r="E5" i="387"/>
  <c r="F5" i="387" s="1"/>
  <c r="E17" i="412"/>
  <c r="F17" i="412" s="1"/>
  <c r="E20" i="387"/>
  <c r="F20" i="387" s="1"/>
  <c r="E5" i="389"/>
  <c r="E26" i="389" s="1"/>
  <c r="E13" i="411"/>
  <c r="F13" i="411" s="1"/>
  <c r="E13" i="413"/>
  <c r="E17" i="411"/>
  <c r="F17" i="411" s="1"/>
  <c r="E5" i="375"/>
  <c r="E5" i="415"/>
  <c r="E26" i="415" s="1"/>
  <c r="E5" i="392"/>
  <c r="E5" i="407"/>
  <c r="F5" i="407" s="1"/>
  <c r="E20" i="411"/>
  <c r="F20" i="411" s="1"/>
  <c r="E5" i="413"/>
  <c r="E5" i="384"/>
  <c r="E5" i="386"/>
  <c r="E26" i="386" s="1"/>
  <c r="E13" i="395"/>
  <c r="F13" i="395" s="1"/>
  <c r="E5" i="379"/>
  <c r="E26" i="379" s="1"/>
  <c r="E5" i="376"/>
  <c r="E26" i="376" s="1"/>
  <c r="E13" i="412"/>
  <c r="F13" i="412" s="1"/>
  <c r="E24" i="411"/>
  <c r="E24" i="392"/>
  <c r="E24" i="378"/>
  <c r="E26" i="378" s="1"/>
  <c r="E24" i="384"/>
  <c r="E24" i="382"/>
  <c r="E26" i="382" s="1"/>
  <c r="E24" i="3"/>
  <c r="F24" i="3" s="1"/>
  <c r="E24" i="374"/>
  <c r="E24" i="412"/>
  <c r="E24" i="391"/>
  <c r="E24" i="418"/>
  <c r="E24" i="387"/>
  <c r="E24" i="372"/>
  <c r="E26" i="372" s="1"/>
  <c r="E24" i="402"/>
  <c r="E13" i="374"/>
  <c r="E13" i="418"/>
  <c r="F13" i="418" s="1"/>
  <c r="E13" i="419"/>
  <c r="E26" i="419" s="1"/>
  <c r="E13" i="387"/>
  <c r="F13" i="387" s="1"/>
  <c r="E17" i="418"/>
  <c r="F17" i="418" s="1"/>
  <c r="E5" i="418"/>
  <c r="F5" i="418" s="1"/>
  <c r="E20" i="418"/>
  <c r="F13" i="372"/>
  <c r="F6" i="3"/>
  <c r="BQ6" i="8"/>
  <c r="BP6" i="8" s="1"/>
  <c r="F23" i="3"/>
  <c r="F5" i="3"/>
  <c r="F22" i="3"/>
  <c r="D23" i="8"/>
  <c r="E23" i="8" s="1"/>
  <c r="D24" i="8"/>
  <c r="E24" i="8" s="1"/>
  <c r="D17" i="8"/>
  <c r="E17" i="8" s="1"/>
  <c r="E23" i="418"/>
  <c r="D13" i="8"/>
  <c r="E13" i="8" s="1"/>
  <c r="D20" i="8"/>
  <c r="E20" i="8" s="1"/>
  <c r="E24" i="369"/>
  <c r="E13" i="363"/>
  <c r="D5" i="8"/>
  <c r="E5" i="8" s="1"/>
  <c r="E26" i="421"/>
  <c r="E26" i="420"/>
  <c r="E26" i="417"/>
  <c r="E26" i="416"/>
  <c r="E26" i="414"/>
  <c r="E26" i="410"/>
  <c r="E26" i="409"/>
  <c r="E26" i="408"/>
  <c r="E26" i="405"/>
  <c r="E26" i="404"/>
  <c r="E26" i="403"/>
  <c r="E26" i="401"/>
  <c r="E26" i="400"/>
  <c r="E26" i="399"/>
  <c r="E26" i="398"/>
  <c r="E26" i="397"/>
  <c r="E26" i="396"/>
  <c r="E26" i="394"/>
  <c r="E26" i="393"/>
  <c r="E26" i="390"/>
  <c r="E26" i="388"/>
  <c r="E26" i="385"/>
  <c r="E26" i="383"/>
  <c r="E26" i="381"/>
  <c r="E26" i="380"/>
  <c r="E26" i="377"/>
  <c r="E26" i="373"/>
  <c r="E26" i="371"/>
  <c r="E26" i="368"/>
  <c r="E26" i="367"/>
  <c r="E26" i="366"/>
  <c r="E26" i="365"/>
  <c r="E26" i="364"/>
  <c r="BP15" i="8" l="1"/>
  <c r="BP4" i="8"/>
  <c r="E4" i="5" s="1"/>
  <c r="F5" i="8"/>
  <c r="F17" i="8"/>
  <c r="F23" i="8"/>
  <c r="F24" i="8"/>
  <c r="F20" i="8"/>
  <c r="F13" i="8"/>
  <c r="F15" i="8"/>
  <c r="F4" i="8"/>
  <c r="E26" i="375"/>
  <c r="BQ20" i="8"/>
  <c r="BP20" i="8" s="1"/>
  <c r="E26" i="402"/>
  <c r="E26" i="392"/>
  <c r="E26" i="395"/>
  <c r="E26" i="387"/>
  <c r="E26" i="413"/>
  <c r="E26" i="391"/>
  <c r="E26" i="411"/>
  <c r="E26" i="412"/>
  <c r="E26" i="384"/>
  <c r="E26" i="407"/>
  <c r="E26" i="3"/>
  <c r="E26" i="374"/>
  <c r="BQ13" i="8"/>
  <c r="BP13" i="8" s="1"/>
  <c r="BQ24" i="8"/>
  <c r="BP24" i="8" s="1"/>
  <c r="BQ17" i="8"/>
  <c r="BP17" i="8" s="1"/>
  <c r="BQ5" i="8"/>
  <c r="BP5" i="8" s="1"/>
  <c r="F23" i="418"/>
  <c r="BQ23" i="8"/>
  <c r="BP23" i="8" s="1"/>
  <c r="E26" i="363"/>
  <c r="E26" i="369"/>
  <c r="E26" i="418"/>
  <c r="E26" i="8"/>
  <c r="K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<sst xmlns="http://schemas.openxmlformats.org/spreadsheetml/2006/main" count="5295" uniqueCount="468">
  <si>
    <t xml:space="preserve">Materiais </t>
  </si>
  <si>
    <t xml:space="preserve">tabloide impresso </t>
  </si>
  <si>
    <t xml:space="preserve">cancela de estacionamento </t>
  </si>
  <si>
    <t xml:space="preserve">lona de gradil </t>
  </si>
  <si>
    <t>painel de estacionamento p</t>
  </si>
  <si>
    <t>painel de estacionamento m</t>
  </si>
  <si>
    <t xml:space="preserve">painel torre de iluminação </t>
  </si>
  <si>
    <t>manopla de carrinho</t>
  </si>
  <si>
    <t xml:space="preserve">placa de carrinhos </t>
  </si>
  <si>
    <t xml:space="preserve">esteira rolante </t>
  </si>
  <si>
    <t xml:space="preserve">elevador </t>
  </si>
  <si>
    <t xml:space="preserve">painel entrada da loja </t>
  </si>
  <si>
    <t>super banner</t>
  </si>
  <si>
    <t>adesivo de chão</t>
  </si>
  <si>
    <t>pórtico</t>
  </si>
  <si>
    <t>stopper</t>
  </si>
  <si>
    <t xml:space="preserve">moldura de gondola </t>
  </si>
  <si>
    <t>clip strip</t>
  </si>
  <si>
    <t>régua precificadora</t>
  </si>
  <si>
    <t>orelha de monito</t>
  </si>
  <si>
    <t>portal offline</t>
  </si>
  <si>
    <t>portal esteira rolante</t>
  </si>
  <si>
    <t>gigantografia</t>
  </si>
  <si>
    <t xml:space="preserve">ambiente instagramavel </t>
  </si>
  <si>
    <t>display - tailor made</t>
  </si>
  <si>
    <t xml:space="preserve">LOJA </t>
  </si>
  <si>
    <t>ENTRADA</t>
  </si>
  <si>
    <t xml:space="preserve">EXPOSITOR DE TABLOIDE </t>
  </si>
  <si>
    <t xml:space="preserve">ESTACIONAMENTO </t>
  </si>
  <si>
    <t xml:space="preserve">cancela </t>
  </si>
  <si>
    <t>painel p</t>
  </si>
  <si>
    <t>painel m</t>
  </si>
  <si>
    <t xml:space="preserve">torre de iluminação </t>
  </si>
  <si>
    <t xml:space="preserve">painel guarda corpo </t>
  </si>
  <si>
    <t>CARRINHOS</t>
  </si>
  <si>
    <t>guarda corpo</t>
  </si>
  <si>
    <t>ESTEIRA ROLANTE 1</t>
  </si>
  <si>
    <t>ESTEIRA ROLANTE 2</t>
  </si>
  <si>
    <t>ELEVADOR</t>
  </si>
  <si>
    <t xml:space="preserve">CHECKOUTS </t>
  </si>
  <si>
    <t>CORREDORES</t>
  </si>
  <si>
    <t xml:space="preserve">PRAÇA DE ALIMENTAÇÃO </t>
  </si>
  <si>
    <t xml:space="preserve">SELF -CHECKOUTS </t>
  </si>
  <si>
    <t>pet</t>
  </si>
  <si>
    <t>MÓDULOS DE GÔNDOLA</t>
  </si>
  <si>
    <t>PONTA DE GÔNDOLA</t>
  </si>
  <si>
    <t>Categoria</t>
  </si>
  <si>
    <t>Quantidade</t>
  </si>
  <si>
    <t>Entrada</t>
  </si>
  <si>
    <t>Expositor de Tabloide</t>
  </si>
  <si>
    <t>Estacionamento - Cancela</t>
  </si>
  <si>
    <t>Estacionamento - Lona de Gradil</t>
  </si>
  <si>
    <t>Estacionamento - Painel Pequeno</t>
  </si>
  <si>
    <t>Estacionamento - Painel Médio</t>
  </si>
  <si>
    <t>Estacionamento - Torre de Iluminação</t>
  </si>
  <si>
    <t>Carrinhos - Guarda-corpo</t>
  </si>
  <si>
    <t>Carrinhos - Tradicional</t>
  </si>
  <si>
    <t>Carrinhos - PET</t>
  </si>
  <si>
    <t>Checkouts Tradicionais</t>
  </si>
  <si>
    <t>Self-Checkouts</t>
  </si>
  <si>
    <t>Corredores</t>
  </si>
  <si>
    <t>Praça de Alimentação</t>
  </si>
  <si>
    <t>Módulos de Gôndola</t>
  </si>
  <si>
    <t>Ponta de Gôndola</t>
  </si>
  <si>
    <t>Esteira Rolante 1 (Subida)</t>
  </si>
  <si>
    <t>Negociado</t>
  </si>
  <si>
    <t>Disponível</t>
  </si>
  <si>
    <t>e</t>
  </si>
  <si>
    <t>Elevadores</t>
  </si>
  <si>
    <t>Esteira Rolante 2 (Descida)</t>
  </si>
  <si>
    <t>* Mapa de Loja Ilustrativo para Visualização/Comercialização de PDV</t>
  </si>
  <si>
    <t>Pontos Disponíveis:</t>
  </si>
  <si>
    <t xml:space="preserve">          TradeView</t>
  </si>
  <si>
    <t>Lona de Gradil</t>
  </si>
  <si>
    <t>Torre</t>
  </si>
  <si>
    <t>Painel Médio</t>
  </si>
  <si>
    <t>Painel Peq</t>
  </si>
  <si>
    <t>Cancela</t>
  </si>
  <si>
    <t>001-SOLAR</t>
  </si>
  <si>
    <t>AVENIDA DOM PEDRO I</t>
  </si>
  <si>
    <t>VILA TIBIRICA</t>
  </si>
  <si>
    <t>SANTO ANDRE</t>
  </si>
  <si>
    <t>SP</t>
  </si>
  <si>
    <t>002-MOGI 1 MOD</t>
  </si>
  <si>
    <t>RUA PRESIDENTE GETULIO VARGAS</t>
  </si>
  <si>
    <t>MOGI MODERNO</t>
  </si>
  <si>
    <t>MOGI DAS CRUZES</t>
  </si>
  <si>
    <t>003-MADALENA</t>
  </si>
  <si>
    <t>AVENIDA MANUEL PIMENTEL</t>
  </si>
  <si>
    <t>JARDIM PLANALTO</t>
  </si>
  <si>
    <t>SAO PAULO</t>
  </si>
  <si>
    <t>004-GRIMALDI</t>
  </si>
  <si>
    <t>AVENIDA SAPOPEMBA</t>
  </si>
  <si>
    <t>006-IGUATEMI</t>
  </si>
  <si>
    <t>AVENIDA RAGUEB CHOHFI</t>
  </si>
  <si>
    <t>PARQUE BOA ESPERANCA</t>
  </si>
  <si>
    <t>007-TIBURCIO</t>
  </si>
  <si>
    <t>RUA TIBURCIO DE SOUSA</t>
  </si>
  <si>
    <t>ITAIM PAULISTA</t>
  </si>
  <si>
    <t>008-JUREMA</t>
  </si>
  <si>
    <t>AVENIDA JUREMA</t>
  </si>
  <si>
    <t>PARQUE JUREMA</t>
  </si>
  <si>
    <t>GUARULHOS</t>
  </si>
  <si>
    <t>009-COLONIAL</t>
  </si>
  <si>
    <t>RUA CARLOS NUNES DE PAULA</t>
  </si>
  <si>
    <t>JARDIM IMPERIAL</t>
  </si>
  <si>
    <t>SAO JOSE DOS CAMPOS</t>
  </si>
  <si>
    <t>010-MORUMBI</t>
  </si>
  <si>
    <t>AVENIDA JOAO BATISTA DE SOUZA SOARE</t>
  </si>
  <si>
    <t>CIDADE MORUMBI</t>
  </si>
  <si>
    <t>011-V.VERDE</t>
  </si>
  <si>
    <t>AVENIDA BENEDITO FRIGGI</t>
  </si>
  <si>
    <t>JARDIM NOVA DETROIT</t>
  </si>
  <si>
    <t>012-BONSUCESSO</t>
  </si>
  <si>
    <t>AVENIDA ARMANDO BEI</t>
  </si>
  <si>
    <t>VILA NOVA BONSUCESSO</t>
  </si>
  <si>
    <t>013-CURUCA</t>
  </si>
  <si>
    <t>PRACA FRANCISCO PEREIRA</t>
  </si>
  <si>
    <t>VILA CURUCA</t>
  </si>
  <si>
    <t>014-CUMBICA</t>
  </si>
  <si>
    <t>RUA SENA MADUREIRA</t>
  </si>
  <si>
    <t>JARDIM CUMBICA</t>
  </si>
  <si>
    <t>015-UIRAPURU</t>
  </si>
  <si>
    <t>RUA JOAO BATISTA NOGUEIRA</t>
  </si>
  <si>
    <t>VILA NOVA CUMBICA</t>
  </si>
  <si>
    <t>016-RAGUEB</t>
  </si>
  <si>
    <t>RUA JOAO MACIEL</t>
  </si>
  <si>
    <t>JARDIM SAO GONCALO</t>
  </si>
  <si>
    <t>017-PIRES RIO</t>
  </si>
  <si>
    <t>AVENIDA PIRES DO RIO</t>
  </si>
  <si>
    <t>JARDIM NORMA</t>
  </si>
  <si>
    <t>018-OL.FREIRE</t>
  </si>
  <si>
    <t>AVENIDA OLIVEIRA FREIRE</t>
  </si>
  <si>
    <t>PARQUE PAULISTANO</t>
  </si>
  <si>
    <t>019-MOGI2</t>
  </si>
  <si>
    <t>AVENIDA HENRIQUE EROLES</t>
  </si>
  <si>
    <t>ALTO IPIRANGA</t>
  </si>
  <si>
    <t>020-AIMORE</t>
  </si>
  <si>
    <t>AVENIDA BRAS DA ROCHA CARDOSO</t>
  </si>
  <si>
    <t>VILA AIMORE</t>
  </si>
  <si>
    <t>021-BARREIRA</t>
  </si>
  <si>
    <t>AVENIDA DA BARREIRA GRANDE</t>
  </si>
  <si>
    <t>VILA BANCARIA</t>
  </si>
  <si>
    <t>022-CALMON</t>
  </si>
  <si>
    <t>AVENIDA GETULIO VARGAS</t>
  </si>
  <si>
    <t>CALMON VIANA</t>
  </si>
  <si>
    <t>POA</t>
  </si>
  <si>
    <t>023-D.BENTA</t>
  </si>
  <si>
    <t>AVENIDA FRANCISCO MARENGO</t>
  </si>
  <si>
    <t>JARDIM DONA BENTA</t>
  </si>
  <si>
    <t>SUZANO</t>
  </si>
  <si>
    <t>024-PIMENTAS</t>
  </si>
  <si>
    <t>ESTRADA EST PRES JUSCELINO K DE OLI</t>
  </si>
  <si>
    <t>JARDIM ALBERTINA</t>
  </si>
  <si>
    <t>025-TAUBATE1</t>
  </si>
  <si>
    <t>AVENIDA CHARLES SCHNNEIDER</t>
  </si>
  <si>
    <t>PARQUE SENHOR DO BONFIM</t>
  </si>
  <si>
    <t>TAUBATE</t>
  </si>
  <si>
    <t>026-STO AND2</t>
  </si>
  <si>
    <t>RUA CORONEL SEABRA</t>
  </si>
  <si>
    <t>VILA ALZIRA</t>
  </si>
  <si>
    <t>027-V.MAZZA</t>
  </si>
  <si>
    <t>AVENIDA BRASILIA</t>
  </si>
  <si>
    <t>VILA URUPES</t>
  </si>
  <si>
    <t>028-TAUBATE2</t>
  </si>
  <si>
    <t>RUA JOSE VICENTE DE BARROS</t>
  </si>
  <si>
    <t>PARQUE SANTO ANTONIO</t>
  </si>
  <si>
    <t>029-VL DIVA2</t>
  </si>
  <si>
    <t>SAPOPEMBA</t>
  </si>
  <si>
    <t>030-ITAQUA</t>
  </si>
  <si>
    <t>ESTRADA DE SAO BENTO</t>
  </si>
  <si>
    <t>JARDIM ODETE</t>
  </si>
  <si>
    <t>ITAQUAQUECETUBA</t>
  </si>
  <si>
    <t>031-MERC.ATI</t>
  </si>
  <si>
    <t>AVENIDA GERONIMO CAMARGO</t>
  </si>
  <si>
    <t>RECREIO ESTORIL</t>
  </si>
  <si>
    <t>ATIBAIA</t>
  </si>
  <si>
    <t>032-ATIBAIA</t>
  </si>
  <si>
    <t>AVENIDA AV PRF CARLOS A DE C PINTO</t>
  </si>
  <si>
    <t>ALVINOPOLIS</t>
  </si>
  <si>
    <t>033-ATIBAIA</t>
  </si>
  <si>
    <t>PRACA PEDRO DE TOLEDO</t>
  </si>
  <si>
    <t>CENTRO</t>
  </si>
  <si>
    <t>034-ATIBAIA</t>
  </si>
  <si>
    <t>ALAMEDA PROFESSOR LUCAS NOGUEIRA GA</t>
  </si>
  <si>
    <t>JARDIM PAULISTA</t>
  </si>
  <si>
    <t>035-ATIBAIA</t>
  </si>
  <si>
    <t>RUA LOURENCO FRANCO</t>
  </si>
  <si>
    <t>036-V.REDONDA</t>
  </si>
  <si>
    <t>VIA SERGIO BRAGA</t>
  </si>
  <si>
    <t>PONTE ALTA</t>
  </si>
  <si>
    <t>VOLTA REDONDA</t>
  </si>
  <si>
    <t>RJ</t>
  </si>
  <si>
    <t>037-PARANAGUA</t>
  </si>
  <si>
    <t>AVENIDA PARANAGUA</t>
  </si>
  <si>
    <t>ERMELINO MATARAZZO</t>
  </si>
  <si>
    <t>038-MAUA</t>
  </si>
  <si>
    <t>AVENIDA BARAO DE MAUA</t>
  </si>
  <si>
    <t>JARDIM MARINGA</t>
  </si>
  <si>
    <t>MAUA</t>
  </si>
  <si>
    <t>039-ITAQUA2</t>
  </si>
  <si>
    <t>ESTRADA DE SANTA ISABEL</t>
  </si>
  <si>
    <t>VILA ZEFERINA</t>
  </si>
  <si>
    <t>040-BIRITIBA</t>
  </si>
  <si>
    <t>ALFREDO ROLIM DE MOURA</t>
  </si>
  <si>
    <t>JARDIM LORENA</t>
  </si>
  <si>
    <t>BIRITIBA-MIRIM</t>
  </si>
  <si>
    <t>041-MERC.BON</t>
  </si>
  <si>
    <t>ESTRADA ACACIO ANTONIO BATISTA</t>
  </si>
  <si>
    <t>042-CUMBICA2</t>
  </si>
  <si>
    <t>CAMINHO DO CAMPO DO RINCAO</t>
  </si>
  <si>
    <t>043-OLFREIRE2</t>
  </si>
  <si>
    <t>044-TIBURCIO2</t>
  </si>
  <si>
    <t>045-POA 2</t>
  </si>
  <si>
    <t>RUA MARIA DO ROSARIO</t>
  </si>
  <si>
    <t>JARDIM IVONETE</t>
  </si>
  <si>
    <t>046-OSASCO</t>
  </si>
  <si>
    <t>RUA AVESTRUZ</t>
  </si>
  <si>
    <t>AYROSA</t>
  </si>
  <si>
    <t>OSASCO</t>
  </si>
  <si>
    <t>047-SHOP.ITA</t>
  </si>
  <si>
    <t>ESTRADA MUNICIPAL DO MANDI</t>
  </si>
  <si>
    <t>JARDIM ADRIANE</t>
  </si>
  <si>
    <t>048-LORENA</t>
  </si>
  <si>
    <t>AVENIDA CORONEL JOSE VICENTE</t>
  </si>
  <si>
    <t>VILA HEPACARE</t>
  </si>
  <si>
    <t>LORENA</t>
  </si>
  <si>
    <t>049-SHOP.PIMENTAS</t>
  </si>
  <si>
    <t>PARQUE SAO MIGUEL</t>
  </si>
  <si>
    <t>050-CAMILOPO</t>
  </si>
  <si>
    <t>RUA LEONILDA</t>
  </si>
  <si>
    <t>VILA CAMILOPOLIS</t>
  </si>
  <si>
    <t>051-PQ CONTINENTAL I</t>
  </si>
  <si>
    <t>AVENIDA JOAO PALMA ALEMAN</t>
  </si>
  <si>
    <t>PARQUE CONTINENTAL I</t>
  </si>
  <si>
    <t>052-MOGI3</t>
  </si>
  <si>
    <t>053-V.REDON2</t>
  </si>
  <si>
    <t>RUA QUINZE DE NOVEMBRO</t>
  </si>
  <si>
    <t>ATERRADO</t>
  </si>
  <si>
    <t>054-LAVRAS</t>
  </si>
  <si>
    <t>AV. JOSE BRUMATTI</t>
  </si>
  <si>
    <t>CIDADE SOBERANA</t>
  </si>
  <si>
    <t>055-BONSUCE3</t>
  </si>
  <si>
    <t>RUA TAMOTSU IWASSE</t>
  </si>
  <si>
    <t>056-ELENCO</t>
  </si>
  <si>
    <t>ESTRADA DO ELENCO</t>
  </si>
  <si>
    <t>JARDIM DONA MERI</t>
  </si>
  <si>
    <t>057-ANELVIARIO</t>
  </si>
  <si>
    <t>AV PRES HUMBERTO DE A. CASTELO BRA</t>
  </si>
  <si>
    <t>VILA LEONOR</t>
  </si>
  <si>
    <t>058-PRAIAG-01</t>
  </si>
  <si>
    <t>AVENIDA DO TRABALHADOR</t>
  </si>
  <si>
    <t>ANTARTICA</t>
  </si>
  <si>
    <t>PRAIA GRANDE</t>
  </si>
  <si>
    <t>059-VILA VELHA</t>
  </si>
  <si>
    <t>AVENIDA VILA VELHA</t>
  </si>
  <si>
    <t>VILA PROSPERIDADE</t>
  </si>
  <si>
    <t>060-PRAIAG-02</t>
  </si>
  <si>
    <t>AVENIDA DOM PEDRO II</t>
  </si>
  <si>
    <t>OCIAN</t>
  </si>
  <si>
    <t>301-SMART</t>
  </si>
  <si>
    <t>RODOVIA PRESIDENTE DUTRA</t>
  </si>
  <si>
    <t>CIDADE INDUSTRIAL SATELITE DE</t>
  </si>
  <si>
    <t>500-PANAMBY</t>
  </si>
  <si>
    <t>ROD MT 120 KM 56</t>
  </si>
  <si>
    <t>QUERENCIA</t>
  </si>
  <si>
    <t>MT</t>
  </si>
  <si>
    <t>S/N</t>
  </si>
  <si>
    <t>501-CD GRU</t>
  </si>
  <si>
    <t>AVENIDA AMANCIO GAIOLLI</t>
  </si>
  <si>
    <t>AGUA CHATA</t>
  </si>
  <si>
    <t>502-CD IMPOR_II</t>
  </si>
  <si>
    <t>503-CD IMPOR</t>
  </si>
  <si>
    <t>504-HB VERD</t>
  </si>
  <si>
    <t>505-HT FRUTAS</t>
  </si>
  <si>
    <t>506-CD GRU2</t>
  </si>
  <si>
    <t>507-CD GRU</t>
  </si>
  <si>
    <t>508-CD GRU2 II</t>
  </si>
  <si>
    <t>600-MATRIZ</t>
  </si>
  <si>
    <t>RUA AFONSO CUNHA</t>
  </si>
  <si>
    <t>601-AGUAZUL</t>
  </si>
  <si>
    <t>602-BLUECARD</t>
  </si>
  <si>
    <t>603-DP</t>
  </si>
  <si>
    <t>999-MAKTUB</t>
  </si>
  <si>
    <t>Qtd</t>
  </si>
  <si>
    <t>Ilhas</t>
  </si>
  <si>
    <t>ilha</t>
  </si>
  <si>
    <t>self checkout</t>
  </si>
  <si>
    <t>Marca</t>
  </si>
  <si>
    <t>Fornecedor</t>
  </si>
  <si>
    <t>Categoria | Ponto de Venda</t>
  </si>
  <si>
    <t>Material</t>
  </si>
  <si>
    <t>Loja</t>
  </si>
  <si>
    <t>Status</t>
  </si>
  <si>
    <t>Data Retirada</t>
  </si>
  <si>
    <t>Arte</t>
  </si>
  <si>
    <t>Data Instalação</t>
  </si>
  <si>
    <t>Data Envio Arte</t>
  </si>
  <si>
    <t>Prazo Produção</t>
  </si>
  <si>
    <t>Observação</t>
  </si>
  <si>
    <t>/</t>
  </si>
  <si>
    <t xml:space="preserve">Tabloide Impresso </t>
  </si>
  <si>
    <t xml:space="preserve">Cancela De Estacionamento </t>
  </si>
  <si>
    <t xml:space="preserve">Lona De Gradil </t>
  </si>
  <si>
    <t>Painel De Estacionamento P</t>
  </si>
  <si>
    <t>Painel De Estacionamento M</t>
  </si>
  <si>
    <t xml:space="preserve">Painel Torre De Iluminação </t>
  </si>
  <si>
    <t xml:space="preserve">Painel Guarda Corpo </t>
  </si>
  <si>
    <t>Manopla De Carrinho</t>
  </si>
  <si>
    <t xml:space="preserve">Placa De Carrinhos </t>
  </si>
  <si>
    <t xml:space="preserve">Esteira Rolante </t>
  </si>
  <si>
    <t xml:space="preserve">Elevador </t>
  </si>
  <si>
    <t xml:space="preserve">Painel Entrada Da Loja </t>
  </si>
  <si>
    <t>Super Banner</t>
  </si>
  <si>
    <t>Adesivo De Chão</t>
  </si>
  <si>
    <t>Pórtico</t>
  </si>
  <si>
    <t>Stopper</t>
  </si>
  <si>
    <t xml:space="preserve">Moldura De Gondola </t>
  </si>
  <si>
    <t>Clip Strip</t>
  </si>
  <si>
    <t>Régua Precificadora</t>
  </si>
  <si>
    <t>Orelha De Monito</t>
  </si>
  <si>
    <t>Portal Offline</t>
  </si>
  <si>
    <t>Portal Esteira Rolante</t>
  </si>
  <si>
    <t>Gigantografia</t>
  </si>
  <si>
    <t xml:space="preserve">Ambiente Instagramavel </t>
  </si>
  <si>
    <t>Display - Tailor Made</t>
  </si>
  <si>
    <t>Materiais Disponíveis:</t>
  </si>
  <si>
    <t>BAUDUCCO</t>
  </si>
  <si>
    <t>ILHAS DE PÃES + LEDS</t>
  </si>
  <si>
    <t>08-17-26-11-50-30-21-13-23-51-07-57</t>
  </si>
  <si>
    <t>1 bauducco + 1 visconti em cada loja</t>
  </si>
  <si>
    <t>Fechamento</t>
  </si>
  <si>
    <t>Feito e entregue pela marca</t>
  </si>
  <si>
    <t>AMBEV</t>
  </si>
  <si>
    <t>PONTA DE GÔNDOLA + GELADEIRA PEPSI</t>
  </si>
  <si>
    <t>PONTA DE GÔNDOLA PERSONALIZADA</t>
  </si>
  <si>
    <t>KELECK</t>
  </si>
  <si>
    <t>ILHA DE SALGADINHOS</t>
  </si>
  <si>
    <t>08-31-41</t>
  </si>
  <si>
    <t>MONDELEZ/TANG</t>
  </si>
  <si>
    <t>ADESIVO DE CHÃO + TERMINAL AMBIENTADO</t>
  </si>
  <si>
    <t>Enviado pela marca</t>
  </si>
  <si>
    <t>2 adesivos + 4 placas para terminal</t>
  </si>
  <si>
    <t>Final Print</t>
  </si>
  <si>
    <t>Instalado</t>
  </si>
  <si>
    <t>Arte alterada pelo fornecedor</t>
  </si>
  <si>
    <t>MONDELEZ/SONHO DE VALSA</t>
  </si>
  <si>
    <t>ESTEIRA ROLANTE + ADESIVO DE ELEVADOR + PÓRTICO + ADESIVO DE CHÃO (Lj 57) + ADESIVO ESTEIRA ROLANTE (Lj 26)</t>
  </si>
  <si>
    <t>57-26</t>
  </si>
  <si>
    <t>locais e quantidade ?/Arte alterada pelo fornecedor</t>
  </si>
  <si>
    <t>MONDELEZ/ LACTA</t>
  </si>
  <si>
    <t>ADESIVO DE CHÃO</t>
  </si>
  <si>
    <t>YPÊ</t>
  </si>
  <si>
    <t>CARRO + PÓRTICO</t>
  </si>
  <si>
    <t>46-09-50-54-52-25-28-41-26-14-30-15-07-18-45-23-31-51</t>
  </si>
  <si>
    <t>Aguardando iniciar</t>
  </si>
  <si>
    <t>Feito e entregue pela marca/ responsável Ronie</t>
  </si>
  <si>
    <t>AMBEV/GUARANÁ-SPATEN</t>
  </si>
  <si>
    <t>ADESIVO DE CHÃO (Lj26 E 50) + ADESIVO DE ESTEIRA E ELEVADOR (Lj50)</t>
  </si>
  <si>
    <t>26-50</t>
  </si>
  <si>
    <t>Com pendênica</t>
  </si>
  <si>
    <t>mais informações</t>
  </si>
  <si>
    <t>YOKI/ STRANGER THINGS</t>
  </si>
  <si>
    <t>solicitar para marca</t>
  </si>
  <si>
    <t>YOKI/PIPOCA NETFLIX</t>
  </si>
  <si>
    <t>SUPER BANNER(Lj 35) + PAINEL DE TORRE DE ILUMINAÇÃO (Lj08)</t>
  </si>
  <si>
    <t>NEUGEBAUER</t>
  </si>
  <si>
    <t>ILHA/ DISPLAY NO TAMANHO DE UM PALLET</t>
  </si>
  <si>
    <t>08-11-26-50-51</t>
  </si>
  <si>
    <t>RED LABEL</t>
  </si>
  <si>
    <t>ADESIVO DE ELEVADOR(Ljs 26/50/51/57) + PLACA DE CARRINHOS (Lj 13/14/26/50/51/57/01/08/52/34)</t>
  </si>
  <si>
    <t>Solicitar para marca</t>
  </si>
  <si>
    <t>13-14-26-50-51-57-01-08-52-34</t>
  </si>
  <si>
    <t>1 elevador cada loja + 10 placas em cada loja</t>
  </si>
  <si>
    <t>PURINA</t>
  </si>
  <si>
    <t>PLACA DE CARRINHO</t>
  </si>
  <si>
    <t>11-13-26-57-58</t>
  </si>
  <si>
    <t>20 por loja</t>
  </si>
  <si>
    <t>UNILEVER/COMFORT</t>
  </si>
  <si>
    <t>PÓRTICO</t>
  </si>
  <si>
    <t>08-51-57</t>
  </si>
  <si>
    <t>1 por loja</t>
  </si>
  <si>
    <t>Em negociação</t>
  </si>
  <si>
    <t>PONTO EXTRAS BAUDUCCO E VISCONTI</t>
  </si>
  <si>
    <t>em escolha</t>
  </si>
  <si>
    <t>será entregue pela marca</t>
  </si>
  <si>
    <t>NESTLÉ /FESTIVAL DO BEBE</t>
  </si>
  <si>
    <t>ADESIVO ESCADA ROLANTE</t>
  </si>
  <si>
    <t>fernanda verf</t>
  </si>
  <si>
    <t>30 dias após a ativação</t>
  </si>
  <si>
    <t>NESTLÉ /KIT KAT</t>
  </si>
  <si>
    <t>MARCA</t>
  </si>
  <si>
    <t>MATERIAL</t>
  </si>
  <si>
    <t>ARTE</t>
  </si>
  <si>
    <t>LOJA</t>
  </si>
  <si>
    <t>QUANTIDADE</t>
  </si>
  <si>
    <t>FORNECEDOR</t>
  </si>
  <si>
    <t>DATA ENVIO ARTE</t>
  </si>
  <si>
    <t>PRAZO PRODUÇÃO</t>
  </si>
  <si>
    <t>DATA INSTALAÇÃO</t>
  </si>
  <si>
    <t>DATA RETIRADA</t>
  </si>
  <si>
    <t>STATUS</t>
  </si>
  <si>
    <t>OBS</t>
  </si>
  <si>
    <t>Ilha</t>
  </si>
  <si>
    <t>Corredores, Checkouts Tradicionais</t>
  </si>
  <si>
    <t>ESTEIRA ROLANTE + ADESIVO DE ELEVADOR + PÓRTICO + ADESIVO DE CHÃO</t>
  </si>
  <si>
    <t>Esteira Rolante 1 (Subida), Elevadores, Entrada, Corredores</t>
  </si>
  <si>
    <t>ADESIVO ESTEIRA ROLANTE</t>
  </si>
  <si>
    <t>Com pendência</t>
  </si>
  <si>
    <t>ADESIVO DE CHÃO + ADESIVO DE ESTEIRA E ELEVADOR</t>
  </si>
  <si>
    <t>Corredores, Esteira Rolante 1 (Subida), Elevadores</t>
  </si>
  <si>
    <t>PLACA DE CARRINHOS</t>
  </si>
  <si>
    <t>10 placas em cada loja</t>
  </si>
  <si>
    <t>ADESIVO DE ELEVADOR + PLACA DE CARRINHOS</t>
  </si>
  <si>
    <t>Elevadores, Carrinhos - Tradicional</t>
  </si>
  <si>
    <t>1 elevador + 10 placas</t>
  </si>
  <si>
    <t>NESTLÉ/FESTIVAL DO BEBE</t>
  </si>
  <si>
    <t xml:space="preserve">ADESIVO DE ELEVADOR </t>
  </si>
  <si>
    <t>ADESIVO DE ELEVADOR</t>
  </si>
  <si>
    <t>Categ. Material</t>
  </si>
  <si>
    <t>?</t>
  </si>
  <si>
    <t>Categ. Ponto</t>
  </si>
  <si>
    <t>Elevador</t>
  </si>
  <si>
    <t>Adesivo de Chão</t>
  </si>
  <si>
    <t>Esteira Rolante</t>
  </si>
  <si>
    <t>TERMINAL AMBIENTADO</t>
  </si>
  <si>
    <t>ST</t>
  </si>
  <si>
    <t>Data retirada = 30 dias após intalação</t>
  </si>
  <si>
    <t>Data Base:</t>
  </si>
  <si>
    <t>Status Detalhado</t>
  </si>
  <si>
    <t>Leds</t>
  </si>
  <si>
    <t>carrinhos</t>
  </si>
  <si>
    <t>Visão Geral</t>
  </si>
  <si>
    <t>Planilha de Controle</t>
  </si>
  <si>
    <t>ADESIVO DE CHAO</t>
  </si>
  <si>
    <t>ADESIVO DE ESTEIRA</t>
  </si>
  <si>
    <t>Todos pontos de 'Leds' estão negociados no momento!</t>
  </si>
  <si>
    <t>LEDS</t>
  </si>
  <si>
    <t>ILHA DE PAES</t>
  </si>
  <si>
    <t>Marca Detalhada</t>
  </si>
  <si>
    <t>Bauducco</t>
  </si>
  <si>
    <t>Ambev</t>
  </si>
  <si>
    <t>Keleck</t>
  </si>
  <si>
    <t>Ypê</t>
  </si>
  <si>
    <t>Neugebauer</t>
  </si>
  <si>
    <t>Red Label</t>
  </si>
  <si>
    <t>Purina</t>
  </si>
  <si>
    <t>Mondelez</t>
  </si>
  <si>
    <t>Spaten</t>
  </si>
  <si>
    <t>Unilever</t>
  </si>
  <si>
    <t>Lojas Disponíveis</t>
  </si>
  <si>
    <t>Materiais</t>
  </si>
  <si>
    <t>Categorias/Pontos Disponíveis:</t>
  </si>
  <si>
    <t>Categorias/Pontos</t>
  </si>
  <si>
    <t>Data Inicial:</t>
  </si>
  <si>
    <t>Data Final:</t>
  </si>
  <si>
    <t>Apuração de Negociações</t>
  </si>
  <si>
    <t xml:space="preserve">Ir para Loja: </t>
  </si>
  <si>
    <t>Largura</t>
  </si>
  <si>
    <t>Altura</t>
  </si>
  <si>
    <t>Corredor</t>
  </si>
  <si>
    <t>Ponta</t>
  </si>
  <si>
    <t>Status Ponto</t>
  </si>
  <si>
    <t>Consultar Pontos Disponíveis</t>
  </si>
  <si>
    <t xml:space="preserve">    Selecionar Ponto:</t>
  </si>
  <si>
    <t>Especificações Técnicas</t>
  </si>
  <si>
    <t>Por Ponta de Gôndola</t>
  </si>
  <si>
    <t>Por Corredor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</si>
</sst>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Nunito"/>
    </font>
    <font>
      <sz val="9"/>
      <color theme="1"/>
      <name val="Nunito"/>
    </font>
    <font>
      <b/>
      <sz val="9"/>
      <color theme="1"/>
      <name val="Nunito"/>
    </font>
    <font>
      <sz val="10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3"/>
      <name val="Aptos Narrow"/>
      <family val="2"/>
      <scheme val="minor"/>
    </font>
    <font>
      <b/>
      <sz val="12"/>
      <color theme="0"/>
      <name val="Nunito"/>
    </font>
    <font>
      <sz val="9"/>
      <color theme="1"/>
      <name val="Aptos Narrow"/>
      <family val="2"/>
      <scheme val="minor"/>
    </font>
    <font>
      <b/>
      <sz val="12"/>
      <color theme="3"/>
      <name val="Nunito"/>
    </font>
    <font>
      <i/>
      <sz val="11"/>
      <color theme="1" tint="0.499984740745262"/>
      <name val="Aptos Narrow"/>
      <family val="2"/>
      <scheme val="minor"/>
    </font>
    <font>
      <sz val="8"/>
      <color theme="1"/>
      <name val="Nunito"/>
    </font>
    <font>
      <b/>
      <sz val="10"/>
      <color theme="0"/>
      <name val="Nunito"/>
    </font>
    <font>
      <sz val="10"/>
      <color theme="1"/>
      <name val="Arial"/>
      <family val="2"/>
    </font>
    <font>
      <sz val="10"/>
      <color rgb="FFBFE0F6"/>
      <name val="Arial"/>
      <family val="2"/>
    </font>
    <font>
      <sz val="10"/>
      <color rgb="FF11734B"/>
      <name val="Arial"/>
      <family val="2"/>
    </font>
    <font>
      <sz val="10"/>
      <color rgb="FFB10202"/>
      <name val="Arial"/>
      <family val="2"/>
    </font>
    <font>
      <sz val="10"/>
      <color rgb="FF3D3D3D"/>
      <name val="Arial"/>
      <family val="2"/>
    </font>
    <font>
      <b/>
      <sz val="10"/>
      <color theme="1"/>
      <name val="Arial"/>
      <family val="2"/>
    </font>
    <font>
      <sz val="9"/>
      <color theme="1"/>
      <name val="Courier New"/>
      <family val="3"/>
    </font>
    <font>
      <sz val="10"/>
      <color theme="0"/>
      <name val="Aptos Narrow"/>
      <family val="2"/>
      <scheme val="minor"/>
    </font>
    <font>
      <sz val="10"/>
      <color theme="1"/>
      <name val="Courier New"/>
      <family val="3"/>
    </font>
    <font>
      <b/>
      <u/>
      <sz val="12"/>
      <color theme="0"/>
      <name val="Nunito"/>
    </font>
    <font>
      <b/>
      <sz val="10"/>
      <color theme="2"/>
      <name val="Aptos Narrow"/>
      <family val="2"/>
      <scheme val="minor"/>
    </font>
    <font>
      <sz val="9"/>
      <color rgb="FF000000"/>
      <name val="Nunito"/>
    </font>
    <font>
      <sz val="8"/>
      <color rgb="FF000000"/>
      <name val="Segoe UI"/>
      <family val="2"/>
    </font>
    <font>
      <b/>
      <sz val="12"/>
      <color theme="1"/>
      <name val="Nunito"/>
    </font>
    <font>
      <sz val="9"/>
      <color theme="0"/>
      <name val="Nunito"/>
    </font>
    <font>
      <b/>
      <sz val="9"/>
      <color theme="0"/>
      <name val="Nunito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FBFF"/>
        <bgColor indexed="64"/>
      </patternFill>
    </fill>
    <fill>
      <patternFill patternType="solid">
        <fgColor rgb="FF46BDC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6A0A0"/>
        <bgColor indexed="64"/>
      </patternFill>
    </fill>
    <fill>
      <patternFill patternType="solid">
        <fgColor theme="4"/>
        <bgColor indexed="64"/>
      </patternFill>
    </fill>
  </fills>
  <borders count="66">
    <border>
      <left/>
      <right/>
      <top/>
      <bottom/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 style="medium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 style="thin">
        <color theme="7" tint="-0.499984740745262"/>
      </top>
      <bottom style="medium">
        <color theme="7" tint="-0.499984740745262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/>
      <diagonal/>
    </border>
    <border>
      <left/>
      <right/>
      <top style="medium">
        <color theme="7" tint="-0.499984740745262"/>
      </top>
      <bottom/>
      <diagonal/>
    </border>
    <border>
      <left/>
      <right style="medium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medium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medium">
        <color theme="7" tint="-0.499984740745262"/>
      </left>
      <right style="thin">
        <color theme="7" tint="-0.499984740745262"/>
      </right>
      <top style="thin">
        <color theme="7" tint="-0.499984740745262"/>
      </top>
      <bottom style="medium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medium">
        <color theme="7" tint="-0.499984740745262"/>
      </bottom>
      <diagonal/>
    </border>
    <border>
      <left style="thin">
        <color theme="7" tint="-0.499984740745262"/>
      </left>
      <right style="medium">
        <color theme="7" tint="-0.499984740745262"/>
      </right>
      <top style="thin">
        <color theme="7" tint="-0.499984740745262"/>
      </top>
      <bottom style="medium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/>
      <bottom style="thin">
        <color theme="7" tint="-0.499984740745262"/>
      </bottom>
      <diagonal/>
    </border>
    <border>
      <left style="medium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7" tint="-0.499984740745262"/>
      </left>
      <right style="medium">
        <color theme="7" tint="-0.499984740745262"/>
      </right>
      <top/>
      <bottom style="thin">
        <color theme="7" tint="-0.499984740745262"/>
      </bottom>
      <diagonal/>
    </border>
    <border>
      <left style="medium">
        <color theme="7" tint="-0.499984740745262"/>
      </left>
      <right style="medium">
        <color theme="7" tint="-0.499984740745262"/>
      </right>
      <top/>
      <bottom style="medium">
        <color theme="7" tint="-0.499984740745262"/>
      </bottom>
      <diagonal/>
    </border>
    <border>
      <left style="medium">
        <color theme="7" tint="-0.499984740745262"/>
      </left>
      <right/>
      <top/>
      <bottom style="medium">
        <color theme="7" tint="-0.499984740745262"/>
      </bottom>
      <diagonal/>
    </border>
    <border>
      <left/>
      <right/>
      <top/>
      <bottom style="medium">
        <color theme="7" tint="-0.499984740745262"/>
      </bottom>
      <diagonal/>
    </border>
    <border>
      <left/>
      <right style="medium">
        <color theme="7" tint="-0.499984740745262"/>
      </right>
      <top/>
      <bottom style="medium">
        <color theme="7" tint="-0.499984740745262"/>
      </bottom>
      <diagonal/>
    </border>
    <border>
      <left style="thin">
        <color theme="3" tint="9.9978637043366805E-2"/>
      </left>
      <right style="thin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theme="3" tint="9.9978637043366805E-2"/>
      </left>
      <right/>
      <top style="thin">
        <color theme="3" tint="9.9978637043366805E-2"/>
      </top>
      <bottom/>
      <diagonal/>
    </border>
    <border>
      <left/>
      <right style="thin">
        <color theme="3" tint="9.9978637043366805E-2"/>
      </right>
      <top style="thin">
        <color theme="3" tint="9.9978637043366805E-2"/>
      </top>
      <bottom/>
      <diagonal/>
    </border>
    <border>
      <left style="thin">
        <color theme="3" tint="9.9978637043366805E-2"/>
      </left>
      <right/>
      <top/>
      <bottom/>
      <diagonal/>
    </border>
    <border>
      <left/>
      <right style="thin">
        <color theme="3" tint="9.9978637043366805E-2"/>
      </right>
      <top/>
      <bottom/>
      <diagonal/>
    </border>
    <border>
      <left style="thin">
        <color theme="3" tint="9.9978637043366805E-2"/>
      </left>
      <right/>
      <top/>
      <bottom style="thin">
        <color theme="3" tint="9.9978637043366805E-2"/>
      </bottom>
      <diagonal/>
    </border>
    <border>
      <left/>
      <right style="thin">
        <color theme="3" tint="9.9978637043366805E-2"/>
      </right>
      <top/>
      <bottom style="thin">
        <color theme="3" tint="9.9978637043366805E-2"/>
      </bottom>
      <diagonal/>
    </border>
    <border>
      <left/>
      <right/>
      <top style="thin">
        <color theme="3" tint="9.9978637043366805E-2"/>
      </top>
      <bottom/>
      <diagonal/>
    </border>
    <border>
      <left/>
      <right/>
      <top/>
      <bottom style="thin">
        <color theme="3" tint="9.9978637043366805E-2"/>
      </bottom>
      <diagonal/>
    </border>
    <border>
      <left style="thin">
        <color theme="3" tint="9.9978637043366805E-2"/>
      </left>
      <right style="thin">
        <color theme="3" tint="9.9978637043366805E-2"/>
      </right>
      <top/>
      <bottom style="thin">
        <color theme="3" tint="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9.9978637043366805E-2"/>
      </left>
      <right style="thin">
        <color theme="3" tint="9.9978637043366805E-2"/>
      </right>
      <top style="thin">
        <color theme="3" tint="9.9978637043366805E-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theme="3" tint="9.9978637043366805E-2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3" tint="9.9978637043366805E-2"/>
      </left>
      <right/>
      <top style="thin">
        <color theme="3" tint="9.9978637043366805E-2"/>
      </top>
      <bottom style="thin">
        <color theme="3" tint="9.9978637043366805E-2"/>
      </bottom>
      <diagonal/>
    </border>
    <border>
      <left/>
      <right/>
      <top style="thin">
        <color theme="3" tint="9.9978637043366805E-2"/>
      </top>
      <bottom style="thin">
        <color theme="3" tint="9.9978637043366805E-2"/>
      </bottom>
      <diagonal/>
    </border>
    <border>
      <left/>
      <right style="thin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indexed="64"/>
      </left>
      <right/>
      <top style="thin">
        <color theme="3" tint="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3" tint="9.9978637043366805E-2"/>
      </top>
      <bottom/>
      <diagonal/>
    </border>
    <border>
      <left/>
      <right style="thin">
        <color indexed="64"/>
      </right>
      <top style="thin">
        <color theme="3" tint="9.9978637043366805E-2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21">
    <xf numFmtId="0" fontId="0" fillId="0" borderId="0" xfId="0"/>
    <xf numFmtId="0" fontId="1" fillId="0" borderId="0" xfId="0" applyFont="1"/>
    <xf numFmtId="0" fontId="0" fillId="4" borderId="1" xfId="0" applyFill="1" applyBorder="1" applyAlignment="1">
      <alignment horizontal="center"/>
    </xf>
    <xf numFmtId="0" fontId="0" fillId="2" borderId="2" xfId="0" applyFill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3" borderId="17" xfId="0" applyFill="1" applyBorder="1"/>
    <xf numFmtId="0" fontId="2" fillId="3" borderId="18" xfId="0" applyFont="1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18" xfId="0" applyFill="1" applyBorder="1"/>
    <xf numFmtId="0" fontId="3" fillId="0" borderId="0" xfId="0" applyFon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0" fillId="5" borderId="0" xfId="0" applyFill="1"/>
    <xf numFmtId="0" fontId="0" fillId="6" borderId="0" xfId="0" applyFill="1"/>
    <xf numFmtId="0" fontId="6" fillId="6" borderId="0" xfId="0" applyFont="1" applyFill="1"/>
    <xf numFmtId="0" fontId="6" fillId="6" borderId="0" xfId="0" applyFont="1" applyFill="1" applyAlignment="1">
      <alignment horizontal="center"/>
    </xf>
    <xf numFmtId="0" fontId="6" fillId="6" borderId="21" xfId="0" applyFont="1" applyFill="1" applyBorder="1" applyAlignment="1">
      <alignment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9" fontId="9" fillId="6" borderId="0" xfId="1" applyFont="1" applyFill="1" applyAlignment="1">
      <alignment horizontal="center" vertical="center"/>
    </xf>
    <xf numFmtId="0" fontId="7" fillId="6" borderId="31" xfId="0" applyFont="1" applyFill="1" applyBorder="1" applyAlignment="1">
      <alignment horizontal="center" vertical="center"/>
    </xf>
    <xf numFmtId="0" fontId="11" fillId="5" borderId="0" xfId="0" applyFont="1" applyFill="1" applyAlignment="1">
      <alignment vertical="center"/>
    </xf>
    <xf numFmtId="0" fontId="14" fillId="5" borderId="0" xfId="0" applyFont="1" applyFill="1" applyAlignment="1">
      <alignment horizontal="left" vertical="center"/>
    </xf>
    <xf numFmtId="0" fontId="14" fillId="5" borderId="0" xfId="0" applyFont="1" applyFill="1" applyAlignment="1">
      <alignment vertical="center"/>
    </xf>
    <xf numFmtId="0" fontId="0" fillId="6" borderId="46" xfId="0" applyFill="1" applyBorder="1"/>
    <xf numFmtId="0" fontId="16" fillId="5" borderId="0" xfId="0" applyFont="1" applyFill="1" applyAlignment="1">
      <alignment vertical="center"/>
    </xf>
    <xf numFmtId="0" fontId="0" fillId="5" borderId="46" xfId="0" applyFill="1" applyBorder="1"/>
    <xf numFmtId="0" fontId="14" fillId="5" borderId="0" xfId="0" applyFont="1" applyFill="1" applyAlignment="1">
      <alignment horizontal="center" vertical="center"/>
    </xf>
    <xf numFmtId="0" fontId="0" fillId="7" borderId="43" xfId="0" applyFill="1" applyBorder="1"/>
    <xf numFmtId="0" fontId="0" fillId="7" borderId="45" xfId="0" applyFill="1" applyBorder="1"/>
    <xf numFmtId="0" fontId="0" fillId="7" borderId="48" xfId="0" applyFill="1" applyBorder="1"/>
    <xf numFmtId="0" fontId="0" fillId="7" borderId="50" xfId="0" applyFill="1" applyBorder="1"/>
    <xf numFmtId="0" fontId="0" fillId="7" borderId="22" xfId="0" applyFill="1" applyBorder="1"/>
    <xf numFmtId="0" fontId="0" fillId="7" borderId="23" xfId="0" applyFill="1" applyBorder="1"/>
    <xf numFmtId="0" fontId="0" fillId="7" borderId="0" xfId="0" applyFill="1"/>
    <xf numFmtId="0" fontId="0" fillId="7" borderId="21" xfId="0" applyFill="1" applyBorder="1"/>
    <xf numFmtId="0" fontId="0" fillId="7" borderId="30" xfId="0" applyFill="1" applyBorder="1"/>
    <xf numFmtId="0" fontId="0" fillId="7" borderId="24" xfId="0" applyFill="1" applyBorder="1"/>
    <xf numFmtId="0" fontId="0" fillId="7" borderId="29" xfId="0" applyFill="1" applyBorder="1"/>
    <xf numFmtId="0" fontId="0" fillId="7" borderId="27" xfId="0" applyFill="1" applyBorder="1"/>
    <xf numFmtId="0" fontId="8" fillId="7" borderId="21" xfId="0" applyFont="1" applyFill="1" applyBorder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0" fillId="7" borderId="35" xfId="0" applyFill="1" applyBorder="1"/>
    <xf numFmtId="0" fontId="0" fillId="7" borderId="36" xfId="0" applyFill="1" applyBorder="1"/>
    <xf numFmtId="0" fontId="0" fillId="7" borderId="37" xfId="0" applyFill="1" applyBorder="1"/>
    <xf numFmtId="0" fontId="0" fillId="7" borderId="38" xfId="0" applyFill="1" applyBorder="1"/>
    <xf numFmtId="0" fontId="0" fillId="7" borderId="0" xfId="0" applyFill="1" applyAlignment="1">
      <alignment vertical="center"/>
    </xf>
    <xf numFmtId="0" fontId="0" fillId="7" borderId="39" xfId="0" applyFill="1" applyBorder="1"/>
    <xf numFmtId="0" fontId="8" fillId="7" borderId="0" xfId="0" applyFont="1" applyFill="1"/>
    <xf numFmtId="0" fontId="0" fillId="7" borderId="40" xfId="0" applyFill="1" applyBorder="1"/>
    <xf numFmtId="0" fontId="0" fillId="7" borderId="41" xfId="0" applyFill="1" applyBorder="1"/>
    <xf numFmtId="0" fontId="0" fillId="7" borderId="42" xfId="0" applyFill="1" applyBorder="1"/>
    <xf numFmtId="0" fontId="0" fillId="7" borderId="51" xfId="0" applyFill="1" applyBorder="1"/>
    <xf numFmtId="0" fontId="0" fillId="7" borderId="49" xfId="0" applyFill="1" applyBorder="1"/>
    <xf numFmtId="0" fontId="13" fillId="7" borderId="36" xfId="0" applyFont="1" applyFill="1" applyBorder="1"/>
    <xf numFmtId="0" fontId="17" fillId="7" borderId="0" xfId="0" applyFont="1" applyFill="1" applyAlignment="1">
      <alignment vertical="center" textRotation="90"/>
    </xf>
    <xf numFmtId="0" fontId="0" fillId="7" borderId="52" xfId="0" applyFill="1" applyBorder="1"/>
    <xf numFmtId="0" fontId="0" fillId="7" borderId="46" xfId="0" applyFill="1" applyBorder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0" borderId="0" xfId="0" applyAlignment="1">
      <alignment horizontal="right"/>
    </xf>
    <xf numFmtId="0" fontId="12" fillId="6" borderId="0" xfId="0" applyFont="1" applyFill="1"/>
    <xf numFmtId="0" fontId="8" fillId="6" borderId="0" xfId="0" applyFont="1" applyFill="1"/>
    <xf numFmtId="0" fontId="0" fillId="6" borderId="31" xfId="0" applyFill="1" applyBorder="1" applyAlignment="1">
      <alignment horizontal="center" vertical="center"/>
    </xf>
    <xf numFmtId="0" fontId="12" fillId="5" borderId="0" xfId="0" applyFont="1" applyFill="1"/>
    <xf numFmtId="0" fontId="20" fillId="8" borderId="53" xfId="0" applyFont="1" applyFill="1" applyBorder="1" applyAlignment="1">
      <alignment vertical="center" wrapText="1"/>
    </xf>
    <xf numFmtId="0" fontId="20" fillId="8" borderId="53" xfId="0" applyFont="1" applyFill="1" applyBorder="1" applyAlignment="1">
      <alignment horizontal="center" vertical="center" wrapText="1"/>
    </xf>
    <xf numFmtId="16" fontId="20" fillId="8" borderId="53" xfId="0" applyNumberFormat="1" applyFont="1" applyFill="1" applyBorder="1" applyAlignment="1">
      <alignment horizontal="center" vertical="center" wrapText="1"/>
    </xf>
    <xf numFmtId="0" fontId="21" fillId="8" borderId="53" xfId="0" applyFont="1" applyFill="1" applyBorder="1" applyAlignment="1">
      <alignment vertical="center" wrapText="1"/>
    </xf>
    <xf numFmtId="0" fontId="22" fillId="8" borderId="53" xfId="0" applyFont="1" applyFill="1" applyBorder="1" applyAlignment="1">
      <alignment vertical="center" wrapText="1"/>
    </xf>
    <xf numFmtId="17" fontId="20" fillId="8" borderId="53" xfId="0" applyNumberFormat="1" applyFont="1" applyFill="1" applyBorder="1" applyAlignment="1">
      <alignment horizontal="center" vertical="center" wrapText="1"/>
    </xf>
    <xf numFmtId="0" fontId="23" fillId="8" borderId="53" xfId="0" applyFont="1" applyFill="1" applyBorder="1" applyAlignment="1">
      <alignment vertical="center" wrapText="1"/>
    </xf>
    <xf numFmtId="14" fontId="20" fillId="8" borderId="53" xfId="0" applyNumberFormat="1" applyFont="1" applyFill="1" applyBorder="1" applyAlignment="1">
      <alignment horizontal="center" vertical="center" wrapText="1"/>
    </xf>
    <xf numFmtId="0" fontId="24" fillId="8" borderId="53" xfId="0" applyFont="1" applyFill="1" applyBorder="1" applyAlignment="1">
      <alignment vertical="center" wrapText="1"/>
    </xf>
    <xf numFmtId="0" fontId="25" fillId="9" borderId="53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left" vertical="center" indent="1"/>
    </xf>
    <xf numFmtId="22" fontId="0" fillId="0" borderId="0" xfId="0" applyNumberFormat="1"/>
    <xf numFmtId="0" fontId="15" fillId="0" borderId="0" xfId="0" applyFont="1"/>
    <xf numFmtId="0" fontId="15" fillId="0" borderId="0" xfId="0" applyFont="1" applyAlignment="1">
      <alignment horizontal="right"/>
    </xf>
    <xf numFmtId="14" fontId="0" fillId="5" borderId="0" xfId="0" applyNumberFormat="1" applyFill="1"/>
    <xf numFmtId="14" fontId="0" fillId="6" borderId="0" xfId="0" applyNumberFormat="1" applyFill="1"/>
    <xf numFmtId="14" fontId="6" fillId="6" borderId="0" xfId="0" applyNumberFormat="1" applyFont="1" applyFill="1" applyAlignment="1">
      <alignment vertical="center"/>
    </xf>
    <xf numFmtId="14" fontId="15" fillId="0" borderId="0" xfId="0" applyNumberFormat="1" applyFont="1"/>
    <xf numFmtId="14" fontId="0" fillId="0" borderId="0" xfId="0" applyNumberFormat="1"/>
    <xf numFmtId="0" fontId="8" fillId="6" borderId="31" xfId="0" applyFont="1" applyFill="1" applyBorder="1" applyAlignment="1">
      <alignment horizontal="center" vertical="center"/>
    </xf>
    <xf numFmtId="14" fontId="8" fillId="6" borderId="31" xfId="0" applyNumberFormat="1" applyFont="1" applyFill="1" applyBorder="1" applyAlignment="1">
      <alignment horizontal="center" vertical="center"/>
    </xf>
    <xf numFmtId="0" fontId="27" fillId="6" borderId="0" xfId="0" applyFont="1" applyFill="1"/>
    <xf numFmtId="0" fontId="8" fillId="0" borderId="0" xfId="0" applyFont="1"/>
    <xf numFmtId="14" fontId="8" fillId="0" borderId="0" xfId="0" applyNumberFormat="1" applyFont="1"/>
    <xf numFmtId="0" fontId="19" fillId="6" borderId="0" xfId="0" applyFont="1" applyFill="1" applyAlignment="1">
      <alignment horizontal="center"/>
    </xf>
    <xf numFmtId="0" fontId="19" fillId="6" borderId="0" xfId="0" applyFont="1" applyFill="1"/>
    <xf numFmtId="0" fontId="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30" fillId="5" borderId="31" xfId="0" applyFont="1" applyFill="1" applyBorder="1" applyAlignment="1">
      <alignment horizontal="center" vertical="center"/>
    </xf>
    <xf numFmtId="14" fontId="29" fillId="10" borderId="0" xfId="0" applyNumberFormat="1" applyFont="1" applyFill="1" applyAlignment="1">
      <alignment horizontal="center" vertical="center"/>
    </xf>
    <xf numFmtId="0" fontId="0" fillId="7" borderId="25" xfId="0" applyFill="1" applyBorder="1"/>
    <xf numFmtId="0" fontId="0" fillId="7" borderId="54" xfId="0" applyFill="1" applyBorder="1"/>
    <xf numFmtId="0" fontId="0" fillId="7" borderId="55" xfId="0" applyFill="1" applyBorder="1"/>
    <xf numFmtId="0" fontId="0" fillId="7" borderId="56" xfId="0" applyFill="1" applyBorder="1"/>
    <xf numFmtId="0" fontId="0" fillId="7" borderId="57" xfId="0" applyFill="1" applyBorder="1"/>
    <xf numFmtId="0" fontId="33" fillId="5" borderId="0" xfId="0" applyFont="1" applyFill="1" applyAlignment="1">
      <alignment vertical="center"/>
    </xf>
    <xf numFmtId="9" fontId="10" fillId="6" borderId="0" xfId="1" applyFont="1" applyFill="1" applyAlignment="1">
      <alignment horizontal="center" vertical="center"/>
    </xf>
    <xf numFmtId="10" fontId="10" fillId="6" borderId="0" xfId="1" applyNumberFormat="1" applyFont="1" applyFill="1" applyAlignment="1">
      <alignment horizontal="center" vertical="center"/>
    </xf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6" fillId="0" borderId="0" xfId="0" applyFont="1"/>
    <xf numFmtId="14" fontId="6" fillId="0" borderId="0" xfId="0" applyNumberFormat="1" applyFont="1"/>
    <xf numFmtId="0" fontId="6" fillId="0" borderId="0" xfId="0" applyFont="1" applyAlignment="1">
      <alignment horizontal="center"/>
    </xf>
    <xf numFmtId="0" fontId="34" fillId="6" borderId="0" xfId="0" applyFont="1" applyFill="1"/>
    <xf numFmtId="0" fontId="6" fillId="6" borderId="58" xfId="0" applyFont="1" applyFill="1" applyBorder="1" applyAlignment="1">
      <alignment vertical="center"/>
    </xf>
    <xf numFmtId="0" fontId="7" fillId="0" borderId="31" xfId="0" applyFont="1" applyBorder="1" applyAlignment="1">
      <alignment horizontal="center" vertical="center"/>
    </xf>
    <xf numFmtId="0" fontId="14" fillId="5" borderId="0" xfId="0" applyFont="1" applyFill="1" applyAlignment="1">
      <alignment horizontal="right" vertical="center"/>
    </xf>
    <xf numFmtId="14" fontId="7" fillId="6" borderId="31" xfId="0" applyNumberFormat="1" applyFont="1" applyFill="1" applyBorder="1" applyAlignment="1">
      <alignment horizontal="center" vertical="center"/>
    </xf>
    <xf numFmtId="0" fontId="35" fillId="5" borderId="21" xfId="0" applyFont="1" applyFill="1" applyBorder="1" applyAlignment="1">
      <alignment horizontal="center" vertical="center"/>
    </xf>
    <xf numFmtId="0" fontId="35" fillId="5" borderId="21" xfId="0" applyFont="1" applyFill="1" applyBorder="1" applyAlignment="1">
      <alignment horizontal="center" vertical="center" wrapText="1"/>
    </xf>
    <xf numFmtId="0" fontId="8" fillId="6" borderId="31" xfId="0" applyFont="1" applyFill="1" applyBorder="1"/>
    <xf numFmtId="0" fontId="0" fillId="6" borderId="31" xfId="0" applyFill="1" applyBorder="1"/>
    <xf numFmtId="0" fontId="19" fillId="6" borderId="0" xfId="0" applyFont="1" applyFill="1" applyAlignment="1">
      <alignment horizontal="center" vertical="center"/>
    </xf>
    <xf numFmtId="0" fontId="0" fillId="6" borderId="59" xfId="0" applyFill="1" applyBorder="1" applyAlignment="1">
      <alignment horizontal="right"/>
    </xf>
    <xf numFmtId="14" fontId="5" fillId="6" borderId="0" xfId="0" applyNumberFormat="1" applyFont="1" applyFill="1" applyAlignment="1">
      <alignment horizontal="center" vertical="center"/>
    </xf>
    <xf numFmtId="0" fontId="19" fillId="6" borderId="0" xfId="0" applyFont="1" applyFill="1" applyAlignment="1">
      <alignment vertical="center"/>
    </xf>
    <xf numFmtId="0" fontId="0" fillId="6" borderId="32" xfId="0" applyFill="1" applyBorder="1"/>
    <xf numFmtId="0" fontId="6" fillId="6" borderId="31" xfId="0" applyFont="1" applyFill="1" applyBorder="1" applyAlignment="1">
      <alignment horizontal="center" vertical="center"/>
    </xf>
    <xf numFmtId="0" fontId="0" fillId="6" borderId="34" xfId="0" applyFill="1" applyBorder="1"/>
    <xf numFmtId="0" fontId="8" fillId="6" borderId="31" xfId="0" applyFont="1" applyFill="1" applyBorder="1" applyAlignment="1">
      <alignment vertical="center"/>
    </xf>
    <xf numFmtId="0" fontId="14" fillId="12" borderId="0" xfId="0" applyFont="1" applyFill="1" applyAlignment="1">
      <alignment horizontal="left" vertical="center"/>
    </xf>
    <xf numFmtId="0" fontId="5" fillId="6" borderId="63" xfId="0" applyFont="1" applyFill="1" applyBorder="1" applyAlignment="1">
      <alignment horizontal="center" vertical="center"/>
    </xf>
    <xf numFmtId="0" fontId="5" fillId="6" borderId="65" xfId="0" applyFont="1" applyFill="1" applyBorder="1" applyAlignment="1">
      <alignment horizontal="center" vertical="center"/>
    </xf>
    <xf numFmtId="0" fontId="5" fillId="6" borderId="64" xfId="0" applyFont="1" applyFill="1" applyBorder="1" applyAlignment="1">
      <alignment horizontal="center" vertical="center"/>
    </xf>
    <xf numFmtId="0" fontId="34" fillId="0" borderId="0" xfId="0" applyFont="1"/>
    <xf numFmtId="0" fontId="27" fillId="0" borderId="0" xfId="0" applyFont="1"/>
    <xf numFmtId="0" fontId="12" fillId="0" borderId="0" xfId="0" applyFont="1"/>
    <xf numFmtId="14" fontId="6" fillId="6" borderId="0" xfId="0" applyNumberFormat="1" applyFont="1" applyFill="1" applyAlignment="1">
      <alignment horizontal="left" vertical="center"/>
    </xf>
    <xf numFmtId="0" fontId="8" fillId="6" borderId="31" xfId="0" applyFont="1" applyFill="1" applyBorder="1" applyAlignment="1">
      <alignment horizontal="righ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28" fillId="0" borderId="0" xfId="0" applyFont="1" applyAlignment="1">
      <alignment horizontal="right" vertical="center"/>
    </xf>
    <xf numFmtId="0" fontId="8" fillId="6" borderId="0" xfId="0" applyFont="1" applyFill="1" applyAlignment="1">
      <alignment horizontal="left"/>
    </xf>
    <xf numFmtId="0" fontId="12" fillId="6" borderId="46" xfId="0" applyFont="1" applyFill="1" applyBorder="1"/>
    <xf numFmtId="0" fontId="35" fillId="5" borderId="31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right" vertical="center"/>
    </xf>
    <xf numFmtId="0" fontId="19" fillId="5" borderId="32" xfId="0" applyFont="1" applyFill="1" applyBorder="1" applyAlignment="1">
      <alignment horizontal="center" vertical="center"/>
    </xf>
    <xf numFmtId="0" fontId="19" fillId="5" borderId="34" xfId="0" applyFont="1" applyFill="1" applyBorder="1" applyAlignment="1">
      <alignment horizontal="center" vertical="center"/>
    </xf>
    <xf numFmtId="0" fontId="19" fillId="5" borderId="31" xfId="0" applyFont="1" applyFill="1" applyBorder="1" applyAlignment="1">
      <alignment horizontal="center" vertical="center"/>
    </xf>
    <xf numFmtId="0" fontId="19" fillId="5" borderId="46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6" borderId="41" xfId="0" applyFont="1" applyFill="1" applyBorder="1" applyAlignment="1">
      <alignment horizontal="center"/>
    </xf>
    <xf numFmtId="0" fontId="17" fillId="7" borderId="0" xfId="0" applyFont="1" applyFill="1" applyAlignment="1">
      <alignment horizontal="center" vertical="center" textRotation="90"/>
    </xf>
    <xf numFmtId="0" fontId="8" fillId="7" borderId="43" xfId="0" applyFont="1" applyFill="1" applyBorder="1" applyAlignment="1">
      <alignment horizontal="center" vertical="center" wrapText="1"/>
    </xf>
    <xf numFmtId="0" fontId="8" fillId="7" borderId="44" xfId="0" applyFont="1" applyFill="1" applyBorder="1" applyAlignment="1">
      <alignment horizontal="center" vertical="center" wrapText="1"/>
    </xf>
    <xf numFmtId="0" fontId="8" fillId="7" borderId="45" xfId="0" applyFont="1" applyFill="1" applyBorder="1" applyAlignment="1">
      <alignment horizontal="center" vertical="center" wrapText="1"/>
    </xf>
    <xf numFmtId="0" fontId="8" fillId="7" borderId="46" xfId="0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8" fillId="7" borderId="47" xfId="0" applyFont="1" applyFill="1" applyBorder="1" applyAlignment="1">
      <alignment horizontal="center" vertical="center" wrapText="1"/>
    </xf>
    <xf numFmtId="0" fontId="8" fillId="7" borderId="49" xfId="0" applyFont="1" applyFill="1" applyBorder="1" applyAlignment="1">
      <alignment horizontal="center" vertical="center" wrapText="1"/>
    </xf>
    <xf numFmtId="0" fontId="18" fillId="7" borderId="43" xfId="0" applyFont="1" applyFill="1" applyBorder="1" applyAlignment="1">
      <alignment horizontal="center" vertical="center" textRotation="90" wrapText="1"/>
    </xf>
    <xf numFmtId="0" fontId="18" fillId="7" borderId="45" xfId="0" applyFont="1" applyFill="1" applyBorder="1" applyAlignment="1">
      <alignment horizontal="center" vertical="center" textRotation="90" wrapText="1"/>
    </xf>
    <xf numFmtId="0" fontId="18" fillId="7" borderId="48" xfId="0" applyFont="1" applyFill="1" applyBorder="1" applyAlignment="1">
      <alignment horizontal="center" vertical="center" textRotation="90" wrapText="1"/>
    </xf>
    <xf numFmtId="0" fontId="18" fillId="7" borderId="50" xfId="0" applyFont="1" applyFill="1" applyBorder="1" applyAlignment="1">
      <alignment horizontal="center" vertical="center" textRotation="90" wrapText="1"/>
    </xf>
    <xf numFmtId="0" fontId="18" fillId="7" borderId="46" xfId="0" applyFont="1" applyFill="1" applyBorder="1" applyAlignment="1">
      <alignment horizontal="center" vertical="center" textRotation="90" wrapText="1"/>
    </xf>
    <xf numFmtId="0" fontId="18" fillId="7" borderId="47" xfId="0" applyFont="1" applyFill="1" applyBorder="1" applyAlignment="1">
      <alignment horizontal="center" vertical="center" textRotation="90" wrapText="1"/>
    </xf>
    <xf numFmtId="0" fontId="10" fillId="7" borderId="22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7" borderId="24" xfId="0" applyFont="1" applyFill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0" fillId="7" borderId="25" xfId="0" applyFont="1" applyFill="1" applyBorder="1" applyAlignment="1">
      <alignment horizontal="center" vertical="center" wrapText="1"/>
    </xf>
    <xf numFmtId="0" fontId="10" fillId="7" borderId="26" xfId="0" applyFont="1" applyFill="1" applyBorder="1" applyAlignment="1">
      <alignment horizontal="center" vertical="center" wrapText="1"/>
    </xf>
    <xf numFmtId="0" fontId="10" fillId="7" borderId="29" xfId="0" applyFont="1" applyFill="1" applyBorder="1" applyAlignment="1">
      <alignment horizontal="center" vertical="center" wrapText="1"/>
    </xf>
    <xf numFmtId="0" fontId="10" fillId="7" borderId="27" xfId="0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textRotation="90" wrapText="1"/>
    </xf>
    <xf numFmtId="0" fontId="10" fillId="7" borderId="22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3" xfId="0" applyFont="1" applyFill="1" applyBorder="1" applyAlignment="1">
      <alignment horizontal="center" vertical="center"/>
    </xf>
    <xf numFmtId="0" fontId="10" fillId="7" borderId="24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10" fillId="7" borderId="26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0" fillId="7" borderId="32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15" fillId="7" borderId="32" xfId="0" applyFont="1" applyFill="1" applyBorder="1" applyAlignment="1">
      <alignment horizontal="center" vertical="center"/>
    </xf>
    <xf numFmtId="0" fontId="15" fillId="7" borderId="33" xfId="0" applyFont="1" applyFill="1" applyBorder="1" applyAlignment="1">
      <alignment horizontal="center" vertical="center"/>
    </xf>
    <xf numFmtId="0" fontId="15" fillId="7" borderId="34" xfId="0" applyFont="1" applyFill="1" applyBorder="1" applyAlignment="1">
      <alignment horizontal="center" vertical="center"/>
    </xf>
    <xf numFmtId="0" fontId="35" fillId="5" borderId="32" xfId="0" applyFont="1" applyFill="1" applyBorder="1" applyAlignment="1">
      <alignment horizontal="center" vertical="center"/>
    </xf>
    <xf numFmtId="0" fontId="35" fillId="5" borderId="33" xfId="0" applyFont="1" applyFill="1" applyBorder="1" applyAlignment="1">
      <alignment horizontal="center" vertical="center"/>
    </xf>
    <xf numFmtId="0" fontId="35" fillId="5" borderId="34" xfId="0" applyFont="1" applyFill="1" applyBorder="1" applyAlignment="1">
      <alignment horizontal="center" vertical="center"/>
    </xf>
    <xf numFmtId="0" fontId="7" fillId="6" borderId="31" xfId="0" applyFont="1" applyFill="1" applyBorder="1" applyAlignment="1">
      <alignment horizontal="center" vertical="center"/>
    </xf>
    <xf numFmtId="14" fontId="7" fillId="6" borderId="31" xfId="0" applyNumberFormat="1" applyFont="1" applyFill="1" applyBorder="1" applyAlignment="1">
      <alignment horizontal="center" vertical="center"/>
    </xf>
    <xf numFmtId="0" fontId="10" fillId="7" borderId="24" xfId="0" applyFont="1" applyFill="1" applyBorder="1" applyAlignment="1">
      <alignment horizontal="center" textRotation="90" wrapText="1"/>
    </xf>
    <xf numFmtId="0" fontId="10" fillId="7" borderId="25" xfId="0" applyFont="1" applyFill="1" applyBorder="1" applyAlignment="1">
      <alignment horizontal="center" textRotation="90" wrapText="1"/>
    </xf>
    <xf numFmtId="0" fontId="10" fillId="7" borderId="26" xfId="0" applyFont="1" applyFill="1" applyBorder="1" applyAlignment="1">
      <alignment horizontal="center" textRotation="90" wrapText="1"/>
    </xf>
    <xf numFmtId="0" fontId="10" fillId="7" borderId="27" xfId="0" applyFont="1" applyFill="1" applyBorder="1" applyAlignment="1">
      <alignment horizontal="center" textRotation="90" wrapText="1"/>
    </xf>
    <xf numFmtId="0" fontId="0" fillId="6" borderId="0" xfId="0" applyFill="1" applyAlignment="1">
      <alignment horizontal="center" vertical="center" wrapText="1"/>
    </xf>
    <xf numFmtId="14" fontId="35" fillId="5" borderId="0" xfId="0" applyNumberFormat="1" applyFont="1" applyFill="1" applyAlignment="1">
      <alignment horizontal="left" vertical="center"/>
    </xf>
    <xf numFmtId="0" fontId="35" fillId="5" borderId="0" xfId="0" applyFont="1" applyFill="1" applyAlignment="1">
      <alignment horizontal="center" vertical="center"/>
    </xf>
    <xf numFmtId="0" fontId="35" fillId="5" borderId="60" xfId="0" applyFont="1" applyFill="1" applyBorder="1" applyAlignment="1">
      <alignment horizontal="center" vertical="center"/>
    </xf>
    <xf numFmtId="0" fontId="35" fillId="5" borderId="61" xfId="0" applyFont="1" applyFill="1" applyBorder="1" applyAlignment="1">
      <alignment horizontal="center" vertical="center"/>
    </xf>
    <xf numFmtId="0" fontId="35" fillId="5" borderId="62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right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9">
    <dxf>
      <font>
        <color theme="3" tint="0.24994659260841701"/>
      </font>
    </dxf>
    <dxf>
      <font>
        <b/>
        <i val="0"/>
        <color theme="3"/>
      </font>
    </dxf>
    <dxf>
      <font>
        <b/>
        <i val="0"/>
        <color theme="3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theme="3"/>
      </font>
    </dxf>
    <dxf>
      <font>
        <color theme="0" tint="-0.24994659260841701"/>
      </font>
    </dxf>
    <dxf>
      <font>
        <b/>
        <i val="0"/>
        <color theme="3"/>
      </font>
    </dxf>
  </dxfs>
  <tableStyles count="0" defaultTableStyle="TableStyleMedium2" defaultPivotStyle="PivotStyleLight16"/>
  <colors>
    <mruColors>
      <color rgb="FFFFE1E1"/>
      <color rgb="FFFFCCCC"/>
      <color rgb="FFFFE5E5"/>
      <color rgb="FFFED2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CA$3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CheckBox" fmlaLink="$K$2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22" fmlaLink="asd!$D$4" fmlaRange="asd!$B$5:$B$25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openxmlformats.org/officeDocument/2006/relationships/hyperlink" Target="#'Planilha de Controle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5" Type="http://schemas.openxmlformats.org/officeDocument/2006/relationships/image" Target="../media/image10.svg"/><Relationship Id="rId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svg"/><Relationship Id="rId2" Type="http://schemas.openxmlformats.org/officeDocument/2006/relationships/hyperlink" Target="#'DashBoard - Planejador'!A1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0</xdr:row>
      <xdr:rowOff>95250</xdr:rowOff>
    </xdr:from>
    <xdr:to>
      <xdr:col>4</xdr:col>
      <xdr:colOff>99972</xdr:colOff>
      <xdr:row>0</xdr:row>
      <xdr:rowOff>457199</xdr:rowOff>
    </xdr:to>
    <xdr:pic>
      <xdr:nvPicPr>
        <xdr:cNvPr id="14" name="Imagem 13" descr="Nagumo Institucional">
          <a:extLst>
            <a:ext uri="{FF2B5EF4-FFF2-40B4-BE49-F238E27FC236}">
              <a16:creationId xmlns:a16="http://schemas.microsoft.com/office/drawing/2014/main" id="{B8B4EDBA-0F2C-41FD-9A76-C4B067FF5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0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293D4B17-B5D3-4319-80CA-BBC99FCC8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547761E4-EDA3-4DE8-BC13-0B4573D11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67</xdr:col>
          <xdr:colOff>295275</xdr:colOff>
          <xdr:row>0</xdr:row>
          <xdr:rowOff>104775</xdr:rowOff>
        </xdr:from>
        <xdr:to>
          <xdr:col>68</xdr:col>
          <xdr:colOff>1333500</xdr:colOff>
          <xdr:row>0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0</xdr:colOff>
          <xdr:row>0</xdr:row>
          <xdr:rowOff>104775</xdr:rowOff>
        </xdr:from>
        <xdr:to>
          <xdr:col>70</xdr:col>
          <xdr:colOff>1333500</xdr:colOff>
          <xdr:row>0</xdr:row>
          <xdr:rowOff>485775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Lojas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5</xdr:row>
          <xdr:rowOff>9525</xdr:rowOff>
        </xdr:from>
        <xdr:to>
          <xdr:col>77</xdr:col>
          <xdr:colOff>0</xdr:colOff>
          <xdr:row>6</xdr:row>
          <xdr:rowOff>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 Marca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6</xdr:row>
          <xdr:rowOff>9525</xdr:rowOff>
        </xdr:from>
        <xdr:to>
          <xdr:col>77</xdr:col>
          <xdr:colOff>0</xdr:colOff>
          <xdr:row>7</xdr:row>
          <xdr:rowOff>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 Fornecedor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4</xdr:row>
          <xdr:rowOff>9525</xdr:rowOff>
        </xdr:from>
        <xdr:to>
          <xdr:col>77</xdr:col>
          <xdr:colOff>57150</xdr:colOff>
          <xdr:row>5</xdr:row>
          <xdr:rowOff>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Tudo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238125</xdr:colOff>
      <xdr:row>0</xdr:row>
      <xdr:rowOff>66675</xdr:rowOff>
    </xdr:from>
    <xdr:to>
      <xdr:col>1</xdr:col>
      <xdr:colOff>438150</xdr:colOff>
      <xdr:row>1</xdr:row>
      <xdr:rowOff>38101</xdr:rowOff>
    </xdr:to>
    <xdr:grpSp>
      <xdr:nvGrpSpPr>
        <xdr:cNvPr id="7" name="Agrupa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7C5EFC2-D544-DDA8-0AE7-A1F2013DB761}"/>
            </a:ext>
          </a:extLst>
        </xdr:cNvPr>
        <xdr:cNvGrpSpPr/>
      </xdr:nvGrpSpPr>
      <xdr:grpSpPr>
        <a:xfrm>
          <a:off x="238125" y="66675"/>
          <a:ext cx="514350" cy="514351"/>
          <a:chOff x="238125" y="66675"/>
          <a:chExt cx="514350" cy="514351"/>
        </a:xfrm>
      </xdr:grpSpPr>
      <xdr:pic>
        <xdr:nvPicPr>
          <xdr:cNvPr id="4" name="Gráfico 3" descr="Ábaco com preenchimento sólido">
            <a:extLst>
              <a:ext uri="{FF2B5EF4-FFF2-40B4-BE49-F238E27FC236}">
                <a16:creationId xmlns:a16="http://schemas.microsoft.com/office/drawing/2014/main" id="{7DBFB8D4-7F7D-E485-755D-905AD4C39B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04799" y="66675"/>
            <a:ext cx="371475" cy="371475"/>
          </a:xfrm>
          <a:prstGeom prst="rect">
            <a:avLst/>
          </a:prstGeom>
        </xdr:spPr>
      </xdr:pic>
      <xdr:sp macro="" textlink="">
        <xdr:nvSpPr>
          <xdr:cNvPr id="5" name="CaixaDeTexto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55DE16A-4763-4B92-AC27-E638EACFA28B}"/>
              </a:ext>
            </a:extLst>
          </xdr:cNvPr>
          <xdr:cNvSpPr txBox="1"/>
        </xdr:nvSpPr>
        <xdr:spPr>
          <a:xfrm>
            <a:off x="238125" y="352426"/>
            <a:ext cx="5143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PLANILHA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1476375</xdr:colOff>
      <xdr:row>0</xdr:row>
      <xdr:rowOff>95250</xdr:rowOff>
    </xdr:from>
    <xdr:to>
      <xdr:col>2</xdr:col>
      <xdr:colOff>1014372</xdr:colOff>
      <xdr:row>0</xdr:row>
      <xdr:rowOff>457199</xdr:rowOff>
    </xdr:to>
    <xdr:pic>
      <xdr:nvPicPr>
        <xdr:cNvPr id="3" name="Imagem 2" descr="Nagumo Institucional">
          <a:extLst>
            <a:ext uri="{FF2B5EF4-FFF2-40B4-BE49-F238E27FC236}">
              <a16:creationId xmlns:a16="http://schemas.microsoft.com/office/drawing/2014/main" id="{89A08713-40E4-4350-971F-DB7201CC4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0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19050</xdr:colOff>
      <xdr:row>0</xdr:row>
      <xdr:rowOff>76200</xdr:rowOff>
    </xdr:from>
    <xdr:to>
      <xdr:col>1</xdr:col>
      <xdr:colOff>428625</xdr:colOff>
      <xdr:row>1</xdr:row>
      <xdr:rowOff>104775</xdr:rowOff>
    </xdr:to>
    <xdr:grpSp>
      <xdr:nvGrpSpPr>
        <xdr:cNvPr id="4" name="Agrupar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3EAF3-5C02-4BED-9C18-C6EA9620B754}"/>
            </a:ext>
          </a:extLst>
        </xdr:cNvPr>
        <xdr:cNvGrpSpPr/>
      </xdr:nvGrpSpPr>
      <xdr:grpSpPr>
        <a:xfrm>
          <a:off x="323850" y="76200"/>
          <a:ext cx="409575" cy="571500"/>
          <a:chOff x="314325" y="104775"/>
          <a:chExt cx="409575" cy="571500"/>
        </a:xfrm>
      </xdr:grpSpPr>
      <xdr:pic>
        <xdr:nvPicPr>
          <xdr:cNvPr id="5" name="Imagem 4" descr="Casa - ícones de edifícios grátis">
            <a:extLst>
              <a:ext uri="{FF2B5EF4-FFF2-40B4-BE49-F238E27FC236}">
                <a16:creationId xmlns:a16="http://schemas.microsoft.com/office/drawing/2014/main" id="{45DE0DB5-B9C1-923A-04C1-1E51CF3CFA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9592C05C-147E-FF80-1814-6CE6CC85332D}"/>
              </a:ext>
            </a:extLst>
          </xdr:cNvPr>
          <xdr:cNvSpPr txBox="1"/>
        </xdr:nvSpPr>
        <xdr:spPr>
          <a:xfrm>
            <a:off x="314325" y="361950"/>
            <a:ext cx="4095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0</xdr:row>
          <xdr:rowOff>95250</xdr:rowOff>
        </xdr:from>
        <xdr:to>
          <xdr:col>9</xdr:col>
          <xdr:colOff>1266825</xdr:colOff>
          <xdr:row>0</xdr:row>
          <xdr:rowOff>447675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Utilizar Data Atual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0</xdr:row>
          <xdr:rowOff>85725</xdr:rowOff>
        </xdr:from>
        <xdr:to>
          <xdr:col>6</xdr:col>
          <xdr:colOff>1447800</xdr:colOff>
          <xdr:row>0</xdr:row>
          <xdr:rowOff>466725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▶▶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1209675</xdr:colOff>
          <xdr:row>5</xdr:row>
          <xdr:rowOff>57150</xdr:rowOff>
        </xdr:from>
        <xdr:to>
          <xdr:col>11</xdr:col>
          <xdr:colOff>1381125</xdr:colOff>
          <xdr:row>6</xdr:row>
          <xdr:rowOff>123825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51B7B8F3-4CF5-4620-AA51-B64F95ADF3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969B78-0D73-4A4D-BEB4-62CC2A0121B8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733B0ED4-7257-929E-989D-F9DD14C46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5502C709-E75B-84E2-6431-DCC8A14314A3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093C84B3-F2E5-47BF-BCC0-AFA66910A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5197628B-96FF-4432-A13E-4EC4657AC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9A46024D-F7B8-4224-ADF5-16E7889CE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5C57324-1983-4E15-90FE-DB896794F271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96F3A07D-4EFA-0DB2-1264-8EF0870313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5E2D90B0-D3F1-B6F2-723B-07B831AEF2F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EF013D91-2FCF-4E9B-8EFC-7300AEA7E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40439E22-0A94-468A-89CA-75A385BA7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53600A79-EC22-468E-846C-89DA11D90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18C4446-3EC9-4F10-B863-38A0734A91A9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5947DDA9-178D-7CBE-7C85-A5CF5DFEF3A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F93AA6D-0E6C-8A9A-C007-A5BA9A2BB9C2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E8DC0C1E-7DC3-4D79-AE8F-EA85E5985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D34651A0-4395-4E8A-BCE6-707AB0D4E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90E9ECFB-D626-47E2-94D6-F2F99784C5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406C15-EEB2-4605-A300-742919C298BA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74A0B707-4FAC-B158-E423-B70472D53BB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6040895A-0D65-CC57-2C8C-2E526B8C2A09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B5E3B49D-29BC-4BB7-8C4B-6ED55E1C0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65CA5B6C-C77E-4227-9BBB-6FD3A3B6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E0A9D6A5-FF76-4B1C-9247-F35586A20A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E43CF8-85C5-452F-B926-E1CDC628F7B0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8039177D-0B43-8CFB-69DC-FCC82007EC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B9EF97E-5749-98B1-ED09-729F2DC75F92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66C5A6A6-F774-404F-A952-C8DB69A6F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EE614D41-7F37-4111-B8E6-AC340A6DF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194E8E41-C2A9-4AE0-9FBD-900B5D501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9A7288-429D-4711-9DA4-4891511A69F3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C598E7B6-4EBD-E321-D66C-AA37F2048C8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41CAEB1-2E03-C200-E31A-86A022A335B1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079BC56A-3813-48BD-B8CE-145463A79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ACCBD41E-7FA9-4248-B31E-6AA8A6739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BA5BE890-63C0-4BEE-AAC5-7A5824D130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6C2113-8831-4D5F-97A2-422509B516A3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7CE18D47-5F1B-99F5-FAB4-39EDAF5CD7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E6F0394F-084F-2591-DBB4-9F5CC66095E9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4C81E000-C0C2-4296-86CE-6CF315591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369747EE-7CBF-40D5-8393-F3354E25A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B4D0D7C1-E1E1-5384-4C80-04E4D49D4C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48009CF-8865-B9D7-23A3-2544D48290B2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3" name="Imagem 2" descr="Casa - ícones de edifícios grátis">
            <a:extLst>
              <a:ext uri="{FF2B5EF4-FFF2-40B4-BE49-F238E27FC236}">
                <a16:creationId xmlns:a16="http://schemas.microsoft.com/office/drawing/2014/main" id="{4465667A-377B-ED92-BA8D-B24DCEE1E2B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EA5BD76-4DCA-05A1-3A6A-8C79D1DBF6F1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8B37CB12-3719-DA8D-1A45-971DD348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0960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CA4AE90C-E238-4E6E-91A8-79488FE29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2AA913-2524-4167-A79C-16E0CB3E5778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4A2BD505-7594-204E-F39C-8307820B419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CB494B75-FD8C-4DB3-2F56-E8033A3C745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6380ABA4-913A-4864-A7C2-93C27A55D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56D0AD55-BD4B-4A9E-86B6-5D59D0E93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AA41A713-F59E-4564-8A3F-7723F19E30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2BF8F2C-E939-43C8-8C50-0BB0630392E2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AFC72E99-C5F7-4C06-69E0-288C8758E9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CAF7C69D-36A6-9CE2-0A64-CB9825CDB269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8D1E9B6C-51FA-4C86-9C55-1A0488E4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F5E399CB-9D93-440A-9E06-A670FBF70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D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1E97911F-1BE7-4753-A7C5-1DEDFAD75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207FA5F-C55B-48B0-8E63-2757259AB142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E4CB7EEE-11C7-4378-296C-BA59434B7FD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2C99241-F279-D5B3-D6D9-35122D81A7DA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42F516FE-A571-4BF8-BC98-45D652EEA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44634521-39B6-4FA5-A2DF-6F808AB95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BD5BDCA6-E7E5-4E25-A769-5A1EC0B2E1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F63E56-07E2-41B8-A94E-373F430B89E1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4942A9F1-A062-07A5-BFEE-99535440823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2DD9641-4E1C-FAA5-A0CC-6EA15520803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4930FAC9-191F-481C-9A1E-2C7E3F714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58E18CB4-C251-42BC-B414-63F6F6B2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F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034AE0DA-3BB3-4DAA-9A52-D464B3DAE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5E9E68-BDC9-4C25-ABF0-42F6A8A934E6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83EFD76C-276D-B73F-9026-318C868F60E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C82F1776-6F37-D152-7298-670BDA9C73AF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1B288605-632A-4601-8844-FD9E52EDE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AE9F1ABD-1716-49B8-A165-71DC385B8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FFD407EC-5D0F-4B84-A50D-4FE69E6C35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72866B4-E3FF-42A1-B4A0-680795819E04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A88AE550-F2E9-66B4-2349-27DC1450AB4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26E1BC0-8B65-91E8-8DF2-7E180C0597F3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4C9ACCB4-0E0F-4B6D-9B30-D2E6DE930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9483C239-BF57-40F9-82B2-FCBD292C9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AB6942F5-4E9A-4522-AE46-4E32964B3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72531A-1435-4A70-9037-4AD9222858C2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B2F30E44-E319-B848-BF0E-AC62E4FC3DA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BABFF75-0171-D850-8A10-FCB0CFDBFB87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EA319614-AAEA-4A39-8F26-81E84435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D2E18A2B-090C-4306-8914-E71EC31DA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E9CE5C2B-BAD8-4DAA-8EA7-67343BC3AD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5620C13-87BE-42AB-9576-B889A1DDB5C0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2EE66CEF-7290-FEB4-FCF6-A9547F4870B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9B8BBA5-3BD8-40A8-79E7-D48A54A4EA47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0971C52E-94B4-4A86-BD81-500C5BC7B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4ED8A21-B3E2-419B-AAC4-00DC9CAC0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05BDAAAA-9AE2-40E4-913D-B0D10538CC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5FFF19-DEC3-438B-B79C-4191F17D3D15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FF1E5082-3A36-3585-F8C2-CFC6CAD2A05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A5595B2-CC82-E57C-2CE2-156F4DE4828A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29D031F4-69A3-43B7-B1B2-4D9C44E94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6BD71B55-A380-4028-AFF8-EEF838B43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56067E05-C9D5-4038-ADB8-F725AAE48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7EEF0E-37DA-4975-843C-3B66E6034D8F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A3DA8F9F-CF12-BCA8-9F73-59FA5B0DC3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BDCD9B1-8F7D-FF29-3A4E-D4892505B178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38D70C9C-2FE0-4BF9-8142-652C0E3C8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708BCF9B-5D43-4053-B901-EC529CCCE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C0395C9E-45F5-4C9E-9518-A7F111629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8E4B6A-CB35-482B-AF34-0445732F2466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C90A1554-BF29-D731-B599-477F46C4E8E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607E24EA-C24D-509C-375A-B8AC4C39B0FE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1B1D6CC3-0DDE-4B37-A849-24470AA3F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34864F44-839F-4C5A-A7D4-DA38C062E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E5129A6F-E2A8-4241-8971-1F2988CF7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7CCB5-18F3-496D-804C-668746242DC7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962D7246-9FEC-585D-5670-3F162F9196B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5FC2FE3-0F31-37AD-654B-77D49ED7C671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6BD83383-432D-47D8-AAEA-DC7F2C411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AB5DE426-4375-4F7A-BD85-9276D93FE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687950C0-FF88-414A-BA66-8EEEB585DF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DAD2B9-D0AA-4441-8838-1F2D68763FC4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AD7ACB15-0390-9426-F2FD-AAE132E86EB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2C4053B-48AC-093F-1E14-D66E6AA8F6AC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E3506E64-1263-4C91-B883-957A9B88D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D57A5C04-B1AF-4D2A-A4E9-04169D124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B454FE91-EDD8-482B-A780-62A49C164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DD3990A-5E19-4489-A8C7-D6EA7DA184CB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A8EE4DFB-523D-4BD1-6916-F2A9CCDB2A7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EEDF532-8C34-BA7B-6565-6A9684BD4F2B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DC72BE79-CD35-4F5F-8CB5-73E321B48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E0D0A1CD-4DFD-41E6-B5B2-E36F913E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7BEC8BDA-A462-436E-8DC6-96F78F1328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CE9647-CFBF-43E5-B4C7-4CCE9EA3F26C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7D4BE0D6-4EA9-6170-B852-79EA02A84B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672257C1-A362-9827-CB2E-AE9505699F31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88F9645C-B1A2-489B-8394-F13877DE3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A34F63C-4FD9-40F3-8541-0C947D54F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68040C60-542E-48F2-8ADB-208D3A049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3DB54FD-C6AE-4D48-87C9-16E9BA8D4182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9BCF5E05-0A14-CB04-8FFB-6EEEC59CBC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6F35D1A1-7285-DEDA-33AC-571737C2F9B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0C5611DF-8CCB-496D-81C8-E98B4558F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598C1324-42DE-42C1-97F0-6AF41657E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BC0EF321-1D2D-4611-82AD-B1F88EFCC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C919E5-FF5B-4644-BA55-EE319DAEB9B1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F7CFF6B6-54D3-B071-2E2B-0DD14C9FB1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3A99E96-8560-EAF5-53F4-9E136D9DC22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9CABDED1-50B5-46CE-B098-EAB428FAF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CDDCB229-9FBE-4516-9A0A-A0664B83D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430C4D3E-4619-4788-B6A8-C975B79BAD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E274D7-6926-4B4C-A2C0-1341C9EE2D1D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A267E126-9412-E41F-F478-39B432A2416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6319E93E-3853-A0D9-1A9D-081B01CF422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B63728A5-1CA7-4793-B70C-2313298EE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D7DDC67D-B464-4475-889C-00C7F2A88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23608292-AB2F-4BE6-A8FC-D7B714DB6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7DC671-4FE5-4438-84AD-B31BEFB8AD27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C177DCF0-C31D-A695-A2A3-B65BC95EED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F35638DB-EF8E-AB3C-019A-DA75D8CFD80D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7C7D3F69-87B2-4D31-90B1-E4C1B48BD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C9D4DABA-4265-4C49-ADD9-E04EE8225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2AD28855-49DD-48EA-A195-E1439E0EAE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E9CE86E-C290-4197-9F6B-036AA5F27A81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C1CDAB55-D379-7FA6-7B6C-2F778F8D84B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BE27278-DC30-B7CB-DC7C-4F2DFF854C91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D52FE36F-0BF2-45CE-8AAB-C6C6F6BA9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A749EE0C-1DD2-4E23-823D-4BD1832F2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038B61D9-539A-443D-A61B-D1989E7446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8E5D3D-3519-4618-86E3-9B1860C4E91F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17C6EE6A-A397-0008-B544-8676D0E9BDD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CAA1CDF-D530-AE72-1B09-B1B7F0617948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38076CDE-1D7A-4F8F-B152-5415AB450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DC78EF27-45E0-410F-B4B4-9911A3932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2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D4EA6258-DA8C-41A1-A5E9-D77149B96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28ECDD0-D663-4A04-9FD0-54012946272F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4263EBD1-51E1-0D16-89F8-CB1221EA217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C3ADFC56-E235-59E0-E5CE-3DB2FD55F8C9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A3F00741-5498-4981-9295-F1AE60253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63179BF-0C26-4A22-B3BD-02E08DC1D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21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A130F324-04FC-4746-AEB6-9BBC2DEB5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B597E5C-70C8-4218-A533-E79CDD58A419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026D9EAD-59E2-C77D-F991-EF2A80833F2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2E78914-77A4-F9CF-35E1-513127F9F850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54BFCB9E-3FA8-44A4-A9AE-05E4CE710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7BDC51F-00FA-4538-91D0-FFAE5A98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F83B6EA5-1242-4396-B735-177F668F27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4B94DB-8DE9-45E2-8C57-DA867D2DADE6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2E9747DC-A3EB-6CBC-5D06-5DA9A7F8D7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55AEB23-2AB1-7EDF-79F4-90B5CBFF496A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C33FAA57-881B-40D7-A456-065738A30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0754841E-4E90-4737-A90A-C663B6DAB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2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7F722790-FFA8-448D-8B7C-548C9081E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20CEE85-1294-4DEF-A533-0F05A52A193E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FBBFD1A8-991F-3C6D-D982-C41CEBC6D7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B156B75-270F-D2E7-9FE7-505C71A4799A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2F3690DA-B1B1-4B90-9F08-4E6624B95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BD1244C-3812-47DB-9E05-6B5A8C43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E853A208-CC3B-424C-A9A8-68D3C9A4D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736643-4BA8-433B-A734-BBD6B41A4883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B7385544-3BEA-8572-7F0D-27AFC2702C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EAAA513-E3B5-AB34-C807-EDEB8E561D4A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78C8E810-D9F3-4422-BA63-526A60674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1F0D398-A61C-4F84-84BB-E8E45A781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A21C5114-E55A-4068-B13B-34FFC274B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28514CA-332A-4040-9D33-E192F80785F7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DE020F04-6883-8108-89A1-F2CC219546F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695DBCAC-2DDD-26DD-D352-78D73B93D50B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D692CCD6-EE7E-4CD9-9C37-2E7D101AA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E2A3F13D-0E14-45FA-BF25-6B24F2B27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B50338CF-12D5-4DCE-A7D9-31298344F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62B80F-33C2-4AC8-AA59-F6B1EFBA43CE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4304B5AA-34C9-11C4-A591-742C2D53B5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EE953425-9AC7-CBCC-996E-EF7C230CF41D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74C0892B-5A60-408B-98B5-D03473104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24673AD8-9837-48CB-9AA3-4AEEC731A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27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1EBC5C77-9799-4E6A-B61F-9241B6B3F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F14D5-42CE-4B65-BB18-37EC0D04091B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B43783DD-E82F-7154-7B08-D1848E0839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93C2C49-9A33-D40C-FF35-28E2387F386B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A3CBF8ED-867A-4AD4-BD10-63B400C03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2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FA6051FA-DAB2-4AE3-9D0A-141718EDA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28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5145A6FC-8D19-4A3F-BFA0-84C4AF610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002FCA3-7E3D-4520-9C62-81850A534E58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1C56793A-807E-A284-9BEB-C2CB8E8549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DB2E342-6475-1309-586D-CB2A80ADAC11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B5139655-8E6E-4657-837F-55CFBAEFC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2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AA4A5AC6-D03A-4130-89DB-4957F23DA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29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11985CAB-ADB5-42D7-A614-28E47500A8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B940A7-D050-4373-9710-288B040AD045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FA15B664-DE2C-A422-8F22-A2E9FB3E56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068D5F3-6481-EBC7-234A-7311775CC616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CE4DB42D-D419-401E-9E2C-00B378DDF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2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191CF46C-EBF1-4F92-8B19-86CADAB36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2A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920927C7-FEB0-4895-AB2D-CACEDF167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BAFEC3-1A79-4400-AB55-65CFBAFB2E53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02BB8F2C-EE01-3081-D32B-381AD3F6817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F6CF9F2-9811-D337-3779-9B2A35B31C55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8ECB9209-D149-4EB3-B2F3-25C85C258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6C89636C-7C60-4EF7-BAE1-3E51858F9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2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F6C10B90-4B95-4D8B-92E9-62F2E491D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CD62E9-3C33-4F7C-8572-5754ABDF991D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A058DACF-4D5C-5982-D0AF-0A5201C41B5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777F234-939A-9174-75AB-91B2FCD30450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7AAD48A0-38BC-4A16-B1BC-172EF453D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FBBB4599-8E15-4A66-A1A9-F6E5185DC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216B2035-42B8-420A-886A-494E6D6D7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9CB42B-7597-44FE-9F9A-1FB26029D3B2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76FB7DBD-E10F-3E1D-EEF7-4E36DF19A30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5E58E002-A244-D0D7-5475-085707DB2A8F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8588586E-A906-4D28-878A-35172743D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2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4F6FF255-5DE2-479B-9D31-B99E9D6F8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2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55E32FE4-14E0-43C6-8466-2D9141E1D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121335-0619-4AA8-AA8F-D8873B113793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F8D900EC-AF4C-D491-7946-CDD02327691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A4A8987-178D-CDE9-845D-F18236BA1A21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67CD9603-BF11-405D-870D-0D0C8BC0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90BB5266-51EE-4422-BE51-920B2116F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0679BD08-036C-4B80-ABED-6E06FCC626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FB5042-07F7-4D71-BE7A-77E9FFD58A60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FE174586-3651-76E9-0619-885DC23D4B3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CDAFD0C8-3D7E-D7EB-0CB0-F6014BBCAB6A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92C97545-CFFA-4EB3-AA83-9269C6622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F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8F8EA302-0A78-4765-9C18-12081C70C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F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D4B14DBC-997E-46D5-98AF-38AC744E5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E3CBB2-B766-4261-8FE8-09DCA644A029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5E91E434-680B-1626-5394-65FB870D4D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C0D3A24-D7E8-00DB-1003-A0D343DC6BA8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272DDA28-6D2A-46FE-843A-0CB56B4AF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30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41A50BFC-BB18-400B-9363-E9DDBB19B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30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0750365F-1AD5-4E96-904E-B7A83C88C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682EAE-0379-4839-ACD1-311581EEF30E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85AFF4F3-5BE4-62B2-3345-BA4CB55B21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D66B21B-FD56-AA87-96B6-4B2D2882055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9F740921-E17A-4120-95B5-A7F38D3A1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3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94657718-D48C-4C51-86BF-814C207B9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31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8573BA1C-1AFC-409D-A535-F8A164F33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76D465E-F4C4-46B4-A35D-3705EF237B3B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03020534-523C-229A-9442-AEA83A35ED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E395B9D-65DC-35E4-ACF2-7D996D76BA6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E25C0ABB-001F-4971-8479-C5050D85D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3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4046B366-B0A4-40CB-A227-C5E1E25D2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3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89F770B2-C0D0-4D5E-928B-0EEC33FFA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2BF092A-F894-4932-A358-C5A7F3299F16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47627175-F2F8-6AA0-EC60-DBFA1287C1C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13B97E5-D6BF-8FE6-1DFF-FAD5F008C4D5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4F48AFB0-BA11-47C9-921B-53C9619DC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3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86EAD23-0A3A-4A6B-94F1-7CDCC1ECE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3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05FB3E44-ED40-4F98-B0F5-9D5FAF7B85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3D58A0-3F4F-46BC-AC5D-92777DD79ACF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235C99A8-4F7A-3D4D-324A-1CDDA19950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CFF3566-CEF1-4AF9-B20C-D8D24047AA30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CFAAA64C-1D6E-4441-931F-45975A583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3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E781359-BCFE-46D8-96AD-FB2942FE0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3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5EAB9485-6232-4676-9CB7-21A6092B4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84F747-2125-4167-83BE-FDD3CE641392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AFB34745-E7DD-E1B9-581E-015DC66C141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5F66AE0A-B98B-FD58-16FF-0C92344E4032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03B09126-7480-4B9B-BF24-6A9BE0153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3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5AE78201-2D12-488A-A45F-E9494AD14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3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0FE4422B-82A4-4DAE-98B0-3E5D1CF29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9B29397-AB93-4FF9-B8B8-F3C9C59FDCC3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E78B5BA1-0F14-95BE-7A05-26C14274FB9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1E2492A-3C09-36BB-DF98-EDE026AD7496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64ADEDF3-B991-44AF-9BE2-FF052488A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36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92907B23-94D7-4A4A-9750-CC0F08C2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3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453C4721-8CBE-4A4D-88B0-B0946E61D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9E6ACC-6626-4798-A4EC-F7961F9EE638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10582F22-CB41-AE0A-0C12-B488CEA54FE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FBCCCC88-2A72-CE69-90E3-D8BFC680C2FB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969BF38A-D06D-4616-9118-05C5D9DD2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3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6C15486-5B84-498A-9DB7-7B1CDFC62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3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C729F5E2-812B-4FE1-91C4-3AEE573FE9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C1A5438-A621-4526-ADBD-92F6D356E890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FED04C5C-517D-70A4-CA13-4B5227084B2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E08AD798-B97C-1E50-063F-C705554012D1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E0F9DC06-E50D-4E42-B722-15EBE306F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38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BC00BAE3-CFCE-429F-84B6-3D2564A5D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3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FCD65AC2-C891-4C26-BB26-9223D94F78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02EE2B8-1AAD-4B87-911C-53B365C5C64F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16B37976-F9AC-A294-3C56-6D6C2227B91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56E31A9C-65D0-7532-D8E4-2E951C73742C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E3CF553F-8C31-4886-B28D-11C7FF121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39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621D225F-6B06-4AD9-B48B-FD65E8DCE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39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11CB125A-02C4-4CBB-87CB-D21201BDD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7778176-5186-4030-88A1-743C47E877CB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DCBE6232-3822-2BFA-38F8-B0A0821560E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CBA58BD-14CE-30AE-C081-3F0FF02D7474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673E10D0-2AF3-4A30-A838-ABEEFCC69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A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7885BE87-E03A-4AA0-8F10-BFF57F96B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3A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DB1EE236-A76E-4E45-AB70-C6D24363F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7C50B18-F97E-4F47-822C-14218E0F782A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ED762C78-8D4B-7790-F206-A8578EED653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CA264B6-B150-A6F8-FFB3-F55B9A4B395D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D112D454-D045-42A6-8470-1C4DC1ADB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3B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5E0D5913-3E02-457B-9DF3-7B546997E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3B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99D545F2-5756-489A-9A75-16BC92BEE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BA261E-F7DB-40F8-A9CD-E549EE0F060E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184B5AE0-13D6-34DB-B7F1-2CEA03CDD4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70B8C60-CAF0-BCD5-9D67-5BC889D07173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B168EF50-C5B2-43A5-B454-7C8241C19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3C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0BE81DA5-A49D-4645-9370-2A8E8D14B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3C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31A6908E-DDC5-41F1-B189-62824213F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4EFEBA-196E-4C44-BAC0-AA2658D31B91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45FC40D3-6CE0-4220-B2D6-1E36CAB3ED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95C5C1B-9DDB-97A3-5554-CA12246A8B2E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0B7795D9-A81A-4A43-90A1-CE5509900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3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17CFA1D2-300C-4D61-8E9F-D57F31A02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3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03B240F6-F4CF-4531-9439-78C982C9B2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198E0C-5037-4B54-BED4-69685CD06A01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3184F247-6CE9-BC8A-EB51-85A952B659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77088A3-ABD5-8093-B147-672C35E0E9A3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67D5C77F-408A-4B69-B069-954F0AF91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E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6DD23F00-071E-4353-B980-BEB259C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E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1466850</xdr:colOff>
      <xdr:row>0</xdr:row>
      <xdr:rowOff>95251</xdr:rowOff>
    </xdr:from>
    <xdr:to>
      <xdr:col>2</xdr:col>
      <xdr:colOff>414297</xdr:colOff>
      <xdr:row>0</xdr:row>
      <xdr:rowOff>457200</xdr:rowOff>
    </xdr:to>
    <xdr:pic>
      <xdr:nvPicPr>
        <xdr:cNvPr id="2" name="Imagem 1" descr="Nagumo Institucional">
          <a:extLst>
            <a:ext uri="{FF2B5EF4-FFF2-40B4-BE49-F238E27FC236}">
              <a16:creationId xmlns:a16="http://schemas.microsoft.com/office/drawing/2014/main" id="{660EFE80-B912-4E3A-96CF-1E1B05C43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95251"/>
          <a:ext cx="1309647" cy="36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76200</xdr:rowOff>
    </xdr:from>
    <xdr:to>
      <xdr:col>1</xdr:col>
      <xdr:colOff>428625</xdr:colOff>
      <xdr:row>0</xdr:row>
      <xdr:rowOff>533400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91BE92-C86D-4616-939E-7DB5EB18F6B3}"/>
            </a:ext>
          </a:extLst>
        </xdr:cNvPr>
        <xdr:cNvGrpSpPr/>
      </xdr:nvGrpSpPr>
      <xdr:grpSpPr>
        <a:xfrm>
          <a:off x="314325" y="76200"/>
          <a:ext cx="428625" cy="457200"/>
          <a:chOff x="314325" y="104775"/>
          <a:chExt cx="428625" cy="457200"/>
        </a:xfrm>
      </xdr:grpSpPr>
      <xdr:pic>
        <xdr:nvPicPr>
          <xdr:cNvPr id="4" name="Imagem 3" descr="Casa - ícones de edifícios grátis">
            <a:extLst>
              <a:ext uri="{FF2B5EF4-FFF2-40B4-BE49-F238E27FC236}">
                <a16:creationId xmlns:a16="http://schemas.microsoft.com/office/drawing/2014/main" id="{2DF04D54-591D-5B79-BDC2-A1DF3084B77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2425" y="104775"/>
            <a:ext cx="295275" cy="295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ADAA95A-8733-127B-0606-492AF573EE89}"/>
              </a:ext>
            </a:extLst>
          </xdr:cNvPr>
          <xdr:cNvSpPr txBox="1"/>
        </xdr:nvSpPr>
        <xdr:spPr>
          <a:xfrm>
            <a:off x="314325" y="361950"/>
            <a:ext cx="4286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600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6" name="Gráfico 5" descr="Luzes acesas com preenchimento sólido">
          <a:extLst>
            <a:ext uri="{FF2B5EF4-FFF2-40B4-BE49-F238E27FC236}">
              <a16:creationId xmlns:a16="http://schemas.microsoft.com/office/drawing/2014/main" id="{85379FC6-BDCB-4C85-A961-FDE8A86F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3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19051</xdr:colOff>
      <xdr:row>25</xdr:row>
      <xdr:rowOff>28576</xdr:rowOff>
    </xdr:from>
    <xdr:to>
      <xdr:col>1</xdr:col>
      <xdr:colOff>209551</xdr:colOff>
      <xdr:row>25</xdr:row>
      <xdr:rowOff>219076</xdr:rowOff>
    </xdr:to>
    <xdr:pic>
      <xdr:nvPicPr>
        <xdr:cNvPr id="7" name="Gráfico 6" descr="Luzes acesas com preenchimento sólido">
          <a:extLst>
            <a:ext uri="{FF2B5EF4-FFF2-40B4-BE49-F238E27FC236}">
              <a16:creationId xmlns:a16="http://schemas.microsoft.com/office/drawing/2014/main" id="{513BE432-FB27-4D40-9A56-EA8134047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376" y="6400801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0</xdr:colOff>
          <xdr:row>0</xdr:row>
          <xdr:rowOff>104775</xdr:rowOff>
        </xdr:from>
        <xdr:to>
          <xdr:col>69</xdr:col>
          <xdr:colOff>657225</xdr:colOff>
          <xdr:row>0</xdr:row>
          <xdr:rowOff>485775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3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Nunito"/>
                </a:rPr>
                <a:t>Exibir/Ocultar Mapa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5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5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5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4" Type="http://schemas.openxmlformats.org/officeDocument/2006/relationships/ctrlProp" Target="../ctrlProps/ctrlProp5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7.xml"/><Relationship Id="rId4" Type="http://schemas.openxmlformats.org/officeDocument/2006/relationships/ctrlProp" Target="../ctrlProps/ctrlProp5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6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6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4" Type="http://schemas.openxmlformats.org/officeDocument/2006/relationships/ctrlProp" Target="../ctrlProps/ctrlProp6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4" Type="http://schemas.openxmlformats.org/officeDocument/2006/relationships/ctrlProp" Target="../ctrlProps/ctrlProp6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4" Type="http://schemas.openxmlformats.org/officeDocument/2006/relationships/ctrlProp" Target="../ctrlProps/ctrlProp6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4" Type="http://schemas.openxmlformats.org/officeDocument/2006/relationships/ctrlProp" Target="../ctrlProps/ctrlProp7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4.xml"/><Relationship Id="rId4" Type="http://schemas.openxmlformats.org/officeDocument/2006/relationships/ctrlProp" Target="../ctrlProps/ctrlProp7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5.xml"/><Relationship Id="rId4" Type="http://schemas.openxmlformats.org/officeDocument/2006/relationships/ctrlProp" Target="../ctrlProps/ctrlProp7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6.xml"/><Relationship Id="rId4" Type="http://schemas.openxmlformats.org/officeDocument/2006/relationships/ctrlProp" Target="../ctrlProps/ctrlProp7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8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7.xml"/><Relationship Id="rId4" Type="http://schemas.openxmlformats.org/officeDocument/2006/relationships/ctrlProp" Target="../ctrlProps/ctrlProp7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0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8.xml"/><Relationship Id="rId4" Type="http://schemas.openxmlformats.org/officeDocument/2006/relationships/ctrlProp" Target="../ctrlProps/ctrlProp8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9.xml"/><Relationship Id="rId4" Type="http://schemas.openxmlformats.org/officeDocument/2006/relationships/ctrlProp" Target="../ctrlProps/ctrlProp8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4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40.xml"/><Relationship Id="rId4" Type="http://schemas.openxmlformats.org/officeDocument/2006/relationships/ctrlProp" Target="../ctrlProps/ctrlProp8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1.xml"/><Relationship Id="rId4" Type="http://schemas.openxmlformats.org/officeDocument/2006/relationships/ctrlProp" Target="../ctrlProps/ctrlProp8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8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2.xml"/><Relationship Id="rId4" Type="http://schemas.openxmlformats.org/officeDocument/2006/relationships/ctrlProp" Target="../ctrlProps/ctrlProp8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3.xml"/><Relationship Id="rId4" Type="http://schemas.openxmlformats.org/officeDocument/2006/relationships/ctrlProp" Target="../ctrlProps/ctrlProp9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2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4.xml"/><Relationship Id="rId4" Type="http://schemas.openxmlformats.org/officeDocument/2006/relationships/ctrlProp" Target="../ctrlProps/ctrlProp9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5.xml"/><Relationship Id="rId4" Type="http://schemas.openxmlformats.org/officeDocument/2006/relationships/ctrlProp" Target="../ctrlProps/ctrlProp9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6.xml"/><Relationship Id="rId4" Type="http://schemas.openxmlformats.org/officeDocument/2006/relationships/ctrlProp" Target="../ctrlProps/ctrlProp9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8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7.xml"/><Relationship Id="rId4" Type="http://schemas.openxmlformats.org/officeDocument/2006/relationships/ctrlProp" Target="../ctrlProps/ctrlProp9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0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8.xml"/><Relationship Id="rId4" Type="http://schemas.openxmlformats.org/officeDocument/2006/relationships/ctrlProp" Target="../ctrlProps/ctrlProp10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2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9.xml"/><Relationship Id="rId4" Type="http://schemas.openxmlformats.org/officeDocument/2006/relationships/ctrlProp" Target="../ctrlProps/ctrlProp10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4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50.xml"/><Relationship Id="rId4" Type="http://schemas.openxmlformats.org/officeDocument/2006/relationships/ctrlProp" Target="../ctrlProps/ctrlProp10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6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1.xml"/><Relationship Id="rId4" Type="http://schemas.openxmlformats.org/officeDocument/2006/relationships/ctrlProp" Target="../ctrlProps/ctrlProp10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8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2.xml"/><Relationship Id="rId4" Type="http://schemas.openxmlformats.org/officeDocument/2006/relationships/ctrlProp" Target="../ctrlProps/ctrlProp10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0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3.xml"/><Relationship Id="rId4" Type="http://schemas.openxmlformats.org/officeDocument/2006/relationships/ctrlProp" Target="../ctrlProps/ctrlProp11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4.xml"/><Relationship Id="rId4" Type="http://schemas.openxmlformats.org/officeDocument/2006/relationships/ctrlProp" Target="../ctrlProps/ctrlProp11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5.xml"/><Relationship Id="rId4" Type="http://schemas.openxmlformats.org/officeDocument/2006/relationships/ctrlProp" Target="../ctrlProps/ctrlProp11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6.xml"/><Relationship Id="rId2" Type="http://schemas.openxmlformats.org/officeDocument/2006/relationships/vmlDrawing" Target="../drawings/vmlDrawing55.vml"/><Relationship Id="rId1" Type="http://schemas.openxmlformats.org/officeDocument/2006/relationships/drawing" Target="../drawings/drawing56.xml"/><Relationship Id="rId4" Type="http://schemas.openxmlformats.org/officeDocument/2006/relationships/ctrlProp" Target="../ctrlProps/ctrlProp11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8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7.xml"/><Relationship Id="rId4" Type="http://schemas.openxmlformats.org/officeDocument/2006/relationships/ctrlProp" Target="../ctrlProps/ctrlProp11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0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58.xml"/><Relationship Id="rId4" Type="http://schemas.openxmlformats.org/officeDocument/2006/relationships/ctrlProp" Target="../ctrlProps/ctrlProp12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2.xml"/><Relationship Id="rId2" Type="http://schemas.openxmlformats.org/officeDocument/2006/relationships/vmlDrawing" Target="../drawings/vmlDrawing58.vml"/><Relationship Id="rId1" Type="http://schemas.openxmlformats.org/officeDocument/2006/relationships/drawing" Target="../drawings/drawing59.xml"/><Relationship Id="rId4" Type="http://schemas.openxmlformats.org/officeDocument/2006/relationships/ctrlProp" Target="../ctrlProps/ctrlProp123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4.xml"/><Relationship Id="rId2" Type="http://schemas.openxmlformats.org/officeDocument/2006/relationships/vmlDrawing" Target="../drawings/vmlDrawing59.vml"/><Relationship Id="rId1" Type="http://schemas.openxmlformats.org/officeDocument/2006/relationships/drawing" Target="../drawings/drawing60.xml"/><Relationship Id="rId4" Type="http://schemas.openxmlformats.org/officeDocument/2006/relationships/ctrlProp" Target="../ctrlProps/ctrlProp125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6.xml"/><Relationship Id="rId2" Type="http://schemas.openxmlformats.org/officeDocument/2006/relationships/vmlDrawing" Target="../drawings/vmlDrawing60.vml"/><Relationship Id="rId1" Type="http://schemas.openxmlformats.org/officeDocument/2006/relationships/drawing" Target="../drawings/drawing61.xml"/><Relationship Id="rId4" Type="http://schemas.openxmlformats.org/officeDocument/2006/relationships/ctrlProp" Target="../ctrlProps/ctrlProp1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8.xml"/><Relationship Id="rId2" Type="http://schemas.openxmlformats.org/officeDocument/2006/relationships/vmlDrawing" Target="../drawings/vmlDrawing61.vml"/><Relationship Id="rId1" Type="http://schemas.openxmlformats.org/officeDocument/2006/relationships/drawing" Target="../drawings/drawing62.xml"/><Relationship Id="rId4" Type="http://schemas.openxmlformats.org/officeDocument/2006/relationships/ctrlProp" Target="../ctrlProps/ctrlProp129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0.xml"/><Relationship Id="rId2" Type="http://schemas.openxmlformats.org/officeDocument/2006/relationships/vmlDrawing" Target="../drawings/vmlDrawing62.vml"/><Relationship Id="rId1" Type="http://schemas.openxmlformats.org/officeDocument/2006/relationships/drawing" Target="../drawings/drawing63.xml"/><Relationship Id="rId4" Type="http://schemas.openxmlformats.org/officeDocument/2006/relationships/ctrlProp" Target="../ctrlProps/ctrlProp1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D9C9-0283-4CC5-A1D6-95BE1AF1B66F}">
  <sheetPr codeName="Planilha5"/>
  <dimension ref="A1:BP364"/>
  <sheetViews>
    <sheetView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width="4.7109375" style="23"/>
    <col min="2" max="2" width="21.85546875" customWidth="1"/>
  </cols>
  <sheetData>
    <row r="1" spans="2:68" s="22" customFormat="1" ht="42.75" customHeight="1" x14ac:dyDescent="0.25">
      <c r="B1" s="33" t="s">
        <v>72</v>
      </c>
      <c r="C1" s="34"/>
      <c r="D1" s="156"/>
      <c r="E1" s="156"/>
      <c r="F1" s="36">
        <v>8</v>
      </c>
      <c r="H1" s="32"/>
      <c r="BP1" s="37"/>
    </row>
    <row r="2" spans="2:68" s="23" customFormat="1" x14ac:dyDescent="0.25"/>
    <row r="3" spans="2:68" s="23" customFormat="1" x14ac:dyDescent="0.25"/>
    <row r="4" spans="2:68" s="23" customFormat="1" x14ac:dyDescent="0.25">
      <c r="B4" s="23" t="str">
        <f>_xlfn.XLOOKUP(D4,C5:C29,B5:B29)</f>
        <v>Leds</v>
      </c>
      <c r="D4" s="23">
        <v>1</v>
      </c>
      <c r="E4" s="23" t="str">
        <f ca="1">IFERROR(_xlfn.XLOOKUP(B4,'DashBoard - Planejador'!B:B,'DashBoard - Planejador'!BP:BP,""),"")</f>
        <v>20 Pontos Disponíveis! Lojas: 8</v>
      </c>
    </row>
    <row r="5" spans="2:68" s="23" customFormat="1" x14ac:dyDescent="0.25">
      <c r="B5" s="26" t="s">
        <v>430</v>
      </c>
      <c r="C5" s="23">
        <v>1</v>
      </c>
    </row>
    <row r="6" spans="2:68" s="23" customFormat="1" x14ac:dyDescent="0.25">
      <c r="B6" s="26" t="s">
        <v>48</v>
      </c>
      <c r="C6" s="23">
        <v>2</v>
      </c>
    </row>
    <row r="7" spans="2:68" s="23" customFormat="1" x14ac:dyDescent="0.25">
      <c r="B7" s="26" t="s">
        <v>49</v>
      </c>
      <c r="C7" s="23">
        <v>3</v>
      </c>
    </row>
    <row r="8" spans="2:68" s="23" customFormat="1" x14ac:dyDescent="0.25">
      <c r="B8" s="26" t="s">
        <v>50</v>
      </c>
      <c r="C8" s="23">
        <v>4</v>
      </c>
    </row>
    <row r="9" spans="2:68" s="23" customFormat="1" x14ac:dyDescent="0.25">
      <c r="B9" s="26" t="s">
        <v>51</v>
      </c>
      <c r="C9" s="23">
        <v>5</v>
      </c>
    </row>
    <row r="10" spans="2:68" s="23" customFormat="1" x14ac:dyDescent="0.25">
      <c r="B10" s="26" t="s">
        <v>52</v>
      </c>
      <c r="C10" s="23">
        <v>6</v>
      </c>
    </row>
    <row r="11" spans="2:68" s="23" customFormat="1" x14ac:dyDescent="0.25">
      <c r="B11" s="26" t="s">
        <v>53</v>
      </c>
      <c r="C11" s="23">
        <v>7</v>
      </c>
    </row>
    <row r="12" spans="2:68" s="23" customFormat="1" x14ac:dyDescent="0.25">
      <c r="B12" s="26" t="s">
        <v>54</v>
      </c>
      <c r="C12" s="23">
        <v>8</v>
      </c>
    </row>
    <row r="13" spans="2:68" s="23" customFormat="1" x14ac:dyDescent="0.25">
      <c r="B13" s="26" t="s">
        <v>55</v>
      </c>
      <c r="C13" s="23">
        <v>9</v>
      </c>
    </row>
    <row r="14" spans="2:68" s="23" customFormat="1" x14ac:dyDescent="0.25">
      <c r="B14" s="26" t="s">
        <v>56</v>
      </c>
      <c r="C14" s="23">
        <v>10</v>
      </c>
    </row>
    <row r="15" spans="2:68" s="23" customFormat="1" x14ac:dyDescent="0.25">
      <c r="B15" s="26" t="s">
        <v>57</v>
      </c>
      <c r="C15" s="23">
        <v>11</v>
      </c>
    </row>
    <row r="16" spans="2:68" s="23" customFormat="1" x14ac:dyDescent="0.25">
      <c r="B16" s="26" t="s">
        <v>64</v>
      </c>
      <c r="C16" s="23">
        <v>12</v>
      </c>
    </row>
    <row r="17" spans="2:3" s="23" customFormat="1" x14ac:dyDescent="0.25">
      <c r="B17" s="26" t="s">
        <v>69</v>
      </c>
      <c r="C17" s="23">
        <v>13</v>
      </c>
    </row>
    <row r="18" spans="2:3" s="23" customFormat="1" x14ac:dyDescent="0.25">
      <c r="B18" s="26" t="s">
        <v>68</v>
      </c>
      <c r="C18" s="23">
        <v>14</v>
      </c>
    </row>
    <row r="19" spans="2:3" s="23" customFormat="1" x14ac:dyDescent="0.25">
      <c r="B19" s="26" t="s">
        <v>58</v>
      </c>
      <c r="C19" s="23">
        <v>15</v>
      </c>
    </row>
    <row r="20" spans="2:3" s="23" customFormat="1" x14ac:dyDescent="0.25">
      <c r="B20" s="26" t="s">
        <v>59</v>
      </c>
      <c r="C20" s="23">
        <v>16</v>
      </c>
    </row>
    <row r="21" spans="2:3" s="23" customFormat="1" x14ac:dyDescent="0.25">
      <c r="B21" s="26" t="s">
        <v>60</v>
      </c>
      <c r="C21" s="23">
        <v>17</v>
      </c>
    </row>
    <row r="22" spans="2:3" s="23" customFormat="1" x14ac:dyDescent="0.25">
      <c r="B22" s="26" t="s">
        <v>61</v>
      </c>
      <c r="C22" s="23">
        <v>18</v>
      </c>
    </row>
    <row r="23" spans="2:3" s="23" customFormat="1" x14ac:dyDescent="0.25">
      <c r="B23" s="26" t="s">
        <v>62</v>
      </c>
      <c r="C23" s="23">
        <v>19</v>
      </c>
    </row>
    <row r="24" spans="2:3" s="23" customFormat="1" x14ac:dyDescent="0.25">
      <c r="B24" s="26" t="s">
        <v>63</v>
      </c>
      <c r="C24" s="23">
        <v>20</v>
      </c>
    </row>
    <row r="25" spans="2:3" s="23" customFormat="1" x14ac:dyDescent="0.25">
      <c r="B25" s="26" t="s">
        <v>285</v>
      </c>
      <c r="C25" s="23">
        <v>21</v>
      </c>
    </row>
    <row r="26" spans="2:3" s="23" customFormat="1" x14ac:dyDescent="0.25"/>
    <row r="27" spans="2:3" s="23" customFormat="1" x14ac:dyDescent="0.25"/>
    <row r="28" spans="2:3" s="23" customFormat="1" x14ac:dyDescent="0.25"/>
    <row r="29" spans="2:3" s="23" customFormat="1" x14ac:dyDescent="0.25"/>
    <row r="30" spans="2:3" s="23" customFormat="1" x14ac:dyDescent="0.25"/>
    <row r="31" spans="2:3" s="23" customFormat="1" x14ac:dyDescent="0.25"/>
    <row r="32" spans="2:3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="23" customFormat="1" x14ac:dyDescent="0.25"/>
    <row r="66" s="23" customFormat="1" x14ac:dyDescent="0.25"/>
    <row r="67" s="23" customFormat="1" x14ac:dyDescent="0.25"/>
    <row r="68" s="23" customFormat="1" x14ac:dyDescent="0.25"/>
    <row r="69" s="23" customFormat="1" x14ac:dyDescent="0.25"/>
    <row r="70" s="23" customFormat="1" x14ac:dyDescent="0.25"/>
    <row r="71" s="23" customFormat="1" x14ac:dyDescent="0.25"/>
    <row r="72" s="23" customFormat="1" x14ac:dyDescent="0.25"/>
    <row r="73" s="23" customFormat="1" x14ac:dyDescent="0.25"/>
    <row r="74" s="23" customFormat="1" x14ac:dyDescent="0.25"/>
    <row r="75" s="23" customFormat="1" x14ac:dyDescent="0.25"/>
    <row r="76" s="23" customFormat="1" x14ac:dyDescent="0.25"/>
    <row r="77" s="23" customFormat="1" x14ac:dyDescent="0.25"/>
    <row r="78" s="23" customFormat="1" x14ac:dyDescent="0.25"/>
    <row r="79" s="23" customFormat="1" x14ac:dyDescent="0.25"/>
    <row r="80" s="23" customFormat="1" x14ac:dyDescent="0.25"/>
    <row r="81" s="23" customFormat="1" x14ac:dyDescent="0.25"/>
    <row r="82" s="23" customFormat="1" x14ac:dyDescent="0.25"/>
    <row r="83" s="23" customFormat="1" x14ac:dyDescent="0.25"/>
    <row r="84" s="23" customFormat="1" x14ac:dyDescent="0.25"/>
    <row r="85" s="23" customFormat="1" x14ac:dyDescent="0.25"/>
    <row r="86" s="23" customFormat="1" x14ac:dyDescent="0.25"/>
    <row r="87" s="23" customFormat="1" x14ac:dyDescent="0.25"/>
    <row r="88" s="23" customFormat="1" x14ac:dyDescent="0.25"/>
    <row r="89" s="23" customFormat="1" x14ac:dyDescent="0.25"/>
    <row r="90" s="23" customFormat="1" x14ac:dyDescent="0.25"/>
    <row r="91" s="23" customFormat="1" x14ac:dyDescent="0.25"/>
    <row r="92" s="23" customFormat="1" x14ac:dyDescent="0.25"/>
    <row r="93" s="23" customFormat="1" x14ac:dyDescent="0.25"/>
    <row r="94" s="23" customFormat="1" x14ac:dyDescent="0.25"/>
    <row r="95" s="23" customFormat="1" x14ac:dyDescent="0.25"/>
    <row r="96" s="23" customFormat="1" x14ac:dyDescent="0.25"/>
    <row r="97" s="23" customFormat="1" x14ac:dyDescent="0.25"/>
    <row r="98" s="23" customFormat="1" x14ac:dyDescent="0.25"/>
    <row r="99" s="23" customFormat="1" x14ac:dyDescent="0.25"/>
    <row r="100" s="23" customFormat="1" x14ac:dyDescent="0.25"/>
    <row r="101" s="23" customFormat="1" x14ac:dyDescent="0.25"/>
    <row r="102" s="23" customFormat="1" x14ac:dyDescent="0.25"/>
    <row r="103" s="23" customFormat="1" x14ac:dyDescent="0.25"/>
    <row r="104" s="23" customFormat="1" x14ac:dyDescent="0.25"/>
    <row r="105" s="23" customFormat="1" x14ac:dyDescent="0.25"/>
    <row r="106" s="23" customFormat="1" x14ac:dyDescent="0.25"/>
    <row r="107" s="23" customFormat="1" x14ac:dyDescent="0.25"/>
    <row r="108" s="23" customFormat="1" x14ac:dyDescent="0.25"/>
    <row r="109" s="23" customFormat="1" x14ac:dyDescent="0.25"/>
    <row r="110" s="23" customFormat="1" x14ac:dyDescent="0.25"/>
    <row r="111" s="23" customFormat="1" x14ac:dyDescent="0.25"/>
    <row r="112" s="23" customFormat="1" x14ac:dyDescent="0.25"/>
    <row r="113" s="23" customFormat="1" x14ac:dyDescent="0.25"/>
    <row r="114" s="23" customFormat="1" x14ac:dyDescent="0.25"/>
    <row r="115" s="23" customFormat="1" x14ac:dyDescent="0.25"/>
    <row r="116" s="23" customFormat="1" x14ac:dyDescent="0.25"/>
    <row r="117" s="23" customFormat="1" x14ac:dyDescent="0.25"/>
    <row r="118" s="23" customFormat="1" x14ac:dyDescent="0.25"/>
    <row r="119" s="23" customFormat="1" x14ac:dyDescent="0.25"/>
    <row r="120" s="23" customFormat="1" x14ac:dyDescent="0.25"/>
    <row r="121" s="23" customFormat="1" x14ac:dyDescent="0.25"/>
    <row r="122" s="23" customFormat="1" x14ac:dyDescent="0.25"/>
    <row r="123" s="23" customFormat="1" x14ac:dyDescent="0.25"/>
    <row r="124" s="23" customFormat="1" x14ac:dyDescent="0.25"/>
    <row r="125" s="23" customFormat="1" x14ac:dyDescent="0.25"/>
    <row r="126" s="23" customFormat="1" x14ac:dyDescent="0.25"/>
    <row r="127" s="23" customFormat="1" x14ac:dyDescent="0.25"/>
    <row r="128" s="23" customFormat="1" x14ac:dyDescent="0.25"/>
    <row r="129" s="23" customFormat="1" x14ac:dyDescent="0.25"/>
    <row r="130" s="23" customFormat="1" x14ac:dyDescent="0.25"/>
    <row r="131" s="23" customFormat="1" x14ac:dyDescent="0.25"/>
    <row r="132" s="23" customFormat="1" x14ac:dyDescent="0.25"/>
    <row r="133" s="23" customFormat="1" x14ac:dyDescent="0.25"/>
    <row r="134" s="23" customFormat="1" x14ac:dyDescent="0.25"/>
    <row r="135" s="23" customFormat="1" x14ac:dyDescent="0.25"/>
    <row r="136" s="23" customFormat="1" x14ac:dyDescent="0.25"/>
    <row r="137" s="23" customFormat="1" x14ac:dyDescent="0.25"/>
    <row r="138" s="23" customFormat="1" x14ac:dyDescent="0.25"/>
    <row r="139" s="23" customFormat="1" x14ac:dyDescent="0.25"/>
    <row r="140" s="23" customFormat="1" x14ac:dyDescent="0.25"/>
    <row r="141" s="23" customFormat="1" x14ac:dyDescent="0.25"/>
    <row r="142" s="23" customFormat="1" x14ac:dyDescent="0.25"/>
    <row r="143" s="23" customFormat="1" x14ac:dyDescent="0.25"/>
    <row r="144" s="23" customFormat="1" x14ac:dyDescent="0.25"/>
    <row r="145" s="23" customFormat="1" x14ac:dyDescent="0.25"/>
    <row r="146" s="23" customFormat="1" x14ac:dyDescent="0.25"/>
    <row r="147" s="23" customFormat="1" x14ac:dyDescent="0.25"/>
    <row r="148" s="23" customFormat="1" x14ac:dyDescent="0.25"/>
    <row r="149" s="23" customFormat="1" x14ac:dyDescent="0.25"/>
    <row r="150" s="23" customFormat="1" x14ac:dyDescent="0.25"/>
    <row r="151" s="23" customFormat="1" x14ac:dyDescent="0.25"/>
    <row r="152" s="23" customFormat="1" x14ac:dyDescent="0.25"/>
    <row r="153" s="23" customFormat="1" x14ac:dyDescent="0.25"/>
    <row r="154" s="23" customFormat="1" x14ac:dyDescent="0.25"/>
    <row r="155" s="23" customFormat="1" x14ac:dyDescent="0.25"/>
    <row r="156" s="23" customFormat="1" x14ac:dyDescent="0.25"/>
    <row r="157" s="23" customFormat="1" x14ac:dyDescent="0.25"/>
    <row r="158" s="23" customFormat="1" x14ac:dyDescent="0.25"/>
    <row r="159" s="23" customFormat="1" x14ac:dyDescent="0.25"/>
    <row r="160" s="23" customFormat="1" x14ac:dyDescent="0.25"/>
    <row r="161" s="23" customFormat="1" x14ac:dyDescent="0.25"/>
    <row r="162" s="23" customFormat="1" x14ac:dyDescent="0.25"/>
    <row r="163" s="23" customFormat="1" x14ac:dyDescent="0.25"/>
    <row r="164" s="23" customFormat="1" x14ac:dyDescent="0.25"/>
    <row r="165" s="23" customFormat="1" x14ac:dyDescent="0.25"/>
    <row r="166" s="23" customFormat="1" x14ac:dyDescent="0.25"/>
    <row r="167" s="23" customFormat="1" x14ac:dyDescent="0.25"/>
    <row r="168" s="23" customFormat="1" x14ac:dyDescent="0.25"/>
    <row r="169" s="23" customFormat="1" x14ac:dyDescent="0.25"/>
    <row r="170" s="23" customFormat="1" x14ac:dyDescent="0.25"/>
    <row r="171" s="23" customFormat="1" x14ac:dyDescent="0.25"/>
    <row r="172" s="23" customFormat="1" x14ac:dyDescent="0.25"/>
    <row r="173" s="23" customFormat="1" x14ac:dyDescent="0.25"/>
    <row r="174" s="23" customFormat="1" x14ac:dyDescent="0.25"/>
    <row r="175" s="23" customFormat="1" x14ac:dyDescent="0.25"/>
    <row r="176" s="23" customFormat="1" x14ac:dyDescent="0.25"/>
    <row r="177" s="23" customFormat="1" x14ac:dyDescent="0.25"/>
    <row r="178" s="23" customFormat="1" x14ac:dyDescent="0.25"/>
    <row r="179" s="23" customFormat="1" x14ac:dyDescent="0.25"/>
    <row r="180" s="23" customFormat="1" x14ac:dyDescent="0.25"/>
    <row r="181" s="23" customFormat="1" x14ac:dyDescent="0.25"/>
    <row r="182" s="23" customFormat="1" x14ac:dyDescent="0.25"/>
    <row r="183" s="23" customFormat="1" x14ac:dyDescent="0.25"/>
    <row r="184" s="23" customFormat="1" x14ac:dyDescent="0.25"/>
    <row r="185" s="23" customFormat="1" x14ac:dyDescent="0.25"/>
    <row r="186" s="23" customFormat="1" x14ac:dyDescent="0.25"/>
    <row r="187" s="23" customFormat="1" x14ac:dyDescent="0.25"/>
    <row r="188" s="23" customFormat="1" x14ac:dyDescent="0.25"/>
    <row r="189" s="23" customFormat="1" x14ac:dyDescent="0.25"/>
    <row r="190" s="23" customFormat="1" x14ac:dyDescent="0.25"/>
    <row r="191" s="23" customFormat="1" x14ac:dyDescent="0.25"/>
    <row r="192" s="23" customFormat="1" x14ac:dyDescent="0.25"/>
    <row r="193" s="23" customFormat="1" x14ac:dyDescent="0.25"/>
    <row r="194" s="23" customFormat="1" x14ac:dyDescent="0.25"/>
    <row r="195" s="23" customFormat="1" x14ac:dyDescent="0.25"/>
    <row r="196" s="23" customFormat="1" x14ac:dyDescent="0.25"/>
    <row r="197" s="23" customFormat="1" x14ac:dyDescent="0.25"/>
    <row r="198" s="23" customFormat="1" x14ac:dyDescent="0.25"/>
    <row r="199" s="23" customFormat="1" x14ac:dyDescent="0.25"/>
    <row r="200" s="23" customFormat="1" x14ac:dyDescent="0.25"/>
    <row r="201" s="23" customFormat="1" x14ac:dyDescent="0.25"/>
    <row r="202" s="23" customFormat="1" x14ac:dyDescent="0.25"/>
    <row r="203" s="23" customFormat="1" x14ac:dyDescent="0.25"/>
    <row r="204" s="23" customFormat="1" x14ac:dyDescent="0.25"/>
    <row r="205" s="23" customFormat="1" x14ac:dyDescent="0.25"/>
    <row r="206" s="23" customFormat="1" x14ac:dyDescent="0.25"/>
    <row r="207" s="23" customFormat="1" x14ac:dyDescent="0.25"/>
    <row r="208" s="23" customFormat="1" x14ac:dyDescent="0.25"/>
    <row r="209" s="23" customFormat="1" x14ac:dyDescent="0.25"/>
    <row r="210" s="23" customFormat="1" x14ac:dyDescent="0.25"/>
    <row r="211" s="23" customFormat="1" x14ac:dyDescent="0.25"/>
    <row r="212" s="23" customFormat="1" x14ac:dyDescent="0.25"/>
    <row r="213" s="23" customFormat="1" x14ac:dyDescent="0.25"/>
    <row r="214" s="23" customFormat="1" x14ac:dyDescent="0.25"/>
    <row r="215" s="23" customFormat="1" x14ac:dyDescent="0.25"/>
    <row r="216" s="23" customFormat="1" x14ac:dyDescent="0.25"/>
    <row r="217" s="23" customFormat="1" x14ac:dyDescent="0.25"/>
    <row r="218" s="23" customFormat="1" x14ac:dyDescent="0.25"/>
    <row r="219" s="23" customFormat="1" x14ac:dyDescent="0.25"/>
    <row r="220" s="23" customFormat="1" x14ac:dyDescent="0.25"/>
    <row r="221" s="23" customFormat="1" x14ac:dyDescent="0.25"/>
    <row r="222" s="23" customFormat="1" x14ac:dyDescent="0.25"/>
    <row r="223" s="23" customFormat="1" x14ac:dyDescent="0.25"/>
    <row r="224" s="23" customFormat="1" x14ac:dyDescent="0.25"/>
    <row r="225" s="23" customFormat="1" x14ac:dyDescent="0.25"/>
    <row r="226" s="23" customFormat="1" x14ac:dyDescent="0.25"/>
    <row r="227" s="23" customFormat="1" x14ac:dyDescent="0.25"/>
    <row r="228" s="23" customFormat="1" x14ac:dyDescent="0.25"/>
    <row r="229" s="23" customFormat="1" x14ac:dyDescent="0.25"/>
    <row r="230" s="23" customFormat="1" x14ac:dyDescent="0.25"/>
    <row r="231" s="23" customFormat="1" x14ac:dyDescent="0.25"/>
    <row r="232" s="23" customFormat="1" x14ac:dyDescent="0.25"/>
    <row r="233" s="23" customFormat="1" x14ac:dyDescent="0.25"/>
    <row r="234" s="23" customFormat="1" x14ac:dyDescent="0.25"/>
    <row r="235" s="23" customFormat="1" x14ac:dyDescent="0.25"/>
    <row r="236" s="23" customFormat="1" x14ac:dyDescent="0.25"/>
    <row r="237" s="23" customFormat="1" x14ac:dyDescent="0.25"/>
    <row r="238" s="23" customFormat="1" x14ac:dyDescent="0.25"/>
    <row r="239" s="23" customFormat="1" x14ac:dyDescent="0.25"/>
    <row r="240" s="23" customFormat="1" x14ac:dyDescent="0.25"/>
    <row r="241" s="23" customFormat="1" x14ac:dyDescent="0.25"/>
    <row r="242" s="23" customFormat="1" x14ac:dyDescent="0.25"/>
    <row r="243" s="23" customFormat="1" x14ac:dyDescent="0.25"/>
    <row r="244" s="23" customFormat="1" x14ac:dyDescent="0.25"/>
    <row r="245" s="23" customFormat="1" x14ac:dyDescent="0.25"/>
    <row r="246" s="23" customFormat="1" x14ac:dyDescent="0.25"/>
    <row r="247" s="23" customFormat="1" x14ac:dyDescent="0.25"/>
    <row r="248" s="23" customFormat="1" x14ac:dyDescent="0.25"/>
    <row r="249" s="23" customFormat="1" x14ac:dyDescent="0.25"/>
    <row r="250" s="23" customFormat="1" x14ac:dyDescent="0.25"/>
    <row r="251" s="23" customFormat="1" x14ac:dyDescent="0.25"/>
    <row r="252" s="23" customFormat="1" x14ac:dyDescent="0.25"/>
    <row r="253" s="23" customFormat="1" x14ac:dyDescent="0.25"/>
    <row r="254" s="23" customFormat="1" x14ac:dyDescent="0.25"/>
    <row r="255" s="23" customFormat="1" x14ac:dyDescent="0.25"/>
    <row r="256" s="23" customFormat="1" x14ac:dyDescent="0.25"/>
    <row r="257" s="23" customFormat="1" x14ac:dyDescent="0.25"/>
    <row r="258" s="23" customFormat="1" x14ac:dyDescent="0.25"/>
    <row r="259" s="23" customFormat="1" x14ac:dyDescent="0.25"/>
    <row r="260" s="23" customFormat="1" x14ac:dyDescent="0.25"/>
    <row r="261" s="23" customFormat="1" x14ac:dyDescent="0.25"/>
    <row r="262" s="23" customFormat="1" x14ac:dyDescent="0.25"/>
    <row r="263" s="23" customFormat="1" x14ac:dyDescent="0.25"/>
    <row r="264" s="23" customFormat="1" x14ac:dyDescent="0.25"/>
    <row r="265" s="23" customFormat="1" x14ac:dyDescent="0.25"/>
    <row r="266" s="23" customFormat="1" x14ac:dyDescent="0.25"/>
    <row r="267" s="23" customFormat="1" x14ac:dyDescent="0.25"/>
    <row r="268" s="23" customFormat="1" x14ac:dyDescent="0.25"/>
    <row r="269" s="23" customFormat="1" x14ac:dyDescent="0.25"/>
    <row r="270" s="23" customFormat="1" x14ac:dyDescent="0.25"/>
    <row r="271" s="23" customFormat="1" x14ac:dyDescent="0.25"/>
    <row r="272" s="23" customFormat="1" x14ac:dyDescent="0.25"/>
    <row r="273" s="23" customFormat="1" x14ac:dyDescent="0.25"/>
    <row r="274" s="23" customFormat="1" x14ac:dyDescent="0.25"/>
    <row r="275" s="23" customFormat="1" x14ac:dyDescent="0.25"/>
    <row r="276" s="23" customFormat="1" x14ac:dyDescent="0.25"/>
    <row r="277" s="23" customFormat="1" x14ac:dyDescent="0.25"/>
    <row r="278" s="23" customFormat="1" x14ac:dyDescent="0.25"/>
    <row r="279" s="23" customFormat="1" x14ac:dyDescent="0.25"/>
    <row r="280" s="23" customFormat="1" x14ac:dyDescent="0.25"/>
    <row r="281" s="23" customFormat="1" x14ac:dyDescent="0.25"/>
    <row r="282" s="23" customFormat="1" x14ac:dyDescent="0.25"/>
    <row r="283" s="23" customFormat="1" x14ac:dyDescent="0.25"/>
    <row r="284" s="23" customFormat="1" x14ac:dyDescent="0.25"/>
    <row r="285" s="23" customFormat="1" x14ac:dyDescent="0.25"/>
    <row r="286" s="23" customFormat="1" x14ac:dyDescent="0.25"/>
    <row r="287" s="23" customFormat="1" x14ac:dyDescent="0.25"/>
    <row r="288" s="23" customFormat="1" x14ac:dyDescent="0.25"/>
    <row r="289" s="23" customFormat="1" x14ac:dyDescent="0.25"/>
    <row r="290" s="23" customFormat="1" x14ac:dyDescent="0.25"/>
    <row r="291" s="23" customFormat="1" x14ac:dyDescent="0.25"/>
    <row r="292" s="23" customFormat="1" x14ac:dyDescent="0.25"/>
    <row r="293" s="23" customFormat="1" x14ac:dyDescent="0.25"/>
    <row r="294" s="23" customFormat="1" x14ac:dyDescent="0.25"/>
    <row r="295" s="23" customFormat="1" x14ac:dyDescent="0.25"/>
    <row r="296" s="23" customFormat="1" x14ac:dyDescent="0.25"/>
    <row r="297" s="23" customFormat="1" x14ac:dyDescent="0.25"/>
    <row r="298" s="23" customFormat="1" x14ac:dyDescent="0.25"/>
    <row r="299" s="23" customFormat="1" x14ac:dyDescent="0.25"/>
    <row r="300" s="23" customFormat="1" x14ac:dyDescent="0.25"/>
    <row r="301" s="23" customFormat="1" x14ac:dyDescent="0.25"/>
    <row r="302" s="23" customFormat="1" x14ac:dyDescent="0.25"/>
    <row r="303" s="23" customFormat="1" x14ac:dyDescent="0.25"/>
    <row r="304" s="23" customFormat="1" x14ac:dyDescent="0.25"/>
    <row r="305" s="23" customFormat="1" x14ac:dyDescent="0.25"/>
    <row r="306" s="23" customFormat="1" x14ac:dyDescent="0.25"/>
    <row r="307" s="23" customFormat="1" x14ac:dyDescent="0.25"/>
    <row r="308" s="23" customFormat="1" x14ac:dyDescent="0.25"/>
    <row r="309" s="23" customFormat="1" x14ac:dyDescent="0.25"/>
    <row r="310" s="23" customFormat="1" x14ac:dyDescent="0.25"/>
    <row r="311" s="23" customFormat="1" x14ac:dyDescent="0.25"/>
    <row r="312" s="23" customFormat="1" x14ac:dyDescent="0.25"/>
    <row r="313" s="23" customFormat="1" x14ac:dyDescent="0.25"/>
    <row r="314" s="23" customFormat="1" x14ac:dyDescent="0.25"/>
    <row r="315" s="23" customFormat="1" x14ac:dyDescent="0.25"/>
    <row r="316" s="23" customFormat="1" x14ac:dyDescent="0.25"/>
    <row r="317" s="23" customFormat="1" x14ac:dyDescent="0.25"/>
    <row r="318" s="23" customFormat="1" x14ac:dyDescent="0.25"/>
    <row r="319" s="23" customFormat="1" x14ac:dyDescent="0.25"/>
    <row r="320" s="23" customFormat="1" x14ac:dyDescent="0.25"/>
    <row r="321" s="23" customFormat="1" x14ac:dyDescent="0.25"/>
    <row r="322" s="23" customFormat="1" x14ac:dyDescent="0.25"/>
    <row r="323" s="23" customFormat="1" x14ac:dyDescent="0.25"/>
    <row r="324" s="23" customFormat="1" x14ac:dyDescent="0.25"/>
    <row r="325" s="23" customFormat="1" x14ac:dyDescent="0.25"/>
    <row r="326" s="23" customFormat="1" x14ac:dyDescent="0.25"/>
    <row r="327" s="23" customFormat="1" x14ac:dyDescent="0.25"/>
    <row r="328" s="23" customFormat="1" x14ac:dyDescent="0.25"/>
    <row r="329" s="23" customFormat="1" x14ac:dyDescent="0.25"/>
    <row r="330" s="23" customFormat="1" x14ac:dyDescent="0.25"/>
    <row r="331" s="23" customFormat="1" x14ac:dyDescent="0.25"/>
    <row r="332" s="23" customFormat="1" x14ac:dyDescent="0.25"/>
    <row r="333" s="23" customFormat="1" x14ac:dyDescent="0.25"/>
    <row r="334" s="23" customFormat="1" x14ac:dyDescent="0.25"/>
    <row r="335" s="23" customFormat="1" x14ac:dyDescent="0.25"/>
    <row r="336" s="23" customFormat="1" x14ac:dyDescent="0.25"/>
    <row r="337" s="23" customFormat="1" x14ac:dyDescent="0.25"/>
    <row r="338" s="23" customFormat="1" x14ac:dyDescent="0.25"/>
    <row r="339" s="23" customFormat="1" x14ac:dyDescent="0.25"/>
    <row r="340" s="23" customFormat="1" x14ac:dyDescent="0.25"/>
    <row r="341" s="23" customFormat="1" x14ac:dyDescent="0.25"/>
    <row r="342" s="23" customFormat="1" x14ac:dyDescent="0.25"/>
    <row r="343" s="23" customFormat="1" x14ac:dyDescent="0.25"/>
    <row r="344" s="23" customFormat="1" x14ac:dyDescent="0.25"/>
    <row r="345" s="23" customFormat="1" x14ac:dyDescent="0.25"/>
    <row r="346" s="23" customFormat="1" x14ac:dyDescent="0.25"/>
    <row r="347" s="23" customFormat="1" x14ac:dyDescent="0.25"/>
    <row r="348" s="23" customFormat="1" x14ac:dyDescent="0.25"/>
    <row r="349" s="23" customFormat="1" x14ac:dyDescent="0.25"/>
    <row r="350" s="23" customFormat="1" x14ac:dyDescent="0.25"/>
    <row r="351" s="23" customFormat="1" x14ac:dyDescent="0.25"/>
    <row r="352" s="23" customFormat="1" x14ac:dyDescent="0.25"/>
    <row r="353" s="23" customFormat="1" x14ac:dyDescent="0.25"/>
    <row r="354" s="23" customFormat="1" x14ac:dyDescent="0.25"/>
    <row r="355" s="23" customFormat="1" x14ac:dyDescent="0.25"/>
    <row r="356" s="23" customFormat="1" x14ac:dyDescent="0.25"/>
    <row r="357" s="23" customFormat="1" x14ac:dyDescent="0.25"/>
    <row r="358" s="23" customFormat="1" x14ac:dyDescent="0.25"/>
    <row r="359" s="23" customFormat="1" x14ac:dyDescent="0.25"/>
    <row r="360" s="23" customFormat="1" x14ac:dyDescent="0.25"/>
    <row r="361" s="23" customFormat="1" x14ac:dyDescent="0.25"/>
    <row r="362" s="23" customFormat="1" x14ac:dyDescent="0.25"/>
    <row r="363" s="23" customFormat="1" x14ac:dyDescent="0.25"/>
    <row r="364" s="23" customFormat="1" x14ac:dyDescent="0.25"/>
  </sheetData>
  <mergeCells count="1">
    <mergeCell ref="D1:E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9687-38F4-4811-8739-49C928DD8BFD}">
  <sheetPr codeName="Planilha8">
    <tabColor theme="1"/>
  </sheetPr>
  <dimension ref="B1:CE43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G27" sqref="G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5703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2.7109375" style="35" customWidth="1"/>
    <col min="69" max="69" width="54.7109375" style="71" customWidth="1"/>
    <col min="70" max="70" width="3.28515625" style="73" customWidth="1"/>
    <col min="71" max="71" width="26" style="73" customWidth="1"/>
    <col min="72" max="72" width="17.85546875" style="73" customWidth="1"/>
    <col min="73" max="73" width="2.85546875" style="73" customWidth="1"/>
    <col min="74" max="74" width="30.7109375" style="73" bestFit="1" customWidth="1"/>
    <col min="75" max="75" width="13.85546875" style="73" customWidth="1"/>
    <col min="76" max="76" width="2.85546875" style="73" customWidth="1"/>
    <col min="77" max="77" width="16.28515625" style="73" customWidth="1"/>
    <col min="78" max="78" width="18.42578125" style="73" customWidth="1"/>
    <col min="79" max="79" width="4" style="73" customWidth="1"/>
    <col min="80" max="80" width="11.7109375" style="73" bestFit="1" customWidth="1"/>
    <col min="81" max="81" width="14.28515625" style="73" bestFit="1" customWidth="1"/>
    <col min="82" max="82" width="15.140625" style="73" bestFit="1" customWidth="1"/>
    <col min="83" max="83" width="11.5703125" style="73" bestFit="1" customWidth="1"/>
    <col min="84" max="102" width="11" style="23" customWidth="1"/>
    <col min="103" max="16384" width="4.7109375" style="23"/>
  </cols>
  <sheetData>
    <row r="1" spans="2:83" s="22" customFormat="1" ht="42.75" customHeight="1" x14ac:dyDescent="0.25">
      <c r="B1" s="33" t="s">
        <v>72</v>
      </c>
      <c r="C1" s="34"/>
      <c r="D1" s="156" t="s">
        <v>432</v>
      </c>
      <c r="E1" s="156"/>
      <c r="F1" s="114"/>
      <c r="H1" s="32"/>
      <c r="BP1" s="37"/>
      <c r="BQ1" s="70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</row>
    <row r="2" spans="2:83" ht="12" customHeight="1" thickBot="1" x14ac:dyDescent="0.35">
      <c r="H2" s="162">
        <f>_xlfn.XLOOKUP(F1,Endereços!A:A,Endereços!H:H)</f>
        <v>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</row>
    <row r="3" spans="2:83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/>
      <c r="BO3" s="45"/>
      <c r="BQ3" s="129" t="s">
        <v>450</v>
      </c>
      <c r="BR3" s="23"/>
      <c r="BS3" s="160" t="s">
        <v>456</v>
      </c>
      <c r="BT3" s="161"/>
      <c r="BU3" s="161"/>
      <c r="BV3" s="161"/>
      <c r="BW3" s="161"/>
      <c r="BX3" s="161"/>
      <c r="BY3" s="161"/>
      <c r="BZ3" s="161"/>
      <c r="CA3" s="75">
        <v>3</v>
      </c>
      <c r="CB3" s="23"/>
      <c r="CC3" s="23"/>
      <c r="CD3" s="23"/>
      <c r="CE3" s="23"/>
    </row>
    <row r="4" spans="2:83" ht="20.100000000000001" customHeight="1" x14ac:dyDescent="0.25">
      <c r="B4" s="26" t="s">
        <v>430</v>
      </c>
      <c r="C4" s="27">
        <f>SUMIF(TV_1!B:B, 'DashBoard - Planejador'!B4, TV_1!C:C)
+ SUMIF(TV_2!B:B, 'DashBoard - Planejador'!B4, TV_2!C:C)
+ SUMIF(TV_3!B:B, 'DashBoard - Planejador'!B4, TV_3!C:C)
+ SUMIF(TV_4!B:B, 'DashBoard - Planejador'!B4, TV_4!C:C)
+ SUMIF(TV_5!B:B, 'DashBoard - Planejador'!B4, TV_5!C:C)
+ SUMIF(TV_6!B:B, 'DashBoard - Planejador'!B4, TV_6!C:C)
+ SUMIF(TV_7!B:B, 'DashBoard - Planejador'!B4, TV_7!C:C)
+ SUMIF(TV_8!B:B, 'DashBoard - Planejador'!B4, TV_8!C:C)
+ SUMIF(TV_9!B:B, 'DashBoard - Planejador'!B4, TV_9!C:C)
+ SUMIF(TV_10!B:B, 'DashBoard - Planejador'!B4, TV_10!C:C)
+ SUMIF(TV_11!B:B, 'DashBoard - Planejador'!B4, TV_11!C:C)
+ SUMIF(TV_12!B:B, 'DashBoard - Planejador'!B4, TV_12!C:C)
+ SUMIF(TV_13!B:B, 'DashBoard - Planejador'!B4, TV_13!C:C)
+ SUMIF(TV_14!B:B, 'DashBoard - Planejador'!B4, TV_14!C:C)
+ SUMIF(TV_15!B:B, 'DashBoard - Planejador'!B4, TV_15!C:C)
+ SUMIF(TV_16!B:B, 'DashBoard - Planejador'!B4, TV_16!C:C)
+ SUMIF(TV_17!B:B, 'DashBoard - Planejador'!B4, TV_17!C:C)
+ SUMIF(TV_18!B:B, 'DashBoard - Planejador'!B4, TV_18!C:C)
+ SUMIF(TV_19!B:B, 'DashBoard - Planejador'!B4, TV_19!C:C)
+ SUMIF(TV_20!B:B, 'DashBoard - Planejador'!B4, TV_20!C:C)
+ SUMIF(TV_21!B:B, 'DashBoard - Planejador'!B4, TV_21!C:C)
+ SUMIF(TV_22!B:B, 'DashBoard - Planejador'!B4, TV_22!C:C)
+ SUMIF(TV_23!B:B, 'DashBoard - Planejador'!B4, TV_23!C:C)
+ SUMIF(TV_24!B:B, 'DashBoard - Planejador'!B4, TV_24!C:C)
+ SUMIF(TV_25!B:B, 'DashBoard - Planejador'!B4, TV_25!C:C)
+ SUMIF(TV_26!B:B, 'DashBoard - Planejador'!B4, TV_26!C:C)
+ SUMIF(TV_27!B:B, 'DashBoard - Planejador'!B4, TV_27!C:C)
+ SUMIF(TV_28!B:B, 'DashBoard - Planejador'!B4, TV_28!C:C)
+ SUMIF(TV_29!B:B, 'DashBoard - Planejador'!B4, TV_29!C:C)
+ SUMIF(TV_30!B:B, 'DashBoard - Planejador'!B4, TV_30!C:C)
+ SUMIF(TV_31!B:B, 'DashBoard - Planejador'!B4, TV_31!C:C)
+ SUMIF(TV_32!B:B, 'DashBoard - Planejador'!B4, TV_32!C:C)
+ SUMIF(TV_33!B:B, 'DashBoard - Planejador'!B4, TV_33!C:C)
+ SUMIF(TV_34!B:B, 'DashBoard - Planejador'!B4, TV_34!C:C)
+ SUMIF(TV_35!B:B, 'DashBoard - Planejador'!B4, TV_35!C:C)
+ SUMIF(TV_36!B:B, 'DashBoard - Planejador'!B4, TV_36!C:C)
+ SUMIF(TV_37!B:B, 'DashBoard - Planejador'!B4, TV_37!C:C)
+ SUMIF(TV_38!B:B, 'DashBoard - Planejador'!B4, TV_38!C:C)
+ SUMIF(TV_39!B:B, 'DashBoard - Planejador'!B4, TV_39!C:C)
+ SUMIF(TV_40!B:B, 'DashBoard - Planejador'!B4, TV_40!C:C)
+ SUMIF(TV_41!B:B, 'DashBoard - Planejador'!B4, TV_41!C:C)
+ SUMIF(TV_42!B:B, 'DashBoard - Planejador'!B4, TV_42!C:C)
+ SUMIF(TV_43!B:B, 'DashBoard - Planejador'!B4, TV_43!C:C)
+ SUMIF(TV_44!B:B, 'DashBoard - Planejador'!B4, TV_44!C:C)
+ SUMIF(TV_45!B:B, 'DashBoard - Planejador'!B4, TV_45!C:C)
+ SUMIF(TV_46!B:B, 'DashBoard - Planejador'!B4, TV_46!C:C)
+ SUMIF(TV_47!B:B, 'DashBoard - Planejador'!B4, TV_47!C:C)
+ SUMIF(TV_48!B:B, 'DashBoard - Planejador'!B4, TV_48!C:C)
+ SUMIF(TV_49!B:B, 'DashBoard - Planejador'!B4, TV_49!C:C)
+ SUMIF(TV_50!B:B, 'DashBoard - Planejador'!B4, TV_50!C:C)
+ SUMIF(TV_51!B:B, 'DashBoard - Planejador'!B4, TV_51!C:C)
+ SUMIF(TV_52!B:B, 'DashBoard - Planejador'!B4, TV_52!C:C)
+ SUMIF(TV_53!B:B, 'DashBoard - Planejador'!B4, TV_53!C:C)
+ SUMIF(TV_54!B:B, 'DashBoard - Planejador'!B4, TV_54!C:C)
+ SUMIF(TV_55!B:B, 'DashBoard - Planejador'!B4, TV_55!C:C)
+ SUMIF(TV_56!B:B, 'DashBoard - Planejador'!B4, TV_56!C:C)
+ SUMIF(TV_57!B:B, 'DashBoard - Planejador'!B4, TV_57!C:C)
+ SUMIF(TV_58!B:B, 'DashBoard - Planejador'!B4, TV_58!C:C)
+ SUMIF(TV_59!B:B, 'DashBoard - Planejador'!B4, TV_59!C:C)
+ SUMIF(TV_60!B:B, 'DashBoard - Planejador'!B4, TV_60!C:C)</f>
        <v>20</v>
      </c>
      <c r="D4" s="27">
        <f ca="1">SUMIF(TV_1!B:B, 'DashBoard - Planejador'!B4, TV_1!D:D)
+ SUMIF(TV_2!B:B, 'DashBoard - Planejador'!B4, TV_2!D:D)
+ SUMIF(TV_3!B:B, 'DashBoard - Planejador'!B4, TV_3!D:D)
+ SUMIF(TV_4!B:B, 'DashBoard - Planejador'!B4, TV_4!D:D)
+ SUMIF(TV_5!B:B, 'DashBoard - Planejador'!B4, TV_5!D:D)
+ SUMIF(TV_6!B:B, 'DashBoard - Planejador'!B4, TV_6!D:D)
+ SUMIF(TV_7!B:B, 'DashBoard - Planejador'!B4, TV_7!D:D)
+ SUMIF(TV_8!B:B, 'DashBoard - Planejador'!B4, TV_8!D:D)
+ SUMIF(TV_9!B:B, 'DashBoard - Planejador'!B4, TV_9!D:D)
+ SUMIF(TV_10!B:B, 'DashBoard - Planejador'!B4, TV_10!D:D)
+ SUMIF(TV_11!B:B, 'DashBoard - Planejador'!B4, TV_11!D:D)
+ SUMIF(TV_12!B:B, 'DashBoard - Planejador'!B4, TV_12!D:D)
+ SUMIF(TV_13!B:B, 'DashBoard - Planejador'!B4, TV_13!D:D)
+ SUMIF(TV_14!B:B, 'DashBoard - Planejador'!B4, TV_14!D:D)
+ SUMIF(TV_15!B:B, 'DashBoard - Planejador'!B4, TV_15!D:D)
+ SUMIF(TV_16!B:B, 'DashBoard - Planejador'!B4, TV_16!D:D)
+ SUMIF(TV_17!B:B, 'DashBoard - Planejador'!B4, TV_17!D:D)
+ SUMIF(TV_18!B:B, 'DashBoard - Planejador'!B4, TV_18!D:D)
+ SUMIF(TV_19!B:B, 'DashBoard - Planejador'!B4, TV_19!D:D)
+ SUMIF(TV_20!B:B, 'DashBoard - Planejador'!B4, TV_20!D:D)
+ SUMIF(TV_21!B:B, 'DashBoard - Planejador'!B4, TV_21!D:D)
+ SUMIF(TV_22!B:B, 'DashBoard - Planejador'!B4, TV_22!D:D)
+ SUMIF(TV_23!B:B, 'DashBoard - Planejador'!B4, TV_23!D:D)
+ SUMIF(TV_24!B:B, 'DashBoard - Planejador'!B4, TV_24!D:D)
+ SUMIF(TV_25!B:B, 'DashBoard - Planejador'!B4, TV_25!D:D)
+ SUMIF(TV_26!B:B, 'DashBoard - Planejador'!B4, TV_26!D:D)
+ SUMIF(TV_27!B:B, 'DashBoard - Planejador'!B4, TV_27!D:D)
+ SUMIF(TV_28!B:B, 'DashBoard - Planejador'!B4, TV_28!D:D)
+ SUMIF(TV_29!B:B, 'DashBoard - Planejador'!B4, TV_29!D:D)
+ SUMIF(TV_30!B:B, 'DashBoard - Planejador'!B4, TV_30!D:D)
+ SUMIF(TV_31!B:B, 'DashBoard - Planejador'!B4, TV_31!D:D)
+ SUMIF(TV_32!B:B, 'DashBoard - Planejador'!B4, TV_32!D:D)
+ SUMIF(TV_33!B:B, 'DashBoard - Planejador'!B4, TV_33!D:D)
+ SUMIF(TV_34!B:B, 'DashBoard - Planejador'!B4, TV_34!D:D)
+ SUMIF(TV_35!B:B, 'DashBoard - Planejador'!B4, TV_35!D:D)
+ SUMIF(TV_36!B:B, 'DashBoard - Planejador'!B4, TV_36!D:D)
+ SUMIF(TV_37!B:B, 'DashBoard - Planejador'!B4, TV_37!D:D)
+ SUMIF(TV_38!B:B, 'DashBoard - Planejador'!B4, TV_38!D:D)
+ SUMIF(TV_39!B:B, 'DashBoard - Planejador'!B4, TV_39!D:D)
+ SUMIF(TV_40!B:B, 'DashBoard - Planejador'!B4, TV_40!D:D)
+ SUMIF(TV_41!B:B, 'DashBoard - Planejador'!B4, TV_41!D:D)
+ SUMIF(TV_42!B:B, 'DashBoard - Planejador'!B4, TV_42!D:D)
+ SUMIF(TV_43!B:B, 'DashBoard - Planejador'!B4, TV_43!D:D)
+ SUMIF(TV_44!B:B, 'DashBoard - Planejador'!B4, TV_44!D:D)
+ SUMIF(TV_45!B:B, 'DashBoard - Planejador'!B4, TV_45!D:D)
+ SUMIF(TV_46!B:B, 'DashBoard - Planejador'!B4, TV_46!D:D)
+ SUMIF(TV_47!B:B, 'DashBoard - Planejador'!B4, TV_47!D:D)
+ SUMIF(TV_48!B:B, 'DashBoard - Planejador'!B4, TV_48!D:D)
+ SUMIF(TV_49!B:B, 'DashBoard - Planejador'!B4, TV_49!D:D)
+ SUMIF(TV_50!B:B, 'DashBoard - Planejador'!B4, TV_50!D:D)
+ SUMIF(TV_51!B:B, 'DashBoard - Planejador'!B4, TV_51!D:D)
+ SUMIF(TV_52!B:B, 'DashBoard - Planejador'!B4, TV_52!D:D)
+ SUMIF(TV_53!B:B, 'DashBoard - Planejador'!B4, TV_53!D:D)
+ SUMIF(TV_54!B:B, 'DashBoard - Planejador'!B4, TV_54!D:D)
+ SUMIF(TV_55!B:B, 'DashBoard - Planejador'!B4, TV_55!D:D)
+ SUMIF(TV_56!B:B, 'DashBoard - Planejador'!B4, TV_56!D:D)
+ SUMIF(TV_57!B:B, 'DashBoard - Planejador'!B4, TV_57!D:D)
+ SUMIF(TV_58!B:B, 'DashBoard - Planejador'!B4, TV_58!D:D)
+ SUMIF(TV_59!B:B, 'DashBoard - Planejador'!B4, TV_59!D:D)
+ SUMIF(TV_60!B:B, 'DashBoard - Planejador'!B4, TV_60!D:D)</f>
        <v>0</v>
      </c>
      <c r="E4" s="27">
        <f ca="1">IF(C4-D4&lt;0,0,C4-D4)</f>
        <v>20</v>
      </c>
      <c r="F4" s="115">
        <f ca="1">IF(C4&gt;0,(C4-E4)/C4,100%)</f>
        <v>0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154" t="str">
        <f ca="1">E4&amp;" Pontos Disponíveis! Lojas: "&amp;BQ4</f>
        <v>20 Pontos Disponíveis! Lojas: 8</v>
      </c>
      <c r="BQ4" s="125" t="str">
        <f ca="1">LEFT(IF(TV_1!E4&gt;0,TV_1!F$1&amp;", ","")&amp;
IF(TV_2!E4&gt;0,TV_2!F$1&amp;", ","")&amp;
IF(TV_3!E4&gt;0,TV_3!F$1&amp;", ","")&amp;
IF(TV_4!E4&gt;0,TV_4!F$1&amp;", ","")&amp;
IF(TV_5!E4&gt;0,TV_5!F$1&amp;", ","")&amp;
IF(TV_6!E4&gt;0,TV_6!F$1&amp;", ","")&amp;
IF(TV_7!E4&gt;0,TV_7!F$1&amp;", ","")&amp;
IF(TV_8!E4&gt;0,TV_8!F$1&amp;", ","")&amp;
IF(TV_9!E4&gt;0,TV_9!F$1&amp;", ","")&amp;
IF(TV_10!E4&gt;0,TV_10!F$1&amp;", ","")&amp;
IF(TV_11!E4&gt;0,TV_11!F$1&amp;", ","")&amp;
IF(TV_12!E4&gt;0,TV_12!F$1&amp;", ","")&amp;
IF(TV_13!E4&gt;0,TV_13!F$1&amp;", ","")&amp;
IF(TV_14!E4&gt;0,TV_14!F$1&amp;", ","")&amp;
IF(TV_15!E4&gt;0,TV_15!F$1&amp;", ","")&amp;
IF(TV_16!E4&gt;0,TV_16!F$1&amp;", ","")&amp;
IF(TV_17!E4&gt;0,TV_17!F$1&amp;", ","")&amp;
IF(TV_18!E4&gt;0,TV_18!F$1&amp;", ","")&amp;
IF(TV_19!E4&gt;0,TV_19!F$1&amp;", ","")&amp;
IF(TV_20!E4&gt;0,TV_20!F$1&amp;", ","")&amp;
IF(TV_21!E4&gt;0,TV_21!F$1&amp;", ","")&amp;
IF(TV_22!E4&gt;0,TV_22!F$1&amp;", ","")&amp;
IF(TV_23!E4&gt;0,TV_23!F$1&amp;", ","")&amp;
IF(TV_24!E4&gt;0,TV_24!F$1&amp;", ","")&amp;
IF(TV_25!E4&gt;0,TV_25!F$1&amp;", ","")&amp;
IF(TV_26!E4&gt;0,TV_26!F$1&amp;", ","")&amp;
IF(TV_27!E4&gt;0,TV_27!F$1&amp;", ","")&amp;
IF(TV_28!E4&gt;0,TV_28!F$1&amp;", ","")&amp;
IF(TV_29!E4&gt;0,TV_29!F$1&amp;", ","")&amp;
IF(TV_30!E4&gt;0,TV_30!F$1&amp;", ","")&amp;
IF(TV_31!E4&gt;0,TV_31!F$1&amp;", ","")&amp;
IF(TV_32!E4&gt;0,TV_32!F$1&amp;", ","")&amp;
IF(TV_33!E4&gt;0,TV_33!F$1&amp;", ","")&amp;
IF(TV_34!E4&gt;0,TV_34!F$1&amp;", ","")&amp;
IF(TV_35!E4&gt;0,TV_35!F$1&amp;", ","")&amp;
IF(TV_36!E4&gt;0,TV_36!F$1&amp;", ","")&amp;
IF(TV_37!E4&gt;0,TV_37!F$1&amp;", ","")&amp;
IF(TV_38!E4&gt;0,TV_38!F$1&amp;", ","")&amp;
IF(TV_39!E4&gt;0,TV_39!F$1&amp;", ","")&amp;
IF(TV_40!E4&gt;0,TV_40!F$1&amp;", ","")&amp;
IF(TV_41!E4&gt;0,TV_41!F$1&amp;", ","")&amp;
IF(TV_42!E4&gt;0,TV_42!F$1&amp;", ","")&amp;
IF(TV_43!E4&gt;0,TV_43!F$1&amp;", ","")&amp;
IF(TV_44!E4&gt;0,TV_44!F$1&amp;", ","")&amp;
IF(TV_45!E4&gt;0,TV_45!F$1&amp;", ","")&amp;
IF(TV_46!E4&gt;0,TV_46!F$1&amp;", ","")&amp;
IF(TV_47!E4&gt;0,TV_47!F$1&amp;", ","")&amp;
IF(TV_48!E4&gt;0,TV_48!F$1&amp;", ","")&amp;
IF(TV_49!E4&gt;0,TV_49!F$1&amp;", ","")&amp;
IF(TV_50!E4&gt;0,TV_50!F$1&amp;", ","")&amp;
IF(TV_51!E4&gt;0,TV_51!F$1&amp;", ","")&amp;
IF(TV_52!E4&gt;0,TV_52!F$1&amp;", ","")&amp;
IF(TV_53!E4&gt;0,TV_53!F$1&amp;", ","")&amp;
IF(TV_54!E4&gt;0,TV_54!F$1&amp;", ","")&amp;
IF(TV_55!E4&gt;0,TV_55!F$1&amp;", ","")&amp;
IF(TV_56!E4&gt;0,TV_56!F$1&amp;", ","")&amp;
IF(TV_57!E4&gt;0,TV_57!F$1&amp;", ","")&amp;
IF(TV_58!E4&gt;0,TV_58!F$1&amp;", ","")&amp;
IF(TV_59!E4&gt;0,TV_59!F$1&amp;", ","")&amp;
IF(TV_60!E4&gt;0,TV_60!F$1&amp;", ",""),LEN(IF(TV_1!E4&gt;0,TV_1!F$1&amp;", ","")&amp;
IF(TV_2!E4&gt;0,TV_2!F$1&amp;", ","")&amp;
IF(TV_3!E4&gt;0,TV_3!F$1&amp;", ","")&amp;
IF(TV_4!E4&gt;0,TV_4!F$1&amp;", ","")&amp;
IF(TV_5!E4&gt;0,TV_5!F$1&amp;", ","")&amp;
IF(TV_6!E4&gt;0,TV_6!F$1&amp;", ","")&amp;
IF(TV_7!E4&gt;0,TV_7!F$1&amp;", ","")&amp;
IF(TV_8!E4&gt;0,TV_8!F$1&amp;", ","")&amp;
IF(TV_9!E4&gt;0,TV_9!F$1&amp;", ","")&amp;
IF(TV_10!E4&gt;0,TV_10!F$1&amp;", ","")&amp;
IF(TV_11!E4&gt;0,TV_11!F$1&amp;", ","")&amp;
IF(TV_12!E4&gt;0,TV_12!F$1&amp;", ","")&amp;
IF(TV_13!E4&gt;0,TV_13!F$1&amp;", ","")&amp;
IF(TV_14!E4&gt;0,TV_14!F$1&amp;", ","")&amp;
IF(TV_15!E4&gt;0,TV_15!F$1&amp;", ","")&amp;
IF(TV_16!E4&gt;0,TV_16!F$1&amp;", ","")&amp;
IF(TV_17!E4&gt;0,TV_17!F$1&amp;", ","")&amp;
IF(TV_18!E4&gt;0,TV_18!F$1&amp;", ","")&amp;
IF(TV_19!E4&gt;0,TV_19!F$1&amp;", ","")&amp;
IF(TV_20!E4&gt;0,TV_20!F$1&amp;", ","")&amp;
IF(TV_21!E4&gt;0,TV_21!F$1&amp;", ","")&amp;
IF(TV_22!E4&gt;0,TV_22!F$1&amp;", ","")&amp;
IF(TV_23!E4&gt;0,TV_23!F$1&amp;", ","")&amp;
IF(TV_24!E4&gt;0,TV_24!F$1&amp;", ","")&amp;
IF(TV_25!E4&gt;0,TV_25!F$1&amp;", ","")&amp;
IF(TV_26!E4&gt;0,TV_26!F$1&amp;", ","")&amp;
IF(TV_27!E4&gt;0,TV_27!F$1&amp;", ","")&amp;
IF(TV_28!E4&gt;0,TV_28!F$1&amp;", ","")&amp;
IF(TV_29!E4&gt;0,TV_29!F$1&amp;", ","")&amp;
IF(TV_30!E4&gt;0,TV_30!F$1&amp;", ","")&amp;
IF(TV_31!E4&gt;0,TV_31!F$1&amp;", ","")&amp;
IF(TV_32!E4&gt;0,TV_32!F$1&amp;", ","")&amp;
IF(TV_33!E4&gt;0,TV_33!F$1&amp;", ","")&amp;
IF(TV_34!E4&gt;0,TV_34!F$1&amp;", ","")&amp;
IF(TV_35!E4&gt;0,TV_35!F$1&amp;", ","")&amp;
IF(TV_36!E4&gt;0,TV_36!F$1&amp;", ","")&amp;
IF(TV_37!E4&gt;0,TV_37!F$1&amp;", ","")&amp;
IF(TV_38!E4&gt;0,TV_38!F$1&amp;", ","")&amp;
IF(TV_39!E4&gt;0,TV_39!F$1&amp;", ","")&amp;
IF(TV_40!E4&gt;0,TV_40!F$1&amp;", ","")&amp;
IF(TV_41!E4&gt;0,TV_41!F$1&amp;", ","")&amp;
IF(TV_42!E4&gt;0,TV_42!F$1&amp;", ","")&amp;
IF(TV_43!E4&gt;0,TV_43!F$1&amp;", ","")&amp;
IF(TV_44!E4&gt;0,TV_44!F$1&amp;", ","")&amp;
IF(TV_45!E4&gt;0,TV_45!F$1&amp;", ","")&amp;
IF(TV_46!E4&gt;0,TV_46!F$1&amp;", ","")&amp;
IF(TV_47!E4&gt;0,TV_47!F$1&amp;", ","")&amp;
IF(TV_48!E4&gt;0,TV_48!F$1&amp;", ","")&amp;
IF(TV_49!E4&gt;0,TV_49!F$1&amp;", ","")&amp;
IF(TV_50!E4&gt;0,TV_50!F$1&amp;", ","")&amp;
IF(TV_51!E4&gt;0,TV_51!F$1&amp;", ","")&amp;
IF(TV_52!E4&gt;0,TV_52!F$1&amp;", ","")&amp;
IF(TV_53!E4&gt;0,TV_53!F$1&amp;", ","")&amp;
IF(TV_54!E4&gt;0,TV_54!F$1&amp;", ","")&amp;
IF(TV_55!E4&gt;0,TV_55!F$1&amp;", ","")&amp;
IF(TV_56!E4&gt;0,TV_56!F$1&amp;", ","")&amp;
IF(TV_57!E4&gt;0,TV_57!F$1&amp;", ","")&amp;
IF(TV_58!E4&gt;0,TV_58!F$1&amp;", ","")&amp;
IF(TV_59!E4&gt;0,TV_59!F$1&amp;", ","")&amp;
IF(TV_60!E4&gt;0,TV_60!F$1&amp;", ",""))-2)</f>
        <v>8</v>
      </c>
      <c r="BR4" s="23"/>
      <c r="BU4" s="135"/>
      <c r="CA4" s="23"/>
      <c r="CB4" s="23"/>
      <c r="CC4" s="23"/>
      <c r="CD4" s="23"/>
      <c r="CE4" s="23"/>
    </row>
    <row r="5" spans="2:83" ht="20.100000000000001" customHeight="1" x14ac:dyDescent="0.25">
      <c r="B5" s="26" t="s">
        <v>48</v>
      </c>
      <c r="C5" s="27">
        <f>SUMIF(TV_1!B:B, 'DashBoard - Planejador'!B5, TV_1!C:C)
+ SUMIF(TV_2!B:B, 'DashBoard - Planejador'!B5, TV_2!C:C)
+ SUMIF(TV_3!B:B, 'DashBoard - Planejador'!B5, TV_3!C:C)
+ SUMIF(TV_4!B:B, 'DashBoard - Planejador'!B5, TV_4!C:C)
+ SUMIF(TV_5!B:B, 'DashBoard - Planejador'!B5, TV_5!C:C)
+ SUMIF(TV_6!B:B, 'DashBoard - Planejador'!B5, TV_6!C:C)
+ SUMIF(TV_7!B:B, 'DashBoard - Planejador'!B5, TV_7!C:C)
+ SUMIF(TV_8!B:B, 'DashBoard - Planejador'!B5, TV_8!C:C)
+ SUMIF(TV_9!B:B, 'DashBoard - Planejador'!B5, TV_9!C:C)
+ SUMIF(TV_10!B:B, 'DashBoard - Planejador'!B5, TV_10!C:C)
+ SUMIF(TV_11!B:B, 'DashBoard - Planejador'!B5, TV_11!C:C)
+ SUMIF(TV_12!B:B, 'DashBoard - Planejador'!B5, TV_12!C:C)
+ SUMIF(TV_13!B:B, 'DashBoard - Planejador'!B5, TV_13!C:C)
+ SUMIF(TV_14!B:B, 'DashBoard - Planejador'!B5, TV_14!C:C)
+ SUMIF(TV_15!B:B, 'DashBoard - Planejador'!B5, TV_15!C:C)
+ SUMIF(TV_16!B:B, 'DashBoard - Planejador'!B5, TV_16!C:C)
+ SUMIF(TV_17!B:B, 'DashBoard - Planejador'!B5, TV_17!C:C)
+ SUMIF(TV_18!B:B, 'DashBoard - Planejador'!B5, TV_18!C:C)
+ SUMIF(TV_19!B:B, 'DashBoard - Planejador'!B5, TV_19!C:C)
+ SUMIF(TV_20!B:B, 'DashBoard - Planejador'!B5, TV_20!C:C)
+ SUMIF(TV_21!B:B, 'DashBoard - Planejador'!B5, TV_21!C:C)
+ SUMIF(TV_22!B:B, 'DashBoard - Planejador'!B5, TV_22!C:C)
+ SUMIF(TV_23!B:B, 'DashBoard - Planejador'!B5, TV_23!C:C)
+ SUMIF(TV_24!B:B, 'DashBoard - Planejador'!B5, TV_24!C:C)
+ SUMIF(TV_25!B:B, 'DashBoard - Planejador'!B5, TV_25!C:C)
+ SUMIF(TV_26!B:B, 'DashBoard - Planejador'!B5, TV_26!C:C)
+ SUMIF(TV_27!B:B, 'DashBoard - Planejador'!B5, TV_27!C:C)
+ SUMIF(TV_28!B:B, 'DashBoard - Planejador'!B5, TV_28!C:C)
+ SUMIF(TV_29!B:B, 'DashBoard - Planejador'!B5, TV_29!C:C)
+ SUMIF(TV_30!B:B, 'DashBoard - Planejador'!B5, TV_30!C:C)
+ SUMIF(TV_31!B:B, 'DashBoard - Planejador'!B5, TV_31!C:C)
+ SUMIF(TV_32!B:B, 'DashBoard - Planejador'!B5, TV_32!C:C)
+ SUMIF(TV_33!B:B, 'DashBoard - Planejador'!B5, TV_33!C:C)
+ SUMIF(TV_34!B:B, 'DashBoard - Planejador'!B5, TV_34!C:C)
+ SUMIF(TV_35!B:B, 'DashBoard - Planejador'!B5, TV_35!C:C)
+ SUMIF(TV_36!B:B, 'DashBoard - Planejador'!B5, TV_36!C:C)
+ SUMIF(TV_37!B:B, 'DashBoard - Planejador'!B5, TV_37!C:C)
+ SUMIF(TV_38!B:B, 'DashBoard - Planejador'!B5, TV_38!C:C)
+ SUMIF(TV_39!B:B, 'DashBoard - Planejador'!B5, TV_39!C:C)
+ SUMIF(TV_40!B:B, 'DashBoard - Planejador'!B5, TV_40!C:C)
+ SUMIF(TV_41!B:B, 'DashBoard - Planejador'!B5, TV_41!C:C)
+ SUMIF(TV_42!B:B, 'DashBoard - Planejador'!B5, TV_42!C:C)
+ SUMIF(TV_43!B:B, 'DashBoard - Planejador'!B5, TV_43!C:C)
+ SUMIF(TV_44!B:B, 'DashBoard - Planejador'!B5, TV_44!C:C)
+ SUMIF(TV_45!B:B, 'DashBoard - Planejador'!B5, TV_45!C:C)
+ SUMIF(TV_46!B:B, 'DashBoard - Planejador'!B5, TV_46!C:C)
+ SUMIF(TV_47!B:B, 'DashBoard - Planejador'!B5, TV_47!C:C)
+ SUMIF(TV_48!B:B, 'DashBoard - Planejador'!B5, TV_48!C:C)
+ SUMIF(TV_49!B:B, 'DashBoard - Planejador'!B5, TV_49!C:C)
+ SUMIF(TV_50!B:B, 'DashBoard - Planejador'!B5, TV_50!C:C)
+ SUMIF(TV_51!B:B, 'DashBoard - Planejador'!B5, TV_51!C:C)
+ SUMIF(TV_52!B:B, 'DashBoard - Planejador'!B5, TV_52!C:C)
+ SUMIF(TV_53!B:B, 'DashBoard - Planejador'!B5, TV_53!C:C)
+ SUMIF(TV_54!B:B, 'DashBoard - Planejador'!B5, TV_54!C:C)
+ SUMIF(TV_55!B:B, 'DashBoard - Planejador'!B5, TV_55!C:C)
+ SUMIF(TV_56!B:B, 'DashBoard - Planejador'!B5, TV_56!C:C)
+ SUMIF(TV_57!B:B, 'DashBoard - Planejador'!B5, TV_57!C:C)
+ SUMIF(TV_58!B:B, 'DashBoard - Planejador'!B5, TV_58!C:C)
+ SUMIF(TV_59!B:B, 'DashBoard - Planejador'!B5, TV_59!C:C)
+ SUMIF(TV_60!B:B, 'DashBoard - Planejador'!B5, TV_60!C:C)</f>
        <v>10</v>
      </c>
      <c r="D5" s="27">
        <f ca="1">SUMIF(TV_1!B:B, 'DashBoard - Planejador'!B5, TV_1!D:D)
+ SUMIF(TV_2!B:B, 'DashBoard - Planejador'!B5, TV_2!D:D)
+ SUMIF(TV_3!B:B, 'DashBoard - Planejador'!B5, TV_3!D:D)
+ SUMIF(TV_4!B:B, 'DashBoard - Planejador'!B5, TV_4!D:D)
+ SUMIF(TV_5!B:B, 'DashBoard - Planejador'!B5, TV_5!D:D)
+ SUMIF(TV_6!B:B, 'DashBoard - Planejador'!B5, TV_6!D:D)
+ SUMIF(TV_7!B:B, 'DashBoard - Planejador'!B5, TV_7!D:D)
+ SUMIF(TV_8!B:B, 'DashBoard - Planejador'!B5, TV_8!D:D)
+ SUMIF(TV_9!B:B, 'DashBoard - Planejador'!B5, TV_9!D:D)
+ SUMIF(TV_10!B:B, 'DashBoard - Planejador'!B5, TV_10!D:D)
+ SUMIF(TV_11!B:B, 'DashBoard - Planejador'!B5, TV_11!D:D)
+ SUMIF(TV_12!B:B, 'DashBoard - Planejador'!B5, TV_12!D:D)
+ SUMIF(TV_13!B:B, 'DashBoard - Planejador'!B5, TV_13!D:D)
+ SUMIF(TV_14!B:B, 'DashBoard - Planejador'!B5, TV_14!D:D)
+ SUMIF(TV_15!B:B, 'DashBoard - Planejador'!B5, TV_15!D:D)
+ SUMIF(TV_16!B:B, 'DashBoard - Planejador'!B5, TV_16!D:D)
+ SUMIF(TV_17!B:B, 'DashBoard - Planejador'!B5, TV_17!D:D)
+ SUMIF(TV_18!B:B, 'DashBoard - Planejador'!B5, TV_18!D:D)
+ SUMIF(TV_19!B:B, 'DashBoard - Planejador'!B5, TV_19!D:D)
+ SUMIF(TV_20!B:B, 'DashBoard - Planejador'!B5, TV_20!D:D)
+ SUMIF(TV_21!B:B, 'DashBoard - Planejador'!B5, TV_21!D:D)
+ SUMIF(TV_22!B:B, 'DashBoard - Planejador'!B5, TV_22!D:D)
+ SUMIF(TV_23!B:B, 'DashBoard - Planejador'!B5, TV_23!D:D)
+ SUMIF(TV_24!B:B, 'DashBoard - Planejador'!B5, TV_24!D:D)
+ SUMIF(TV_25!B:B, 'DashBoard - Planejador'!B5, TV_25!D:D)
+ SUMIF(TV_26!B:B, 'DashBoard - Planejador'!B5, TV_26!D:D)
+ SUMIF(TV_27!B:B, 'DashBoard - Planejador'!B5, TV_27!D:D)
+ SUMIF(TV_28!B:B, 'DashBoard - Planejador'!B5, TV_28!D:D)
+ SUMIF(TV_29!B:B, 'DashBoard - Planejador'!B5, TV_29!D:D)
+ SUMIF(TV_30!B:B, 'DashBoard - Planejador'!B5, TV_30!D:D)
+ SUMIF(TV_31!B:B, 'DashBoard - Planejador'!B5, TV_31!D:D)
+ SUMIF(TV_32!B:B, 'DashBoard - Planejador'!B5, TV_32!D:D)
+ SUMIF(TV_33!B:B, 'DashBoard - Planejador'!B5, TV_33!D:D)
+ SUMIF(TV_34!B:B, 'DashBoard - Planejador'!B5, TV_34!D:D)
+ SUMIF(TV_35!B:B, 'DashBoard - Planejador'!B5, TV_35!D:D)
+ SUMIF(TV_36!B:B, 'DashBoard - Planejador'!B5, TV_36!D:D)
+ SUMIF(TV_37!B:B, 'DashBoard - Planejador'!B5, TV_37!D:D)
+ SUMIF(TV_38!B:B, 'DashBoard - Planejador'!B5, TV_38!D:D)
+ SUMIF(TV_39!B:B, 'DashBoard - Planejador'!B5, TV_39!D:D)
+ SUMIF(TV_40!B:B, 'DashBoard - Planejador'!B5, TV_40!D:D)
+ SUMIF(TV_41!B:B, 'DashBoard - Planejador'!B5, TV_41!D:D)
+ SUMIF(TV_42!B:B, 'DashBoard - Planejador'!B5, TV_42!D:D)
+ SUMIF(TV_43!B:B, 'DashBoard - Planejador'!B5, TV_43!D:D)
+ SUMIF(TV_44!B:B, 'DashBoard - Planejador'!B5, TV_44!D:D)
+ SUMIF(TV_45!B:B, 'DashBoard - Planejador'!B5, TV_45!D:D)
+ SUMIF(TV_46!B:B, 'DashBoard - Planejador'!B5, TV_46!D:D)
+ SUMIF(TV_47!B:B, 'DashBoard - Planejador'!B5, TV_47!D:D)
+ SUMIF(TV_48!B:B, 'DashBoard - Planejador'!B5, TV_48!D:D)
+ SUMIF(TV_49!B:B, 'DashBoard - Planejador'!B5, TV_49!D:D)
+ SUMIF(TV_50!B:B, 'DashBoard - Planejador'!B5, TV_50!D:D)
+ SUMIF(TV_51!B:B, 'DashBoard - Planejador'!B5, TV_51!D:D)
+ SUMIF(TV_52!B:B, 'DashBoard - Planejador'!B5, TV_52!D:D)
+ SUMIF(TV_53!B:B, 'DashBoard - Planejador'!B5, TV_53!D:D)
+ SUMIF(TV_54!B:B, 'DashBoard - Planejador'!B5, TV_54!D:D)
+ SUMIF(TV_55!B:B, 'DashBoard - Planejador'!B5, TV_55!D:D)
+ SUMIF(TV_56!B:B, 'DashBoard - Planejador'!B5, TV_56!D:D)
+ SUMIF(TV_57!B:B, 'DashBoard - Planejador'!B5, TV_57!D:D)
+ SUMIF(TV_58!B:B, 'DashBoard - Planejador'!B5, TV_58!D:D)
+ SUMIF(TV_59!B:B, 'DashBoard - Planejador'!B5, TV_59!D:D)
+ SUMIF(TV_60!B:B, 'DashBoard - Planejador'!B5, TV_60!D:D)</f>
        <v>0</v>
      </c>
      <c r="E5" s="27">
        <f ca="1">IF(C5-D5&lt;0,0,C5-D5)</f>
        <v>10</v>
      </c>
      <c r="F5" s="115">
        <f ca="1">IF(C5&gt;0,(C5-E5)/C5,100%)</f>
        <v>0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154" t="str">
        <f t="shared" ref="BP5:BP24" ca="1" si="0">E5&amp;" Pontos Disponíveis! Lojas: "&amp;BQ5</f>
        <v>10 Pontos Disponíveis! Lojas: 8, 11, 26, 46, 50, 51, 57</v>
      </c>
      <c r="BQ5" s="125" t="str">
        <f ca="1">LEFT(IF(TV_1!E5&gt;0,TV_1!F$1&amp;", ","")&amp;
IF(TV_2!E5&gt;0,TV_2!F$1&amp;", ","")&amp;
IF(TV_3!E5&gt;0,TV_3!F$1&amp;", ","")&amp;
IF(TV_4!E5&gt;0,TV_4!F$1&amp;", ","")&amp;
IF(TV_5!E5&gt;0,TV_5!F$1&amp;", ","")&amp;
IF(TV_6!E5&gt;0,TV_6!F$1&amp;", ","")&amp;
IF(TV_7!E5&gt;0,TV_7!F$1&amp;", ","")&amp;
IF(TV_8!E5&gt;0,TV_8!F$1&amp;", ","")&amp;
IF(TV_9!E5&gt;0,TV_9!F$1&amp;", ","")&amp;
IF(TV_10!E5&gt;0,TV_10!F$1&amp;", ","")&amp;
IF(TV_11!E5&gt;0,TV_11!F$1&amp;", ","")&amp;
IF(TV_12!E5&gt;0,TV_12!F$1&amp;", ","")&amp;
IF(TV_13!E5&gt;0,TV_13!F$1&amp;", ","")&amp;
IF(TV_14!E5&gt;0,TV_14!F$1&amp;", ","")&amp;
IF(TV_15!E5&gt;0,TV_15!F$1&amp;", ","")&amp;
IF(TV_16!E5&gt;0,TV_16!F$1&amp;", ","")&amp;
IF(TV_17!E5&gt;0,TV_17!F$1&amp;", ","")&amp;
IF(TV_18!E5&gt;0,TV_18!F$1&amp;", ","")&amp;
IF(TV_19!E5&gt;0,TV_19!F$1&amp;", ","")&amp;
IF(TV_20!E5&gt;0,TV_20!F$1&amp;", ","")&amp;
IF(TV_21!E5&gt;0,TV_21!F$1&amp;", ","")&amp;
IF(TV_22!E5&gt;0,TV_22!F$1&amp;", ","")&amp;
IF(TV_23!E5&gt;0,TV_23!F$1&amp;", ","")&amp;
IF(TV_24!E5&gt;0,TV_24!F$1&amp;", ","")&amp;
IF(TV_25!E5&gt;0,TV_25!F$1&amp;", ","")&amp;
IF(TV_26!E5&gt;0,TV_26!F$1&amp;", ","")&amp;
IF(TV_27!E5&gt;0,TV_27!F$1&amp;", ","")&amp;
IF(TV_28!E5&gt;0,TV_28!F$1&amp;", ","")&amp;
IF(TV_29!E5&gt;0,TV_29!F$1&amp;", ","")&amp;
IF(TV_30!E5&gt;0,TV_30!F$1&amp;", ","")&amp;
IF(TV_31!E5&gt;0,TV_31!F$1&amp;", ","")&amp;
IF(TV_32!E5&gt;0,TV_32!F$1&amp;", ","")&amp;
IF(TV_33!E5&gt;0,TV_33!F$1&amp;", ","")&amp;
IF(TV_34!E5&gt;0,TV_34!F$1&amp;", ","")&amp;
IF(TV_35!E5&gt;0,TV_35!F$1&amp;", ","")&amp;
IF(TV_36!E5&gt;0,TV_36!F$1&amp;", ","")&amp;
IF(TV_37!E5&gt;0,TV_37!F$1&amp;", ","")&amp;
IF(TV_38!E5&gt;0,TV_38!F$1&amp;", ","")&amp;
IF(TV_39!E5&gt;0,TV_39!F$1&amp;", ","")&amp;
IF(TV_40!E5&gt;0,TV_40!F$1&amp;", ","")&amp;
IF(TV_41!E5&gt;0,TV_41!F$1&amp;", ","")&amp;
IF(TV_42!E5&gt;0,TV_42!F$1&amp;", ","")&amp;
IF(TV_43!E5&gt;0,TV_43!F$1&amp;", ","")&amp;
IF(TV_44!E5&gt;0,TV_44!F$1&amp;", ","")&amp;
IF(TV_45!E5&gt;0,TV_45!F$1&amp;", ","")&amp;
IF(TV_46!E5&gt;0,TV_46!F$1&amp;", ","")&amp;
IF(TV_47!E5&gt;0,TV_47!F$1&amp;", ","")&amp;
IF(TV_48!E5&gt;0,TV_48!F$1&amp;", ","")&amp;
IF(TV_49!E5&gt;0,TV_49!F$1&amp;", ","")&amp;
IF(TV_50!E5&gt;0,TV_50!F$1&amp;", ","")&amp;
IF(TV_51!E5&gt;0,TV_51!F$1&amp;", ","")&amp;
IF(TV_52!E5&gt;0,TV_52!F$1&amp;", ","")&amp;
IF(TV_53!E5&gt;0,TV_53!F$1&amp;", ","")&amp;
IF(TV_54!E5&gt;0,TV_54!F$1&amp;", ","")&amp;
IF(TV_55!E5&gt;0,TV_55!F$1&amp;", ","")&amp;
IF(TV_56!E5&gt;0,TV_56!F$1&amp;", ","")&amp;
IF(TV_57!E5&gt;0,TV_57!F$1&amp;", ","")&amp;
IF(TV_58!E5&gt;0,TV_58!F$1&amp;", ","")&amp;
IF(TV_59!E5&gt;0,TV_59!F$1&amp;", ","")&amp;
IF(TV_60!E5&gt;0,TV_60!F$1&amp;", ",""),LEN(IF(TV_1!E5&gt;0,TV_1!F$1&amp;", ","")&amp;
IF(TV_2!E5&gt;0,TV_2!F$1&amp;", ","")&amp;
IF(TV_3!E5&gt;0,TV_3!F$1&amp;", ","")&amp;
IF(TV_4!E5&gt;0,TV_4!F$1&amp;", ","")&amp;
IF(TV_5!E5&gt;0,TV_5!F$1&amp;", ","")&amp;
IF(TV_6!E5&gt;0,TV_6!F$1&amp;", ","")&amp;
IF(TV_7!E5&gt;0,TV_7!F$1&amp;", ","")&amp;
IF(TV_8!E5&gt;0,TV_8!F$1&amp;", ","")&amp;
IF(TV_9!E5&gt;0,TV_9!F$1&amp;", ","")&amp;
IF(TV_10!E5&gt;0,TV_10!F$1&amp;", ","")&amp;
IF(TV_11!E5&gt;0,TV_11!F$1&amp;", ","")&amp;
IF(TV_12!E5&gt;0,TV_12!F$1&amp;", ","")&amp;
IF(TV_13!E5&gt;0,TV_13!F$1&amp;", ","")&amp;
IF(TV_14!E5&gt;0,TV_14!F$1&amp;", ","")&amp;
IF(TV_15!E5&gt;0,TV_15!F$1&amp;", ","")&amp;
IF(TV_16!E5&gt;0,TV_16!F$1&amp;", ","")&amp;
IF(TV_17!E5&gt;0,TV_17!F$1&amp;", ","")&amp;
IF(TV_18!E5&gt;0,TV_18!F$1&amp;", ","")&amp;
IF(TV_19!E5&gt;0,TV_19!F$1&amp;", ","")&amp;
IF(TV_20!E5&gt;0,TV_20!F$1&amp;", ","")&amp;
IF(TV_21!E5&gt;0,TV_21!F$1&amp;", ","")&amp;
IF(TV_22!E5&gt;0,TV_22!F$1&amp;", ","")&amp;
IF(TV_23!E5&gt;0,TV_23!F$1&amp;", ","")&amp;
IF(TV_24!E5&gt;0,TV_24!F$1&amp;", ","")&amp;
IF(TV_25!E5&gt;0,TV_25!F$1&amp;", ","")&amp;
IF(TV_26!E5&gt;0,TV_26!F$1&amp;", ","")&amp;
IF(TV_27!E5&gt;0,TV_27!F$1&amp;", ","")&amp;
IF(TV_28!E5&gt;0,TV_28!F$1&amp;", ","")&amp;
IF(TV_29!E5&gt;0,TV_29!F$1&amp;", ","")&amp;
IF(TV_30!E5&gt;0,TV_30!F$1&amp;", ","")&amp;
IF(TV_31!E5&gt;0,TV_31!F$1&amp;", ","")&amp;
IF(TV_32!E5&gt;0,TV_32!F$1&amp;", ","")&amp;
IF(TV_33!E5&gt;0,TV_33!F$1&amp;", ","")&amp;
IF(TV_34!E5&gt;0,TV_34!F$1&amp;", ","")&amp;
IF(TV_35!E5&gt;0,TV_35!F$1&amp;", ","")&amp;
IF(TV_36!E5&gt;0,TV_36!F$1&amp;", ","")&amp;
IF(TV_37!E5&gt;0,TV_37!F$1&amp;", ","")&amp;
IF(TV_38!E5&gt;0,TV_38!F$1&amp;", ","")&amp;
IF(TV_39!E5&gt;0,TV_39!F$1&amp;", ","")&amp;
IF(TV_40!E5&gt;0,TV_40!F$1&amp;", ","")&amp;
IF(TV_41!E5&gt;0,TV_41!F$1&amp;", ","")&amp;
IF(TV_42!E5&gt;0,TV_42!F$1&amp;", ","")&amp;
IF(TV_43!E5&gt;0,TV_43!F$1&amp;", ","")&amp;
IF(TV_44!E5&gt;0,TV_44!F$1&amp;", ","")&amp;
IF(TV_45!E5&gt;0,TV_45!F$1&amp;", ","")&amp;
IF(TV_46!E5&gt;0,TV_46!F$1&amp;", ","")&amp;
IF(TV_47!E5&gt;0,TV_47!F$1&amp;", ","")&amp;
IF(TV_48!E5&gt;0,TV_48!F$1&amp;", ","")&amp;
IF(TV_49!E5&gt;0,TV_49!F$1&amp;", ","")&amp;
IF(TV_50!E5&gt;0,TV_50!F$1&amp;", ","")&amp;
IF(TV_51!E5&gt;0,TV_51!F$1&amp;", ","")&amp;
IF(TV_52!E5&gt;0,TV_52!F$1&amp;", ","")&amp;
IF(TV_53!E5&gt;0,TV_53!F$1&amp;", ","")&amp;
IF(TV_54!E5&gt;0,TV_54!F$1&amp;", ","")&amp;
IF(TV_55!E5&gt;0,TV_55!F$1&amp;", ","")&amp;
IF(TV_56!E5&gt;0,TV_56!F$1&amp;", ","")&amp;
IF(TV_57!E5&gt;0,TV_57!F$1&amp;", ","")&amp;
IF(TV_58!E5&gt;0,TV_58!F$1&amp;", ","")&amp;
IF(TV_59!E5&gt;0,TV_59!F$1&amp;", ","")&amp;
IF(TV_60!E5&gt;0,TV_60!F$1&amp;", ",""))-2)</f>
        <v>8, 11, 26, 46, 50, 51, 57</v>
      </c>
      <c r="BR5" s="23"/>
      <c r="BS5" s="157" t="s">
        <v>451</v>
      </c>
      <c r="BT5" s="158"/>
      <c r="BV5" s="159" t="s">
        <v>453</v>
      </c>
      <c r="BW5" s="159"/>
      <c r="BX5" s="136"/>
      <c r="BY5" s="137"/>
      <c r="BZ5" s="139"/>
      <c r="CA5" s="23"/>
      <c r="CE5" s="23"/>
    </row>
    <row r="6" spans="2:83" ht="20.100000000000001" customHeight="1" x14ac:dyDescent="0.25">
      <c r="B6" s="26" t="s">
        <v>49</v>
      </c>
      <c r="C6" s="27">
        <f>SUMIF(TV_1!B:B, 'DashBoard - Planejador'!B6, TV_1!C:C)
+ SUMIF(TV_2!B:B, 'DashBoard - Planejador'!B6, TV_2!C:C)
+ SUMIF(TV_3!B:B, 'DashBoard - Planejador'!B6, TV_3!C:C)
+ SUMIF(TV_4!B:B, 'DashBoard - Planejador'!B6, TV_4!C:C)
+ SUMIF(TV_5!B:B, 'DashBoard - Planejador'!B6, TV_5!C:C)
+ SUMIF(TV_6!B:B, 'DashBoard - Planejador'!B6, TV_6!C:C)
+ SUMIF(TV_7!B:B, 'DashBoard - Planejador'!B6, TV_7!C:C)
+ SUMIF(TV_8!B:B, 'DashBoard - Planejador'!B6, TV_8!C:C)
+ SUMIF(TV_9!B:B, 'DashBoard - Planejador'!B6, TV_9!C:C)
+ SUMIF(TV_10!B:B, 'DashBoard - Planejador'!B6, TV_10!C:C)
+ SUMIF(TV_11!B:B, 'DashBoard - Planejador'!B6, TV_11!C:C)
+ SUMIF(TV_12!B:B, 'DashBoard - Planejador'!B6, TV_12!C:C)
+ SUMIF(TV_13!B:B, 'DashBoard - Planejador'!B6, TV_13!C:C)
+ SUMIF(TV_14!B:B, 'DashBoard - Planejador'!B6, TV_14!C:C)
+ SUMIF(TV_15!B:B, 'DashBoard - Planejador'!B6, TV_15!C:C)
+ SUMIF(TV_16!B:B, 'DashBoard - Planejador'!B6, TV_16!C:C)
+ SUMIF(TV_17!B:B, 'DashBoard - Planejador'!B6, TV_17!C:C)
+ SUMIF(TV_18!B:B, 'DashBoard - Planejador'!B6, TV_18!C:C)
+ SUMIF(TV_19!B:B, 'DashBoard - Planejador'!B6, TV_19!C:C)
+ SUMIF(TV_20!B:B, 'DashBoard - Planejador'!B6, TV_20!C:C)
+ SUMIF(TV_21!B:B, 'DashBoard - Planejador'!B6, TV_21!C:C)
+ SUMIF(TV_22!B:B, 'DashBoard - Planejador'!B6, TV_22!C:C)
+ SUMIF(TV_23!B:B, 'DashBoard - Planejador'!B6, TV_23!C:C)
+ SUMIF(TV_24!B:B, 'DashBoard - Planejador'!B6, TV_24!C:C)
+ SUMIF(TV_25!B:B, 'DashBoard - Planejador'!B6, TV_25!C:C)
+ SUMIF(TV_26!B:B, 'DashBoard - Planejador'!B6, TV_26!C:C)
+ SUMIF(TV_27!B:B, 'DashBoard - Planejador'!B6, TV_27!C:C)
+ SUMIF(TV_28!B:B, 'DashBoard - Planejador'!B6, TV_28!C:C)
+ SUMIF(TV_29!B:B, 'DashBoard - Planejador'!B6, TV_29!C:C)
+ SUMIF(TV_30!B:B, 'DashBoard - Planejador'!B6, TV_30!C:C)
+ SUMIF(TV_31!B:B, 'DashBoard - Planejador'!B6, TV_31!C:C)
+ SUMIF(TV_32!B:B, 'DashBoard - Planejador'!B6, TV_32!C:C)
+ SUMIF(TV_33!B:B, 'DashBoard - Planejador'!B6, TV_33!C:C)
+ SUMIF(TV_34!B:B, 'DashBoard - Planejador'!B6, TV_34!C:C)
+ SUMIF(TV_35!B:B, 'DashBoard - Planejador'!B6, TV_35!C:C)
+ SUMIF(TV_36!B:B, 'DashBoard - Planejador'!B6, TV_36!C:C)
+ SUMIF(TV_37!B:B, 'DashBoard - Planejador'!B6, TV_37!C:C)
+ SUMIF(TV_38!B:B, 'DashBoard - Planejador'!B6, TV_38!C:C)
+ SUMIF(TV_39!B:B, 'DashBoard - Planejador'!B6, TV_39!C:C)
+ SUMIF(TV_40!B:B, 'DashBoard - Planejador'!B6, TV_40!C:C)
+ SUMIF(TV_41!B:B, 'DashBoard - Planejador'!B6, TV_41!C:C)
+ SUMIF(TV_42!B:B, 'DashBoard - Planejador'!B6, TV_42!C:C)
+ SUMIF(TV_43!B:B, 'DashBoard - Planejador'!B6, TV_43!C:C)
+ SUMIF(TV_44!B:B, 'DashBoard - Planejador'!B6, TV_44!C:C)
+ SUMIF(TV_45!B:B, 'DashBoard - Planejador'!B6, TV_45!C:C)
+ SUMIF(TV_46!B:B, 'DashBoard - Planejador'!B6, TV_46!C:C)
+ SUMIF(TV_47!B:B, 'DashBoard - Planejador'!B6, TV_47!C:C)
+ SUMIF(TV_48!B:B, 'DashBoard - Planejador'!B6, TV_48!C:C)
+ SUMIF(TV_49!B:B, 'DashBoard - Planejador'!B6, TV_49!C:C)
+ SUMIF(TV_50!B:B, 'DashBoard - Planejador'!B6, TV_50!C:C)
+ SUMIF(TV_51!B:B, 'DashBoard - Planejador'!B6, TV_51!C:C)
+ SUMIF(TV_52!B:B, 'DashBoard - Planejador'!B6, TV_52!C:C)
+ SUMIF(TV_53!B:B, 'DashBoard - Planejador'!B6, TV_53!C:C)
+ SUMIF(TV_54!B:B, 'DashBoard - Planejador'!B6, TV_54!C:C)
+ SUMIF(TV_55!B:B, 'DashBoard - Planejador'!B6, TV_55!C:C)
+ SUMIF(TV_56!B:B, 'DashBoard - Planejador'!B6, TV_56!C:C)
+ SUMIF(TV_57!B:B, 'DashBoard - Planejador'!B6, TV_57!C:C)
+ SUMIF(TV_58!B:B, 'DashBoard - Planejador'!B6, TV_58!C:C)
+ SUMIF(TV_59!B:B, 'DashBoard - Planejador'!B6, TV_59!C:C)
+ SUMIF(TV_60!B:B, 'DashBoard - Planejador'!B6, TV_60!C:C)</f>
        <v>7</v>
      </c>
      <c r="D6" s="27">
        <f>SUMIF(TV_1!B:B, 'DashBoard - Planejador'!B6, TV_1!D:D)
+ SUMIF(TV_2!B:B, 'DashBoard - Planejador'!B6, TV_2!D:D)
+ SUMIF(TV_3!B:B, 'DashBoard - Planejador'!B6, TV_3!D:D)
+ SUMIF(TV_4!B:B, 'DashBoard - Planejador'!B6, TV_4!D:D)
+ SUMIF(TV_5!B:B, 'DashBoard - Planejador'!B6, TV_5!D:D)
+ SUMIF(TV_6!B:B, 'DashBoard - Planejador'!B6, TV_6!D:D)
+ SUMIF(TV_7!B:B, 'DashBoard - Planejador'!B6, TV_7!D:D)
+ SUMIF(TV_8!B:B, 'DashBoard - Planejador'!B6, TV_8!D:D)
+ SUMIF(TV_9!B:B, 'DashBoard - Planejador'!B6, TV_9!D:D)
+ SUMIF(TV_10!B:B, 'DashBoard - Planejador'!B6, TV_10!D:D)
+ SUMIF(TV_11!B:B, 'DashBoard - Planejador'!B6, TV_11!D:D)
+ SUMIF(TV_12!B:B, 'DashBoard - Planejador'!B6, TV_12!D:D)
+ SUMIF(TV_13!B:B, 'DashBoard - Planejador'!B6, TV_13!D:D)
+ SUMIF(TV_14!B:B, 'DashBoard - Planejador'!B6, TV_14!D:D)
+ SUMIF(TV_15!B:B, 'DashBoard - Planejador'!B6, TV_15!D:D)
+ SUMIF(TV_16!B:B, 'DashBoard - Planejador'!B6, TV_16!D:D)
+ SUMIF(TV_17!B:B, 'DashBoard - Planejador'!B6, TV_17!D:D)
+ SUMIF(TV_18!B:B, 'DashBoard - Planejador'!B6, TV_18!D:D)
+ SUMIF(TV_19!B:B, 'DashBoard - Planejador'!B6, TV_19!D:D)
+ SUMIF(TV_20!B:B, 'DashBoard - Planejador'!B6, TV_20!D:D)
+ SUMIF(TV_21!B:B, 'DashBoard - Planejador'!B6, TV_21!D:D)
+ SUMIF(TV_22!B:B, 'DashBoard - Planejador'!B6, TV_22!D:D)
+ SUMIF(TV_23!B:B, 'DashBoard - Planejador'!B6, TV_23!D:D)
+ SUMIF(TV_24!B:B, 'DashBoard - Planejador'!B6, TV_24!D:D)
+ SUMIF(TV_25!B:B, 'DashBoard - Planejador'!B6, TV_25!D:D)
+ SUMIF(TV_26!B:B, 'DashBoard - Planejador'!B6, TV_26!D:D)
+ SUMIF(TV_27!B:B, 'DashBoard - Planejador'!B6, TV_27!D:D)
+ SUMIF(TV_28!B:B, 'DashBoard - Planejador'!B6, TV_28!D:D)
+ SUMIF(TV_29!B:B, 'DashBoard - Planejador'!B6, TV_29!D:D)
+ SUMIF(TV_30!B:B, 'DashBoard - Planejador'!B6, TV_30!D:D)
+ SUMIF(TV_31!B:B, 'DashBoard - Planejador'!B6, TV_31!D:D)
+ SUMIF(TV_32!B:B, 'DashBoard - Planejador'!B6, TV_32!D:D)
+ SUMIF(TV_33!B:B, 'DashBoard - Planejador'!B6, TV_33!D:D)
+ SUMIF(TV_34!B:B, 'DashBoard - Planejador'!B6, TV_34!D:D)
+ SUMIF(TV_35!B:B, 'DashBoard - Planejador'!B6, TV_35!D:D)
+ SUMIF(TV_36!B:B, 'DashBoard - Planejador'!B6, TV_36!D:D)
+ SUMIF(TV_37!B:B, 'DashBoard - Planejador'!B6, TV_37!D:D)
+ SUMIF(TV_38!B:B, 'DashBoard - Planejador'!B6, TV_38!D:D)
+ SUMIF(TV_39!B:B, 'DashBoard - Planejador'!B6, TV_39!D:D)
+ SUMIF(TV_40!B:B, 'DashBoard - Planejador'!B6, TV_40!D:D)
+ SUMIF(TV_41!B:B, 'DashBoard - Planejador'!B6, TV_41!D:D)
+ SUMIF(TV_42!B:B, 'DashBoard - Planejador'!B6, TV_42!D:D)
+ SUMIF(TV_43!B:B, 'DashBoard - Planejador'!B6, TV_43!D:D)
+ SUMIF(TV_44!B:B, 'DashBoard - Planejador'!B6, TV_44!D:D)
+ SUMIF(TV_45!B:B, 'DashBoard - Planejador'!B6, TV_45!D:D)
+ SUMIF(TV_46!B:B, 'DashBoard - Planejador'!B6, TV_46!D:D)
+ SUMIF(TV_47!B:B, 'DashBoard - Planejador'!B6, TV_47!D:D)
+ SUMIF(TV_48!B:B, 'DashBoard - Planejador'!B6, TV_48!D:D)
+ SUMIF(TV_49!B:B, 'DashBoard - Planejador'!B6, TV_49!D:D)
+ SUMIF(TV_50!B:B, 'DashBoard - Planejador'!B6, TV_50!D:D)
+ SUMIF(TV_51!B:B, 'DashBoard - Planejador'!B6, TV_51!D:D)
+ SUMIF(TV_52!B:B, 'DashBoard - Planejador'!B6, TV_52!D:D)
+ SUMIF(TV_53!B:B, 'DashBoard - Planejador'!B6, TV_53!D:D)
+ SUMIF(TV_54!B:B, 'DashBoard - Planejador'!B6, TV_54!D:D)
+ SUMIF(TV_55!B:B, 'DashBoard - Planejador'!B6, TV_55!D:D)
+ SUMIF(TV_56!B:B, 'DashBoard - Planejador'!B6, TV_56!D:D)
+ SUMIF(TV_57!B:B, 'DashBoard - Planejador'!B6, TV_57!D:D)
+ SUMIF(TV_58!B:B, 'DashBoard - Planejador'!B6, TV_58!D:D)
+ SUMIF(TV_59!B:B, 'DashBoard - Planejador'!B6, TV_59!D:D)
+ SUMIF(TV_60!B:B, 'DashBoard - Planejador'!B6, TV_60!D:D)</f>
        <v>0</v>
      </c>
      <c r="E6" s="27">
        <f t="shared" ref="E6:E24" si="1">IF(C6-D6&lt;0,0,C6-D6)</f>
        <v>7</v>
      </c>
      <c r="F6" s="115">
        <f t="shared" ref="F6:F24" si="2">IF(C6&gt;0,(C6-E6)/C6,100%)</f>
        <v>0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154" t="str">
        <f t="shared" si="0"/>
        <v>7 Pontos Disponíveis! Lojas: 8, 11, 26, 46, 50, 51, 57</v>
      </c>
      <c r="BQ6" s="125" t="str">
        <f>LEFT(IF(TV_1!E6&gt;0,TV_1!F$1&amp;", ","")&amp;
IF(TV_2!E6&gt;0,TV_2!F$1&amp;", ","")&amp;
IF(TV_3!E6&gt;0,TV_3!F$1&amp;", ","")&amp;
IF(TV_4!E6&gt;0,TV_4!F$1&amp;", ","")&amp;
IF(TV_5!E6&gt;0,TV_5!F$1&amp;", ","")&amp;
IF(TV_6!E6&gt;0,TV_6!F$1&amp;", ","")&amp;
IF(TV_7!E6&gt;0,TV_7!F$1&amp;", ","")&amp;
IF(TV_8!E6&gt;0,TV_8!F$1&amp;", ","")&amp;
IF(TV_9!E6&gt;0,TV_9!F$1&amp;", ","")&amp;
IF(TV_10!E6&gt;0,TV_10!F$1&amp;", ","")&amp;
IF(TV_11!E6&gt;0,TV_11!F$1&amp;", ","")&amp;
IF(TV_12!E6&gt;0,TV_12!F$1&amp;", ","")&amp;
IF(TV_13!E6&gt;0,TV_13!F$1&amp;", ","")&amp;
IF(TV_14!E6&gt;0,TV_14!F$1&amp;", ","")&amp;
IF(TV_15!E6&gt;0,TV_15!F$1&amp;", ","")&amp;
IF(TV_16!E6&gt;0,TV_16!F$1&amp;", ","")&amp;
IF(TV_17!E6&gt;0,TV_17!F$1&amp;", ","")&amp;
IF(TV_18!E6&gt;0,TV_18!F$1&amp;", ","")&amp;
IF(TV_19!E6&gt;0,TV_19!F$1&amp;", ","")&amp;
IF(TV_20!E6&gt;0,TV_20!F$1&amp;", ","")&amp;
IF(TV_21!E6&gt;0,TV_21!F$1&amp;", ","")&amp;
IF(TV_22!E6&gt;0,TV_22!F$1&amp;", ","")&amp;
IF(TV_23!E6&gt;0,TV_23!F$1&amp;", ","")&amp;
IF(TV_24!E6&gt;0,TV_24!F$1&amp;", ","")&amp;
IF(TV_25!E6&gt;0,TV_25!F$1&amp;", ","")&amp;
IF(TV_26!E6&gt;0,TV_26!F$1&amp;", ","")&amp;
IF(TV_27!E6&gt;0,TV_27!F$1&amp;", ","")&amp;
IF(TV_28!E6&gt;0,TV_28!F$1&amp;", ","")&amp;
IF(TV_29!E6&gt;0,TV_29!F$1&amp;", ","")&amp;
IF(TV_30!E6&gt;0,TV_30!F$1&amp;", ","")&amp;
IF(TV_31!E6&gt;0,TV_31!F$1&amp;", ","")&amp;
IF(TV_32!E6&gt;0,TV_32!F$1&amp;", ","")&amp;
IF(TV_33!E6&gt;0,TV_33!F$1&amp;", ","")&amp;
IF(TV_34!E6&gt;0,TV_34!F$1&amp;", ","")&amp;
IF(TV_35!E6&gt;0,TV_35!F$1&amp;", ","")&amp;
IF(TV_36!E6&gt;0,TV_36!F$1&amp;", ","")&amp;
IF(TV_37!E6&gt;0,TV_37!F$1&amp;", ","")&amp;
IF(TV_38!E6&gt;0,TV_38!F$1&amp;", ","")&amp;
IF(TV_39!E6&gt;0,TV_39!F$1&amp;", ","")&amp;
IF(TV_40!E6&gt;0,TV_40!F$1&amp;", ","")&amp;
IF(TV_41!E6&gt;0,TV_41!F$1&amp;", ","")&amp;
IF(TV_42!E6&gt;0,TV_42!F$1&amp;", ","")&amp;
IF(TV_43!E6&gt;0,TV_43!F$1&amp;", ","")&amp;
IF(TV_44!E6&gt;0,TV_44!F$1&amp;", ","")&amp;
IF(TV_45!E6&gt;0,TV_45!F$1&amp;", ","")&amp;
IF(TV_46!E6&gt;0,TV_46!F$1&amp;", ","")&amp;
IF(TV_47!E6&gt;0,TV_47!F$1&amp;", ","")&amp;
IF(TV_48!E6&gt;0,TV_48!F$1&amp;", ","")&amp;
IF(TV_49!E6&gt;0,TV_49!F$1&amp;", ","")&amp;
IF(TV_50!E6&gt;0,TV_50!F$1&amp;", ","")&amp;
IF(TV_51!E6&gt;0,TV_51!F$1&amp;", ","")&amp;
IF(TV_52!E6&gt;0,TV_52!F$1&amp;", ","")&amp;
IF(TV_53!E6&gt;0,TV_53!F$1&amp;", ","")&amp;
IF(TV_54!E6&gt;0,TV_54!F$1&amp;", ","")&amp;
IF(TV_55!E6&gt;0,TV_55!F$1&amp;", ","")&amp;
IF(TV_56!E6&gt;0,TV_56!F$1&amp;", ","")&amp;
IF(TV_57!E6&gt;0,TV_57!F$1&amp;", ","")&amp;
IF(TV_58!E6&gt;0,TV_58!F$1&amp;", ","")&amp;
IF(TV_59!E6&gt;0,TV_59!F$1&amp;", ","")&amp;
IF(TV_60!E6&gt;0,TV_60!F$1&amp;", ",""),LEN(IF(TV_1!E6&gt;0,TV_1!F$1&amp;", ","")&amp;
IF(TV_2!E6&gt;0,TV_2!F$1&amp;", ","")&amp;
IF(TV_3!E6&gt;0,TV_3!F$1&amp;", ","")&amp;
IF(TV_4!E6&gt;0,TV_4!F$1&amp;", ","")&amp;
IF(TV_5!E6&gt;0,TV_5!F$1&amp;", ","")&amp;
IF(TV_6!E6&gt;0,TV_6!F$1&amp;", ","")&amp;
IF(TV_7!E6&gt;0,TV_7!F$1&amp;", ","")&amp;
IF(TV_8!E6&gt;0,TV_8!F$1&amp;", ","")&amp;
IF(TV_9!E6&gt;0,TV_9!F$1&amp;", ","")&amp;
IF(TV_10!E6&gt;0,TV_10!F$1&amp;", ","")&amp;
IF(TV_11!E6&gt;0,TV_11!F$1&amp;", ","")&amp;
IF(TV_12!E6&gt;0,TV_12!F$1&amp;", ","")&amp;
IF(TV_13!E6&gt;0,TV_13!F$1&amp;", ","")&amp;
IF(TV_14!E6&gt;0,TV_14!F$1&amp;", ","")&amp;
IF(TV_15!E6&gt;0,TV_15!F$1&amp;", ","")&amp;
IF(TV_16!E6&gt;0,TV_16!F$1&amp;", ","")&amp;
IF(TV_17!E6&gt;0,TV_17!F$1&amp;", ","")&amp;
IF(TV_18!E6&gt;0,TV_18!F$1&amp;", ","")&amp;
IF(TV_19!E6&gt;0,TV_19!F$1&amp;", ","")&amp;
IF(TV_20!E6&gt;0,TV_20!F$1&amp;", ","")&amp;
IF(TV_21!E6&gt;0,TV_21!F$1&amp;", ","")&amp;
IF(TV_22!E6&gt;0,TV_22!F$1&amp;", ","")&amp;
IF(TV_23!E6&gt;0,TV_23!F$1&amp;", ","")&amp;
IF(TV_24!E6&gt;0,TV_24!F$1&amp;", ","")&amp;
IF(TV_25!E6&gt;0,TV_25!F$1&amp;", ","")&amp;
IF(TV_26!E6&gt;0,TV_26!F$1&amp;", ","")&amp;
IF(TV_27!E6&gt;0,TV_27!F$1&amp;", ","")&amp;
IF(TV_28!E6&gt;0,TV_28!F$1&amp;", ","")&amp;
IF(TV_29!E6&gt;0,TV_29!F$1&amp;", ","")&amp;
IF(TV_30!E6&gt;0,TV_30!F$1&amp;", ","")&amp;
IF(TV_31!E6&gt;0,TV_31!F$1&amp;", ","")&amp;
IF(TV_32!E6&gt;0,TV_32!F$1&amp;", ","")&amp;
IF(TV_33!E6&gt;0,TV_33!F$1&amp;", ","")&amp;
IF(TV_34!E6&gt;0,TV_34!F$1&amp;", ","")&amp;
IF(TV_35!E6&gt;0,TV_35!F$1&amp;", ","")&amp;
IF(TV_36!E6&gt;0,TV_36!F$1&amp;", ","")&amp;
IF(TV_37!E6&gt;0,TV_37!F$1&amp;", ","")&amp;
IF(TV_38!E6&gt;0,TV_38!F$1&amp;", ","")&amp;
IF(TV_39!E6&gt;0,TV_39!F$1&amp;", ","")&amp;
IF(TV_40!E6&gt;0,TV_40!F$1&amp;", ","")&amp;
IF(TV_41!E6&gt;0,TV_41!F$1&amp;", ","")&amp;
IF(TV_42!E6&gt;0,TV_42!F$1&amp;", ","")&amp;
IF(TV_43!E6&gt;0,TV_43!F$1&amp;", ","")&amp;
IF(TV_44!E6&gt;0,TV_44!F$1&amp;", ","")&amp;
IF(TV_45!E6&gt;0,TV_45!F$1&amp;", ","")&amp;
IF(TV_46!E6&gt;0,TV_46!F$1&amp;", ","")&amp;
IF(TV_47!E6&gt;0,TV_47!F$1&amp;", ","")&amp;
IF(TV_48!E6&gt;0,TV_48!F$1&amp;", ","")&amp;
IF(TV_49!E6&gt;0,TV_49!F$1&amp;", ","")&amp;
IF(TV_50!E6&gt;0,TV_50!F$1&amp;", ","")&amp;
IF(TV_51!E6&gt;0,TV_51!F$1&amp;", ","")&amp;
IF(TV_52!E6&gt;0,TV_52!F$1&amp;", ","")&amp;
IF(TV_53!E6&gt;0,TV_53!F$1&amp;", ","")&amp;
IF(TV_54!E6&gt;0,TV_54!F$1&amp;", ","")&amp;
IF(TV_55!E6&gt;0,TV_55!F$1&amp;", ","")&amp;
IF(TV_56!E6&gt;0,TV_56!F$1&amp;", ","")&amp;
IF(TV_57!E6&gt;0,TV_57!F$1&amp;", ","")&amp;
IF(TV_58!E6&gt;0,TV_58!F$1&amp;", ","")&amp;
IF(TV_59!E6&gt;0,TV_59!F$1&amp;", ","")&amp;
IF(TV_60!E6&gt;0,TV_60!F$1&amp;", ",""))-2)</f>
        <v>8, 11, 26, 46, 50, 51, 57</v>
      </c>
      <c r="BR6" s="23"/>
      <c r="BS6" s="131" t="s">
        <v>301</v>
      </c>
      <c r="BT6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Planejador'!BS6),IF(CA$3=2,SUMIFS('Planilha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Planejador'!BS6),IF(CA$3=3,SUMIFS('Planilha de Controle'!J:J,'Planilha de Controle'!O:O,"Instalado",'Planilha de Controle'!L:L,"&gt;="&amp;'DashBoard - Planejador'!BZ$9,'Planilha de Controle'!M:M,"&lt;="&amp;'DashBoard - Planejador'!BZ$10,'Planilha de Controle'!G:G,'DashBoard - Planejador'!BS6))))+IF(CA$3=1,SUMIFS('Planilha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Planejador'!BS6),IF(CA$3=2,SUMIFS('Planilha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Planejador'!BS6),IF(CA$3=3,SUMIFS('Planilha de Controle'!J:J,'Planilha de Controle'!O:O,"Fechamento",'Planilha de Controle'!L:L,"&gt;="&amp;'DashBoard - Planejador'!BZ$9,'Planilha de Controle'!M:M,"&lt;="&amp;'DashBoard - Planejador'!BZ$10,'Planilha de Controle'!G:G,'DashBoard - Planejador'!BS6))))</f>
        <v>2</v>
      </c>
      <c r="BU6" s="133"/>
      <c r="BV6" s="131" t="s">
        <v>48</v>
      </c>
      <c r="BW6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Planejador'!BV6),IF(CA$3=2,SUMIFS('Planilha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Planejador'!BV6),IF(CA$3=3,SUMIFS('Planilha de Controle'!J:J,'Planilha de Controle'!O:O,"Instalado",'Planilha de Controle'!L:L,"&gt;="&amp;'DashBoard - Planejador'!BZ$9,'Planilha de Controle'!M:M,"&lt;="&amp;'DashBoard - Planejador'!BZ$10,'Planilha de Controle'!H:H,'DashBoard - Planejador'!BV6))))+IF(CA$3=1,SUMIFS('Planilha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Planejador'!BV6),IF(CA$3=2,SUMIFS('Planilha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Planejador'!BV6),IF(CA$3=3,SUMIFS('Planilha de Controle'!J:J,'Planilha de Controle'!O:O,"Fechamento",'Planilha de Controle'!L:L,"&gt;="&amp;'DashBoard - Planejador'!BZ$9,'Planilha de Controle'!M:M,"&lt;="&amp;'DashBoard - Planejador'!BZ$10,'Planilha de Controle'!H:H,'DashBoard - Planejador'!BV6))))</f>
        <v>1</v>
      </c>
      <c r="BY6" s="132"/>
      <c r="BZ6" s="138" t="s">
        <v>440</v>
      </c>
      <c r="CA6" s="23"/>
      <c r="CD6" s="23"/>
      <c r="CE6" s="23"/>
    </row>
    <row r="7" spans="2:83" ht="20.100000000000001" customHeight="1" x14ac:dyDescent="0.25">
      <c r="B7" s="26" t="s">
        <v>50</v>
      </c>
      <c r="C7" s="27">
        <f>SUMIF(TV_1!B:B, 'DashBoard - Planejador'!B7, TV_1!C:C)
+ SUMIF(TV_2!B:B, 'DashBoard - Planejador'!B7, TV_2!C:C)
+ SUMIF(TV_3!B:B, 'DashBoard - Planejador'!B7, TV_3!C:C)
+ SUMIF(TV_4!B:B, 'DashBoard - Planejador'!B7, TV_4!C:C)
+ SUMIF(TV_5!B:B, 'DashBoard - Planejador'!B7, TV_5!C:C)
+ SUMIF(TV_6!B:B, 'DashBoard - Planejador'!B7, TV_6!C:C)
+ SUMIF(TV_7!B:B, 'DashBoard - Planejador'!B7, TV_7!C:C)
+ SUMIF(TV_8!B:B, 'DashBoard - Planejador'!B7, TV_8!C:C)
+ SUMIF(TV_9!B:B, 'DashBoard - Planejador'!B7, TV_9!C:C)
+ SUMIF(TV_10!B:B, 'DashBoard - Planejador'!B7, TV_10!C:C)
+ SUMIF(TV_11!B:B, 'DashBoard - Planejador'!B7, TV_11!C:C)
+ SUMIF(TV_12!B:B, 'DashBoard - Planejador'!B7, TV_12!C:C)
+ SUMIF(TV_13!B:B, 'DashBoard - Planejador'!B7, TV_13!C:C)
+ SUMIF(TV_14!B:B, 'DashBoard - Planejador'!B7, TV_14!C:C)
+ SUMIF(TV_15!B:B, 'DashBoard - Planejador'!B7, TV_15!C:C)
+ SUMIF(TV_16!B:B, 'DashBoard - Planejador'!B7, TV_16!C:C)
+ SUMIF(TV_17!B:B, 'DashBoard - Planejador'!B7, TV_17!C:C)
+ SUMIF(TV_18!B:B, 'DashBoard - Planejador'!B7, TV_18!C:C)
+ SUMIF(TV_19!B:B, 'DashBoard - Planejador'!B7, TV_19!C:C)
+ SUMIF(TV_20!B:B, 'DashBoard - Planejador'!B7, TV_20!C:C)
+ SUMIF(TV_21!B:B, 'DashBoard - Planejador'!B7, TV_21!C:C)
+ SUMIF(TV_22!B:B, 'DashBoard - Planejador'!B7, TV_22!C:C)
+ SUMIF(TV_23!B:B, 'DashBoard - Planejador'!B7, TV_23!C:C)
+ SUMIF(TV_24!B:B, 'DashBoard - Planejador'!B7, TV_24!C:C)
+ SUMIF(TV_25!B:B, 'DashBoard - Planejador'!B7, TV_25!C:C)
+ SUMIF(TV_26!B:B, 'DashBoard - Planejador'!B7, TV_26!C:C)
+ SUMIF(TV_27!B:B, 'DashBoard - Planejador'!B7, TV_27!C:C)
+ SUMIF(TV_28!B:B, 'DashBoard - Planejador'!B7, TV_28!C:C)
+ SUMIF(TV_29!B:B, 'DashBoard - Planejador'!B7, TV_29!C:C)
+ SUMIF(TV_30!B:B, 'DashBoard - Planejador'!B7, TV_30!C:C)
+ SUMIF(TV_31!B:B, 'DashBoard - Planejador'!B7, TV_31!C:C)
+ SUMIF(TV_32!B:B, 'DashBoard - Planejador'!B7, TV_32!C:C)
+ SUMIF(TV_33!B:B, 'DashBoard - Planejador'!B7, TV_33!C:C)
+ SUMIF(TV_34!B:B, 'DashBoard - Planejador'!B7, TV_34!C:C)
+ SUMIF(TV_35!B:B, 'DashBoard - Planejador'!B7, TV_35!C:C)
+ SUMIF(TV_36!B:B, 'DashBoard - Planejador'!B7, TV_36!C:C)
+ SUMIF(TV_37!B:B, 'DashBoard - Planejador'!B7, TV_37!C:C)
+ SUMIF(TV_38!B:B, 'DashBoard - Planejador'!B7, TV_38!C:C)
+ SUMIF(TV_39!B:B, 'DashBoard - Planejador'!B7, TV_39!C:C)
+ SUMIF(TV_40!B:B, 'DashBoard - Planejador'!B7, TV_40!C:C)
+ SUMIF(TV_41!B:B, 'DashBoard - Planejador'!B7, TV_41!C:C)
+ SUMIF(TV_42!B:B, 'DashBoard - Planejador'!B7, TV_42!C:C)
+ SUMIF(TV_43!B:B, 'DashBoard - Planejador'!B7, TV_43!C:C)
+ SUMIF(TV_44!B:B, 'DashBoard - Planejador'!B7, TV_44!C:C)
+ SUMIF(TV_45!B:B, 'DashBoard - Planejador'!B7, TV_45!C:C)
+ SUMIF(TV_46!B:B, 'DashBoard - Planejador'!B7, TV_46!C:C)
+ SUMIF(TV_47!B:B, 'DashBoard - Planejador'!B7, TV_47!C:C)
+ SUMIF(TV_48!B:B, 'DashBoard - Planejador'!B7, TV_48!C:C)
+ SUMIF(TV_49!B:B, 'DashBoard - Planejador'!B7, TV_49!C:C)
+ SUMIF(TV_50!B:B, 'DashBoard - Planejador'!B7, TV_50!C:C)
+ SUMIF(TV_51!B:B, 'DashBoard - Planejador'!B7, TV_51!C:C)
+ SUMIF(TV_52!B:B, 'DashBoard - Planejador'!B7, TV_52!C:C)
+ SUMIF(TV_53!B:B, 'DashBoard - Planejador'!B7, TV_53!C:C)
+ SUMIF(TV_54!B:B, 'DashBoard - Planejador'!B7, TV_54!C:C)
+ SUMIF(TV_55!B:B, 'DashBoard - Planejador'!B7, TV_55!C:C)
+ SUMIF(TV_56!B:B, 'DashBoard - Planejador'!B7, TV_56!C:C)
+ SUMIF(TV_57!B:B, 'DashBoard - Planejador'!B7, TV_57!C:C)
+ SUMIF(TV_58!B:B, 'DashBoard - Planejador'!B7, TV_58!C:C)
+ SUMIF(TV_59!B:B, 'DashBoard - Planejador'!B7, TV_59!C:C)
+ SUMIF(TV_60!B:B, 'DashBoard - Planejador'!B7, TV_60!C:C)</f>
        <v>10</v>
      </c>
      <c r="D7" s="27">
        <f>SUMIF(TV_1!B:B, 'DashBoard - Planejador'!B7, TV_1!D:D)
+ SUMIF(TV_2!B:B, 'DashBoard - Planejador'!B7, TV_2!D:D)
+ SUMIF(TV_3!B:B, 'DashBoard - Planejador'!B7, TV_3!D:D)
+ SUMIF(TV_4!B:B, 'DashBoard - Planejador'!B7, TV_4!D:D)
+ SUMIF(TV_5!B:B, 'DashBoard - Planejador'!B7, TV_5!D:D)
+ SUMIF(TV_6!B:B, 'DashBoard - Planejador'!B7, TV_6!D:D)
+ SUMIF(TV_7!B:B, 'DashBoard - Planejador'!B7, TV_7!D:D)
+ SUMIF(TV_8!B:B, 'DashBoard - Planejador'!B7, TV_8!D:D)
+ SUMIF(TV_9!B:B, 'DashBoard - Planejador'!B7, TV_9!D:D)
+ SUMIF(TV_10!B:B, 'DashBoard - Planejador'!B7, TV_10!D:D)
+ SUMIF(TV_11!B:B, 'DashBoard - Planejador'!B7, TV_11!D:D)
+ SUMIF(TV_12!B:B, 'DashBoard - Planejador'!B7, TV_12!D:D)
+ SUMIF(TV_13!B:B, 'DashBoard - Planejador'!B7, TV_13!D:D)
+ SUMIF(TV_14!B:B, 'DashBoard - Planejador'!B7, TV_14!D:D)
+ SUMIF(TV_15!B:B, 'DashBoard - Planejador'!B7, TV_15!D:D)
+ SUMIF(TV_16!B:B, 'DashBoard - Planejador'!B7, TV_16!D:D)
+ SUMIF(TV_17!B:B, 'DashBoard - Planejador'!B7, TV_17!D:D)
+ SUMIF(TV_18!B:B, 'DashBoard - Planejador'!B7, TV_18!D:D)
+ SUMIF(TV_19!B:B, 'DashBoard - Planejador'!B7, TV_19!D:D)
+ SUMIF(TV_20!B:B, 'DashBoard - Planejador'!B7, TV_20!D:D)
+ SUMIF(TV_21!B:B, 'DashBoard - Planejador'!B7, TV_21!D:D)
+ SUMIF(TV_22!B:B, 'DashBoard - Planejador'!B7, TV_22!D:D)
+ SUMIF(TV_23!B:B, 'DashBoard - Planejador'!B7, TV_23!D:D)
+ SUMIF(TV_24!B:B, 'DashBoard - Planejador'!B7, TV_24!D:D)
+ SUMIF(TV_25!B:B, 'DashBoard - Planejador'!B7, TV_25!D:D)
+ SUMIF(TV_26!B:B, 'DashBoard - Planejador'!B7, TV_26!D:D)
+ SUMIF(TV_27!B:B, 'DashBoard - Planejador'!B7, TV_27!D:D)
+ SUMIF(TV_28!B:B, 'DashBoard - Planejador'!B7, TV_28!D:D)
+ SUMIF(TV_29!B:B, 'DashBoard - Planejador'!B7, TV_29!D:D)
+ SUMIF(TV_30!B:B, 'DashBoard - Planejador'!B7, TV_30!D:D)
+ SUMIF(TV_31!B:B, 'DashBoard - Planejador'!B7, TV_31!D:D)
+ SUMIF(TV_32!B:B, 'DashBoard - Planejador'!B7, TV_32!D:D)
+ SUMIF(TV_33!B:B, 'DashBoard - Planejador'!B7, TV_33!D:D)
+ SUMIF(TV_34!B:B, 'DashBoard - Planejador'!B7, TV_34!D:D)
+ SUMIF(TV_35!B:B, 'DashBoard - Planejador'!B7, TV_35!D:D)
+ SUMIF(TV_36!B:B, 'DashBoard - Planejador'!B7, TV_36!D:D)
+ SUMIF(TV_37!B:B, 'DashBoard - Planejador'!B7, TV_37!D:D)
+ SUMIF(TV_38!B:B, 'DashBoard - Planejador'!B7, TV_38!D:D)
+ SUMIF(TV_39!B:B, 'DashBoard - Planejador'!B7, TV_39!D:D)
+ SUMIF(TV_40!B:B, 'DashBoard - Planejador'!B7, TV_40!D:D)
+ SUMIF(TV_41!B:B, 'DashBoard - Planejador'!B7, TV_41!D:D)
+ SUMIF(TV_42!B:B, 'DashBoard - Planejador'!B7, TV_42!D:D)
+ SUMIF(TV_43!B:B, 'DashBoard - Planejador'!B7, TV_43!D:D)
+ SUMIF(TV_44!B:B, 'DashBoard - Planejador'!B7, TV_44!D:D)
+ SUMIF(TV_45!B:B, 'DashBoard - Planejador'!B7, TV_45!D:D)
+ SUMIF(TV_46!B:B, 'DashBoard - Planejador'!B7, TV_46!D:D)
+ SUMIF(TV_47!B:B, 'DashBoard - Planejador'!B7, TV_47!D:D)
+ SUMIF(TV_48!B:B, 'DashBoard - Planejador'!B7, TV_48!D:D)
+ SUMIF(TV_49!B:B, 'DashBoard - Planejador'!B7, TV_49!D:D)
+ SUMIF(TV_50!B:B, 'DashBoard - Planejador'!B7, TV_50!D:D)
+ SUMIF(TV_51!B:B, 'DashBoard - Planejador'!B7, TV_51!D:D)
+ SUMIF(TV_52!B:B, 'DashBoard - Planejador'!B7, TV_52!D:D)
+ SUMIF(TV_53!B:B, 'DashBoard - Planejador'!B7, TV_53!D:D)
+ SUMIF(TV_54!B:B, 'DashBoard - Planejador'!B7, TV_54!D:D)
+ SUMIF(TV_55!B:B, 'DashBoard - Planejador'!B7, TV_55!D:D)
+ SUMIF(TV_56!B:B, 'DashBoard - Planejador'!B7, TV_56!D:D)
+ SUMIF(TV_57!B:B, 'DashBoard - Planejador'!B7, TV_57!D:D)
+ SUMIF(TV_58!B:B, 'DashBoard - Planejador'!B7, TV_58!D:D)
+ SUMIF(TV_59!B:B, 'DashBoard - Planejador'!B7, TV_59!D:D)
+ SUMIF(TV_60!B:B, 'DashBoard - Planejador'!B7, TV_60!D:D)</f>
        <v>0</v>
      </c>
      <c r="E7" s="27">
        <f t="shared" si="1"/>
        <v>10</v>
      </c>
      <c r="F7" s="115">
        <f t="shared" si="2"/>
        <v>0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154" t="str">
        <f t="shared" si="0"/>
        <v>10 Pontos Disponíveis! Lojas: 26, 51, 57</v>
      </c>
      <c r="BQ7" s="125" t="str">
        <f>LEFT(IF(TV_1!E7&gt;0,TV_1!F$1&amp;", ","")&amp;
IF(TV_2!E7&gt;0,TV_2!F$1&amp;", ","")&amp;
IF(TV_3!E7&gt;0,TV_3!F$1&amp;", ","")&amp;
IF(TV_4!E7&gt;0,TV_4!F$1&amp;", ","")&amp;
IF(TV_5!E7&gt;0,TV_5!F$1&amp;", ","")&amp;
IF(TV_6!E7&gt;0,TV_6!F$1&amp;", ","")&amp;
IF(TV_7!E7&gt;0,TV_7!F$1&amp;", ","")&amp;
IF(TV_8!E7&gt;0,TV_8!F$1&amp;", ","")&amp;
IF(TV_9!E7&gt;0,TV_9!F$1&amp;", ","")&amp;
IF(TV_10!E7&gt;0,TV_10!F$1&amp;", ","")&amp;
IF(TV_11!E7&gt;0,TV_11!F$1&amp;", ","")&amp;
IF(TV_12!E7&gt;0,TV_12!F$1&amp;", ","")&amp;
IF(TV_13!E7&gt;0,TV_13!F$1&amp;", ","")&amp;
IF(TV_14!E7&gt;0,TV_14!F$1&amp;", ","")&amp;
IF(TV_15!E7&gt;0,TV_15!F$1&amp;", ","")&amp;
IF(TV_16!E7&gt;0,TV_16!F$1&amp;", ","")&amp;
IF(TV_17!E7&gt;0,TV_17!F$1&amp;", ","")&amp;
IF(TV_18!E7&gt;0,TV_18!F$1&amp;", ","")&amp;
IF(TV_19!E7&gt;0,TV_19!F$1&amp;", ","")&amp;
IF(TV_20!E7&gt;0,TV_20!F$1&amp;", ","")&amp;
IF(TV_21!E7&gt;0,TV_21!F$1&amp;", ","")&amp;
IF(TV_22!E7&gt;0,TV_22!F$1&amp;", ","")&amp;
IF(TV_23!E7&gt;0,TV_23!F$1&amp;", ","")&amp;
IF(TV_24!E7&gt;0,TV_24!F$1&amp;", ","")&amp;
IF(TV_25!E7&gt;0,TV_25!F$1&amp;", ","")&amp;
IF(TV_26!E7&gt;0,TV_26!F$1&amp;", ","")&amp;
IF(TV_27!E7&gt;0,TV_27!F$1&amp;", ","")&amp;
IF(TV_28!E7&gt;0,TV_28!F$1&amp;", ","")&amp;
IF(TV_29!E7&gt;0,TV_29!F$1&amp;", ","")&amp;
IF(TV_30!E7&gt;0,TV_30!F$1&amp;", ","")&amp;
IF(TV_31!E7&gt;0,TV_31!F$1&amp;", ","")&amp;
IF(TV_32!E7&gt;0,TV_32!F$1&amp;", ","")&amp;
IF(TV_33!E7&gt;0,TV_33!F$1&amp;", ","")&amp;
IF(TV_34!E7&gt;0,TV_34!F$1&amp;", ","")&amp;
IF(TV_35!E7&gt;0,TV_35!F$1&amp;", ","")&amp;
IF(TV_36!E7&gt;0,TV_36!F$1&amp;", ","")&amp;
IF(TV_37!E7&gt;0,TV_37!F$1&amp;", ","")&amp;
IF(TV_38!E7&gt;0,TV_38!F$1&amp;", ","")&amp;
IF(TV_39!E7&gt;0,TV_39!F$1&amp;", ","")&amp;
IF(TV_40!E7&gt;0,TV_40!F$1&amp;", ","")&amp;
IF(TV_41!E7&gt;0,TV_41!F$1&amp;", ","")&amp;
IF(TV_42!E7&gt;0,TV_42!F$1&amp;", ","")&amp;
IF(TV_43!E7&gt;0,TV_43!F$1&amp;", ","")&amp;
IF(TV_44!E7&gt;0,TV_44!F$1&amp;", ","")&amp;
IF(TV_45!E7&gt;0,TV_45!F$1&amp;", ","")&amp;
IF(TV_46!E7&gt;0,TV_46!F$1&amp;", ","")&amp;
IF(TV_47!E7&gt;0,TV_47!F$1&amp;", ","")&amp;
IF(TV_48!E7&gt;0,TV_48!F$1&amp;", ","")&amp;
IF(TV_49!E7&gt;0,TV_49!F$1&amp;", ","")&amp;
IF(TV_50!E7&gt;0,TV_50!F$1&amp;", ","")&amp;
IF(TV_51!E7&gt;0,TV_51!F$1&amp;", ","")&amp;
IF(TV_52!E7&gt;0,TV_52!F$1&amp;", ","")&amp;
IF(TV_53!E7&gt;0,TV_53!F$1&amp;", ","")&amp;
IF(TV_54!E7&gt;0,TV_54!F$1&amp;", ","")&amp;
IF(TV_55!E7&gt;0,TV_55!F$1&amp;", ","")&amp;
IF(TV_56!E7&gt;0,TV_56!F$1&amp;", ","")&amp;
IF(TV_57!E7&gt;0,TV_57!F$1&amp;", ","")&amp;
IF(TV_58!E7&gt;0,TV_58!F$1&amp;", ","")&amp;
IF(TV_59!E7&gt;0,TV_59!F$1&amp;", ","")&amp;
IF(TV_60!E7&gt;0,TV_60!F$1&amp;", ",""),LEN(IF(TV_1!E7&gt;0,TV_1!F$1&amp;", ","")&amp;
IF(TV_2!E7&gt;0,TV_2!F$1&amp;", ","")&amp;
IF(TV_3!E7&gt;0,TV_3!F$1&amp;", ","")&amp;
IF(TV_4!E7&gt;0,TV_4!F$1&amp;", ","")&amp;
IF(TV_5!E7&gt;0,TV_5!F$1&amp;", ","")&amp;
IF(TV_6!E7&gt;0,TV_6!F$1&amp;", ","")&amp;
IF(TV_7!E7&gt;0,TV_7!F$1&amp;", ","")&amp;
IF(TV_8!E7&gt;0,TV_8!F$1&amp;", ","")&amp;
IF(TV_9!E7&gt;0,TV_9!F$1&amp;", ","")&amp;
IF(TV_10!E7&gt;0,TV_10!F$1&amp;", ","")&amp;
IF(TV_11!E7&gt;0,TV_11!F$1&amp;", ","")&amp;
IF(TV_12!E7&gt;0,TV_12!F$1&amp;", ","")&amp;
IF(TV_13!E7&gt;0,TV_13!F$1&amp;", ","")&amp;
IF(TV_14!E7&gt;0,TV_14!F$1&amp;", ","")&amp;
IF(TV_15!E7&gt;0,TV_15!F$1&amp;", ","")&amp;
IF(TV_16!E7&gt;0,TV_16!F$1&amp;", ","")&amp;
IF(TV_17!E7&gt;0,TV_17!F$1&amp;", ","")&amp;
IF(TV_18!E7&gt;0,TV_18!F$1&amp;", ","")&amp;
IF(TV_19!E7&gt;0,TV_19!F$1&amp;", ","")&amp;
IF(TV_20!E7&gt;0,TV_20!F$1&amp;", ","")&amp;
IF(TV_21!E7&gt;0,TV_21!F$1&amp;", ","")&amp;
IF(TV_22!E7&gt;0,TV_22!F$1&amp;", ","")&amp;
IF(TV_23!E7&gt;0,TV_23!F$1&amp;", ","")&amp;
IF(TV_24!E7&gt;0,TV_24!F$1&amp;", ","")&amp;
IF(TV_25!E7&gt;0,TV_25!F$1&amp;", ","")&amp;
IF(TV_26!E7&gt;0,TV_26!F$1&amp;", ","")&amp;
IF(TV_27!E7&gt;0,TV_27!F$1&amp;", ","")&amp;
IF(TV_28!E7&gt;0,TV_28!F$1&amp;", ","")&amp;
IF(TV_29!E7&gt;0,TV_29!F$1&amp;", ","")&amp;
IF(TV_30!E7&gt;0,TV_30!F$1&amp;", ","")&amp;
IF(TV_31!E7&gt;0,TV_31!F$1&amp;", ","")&amp;
IF(TV_32!E7&gt;0,TV_32!F$1&amp;", ","")&amp;
IF(TV_33!E7&gt;0,TV_33!F$1&amp;", ","")&amp;
IF(TV_34!E7&gt;0,TV_34!F$1&amp;", ","")&amp;
IF(TV_35!E7&gt;0,TV_35!F$1&amp;", ","")&amp;
IF(TV_36!E7&gt;0,TV_36!F$1&amp;", ","")&amp;
IF(TV_37!E7&gt;0,TV_37!F$1&amp;", ","")&amp;
IF(TV_38!E7&gt;0,TV_38!F$1&amp;", ","")&amp;
IF(TV_39!E7&gt;0,TV_39!F$1&amp;", ","")&amp;
IF(TV_40!E7&gt;0,TV_40!F$1&amp;", ","")&amp;
IF(TV_41!E7&gt;0,TV_41!F$1&amp;", ","")&amp;
IF(TV_42!E7&gt;0,TV_42!F$1&amp;", ","")&amp;
IF(TV_43!E7&gt;0,TV_43!F$1&amp;", ","")&amp;
IF(TV_44!E7&gt;0,TV_44!F$1&amp;", ","")&amp;
IF(TV_45!E7&gt;0,TV_45!F$1&amp;", ","")&amp;
IF(TV_46!E7&gt;0,TV_46!F$1&amp;", ","")&amp;
IF(TV_47!E7&gt;0,TV_47!F$1&amp;", ","")&amp;
IF(TV_48!E7&gt;0,TV_48!F$1&amp;", ","")&amp;
IF(TV_49!E7&gt;0,TV_49!F$1&amp;", ","")&amp;
IF(TV_50!E7&gt;0,TV_50!F$1&amp;", ","")&amp;
IF(TV_51!E7&gt;0,TV_51!F$1&amp;", ","")&amp;
IF(TV_52!E7&gt;0,TV_52!F$1&amp;", ","")&amp;
IF(TV_53!E7&gt;0,TV_53!F$1&amp;", ","")&amp;
IF(TV_54!E7&gt;0,TV_54!F$1&amp;", ","")&amp;
IF(TV_55!E7&gt;0,TV_55!F$1&amp;", ","")&amp;
IF(TV_56!E7&gt;0,TV_56!F$1&amp;", ","")&amp;
IF(TV_57!E7&gt;0,TV_57!F$1&amp;", ","")&amp;
IF(TV_58!E7&gt;0,TV_58!F$1&amp;", ","")&amp;
IF(TV_59!E7&gt;0,TV_59!F$1&amp;", ","")&amp;
IF(TV_60!E7&gt;0,TV_60!F$1&amp;", ",""))-2)</f>
        <v>26, 51, 57</v>
      </c>
      <c r="BR7" s="23"/>
      <c r="BS7" s="131" t="s">
        <v>302</v>
      </c>
      <c r="BT7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Planejador'!BS7),IF(CA$3=2,SUMIFS('Planilha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Planejador'!BS7),IF(CA$3=3,SUMIFS('Planilha de Controle'!J:J,'Planilha de Controle'!O:O,"Instalado",'Planilha de Controle'!L:L,"&gt;="&amp;'DashBoard - Planejador'!BZ$9,'Planilha de Controle'!M:M,"&lt;="&amp;'DashBoard - Planejador'!BZ$10,'Planilha de Controle'!G:G,'DashBoard - Planejador'!BS7))))+IF(CA$3=1,SUMIFS('Planilha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Planejador'!BS7),IF(CA$3=2,SUMIFS('Planilha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Planejador'!BS7),IF(CA$3=3,SUMIFS('Planilha de Controle'!J:J,'Planilha de Controle'!O:O,"Fechamento",'Planilha de Controle'!L:L,"&gt;="&amp;'DashBoard - Planejador'!BZ$9,'Planilha de Controle'!M:M,"&lt;="&amp;'DashBoard - Planejador'!BZ$10,'Planilha de Controle'!G:G,'DashBoard - Planejador'!BS7))))</f>
        <v>0</v>
      </c>
      <c r="BV7" s="131" t="s">
        <v>49</v>
      </c>
      <c r="BW7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Planejador'!BV7),IF(CA$3=2,SUMIFS('Planilha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Planejador'!BV7),IF(CA$3=3,SUMIFS('Planilha de Controle'!J:J,'Planilha de Controle'!O:O,"Instalado",'Planilha de Controle'!L:L,"&gt;="&amp;'DashBoard - Planejador'!BZ$9,'Planilha de Controle'!M:M,"&lt;="&amp;'DashBoard - Planejador'!BZ$10,'Planilha de Controle'!H:H,'DashBoard - Planejador'!BV7))))+IF(CA$3=1,SUMIFS('Planilha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Planejador'!BV7),IF(CA$3=2,SUMIFS('Planilha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Planejador'!BV7),IF(CA$3=3,SUMIFS('Planilha de Controle'!J:J,'Planilha de Controle'!O:O,"Fechamento",'Planilha de Controle'!L:L,"&gt;="&amp;'DashBoard - Planejador'!BZ$9,'Planilha de Controle'!M:M,"&lt;="&amp;'DashBoard - Planejador'!BZ$10,'Planilha de Controle'!H:H,'DashBoard - Planejador'!BV7))))</f>
        <v>0</v>
      </c>
      <c r="BY7" s="132"/>
      <c r="BZ7" s="138" t="s">
        <v>440</v>
      </c>
      <c r="CD7" s="23"/>
      <c r="CE7" s="23"/>
    </row>
    <row r="8" spans="2:83" ht="20.100000000000001" customHeight="1" x14ac:dyDescent="0.25">
      <c r="B8" s="26" t="s">
        <v>51</v>
      </c>
      <c r="C8" s="27">
        <f>SUMIF(TV_1!B:B, 'DashBoard - Planejador'!B8, TV_1!C:C)
+ SUMIF(TV_2!B:B, 'DashBoard - Planejador'!B8, TV_2!C:C)
+ SUMIF(TV_3!B:B, 'DashBoard - Planejador'!B8, TV_3!C:C)
+ SUMIF(TV_4!B:B, 'DashBoard - Planejador'!B8, TV_4!C:C)
+ SUMIF(TV_5!B:B, 'DashBoard - Planejador'!B8, TV_5!C:C)
+ SUMIF(TV_6!B:B, 'DashBoard - Planejador'!B8, TV_6!C:C)
+ SUMIF(TV_7!B:B, 'DashBoard - Planejador'!B8, TV_7!C:C)
+ SUMIF(TV_8!B:B, 'DashBoard - Planejador'!B8, TV_8!C:C)
+ SUMIF(TV_9!B:B, 'DashBoard - Planejador'!B8, TV_9!C:C)
+ SUMIF(TV_10!B:B, 'DashBoard - Planejador'!B8, TV_10!C:C)
+ SUMIF(TV_11!B:B, 'DashBoard - Planejador'!B8, TV_11!C:C)
+ SUMIF(TV_12!B:B, 'DashBoard - Planejador'!B8, TV_12!C:C)
+ SUMIF(TV_13!B:B, 'DashBoard - Planejador'!B8, TV_13!C:C)
+ SUMIF(TV_14!B:B, 'DashBoard - Planejador'!B8, TV_14!C:C)
+ SUMIF(TV_15!B:B, 'DashBoard - Planejador'!B8, TV_15!C:C)
+ SUMIF(TV_16!B:B, 'DashBoard - Planejador'!B8, TV_16!C:C)
+ SUMIF(TV_17!B:B, 'DashBoard - Planejador'!B8, TV_17!C:C)
+ SUMIF(TV_18!B:B, 'DashBoard - Planejador'!B8, TV_18!C:C)
+ SUMIF(TV_19!B:B, 'DashBoard - Planejador'!B8, TV_19!C:C)
+ SUMIF(TV_20!B:B, 'DashBoard - Planejador'!B8, TV_20!C:C)
+ SUMIF(TV_21!B:B, 'DashBoard - Planejador'!B8, TV_21!C:C)
+ SUMIF(TV_22!B:B, 'DashBoard - Planejador'!B8, TV_22!C:C)
+ SUMIF(TV_23!B:B, 'DashBoard - Planejador'!B8, TV_23!C:C)
+ SUMIF(TV_24!B:B, 'DashBoard - Planejador'!B8, TV_24!C:C)
+ SUMIF(TV_25!B:B, 'DashBoard - Planejador'!B8, TV_25!C:C)
+ SUMIF(TV_26!B:B, 'DashBoard - Planejador'!B8, TV_26!C:C)
+ SUMIF(TV_27!B:B, 'DashBoard - Planejador'!B8, TV_27!C:C)
+ SUMIF(TV_28!B:B, 'DashBoard - Planejador'!B8, TV_28!C:C)
+ SUMIF(TV_29!B:B, 'DashBoard - Planejador'!B8, TV_29!C:C)
+ SUMIF(TV_30!B:B, 'DashBoard - Planejador'!B8, TV_30!C:C)
+ SUMIF(TV_31!B:B, 'DashBoard - Planejador'!B8, TV_31!C:C)
+ SUMIF(TV_32!B:B, 'DashBoard - Planejador'!B8, TV_32!C:C)
+ SUMIF(TV_33!B:B, 'DashBoard - Planejador'!B8, TV_33!C:C)
+ SUMIF(TV_34!B:B, 'DashBoard - Planejador'!B8, TV_34!C:C)
+ SUMIF(TV_35!B:B, 'DashBoard - Planejador'!B8, TV_35!C:C)
+ SUMIF(TV_36!B:B, 'DashBoard - Planejador'!B8, TV_36!C:C)
+ SUMIF(TV_37!B:B, 'DashBoard - Planejador'!B8, TV_37!C:C)
+ SUMIF(TV_38!B:B, 'DashBoard - Planejador'!B8, TV_38!C:C)
+ SUMIF(TV_39!B:B, 'DashBoard - Planejador'!B8, TV_39!C:C)
+ SUMIF(TV_40!B:B, 'DashBoard - Planejador'!B8, TV_40!C:C)
+ SUMIF(TV_41!B:B, 'DashBoard - Planejador'!B8, TV_41!C:C)
+ SUMIF(TV_42!B:B, 'DashBoard - Planejador'!B8, TV_42!C:C)
+ SUMIF(TV_43!B:B, 'DashBoard - Planejador'!B8, TV_43!C:C)
+ SUMIF(TV_44!B:B, 'DashBoard - Planejador'!B8, TV_44!C:C)
+ SUMIF(TV_45!B:B, 'DashBoard - Planejador'!B8, TV_45!C:C)
+ SUMIF(TV_46!B:B, 'DashBoard - Planejador'!B8, TV_46!C:C)
+ SUMIF(TV_47!B:B, 'DashBoard - Planejador'!B8, TV_47!C:C)
+ SUMIF(TV_48!B:B, 'DashBoard - Planejador'!B8, TV_48!C:C)
+ SUMIF(TV_49!B:B, 'DashBoard - Planejador'!B8, TV_49!C:C)
+ SUMIF(TV_50!B:B, 'DashBoard - Planejador'!B8, TV_50!C:C)
+ SUMIF(TV_51!B:B, 'DashBoard - Planejador'!B8, TV_51!C:C)
+ SUMIF(TV_52!B:B, 'DashBoard - Planejador'!B8, TV_52!C:C)
+ SUMIF(TV_53!B:B, 'DashBoard - Planejador'!B8, TV_53!C:C)
+ SUMIF(TV_54!B:B, 'DashBoard - Planejador'!B8, TV_54!C:C)
+ SUMIF(TV_55!B:B, 'DashBoard - Planejador'!B8, TV_55!C:C)
+ SUMIF(TV_56!B:B, 'DashBoard - Planejador'!B8, TV_56!C:C)
+ SUMIF(TV_57!B:B, 'DashBoard - Planejador'!B8, TV_57!C:C)
+ SUMIF(TV_58!B:B, 'DashBoard - Planejador'!B8, TV_58!C:C)
+ SUMIF(TV_59!B:B, 'DashBoard - Planejador'!B8, TV_59!C:C)
+ SUMIF(TV_60!B:B, 'DashBoard - Planejador'!B8, TV_60!C:C)</f>
        <v>37</v>
      </c>
      <c r="D8" s="27">
        <f>SUMIF(TV_1!B:B, 'DashBoard - Planejador'!B8, TV_1!D:D)
+ SUMIF(TV_2!B:B, 'DashBoard - Planejador'!B8, TV_2!D:D)
+ SUMIF(TV_3!B:B, 'DashBoard - Planejador'!B8, TV_3!D:D)
+ SUMIF(TV_4!B:B, 'DashBoard - Planejador'!B8, TV_4!D:D)
+ SUMIF(TV_5!B:B, 'DashBoard - Planejador'!B8, TV_5!D:D)
+ SUMIF(TV_6!B:B, 'DashBoard - Planejador'!B8, TV_6!D:D)
+ SUMIF(TV_7!B:B, 'DashBoard - Planejador'!B8, TV_7!D:D)
+ SUMIF(TV_8!B:B, 'DashBoard - Planejador'!B8, TV_8!D:D)
+ SUMIF(TV_9!B:B, 'DashBoard - Planejador'!B8, TV_9!D:D)
+ SUMIF(TV_10!B:B, 'DashBoard - Planejador'!B8, TV_10!D:D)
+ SUMIF(TV_11!B:B, 'DashBoard - Planejador'!B8, TV_11!D:D)
+ SUMIF(TV_12!B:B, 'DashBoard - Planejador'!B8, TV_12!D:D)
+ SUMIF(TV_13!B:B, 'DashBoard - Planejador'!B8, TV_13!D:D)
+ SUMIF(TV_14!B:B, 'DashBoard - Planejador'!B8, TV_14!D:D)
+ SUMIF(TV_15!B:B, 'DashBoard - Planejador'!B8, TV_15!D:D)
+ SUMIF(TV_16!B:B, 'DashBoard - Planejador'!B8, TV_16!D:D)
+ SUMIF(TV_17!B:B, 'DashBoard - Planejador'!B8, TV_17!D:D)
+ SUMIF(TV_18!B:B, 'DashBoard - Planejador'!B8, TV_18!D:D)
+ SUMIF(TV_19!B:B, 'DashBoard - Planejador'!B8, TV_19!D:D)
+ SUMIF(TV_20!B:B, 'DashBoard - Planejador'!B8, TV_20!D:D)
+ SUMIF(TV_21!B:B, 'DashBoard - Planejador'!B8, TV_21!D:D)
+ SUMIF(TV_22!B:B, 'DashBoard - Planejador'!B8, TV_22!D:D)
+ SUMIF(TV_23!B:B, 'DashBoard - Planejador'!B8, TV_23!D:D)
+ SUMIF(TV_24!B:B, 'DashBoard - Planejador'!B8, TV_24!D:D)
+ SUMIF(TV_25!B:B, 'DashBoard - Planejador'!B8, TV_25!D:D)
+ SUMIF(TV_26!B:B, 'DashBoard - Planejador'!B8, TV_26!D:D)
+ SUMIF(TV_27!B:B, 'DashBoard - Planejador'!B8, TV_27!D:D)
+ SUMIF(TV_28!B:B, 'DashBoard - Planejador'!B8, TV_28!D:D)
+ SUMIF(TV_29!B:B, 'DashBoard - Planejador'!B8, TV_29!D:D)
+ SUMIF(TV_30!B:B, 'DashBoard - Planejador'!B8, TV_30!D:D)
+ SUMIF(TV_31!B:B, 'DashBoard - Planejador'!B8, TV_31!D:D)
+ SUMIF(TV_32!B:B, 'DashBoard - Planejador'!B8, TV_32!D:D)
+ SUMIF(TV_33!B:B, 'DashBoard - Planejador'!B8, TV_33!D:D)
+ SUMIF(TV_34!B:B, 'DashBoard - Planejador'!B8, TV_34!D:D)
+ SUMIF(TV_35!B:B, 'DashBoard - Planejador'!B8, TV_35!D:D)
+ SUMIF(TV_36!B:B, 'DashBoard - Planejador'!B8, TV_36!D:D)
+ SUMIF(TV_37!B:B, 'DashBoard - Planejador'!B8, TV_37!D:D)
+ SUMIF(TV_38!B:B, 'DashBoard - Planejador'!B8, TV_38!D:D)
+ SUMIF(TV_39!B:B, 'DashBoard - Planejador'!B8, TV_39!D:D)
+ SUMIF(TV_40!B:B, 'DashBoard - Planejador'!B8, TV_40!D:D)
+ SUMIF(TV_41!B:B, 'DashBoard - Planejador'!B8, TV_41!D:D)
+ SUMIF(TV_42!B:B, 'DashBoard - Planejador'!B8, TV_42!D:D)
+ SUMIF(TV_43!B:B, 'DashBoard - Planejador'!B8, TV_43!D:D)
+ SUMIF(TV_44!B:B, 'DashBoard - Planejador'!B8, TV_44!D:D)
+ SUMIF(TV_45!B:B, 'DashBoard - Planejador'!B8, TV_45!D:D)
+ SUMIF(TV_46!B:B, 'DashBoard - Planejador'!B8, TV_46!D:D)
+ SUMIF(TV_47!B:B, 'DashBoard - Planejador'!B8, TV_47!D:D)
+ SUMIF(TV_48!B:B, 'DashBoard - Planejador'!B8, TV_48!D:D)
+ SUMIF(TV_49!B:B, 'DashBoard - Planejador'!B8, TV_49!D:D)
+ SUMIF(TV_50!B:B, 'DashBoard - Planejador'!B8, TV_50!D:D)
+ SUMIF(TV_51!B:B, 'DashBoard - Planejador'!B8, TV_51!D:D)
+ SUMIF(TV_52!B:B, 'DashBoard - Planejador'!B8, TV_52!D:D)
+ SUMIF(TV_53!B:B, 'DashBoard - Planejador'!B8, TV_53!D:D)
+ SUMIF(TV_54!B:B, 'DashBoard - Planejador'!B8, TV_54!D:D)
+ SUMIF(TV_55!B:B, 'DashBoard - Planejador'!B8, TV_55!D:D)
+ SUMIF(TV_56!B:B, 'DashBoard - Planejador'!B8, TV_56!D:D)
+ SUMIF(TV_57!B:B, 'DashBoard - Planejador'!B8, TV_57!D:D)
+ SUMIF(TV_58!B:B, 'DashBoard - Planejador'!B8, TV_58!D:D)
+ SUMIF(TV_59!B:B, 'DashBoard - Planejador'!B8, TV_59!D:D)
+ SUMIF(TV_60!B:B, 'DashBoard - Planejador'!B8, TV_60!D:D)</f>
        <v>0</v>
      </c>
      <c r="E8" s="27">
        <f t="shared" si="1"/>
        <v>37</v>
      </c>
      <c r="F8" s="115">
        <f t="shared" si="2"/>
        <v>0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154" t="str">
        <f t="shared" si="0"/>
        <v>37 Pontos Disponíveis! Lojas: 8, 26, 46, 51</v>
      </c>
      <c r="BQ8" s="125" t="str">
        <f>LEFT(IF(TV_1!E8&gt;0,TV_1!F$1&amp;", ","")&amp;
IF(TV_2!E8&gt;0,TV_2!F$1&amp;", ","")&amp;
IF(TV_3!E8&gt;0,TV_3!F$1&amp;", ","")&amp;
IF(TV_4!E8&gt;0,TV_4!F$1&amp;", ","")&amp;
IF(TV_5!E8&gt;0,TV_5!F$1&amp;", ","")&amp;
IF(TV_6!E8&gt;0,TV_6!F$1&amp;", ","")&amp;
IF(TV_7!E8&gt;0,TV_7!F$1&amp;", ","")&amp;
IF(TV_8!E8&gt;0,TV_8!F$1&amp;", ","")&amp;
IF(TV_9!E8&gt;0,TV_9!F$1&amp;", ","")&amp;
IF(TV_10!E8&gt;0,TV_10!F$1&amp;", ","")&amp;
IF(TV_11!E8&gt;0,TV_11!F$1&amp;", ","")&amp;
IF(TV_12!E8&gt;0,TV_12!F$1&amp;", ","")&amp;
IF(TV_13!E8&gt;0,TV_13!F$1&amp;", ","")&amp;
IF(TV_14!E8&gt;0,TV_14!F$1&amp;", ","")&amp;
IF(TV_15!E8&gt;0,TV_15!F$1&amp;", ","")&amp;
IF(TV_16!E8&gt;0,TV_16!F$1&amp;", ","")&amp;
IF(TV_17!E8&gt;0,TV_17!F$1&amp;", ","")&amp;
IF(TV_18!E8&gt;0,TV_18!F$1&amp;", ","")&amp;
IF(TV_19!E8&gt;0,TV_19!F$1&amp;", ","")&amp;
IF(TV_20!E8&gt;0,TV_20!F$1&amp;", ","")&amp;
IF(TV_21!E8&gt;0,TV_21!F$1&amp;", ","")&amp;
IF(TV_22!E8&gt;0,TV_22!F$1&amp;", ","")&amp;
IF(TV_23!E8&gt;0,TV_23!F$1&amp;", ","")&amp;
IF(TV_24!E8&gt;0,TV_24!F$1&amp;", ","")&amp;
IF(TV_25!E8&gt;0,TV_25!F$1&amp;", ","")&amp;
IF(TV_26!E8&gt;0,TV_26!F$1&amp;", ","")&amp;
IF(TV_27!E8&gt;0,TV_27!F$1&amp;", ","")&amp;
IF(TV_28!E8&gt;0,TV_28!F$1&amp;", ","")&amp;
IF(TV_29!E8&gt;0,TV_29!F$1&amp;", ","")&amp;
IF(TV_30!E8&gt;0,TV_30!F$1&amp;", ","")&amp;
IF(TV_31!E8&gt;0,TV_31!F$1&amp;", ","")&amp;
IF(TV_32!E8&gt;0,TV_32!F$1&amp;", ","")&amp;
IF(TV_33!E8&gt;0,TV_33!F$1&amp;", ","")&amp;
IF(TV_34!E8&gt;0,TV_34!F$1&amp;", ","")&amp;
IF(TV_35!E8&gt;0,TV_35!F$1&amp;", ","")&amp;
IF(TV_36!E8&gt;0,TV_36!F$1&amp;", ","")&amp;
IF(TV_37!E8&gt;0,TV_37!F$1&amp;", ","")&amp;
IF(TV_38!E8&gt;0,TV_38!F$1&amp;", ","")&amp;
IF(TV_39!E8&gt;0,TV_39!F$1&amp;", ","")&amp;
IF(TV_40!E8&gt;0,TV_40!F$1&amp;", ","")&amp;
IF(TV_41!E8&gt;0,TV_41!F$1&amp;", ","")&amp;
IF(TV_42!E8&gt;0,TV_42!F$1&amp;", ","")&amp;
IF(TV_43!E8&gt;0,TV_43!F$1&amp;", ","")&amp;
IF(TV_44!E8&gt;0,TV_44!F$1&amp;", ","")&amp;
IF(TV_45!E8&gt;0,TV_45!F$1&amp;", ","")&amp;
IF(TV_46!E8&gt;0,TV_46!F$1&amp;", ","")&amp;
IF(TV_47!E8&gt;0,TV_47!F$1&amp;", ","")&amp;
IF(TV_48!E8&gt;0,TV_48!F$1&amp;", ","")&amp;
IF(TV_49!E8&gt;0,TV_49!F$1&amp;", ","")&amp;
IF(TV_50!E8&gt;0,TV_50!F$1&amp;", ","")&amp;
IF(TV_51!E8&gt;0,TV_51!F$1&amp;", ","")&amp;
IF(TV_52!E8&gt;0,TV_52!F$1&amp;", ","")&amp;
IF(TV_53!E8&gt;0,TV_53!F$1&amp;", ","")&amp;
IF(TV_54!E8&gt;0,TV_54!F$1&amp;", ","")&amp;
IF(TV_55!E8&gt;0,TV_55!F$1&amp;", ","")&amp;
IF(TV_56!E8&gt;0,TV_56!F$1&amp;", ","")&amp;
IF(TV_57!E8&gt;0,TV_57!F$1&amp;", ","")&amp;
IF(TV_58!E8&gt;0,TV_58!F$1&amp;", ","")&amp;
IF(TV_59!E8&gt;0,TV_59!F$1&amp;", ","")&amp;
IF(TV_60!E8&gt;0,TV_60!F$1&amp;", ",""),LEN(IF(TV_1!E8&gt;0,TV_1!F$1&amp;", ","")&amp;
IF(TV_2!E8&gt;0,TV_2!F$1&amp;", ","")&amp;
IF(TV_3!E8&gt;0,TV_3!F$1&amp;", ","")&amp;
IF(TV_4!E8&gt;0,TV_4!F$1&amp;", ","")&amp;
IF(TV_5!E8&gt;0,TV_5!F$1&amp;", ","")&amp;
IF(TV_6!E8&gt;0,TV_6!F$1&amp;", ","")&amp;
IF(TV_7!E8&gt;0,TV_7!F$1&amp;", ","")&amp;
IF(TV_8!E8&gt;0,TV_8!F$1&amp;", ","")&amp;
IF(TV_9!E8&gt;0,TV_9!F$1&amp;", ","")&amp;
IF(TV_10!E8&gt;0,TV_10!F$1&amp;", ","")&amp;
IF(TV_11!E8&gt;0,TV_11!F$1&amp;", ","")&amp;
IF(TV_12!E8&gt;0,TV_12!F$1&amp;", ","")&amp;
IF(TV_13!E8&gt;0,TV_13!F$1&amp;", ","")&amp;
IF(TV_14!E8&gt;0,TV_14!F$1&amp;", ","")&amp;
IF(TV_15!E8&gt;0,TV_15!F$1&amp;", ","")&amp;
IF(TV_16!E8&gt;0,TV_16!F$1&amp;", ","")&amp;
IF(TV_17!E8&gt;0,TV_17!F$1&amp;", ","")&amp;
IF(TV_18!E8&gt;0,TV_18!F$1&amp;", ","")&amp;
IF(TV_19!E8&gt;0,TV_19!F$1&amp;", ","")&amp;
IF(TV_20!E8&gt;0,TV_20!F$1&amp;", ","")&amp;
IF(TV_21!E8&gt;0,TV_21!F$1&amp;", ","")&amp;
IF(TV_22!E8&gt;0,TV_22!F$1&amp;", ","")&amp;
IF(TV_23!E8&gt;0,TV_23!F$1&amp;", ","")&amp;
IF(TV_24!E8&gt;0,TV_24!F$1&amp;", ","")&amp;
IF(TV_25!E8&gt;0,TV_25!F$1&amp;", ","")&amp;
IF(TV_26!E8&gt;0,TV_26!F$1&amp;", ","")&amp;
IF(TV_27!E8&gt;0,TV_27!F$1&amp;", ","")&amp;
IF(TV_28!E8&gt;0,TV_28!F$1&amp;", ","")&amp;
IF(TV_29!E8&gt;0,TV_29!F$1&amp;", ","")&amp;
IF(TV_30!E8&gt;0,TV_30!F$1&amp;", ","")&amp;
IF(TV_31!E8&gt;0,TV_31!F$1&amp;", ","")&amp;
IF(TV_32!E8&gt;0,TV_32!F$1&amp;", ","")&amp;
IF(TV_33!E8&gt;0,TV_33!F$1&amp;", ","")&amp;
IF(TV_34!E8&gt;0,TV_34!F$1&amp;", ","")&amp;
IF(TV_35!E8&gt;0,TV_35!F$1&amp;", ","")&amp;
IF(TV_36!E8&gt;0,TV_36!F$1&amp;", ","")&amp;
IF(TV_37!E8&gt;0,TV_37!F$1&amp;", ","")&amp;
IF(TV_38!E8&gt;0,TV_38!F$1&amp;", ","")&amp;
IF(TV_39!E8&gt;0,TV_39!F$1&amp;", ","")&amp;
IF(TV_40!E8&gt;0,TV_40!F$1&amp;", ","")&amp;
IF(TV_41!E8&gt;0,TV_41!F$1&amp;", ","")&amp;
IF(TV_42!E8&gt;0,TV_42!F$1&amp;", ","")&amp;
IF(TV_43!E8&gt;0,TV_43!F$1&amp;", ","")&amp;
IF(TV_44!E8&gt;0,TV_44!F$1&amp;", ","")&amp;
IF(TV_45!E8&gt;0,TV_45!F$1&amp;", ","")&amp;
IF(TV_46!E8&gt;0,TV_46!F$1&amp;", ","")&amp;
IF(TV_47!E8&gt;0,TV_47!F$1&amp;", ","")&amp;
IF(TV_48!E8&gt;0,TV_48!F$1&amp;", ","")&amp;
IF(TV_49!E8&gt;0,TV_49!F$1&amp;", ","")&amp;
IF(TV_50!E8&gt;0,TV_50!F$1&amp;", ","")&amp;
IF(TV_51!E8&gt;0,TV_51!F$1&amp;", ","")&amp;
IF(TV_52!E8&gt;0,TV_52!F$1&amp;", ","")&amp;
IF(TV_53!E8&gt;0,TV_53!F$1&amp;", ","")&amp;
IF(TV_54!E8&gt;0,TV_54!F$1&amp;", ","")&amp;
IF(TV_55!E8&gt;0,TV_55!F$1&amp;", ","")&amp;
IF(TV_56!E8&gt;0,TV_56!F$1&amp;", ","")&amp;
IF(TV_57!E8&gt;0,TV_57!F$1&amp;", ","")&amp;
IF(TV_58!E8&gt;0,TV_58!F$1&amp;", ","")&amp;
IF(TV_59!E8&gt;0,TV_59!F$1&amp;", ","")&amp;
IF(TV_60!E8&gt;0,TV_60!F$1&amp;", ",""))-2)</f>
        <v>8, 26, 46, 51</v>
      </c>
      <c r="BS8" s="131" t="s">
        <v>303</v>
      </c>
      <c r="BT8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Planejador'!BS8),IF(CA$3=2,SUMIFS('Planilha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Planejador'!BS8),IF(CA$3=3,SUMIFS('Planilha de Controle'!J:J,'Planilha de Controle'!O:O,"Instalado",'Planilha de Controle'!L:L,"&gt;="&amp;'DashBoard - Planejador'!BZ$9,'Planilha de Controle'!M:M,"&lt;="&amp;'DashBoard - Planejador'!BZ$10,'Planilha de Controle'!G:G,'DashBoard - Planejador'!BS8))))+IF(CA$3=1,SUMIFS('Planilha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Planejador'!BS8),IF(CA$3=2,SUMIFS('Planilha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Planejador'!BS8),IF(CA$3=3,SUMIFS('Planilha de Controle'!J:J,'Planilha de Controle'!O:O,"Fechamento",'Planilha de Controle'!L:L,"&gt;="&amp;'DashBoard - Planejador'!BZ$9,'Planilha de Controle'!M:M,"&lt;="&amp;'DashBoard - Planejador'!BZ$10,'Planilha de Controle'!G:G,'DashBoard - Planejador'!BS8))))</f>
        <v>0</v>
      </c>
      <c r="BV8" s="131" t="s">
        <v>50</v>
      </c>
      <c r="BW8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Planejador'!BV8),IF(CA$3=2,SUMIFS('Planilha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Planejador'!BV8),IF(CA$3=3,SUMIFS('Planilha de Controle'!J:J,'Planilha de Controle'!O:O,"Instalado",'Planilha de Controle'!L:L,"&gt;="&amp;'DashBoard - Planejador'!BZ$9,'Planilha de Controle'!M:M,"&lt;="&amp;'DashBoard - Planejador'!BZ$10,'Planilha de Controle'!H:H,'DashBoard - Planejador'!BV8))))+IF(CA$3=1,SUMIFS('Planilha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Planejador'!BV8),IF(CA$3=2,SUMIFS('Planilha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Planejador'!BV8),IF(CA$3=3,SUMIFS('Planilha de Controle'!J:J,'Planilha de Controle'!O:O,"Fechamento",'Planilha de Controle'!L:L,"&gt;="&amp;'DashBoard - Planejador'!BZ$9,'Planilha de Controle'!M:M,"&lt;="&amp;'DashBoard - Planejador'!BZ$10,'Planilha de Controle'!H:H,'DashBoard - Planejador'!BV8))))</f>
        <v>0</v>
      </c>
      <c r="BY8" s="23"/>
      <c r="BZ8" s="23"/>
    </row>
    <row r="9" spans="2:83" ht="20.100000000000001" customHeight="1" x14ac:dyDescent="0.25">
      <c r="B9" s="26" t="s">
        <v>52</v>
      </c>
      <c r="C9" s="27">
        <f>SUMIF(TV_1!B:B, 'DashBoard - Planejador'!B9, TV_1!C:C)
+ SUMIF(TV_2!B:B, 'DashBoard - Planejador'!B9, TV_2!C:C)
+ SUMIF(TV_3!B:B, 'DashBoard - Planejador'!B9, TV_3!C:C)
+ SUMIF(TV_4!B:B, 'DashBoard - Planejador'!B9, TV_4!C:C)
+ SUMIF(TV_5!B:B, 'DashBoard - Planejador'!B9, TV_5!C:C)
+ SUMIF(TV_6!B:B, 'DashBoard - Planejador'!B9, TV_6!C:C)
+ SUMIF(TV_7!B:B, 'DashBoard - Planejador'!B9, TV_7!C:C)
+ SUMIF(TV_8!B:B, 'DashBoard - Planejador'!B9, TV_8!C:C)
+ SUMIF(TV_9!B:B, 'DashBoard - Planejador'!B9, TV_9!C:C)
+ SUMIF(TV_10!B:B, 'DashBoard - Planejador'!B9, TV_10!C:C)
+ SUMIF(TV_11!B:B, 'DashBoard - Planejador'!B9, TV_11!C:C)
+ SUMIF(TV_12!B:B, 'DashBoard - Planejador'!B9, TV_12!C:C)
+ SUMIF(TV_13!B:B, 'DashBoard - Planejador'!B9, TV_13!C:C)
+ SUMIF(TV_14!B:B, 'DashBoard - Planejador'!B9, TV_14!C:C)
+ SUMIF(TV_15!B:B, 'DashBoard - Planejador'!B9, TV_15!C:C)
+ SUMIF(TV_16!B:B, 'DashBoard - Planejador'!B9, TV_16!C:C)
+ SUMIF(TV_17!B:B, 'DashBoard - Planejador'!B9, TV_17!C:C)
+ SUMIF(TV_18!B:B, 'DashBoard - Planejador'!B9, TV_18!C:C)
+ SUMIF(TV_19!B:B, 'DashBoard - Planejador'!B9, TV_19!C:C)
+ SUMIF(TV_20!B:B, 'DashBoard - Planejador'!B9, TV_20!C:C)
+ SUMIF(TV_21!B:B, 'DashBoard - Planejador'!B9, TV_21!C:C)
+ SUMIF(TV_22!B:B, 'DashBoard - Planejador'!B9, TV_22!C:C)
+ SUMIF(TV_23!B:B, 'DashBoard - Planejador'!B9, TV_23!C:C)
+ SUMIF(TV_24!B:B, 'DashBoard - Planejador'!B9, TV_24!C:C)
+ SUMIF(TV_25!B:B, 'DashBoard - Planejador'!B9, TV_25!C:C)
+ SUMIF(TV_26!B:B, 'DashBoard - Planejador'!B9, TV_26!C:C)
+ SUMIF(TV_27!B:B, 'DashBoard - Planejador'!B9, TV_27!C:C)
+ SUMIF(TV_28!B:B, 'DashBoard - Planejador'!B9, TV_28!C:C)
+ SUMIF(TV_29!B:B, 'DashBoard - Planejador'!B9, TV_29!C:C)
+ SUMIF(TV_30!B:B, 'DashBoard - Planejador'!B9, TV_30!C:C)
+ SUMIF(TV_31!B:B, 'DashBoard - Planejador'!B9, TV_31!C:C)
+ SUMIF(TV_32!B:B, 'DashBoard - Planejador'!B9, TV_32!C:C)
+ SUMIF(TV_33!B:B, 'DashBoard - Planejador'!B9, TV_33!C:C)
+ SUMIF(TV_34!B:B, 'DashBoard - Planejador'!B9, TV_34!C:C)
+ SUMIF(TV_35!B:B, 'DashBoard - Planejador'!B9, TV_35!C:C)
+ SUMIF(TV_36!B:B, 'DashBoard - Planejador'!B9, TV_36!C:C)
+ SUMIF(TV_37!B:B, 'DashBoard - Planejador'!B9, TV_37!C:C)
+ SUMIF(TV_38!B:B, 'DashBoard - Planejador'!B9, TV_38!C:C)
+ SUMIF(TV_39!B:B, 'DashBoard - Planejador'!B9, TV_39!C:C)
+ SUMIF(TV_40!B:B, 'DashBoard - Planejador'!B9, TV_40!C:C)
+ SUMIF(TV_41!B:B, 'DashBoard - Planejador'!B9, TV_41!C:C)
+ SUMIF(TV_42!B:B, 'DashBoard - Planejador'!B9, TV_42!C:C)
+ SUMIF(TV_43!B:B, 'DashBoard - Planejador'!B9, TV_43!C:C)
+ SUMIF(TV_44!B:B, 'DashBoard - Planejador'!B9, TV_44!C:C)
+ SUMIF(TV_45!B:B, 'DashBoard - Planejador'!B9, TV_45!C:C)
+ SUMIF(TV_46!B:B, 'DashBoard - Planejador'!B9, TV_46!C:C)
+ SUMIF(TV_47!B:B, 'DashBoard - Planejador'!B9, TV_47!C:C)
+ SUMIF(TV_48!B:B, 'DashBoard - Planejador'!B9, TV_48!C:C)
+ SUMIF(TV_49!B:B, 'DashBoard - Planejador'!B9, TV_49!C:C)
+ SUMIF(TV_50!B:B, 'DashBoard - Planejador'!B9, TV_50!C:C)
+ SUMIF(TV_51!B:B, 'DashBoard - Planejador'!B9, TV_51!C:C)
+ SUMIF(TV_52!B:B, 'DashBoard - Planejador'!B9, TV_52!C:C)
+ SUMIF(TV_53!B:B, 'DashBoard - Planejador'!B9, TV_53!C:C)
+ SUMIF(TV_54!B:B, 'DashBoard - Planejador'!B9, TV_54!C:C)
+ SUMIF(TV_55!B:B, 'DashBoard - Planejador'!B9, TV_55!C:C)
+ SUMIF(TV_56!B:B, 'DashBoard - Planejador'!B9, TV_56!C:C)
+ SUMIF(TV_57!B:B, 'DashBoard - Planejador'!B9, TV_57!C:C)
+ SUMIF(TV_58!B:B, 'DashBoard - Planejador'!B9, TV_58!C:C)
+ SUMIF(TV_59!B:B, 'DashBoard - Planejador'!B9, TV_59!C:C)
+ SUMIF(TV_60!B:B, 'DashBoard - Planejador'!B9, TV_60!C:C)</f>
        <v>6</v>
      </c>
      <c r="D9" s="27">
        <f>SUMIF(TV_1!B:B, 'DashBoard - Planejador'!B9, TV_1!D:D)
+ SUMIF(TV_2!B:B, 'DashBoard - Planejador'!B9, TV_2!D:D)
+ SUMIF(TV_3!B:B, 'DashBoard - Planejador'!B9, TV_3!D:D)
+ SUMIF(TV_4!B:B, 'DashBoard - Planejador'!B9, TV_4!D:D)
+ SUMIF(TV_5!B:B, 'DashBoard - Planejador'!B9, TV_5!D:D)
+ SUMIF(TV_6!B:B, 'DashBoard - Planejador'!B9, TV_6!D:D)
+ SUMIF(TV_7!B:B, 'DashBoard - Planejador'!B9, TV_7!D:D)
+ SUMIF(TV_8!B:B, 'DashBoard - Planejador'!B9, TV_8!D:D)
+ SUMIF(TV_9!B:B, 'DashBoard - Planejador'!B9, TV_9!D:D)
+ SUMIF(TV_10!B:B, 'DashBoard - Planejador'!B9, TV_10!D:D)
+ SUMIF(TV_11!B:B, 'DashBoard - Planejador'!B9, TV_11!D:D)
+ SUMIF(TV_12!B:B, 'DashBoard - Planejador'!B9, TV_12!D:D)
+ SUMIF(TV_13!B:B, 'DashBoard - Planejador'!B9, TV_13!D:D)
+ SUMIF(TV_14!B:B, 'DashBoard - Planejador'!B9, TV_14!D:D)
+ SUMIF(TV_15!B:B, 'DashBoard - Planejador'!B9, TV_15!D:D)
+ SUMIF(TV_16!B:B, 'DashBoard - Planejador'!B9, TV_16!D:D)
+ SUMIF(TV_17!B:B, 'DashBoard - Planejador'!B9, TV_17!D:D)
+ SUMIF(TV_18!B:B, 'DashBoard - Planejador'!B9, TV_18!D:D)
+ SUMIF(TV_19!B:B, 'DashBoard - Planejador'!B9, TV_19!D:D)
+ SUMIF(TV_20!B:B, 'DashBoard - Planejador'!B9, TV_20!D:D)
+ SUMIF(TV_21!B:B, 'DashBoard - Planejador'!B9, TV_21!D:D)
+ SUMIF(TV_22!B:B, 'DashBoard - Planejador'!B9, TV_22!D:D)
+ SUMIF(TV_23!B:B, 'DashBoard - Planejador'!B9, TV_23!D:D)
+ SUMIF(TV_24!B:B, 'DashBoard - Planejador'!B9, TV_24!D:D)
+ SUMIF(TV_25!B:B, 'DashBoard - Planejador'!B9, TV_25!D:D)
+ SUMIF(TV_26!B:B, 'DashBoard - Planejador'!B9, TV_26!D:D)
+ SUMIF(TV_27!B:B, 'DashBoard - Planejador'!B9, TV_27!D:D)
+ SUMIF(TV_28!B:B, 'DashBoard - Planejador'!B9, TV_28!D:D)
+ SUMIF(TV_29!B:B, 'DashBoard - Planejador'!B9, TV_29!D:D)
+ SUMIF(TV_30!B:B, 'DashBoard - Planejador'!B9, TV_30!D:D)
+ SUMIF(TV_31!B:B, 'DashBoard - Planejador'!B9, TV_31!D:D)
+ SUMIF(TV_32!B:B, 'DashBoard - Planejador'!B9, TV_32!D:D)
+ SUMIF(TV_33!B:B, 'DashBoard - Planejador'!B9, TV_33!D:D)
+ SUMIF(TV_34!B:B, 'DashBoard - Planejador'!B9, TV_34!D:D)
+ SUMIF(TV_35!B:B, 'DashBoard - Planejador'!B9, TV_35!D:D)
+ SUMIF(TV_36!B:B, 'DashBoard - Planejador'!B9, TV_36!D:D)
+ SUMIF(TV_37!B:B, 'DashBoard - Planejador'!B9, TV_37!D:D)
+ SUMIF(TV_38!B:B, 'DashBoard - Planejador'!B9, TV_38!D:D)
+ SUMIF(TV_39!B:B, 'DashBoard - Planejador'!B9, TV_39!D:D)
+ SUMIF(TV_40!B:B, 'DashBoard - Planejador'!B9, TV_40!D:D)
+ SUMIF(TV_41!B:B, 'DashBoard - Planejador'!B9, TV_41!D:D)
+ SUMIF(TV_42!B:B, 'DashBoard - Planejador'!B9, TV_42!D:D)
+ SUMIF(TV_43!B:B, 'DashBoard - Planejador'!B9, TV_43!D:D)
+ SUMIF(TV_44!B:B, 'DashBoard - Planejador'!B9, TV_44!D:D)
+ SUMIF(TV_45!B:B, 'DashBoard - Planejador'!B9, TV_45!D:D)
+ SUMIF(TV_46!B:B, 'DashBoard - Planejador'!B9, TV_46!D:D)
+ SUMIF(TV_47!B:B, 'DashBoard - Planejador'!B9, TV_47!D:D)
+ SUMIF(TV_48!B:B, 'DashBoard - Planejador'!B9, TV_48!D:D)
+ SUMIF(TV_49!B:B, 'DashBoard - Planejador'!B9, TV_49!D:D)
+ SUMIF(TV_50!B:B, 'DashBoard - Planejador'!B9, TV_50!D:D)
+ SUMIF(TV_51!B:B, 'DashBoard - Planejador'!B9, TV_51!D:D)
+ SUMIF(TV_52!B:B, 'DashBoard - Planejador'!B9, TV_52!D:D)
+ SUMIF(TV_53!B:B, 'DashBoard - Planejador'!B9, TV_53!D:D)
+ SUMIF(TV_54!B:B, 'DashBoard - Planejador'!B9, TV_54!D:D)
+ SUMIF(TV_55!B:B, 'DashBoard - Planejador'!B9, TV_55!D:D)
+ SUMIF(TV_56!B:B, 'DashBoard - Planejador'!B9, TV_56!D:D)
+ SUMIF(TV_57!B:B, 'DashBoard - Planejador'!B9, TV_57!D:D)
+ SUMIF(TV_58!B:B, 'DashBoard - Planejador'!B9, TV_58!D:D)
+ SUMIF(TV_59!B:B, 'DashBoard - Planejador'!B9, TV_59!D:D)
+ SUMIF(TV_60!B:B, 'DashBoard - Planejador'!B9, TV_60!D:D)</f>
        <v>0</v>
      </c>
      <c r="E9" s="27">
        <f t="shared" si="1"/>
        <v>6</v>
      </c>
      <c r="F9" s="115">
        <f t="shared" si="2"/>
        <v>0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154" t="str">
        <f t="shared" si="0"/>
        <v>6 Pontos Disponíveis! Lojas: 8, 51</v>
      </c>
      <c r="BQ9" s="125" t="str">
        <f>LEFT(IF(TV_1!E9&gt;0,TV_1!F$1&amp;", ","")&amp;
IF(TV_2!E9&gt;0,TV_2!F$1&amp;", ","")&amp;
IF(TV_3!E9&gt;0,TV_3!F$1&amp;", ","")&amp;
IF(TV_4!E9&gt;0,TV_4!F$1&amp;", ","")&amp;
IF(TV_5!E9&gt;0,TV_5!F$1&amp;", ","")&amp;
IF(TV_6!E9&gt;0,TV_6!F$1&amp;", ","")&amp;
IF(TV_7!E9&gt;0,TV_7!F$1&amp;", ","")&amp;
IF(TV_8!E9&gt;0,TV_8!F$1&amp;", ","")&amp;
IF(TV_9!E9&gt;0,TV_9!F$1&amp;", ","")&amp;
IF(TV_10!E9&gt;0,TV_10!F$1&amp;", ","")&amp;
IF(TV_11!E9&gt;0,TV_11!F$1&amp;", ","")&amp;
IF(TV_12!E9&gt;0,TV_12!F$1&amp;", ","")&amp;
IF(TV_13!E9&gt;0,TV_13!F$1&amp;", ","")&amp;
IF(TV_14!E9&gt;0,TV_14!F$1&amp;", ","")&amp;
IF(TV_15!E9&gt;0,TV_15!F$1&amp;", ","")&amp;
IF(TV_16!E9&gt;0,TV_16!F$1&amp;", ","")&amp;
IF(TV_17!E9&gt;0,TV_17!F$1&amp;", ","")&amp;
IF(TV_18!E9&gt;0,TV_18!F$1&amp;", ","")&amp;
IF(TV_19!E9&gt;0,TV_19!F$1&amp;", ","")&amp;
IF(TV_20!E9&gt;0,TV_20!F$1&amp;", ","")&amp;
IF(TV_21!E9&gt;0,TV_21!F$1&amp;", ","")&amp;
IF(TV_22!E9&gt;0,TV_22!F$1&amp;", ","")&amp;
IF(TV_23!E9&gt;0,TV_23!F$1&amp;", ","")&amp;
IF(TV_24!E9&gt;0,TV_24!F$1&amp;", ","")&amp;
IF(TV_25!E9&gt;0,TV_25!F$1&amp;", ","")&amp;
IF(TV_26!E9&gt;0,TV_26!F$1&amp;", ","")&amp;
IF(TV_27!E9&gt;0,TV_27!F$1&amp;", ","")&amp;
IF(TV_28!E9&gt;0,TV_28!F$1&amp;", ","")&amp;
IF(TV_29!E9&gt;0,TV_29!F$1&amp;", ","")&amp;
IF(TV_30!E9&gt;0,TV_30!F$1&amp;", ","")&amp;
IF(TV_31!E9&gt;0,TV_31!F$1&amp;", ","")&amp;
IF(TV_32!E9&gt;0,TV_32!F$1&amp;", ","")&amp;
IF(TV_33!E9&gt;0,TV_33!F$1&amp;", ","")&amp;
IF(TV_34!E9&gt;0,TV_34!F$1&amp;", ","")&amp;
IF(TV_35!E9&gt;0,TV_35!F$1&amp;", ","")&amp;
IF(TV_36!E9&gt;0,TV_36!F$1&amp;", ","")&amp;
IF(TV_37!E9&gt;0,TV_37!F$1&amp;", ","")&amp;
IF(TV_38!E9&gt;0,TV_38!F$1&amp;", ","")&amp;
IF(TV_39!E9&gt;0,TV_39!F$1&amp;", ","")&amp;
IF(TV_40!E9&gt;0,TV_40!F$1&amp;", ","")&amp;
IF(TV_41!E9&gt;0,TV_41!F$1&amp;", ","")&amp;
IF(TV_42!E9&gt;0,TV_42!F$1&amp;", ","")&amp;
IF(TV_43!E9&gt;0,TV_43!F$1&amp;", ","")&amp;
IF(TV_44!E9&gt;0,TV_44!F$1&amp;", ","")&amp;
IF(TV_45!E9&gt;0,TV_45!F$1&amp;", ","")&amp;
IF(TV_46!E9&gt;0,TV_46!F$1&amp;", ","")&amp;
IF(TV_47!E9&gt;0,TV_47!F$1&amp;", ","")&amp;
IF(TV_48!E9&gt;0,TV_48!F$1&amp;", ","")&amp;
IF(TV_49!E9&gt;0,TV_49!F$1&amp;", ","")&amp;
IF(TV_50!E9&gt;0,TV_50!F$1&amp;", ","")&amp;
IF(TV_51!E9&gt;0,TV_51!F$1&amp;", ","")&amp;
IF(TV_52!E9&gt;0,TV_52!F$1&amp;", ","")&amp;
IF(TV_53!E9&gt;0,TV_53!F$1&amp;", ","")&amp;
IF(TV_54!E9&gt;0,TV_54!F$1&amp;", ","")&amp;
IF(TV_55!E9&gt;0,TV_55!F$1&amp;", ","")&amp;
IF(TV_56!E9&gt;0,TV_56!F$1&amp;", ","")&amp;
IF(TV_57!E9&gt;0,TV_57!F$1&amp;", ","")&amp;
IF(TV_58!E9&gt;0,TV_58!F$1&amp;", ","")&amp;
IF(TV_59!E9&gt;0,TV_59!F$1&amp;", ","")&amp;
IF(TV_60!E9&gt;0,TV_60!F$1&amp;", ",""),LEN(IF(TV_1!E9&gt;0,TV_1!F$1&amp;", ","")&amp;
IF(TV_2!E9&gt;0,TV_2!F$1&amp;", ","")&amp;
IF(TV_3!E9&gt;0,TV_3!F$1&amp;", ","")&amp;
IF(TV_4!E9&gt;0,TV_4!F$1&amp;", ","")&amp;
IF(TV_5!E9&gt;0,TV_5!F$1&amp;", ","")&amp;
IF(TV_6!E9&gt;0,TV_6!F$1&amp;", ","")&amp;
IF(TV_7!E9&gt;0,TV_7!F$1&amp;", ","")&amp;
IF(TV_8!E9&gt;0,TV_8!F$1&amp;", ","")&amp;
IF(TV_9!E9&gt;0,TV_9!F$1&amp;", ","")&amp;
IF(TV_10!E9&gt;0,TV_10!F$1&amp;", ","")&amp;
IF(TV_11!E9&gt;0,TV_11!F$1&amp;", ","")&amp;
IF(TV_12!E9&gt;0,TV_12!F$1&amp;", ","")&amp;
IF(TV_13!E9&gt;0,TV_13!F$1&amp;", ","")&amp;
IF(TV_14!E9&gt;0,TV_14!F$1&amp;", ","")&amp;
IF(TV_15!E9&gt;0,TV_15!F$1&amp;", ","")&amp;
IF(TV_16!E9&gt;0,TV_16!F$1&amp;", ","")&amp;
IF(TV_17!E9&gt;0,TV_17!F$1&amp;", ","")&amp;
IF(TV_18!E9&gt;0,TV_18!F$1&amp;", ","")&amp;
IF(TV_19!E9&gt;0,TV_19!F$1&amp;", ","")&amp;
IF(TV_20!E9&gt;0,TV_20!F$1&amp;", ","")&amp;
IF(TV_21!E9&gt;0,TV_21!F$1&amp;", ","")&amp;
IF(TV_22!E9&gt;0,TV_22!F$1&amp;", ","")&amp;
IF(TV_23!E9&gt;0,TV_23!F$1&amp;", ","")&amp;
IF(TV_24!E9&gt;0,TV_24!F$1&amp;", ","")&amp;
IF(TV_25!E9&gt;0,TV_25!F$1&amp;", ","")&amp;
IF(TV_26!E9&gt;0,TV_26!F$1&amp;", ","")&amp;
IF(TV_27!E9&gt;0,TV_27!F$1&amp;", ","")&amp;
IF(TV_28!E9&gt;0,TV_28!F$1&amp;", ","")&amp;
IF(TV_29!E9&gt;0,TV_29!F$1&amp;", ","")&amp;
IF(TV_30!E9&gt;0,TV_30!F$1&amp;", ","")&amp;
IF(TV_31!E9&gt;0,TV_31!F$1&amp;", ","")&amp;
IF(TV_32!E9&gt;0,TV_32!F$1&amp;", ","")&amp;
IF(TV_33!E9&gt;0,TV_33!F$1&amp;", ","")&amp;
IF(TV_34!E9&gt;0,TV_34!F$1&amp;", ","")&amp;
IF(TV_35!E9&gt;0,TV_35!F$1&amp;", ","")&amp;
IF(TV_36!E9&gt;0,TV_36!F$1&amp;", ","")&amp;
IF(TV_37!E9&gt;0,TV_37!F$1&amp;", ","")&amp;
IF(TV_38!E9&gt;0,TV_38!F$1&amp;", ","")&amp;
IF(TV_39!E9&gt;0,TV_39!F$1&amp;", ","")&amp;
IF(TV_40!E9&gt;0,TV_40!F$1&amp;", ","")&amp;
IF(TV_41!E9&gt;0,TV_41!F$1&amp;", ","")&amp;
IF(TV_42!E9&gt;0,TV_42!F$1&amp;", ","")&amp;
IF(TV_43!E9&gt;0,TV_43!F$1&amp;", ","")&amp;
IF(TV_44!E9&gt;0,TV_44!F$1&amp;", ","")&amp;
IF(TV_45!E9&gt;0,TV_45!F$1&amp;", ","")&amp;
IF(TV_46!E9&gt;0,TV_46!F$1&amp;", ","")&amp;
IF(TV_47!E9&gt;0,TV_47!F$1&amp;", ","")&amp;
IF(TV_48!E9&gt;0,TV_48!F$1&amp;", ","")&amp;
IF(TV_49!E9&gt;0,TV_49!F$1&amp;", ","")&amp;
IF(TV_50!E9&gt;0,TV_50!F$1&amp;", ","")&amp;
IF(TV_51!E9&gt;0,TV_51!F$1&amp;", ","")&amp;
IF(TV_52!E9&gt;0,TV_52!F$1&amp;", ","")&amp;
IF(TV_53!E9&gt;0,TV_53!F$1&amp;", ","")&amp;
IF(TV_54!E9&gt;0,TV_54!F$1&amp;", ","")&amp;
IF(TV_55!E9&gt;0,TV_55!F$1&amp;", ","")&amp;
IF(TV_56!E9&gt;0,TV_56!F$1&amp;", ","")&amp;
IF(TV_57!E9&gt;0,TV_57!F$1&amp;", ","")&amp;
IF(TV_58!E9&gt;0,TV_58!F$1&amp;", ","")&amp;
IF(TV_59!E9&gt;0,TV_59!F$1&amp;", ","")&amp;
IF(TV_60!E9&gt;0,TV_60!F$1&amp;", ",""))-2)</f>
        <v>8, 51</v>
      </c>
      <c r="BS9" s="131" t="s">
        <v>304</v>
      </c>
      <c r="BT9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Planejador'!BS9),IF(CA$3=2,SUMIFS('Planilha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Planejador'!BS9),IF(CA$3=3,SUMIFS('Planilha de Controle'!J:J,'Planilha de Controle'!O:O,"Instalado",'Planilha de Controle'!L:L,"&gt;="&amp;'DashBoard - Planejador'!BZ$9,'Planilha de Controle'!M:M,"&lt;="&amp;'DashBoard - Planejador'!BZ$10,'Planilha de Controle'!G:G,'DashBoard - Planejador'!BS9))))+IF(CA$3=1,SUMIFS('Planilha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Planejador'!BS9),IF(CA$3=2,SUMIFS('Planilha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Planejador'!BS9),IF(CA$3=3,SUMIFS('Planilha de Controle'!J:J,'Planilha de Controle'!O:O,"Fechamento",'Planilha de Controle'!L:L,"&gt;="&amp;'DashBoard - Planejador'!BZ$9,'Planilha de Controle'!M:M,"&lt;="&amp;'DashBoard - Planejador'!BZ$10,'Planilha de Controle'!G:G,'DashBoard - Planejador'!BS9))))</f>
        <v>0</v>
      </c>
      <c r="BV9" s="131" t="s">
        <v>51</v>
      </c>
      <c r="BW9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Planejador'!BV9),IF(CA$3=2,SUMIFS('Planilha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Planejador'!BV9),IF(CA$3=3,SUMIFS('Planilha de Controle'!J:J,'Planilha de Controle'!O:O,"Instalado",'Planilha de Controle'!L:L,"&gt;="&amp;'DashBoard - Planejador'!BZ$9,'Planilha de Controle'!M:M,"&lt;="&amp;'DashBoard - Planejador'!BZ$10,'Planilha de Controle'!H:H,'DashBoard - Planejador'!BV9))))+IF(CA$3=1,SUMIFS('Planilha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Planejador'!BV9),IF(CA$3=2,SUMIFS('Planilha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Planejador'!BV9),IF(CA$3=3,SUMIFS('Planilha de Controle'!J:J,'Planilha de Controle'!O:O,"Fechamento",'Planilha de Controle'!L:L,"&gt;="&amp;'DashBoard - Planejador'!BZ$9,'Planilha de Controle'!M:M,"&lt;="&amp;'DashBoard - Planejador'!BZ$10,'Planilha de Controle'!H:H,'DashBoard - Planejador'!BV9))))</f>
        <v>0</v>
      </c>
      <c r="BY9" s="155" t="s">
        <v>454</v>
      </c>
      <c r="BZ9" s="128">
        <v>33239</v>
      </c>
    </row>
    <row r="10" spans="2:83" ht="20.100000000000001" customHeight="1" x14ac:dyDescent="0.25">
      <c r="B10" s="26" t="s">
        <v>53</v>
      </c>
      <c r="C10" s="27">
        <f>SUMIF(TV_1!B:B, 'DashBoard - Planejador'!B10, TV_1!C:C)
+ SUMIF(TV_2!B:B, 'DashBoard - Planejador'!B10, TV_2!C:C)
+ SUMIF(TV_3!B:B, 'DashBoard - Planejador'!B10, TV_3!C:C)
+ SUMIF(TV_4!B:B, 'DashBoard - Planejador'!B10, TV_4!C:C)
+ SUMIF(TV_5!B:B, 'DashBoard - Planejador'!B10, TV_5!C:C)
+ SUMIF(TV_6!B:B, 'DashBoard - Planejador'!B10, TV_6!C:C)
+ SUMIF(TV_7!B:B, 'DashBoard - Planejador'!B10, TV_7!C:C)
+ SUMIF(TV_8!B:B, 'DashBoard - Planejador'!B10, TV_8!C:C)
+ SUMIF(TV_9!B:B, 'DashBoard - Planejador'!B10, TV_9!C:C)
+ SUMIF(TV_10!B:B, 'DashBoard - Planejador'!B10, TV_10!C:C)
+ SUMIF(TV_11!B:B, 'DashBoard - Planejador'!B10, TV_11!C:C)
+ SUMIF(TV_12!B:B, 'DashBoard - Planejador'!B10, TV_12!C:C)
+ SUMIF(TV_13!B:B, 'DashBoard - Planejador'!B10, TV_13!C:C)
+ SUMIF(TV_14!B:B, 'DashBoard - Planejador'!B10, TV_14!C:C)
+ SUMIF(TV_15!B:B, 'DashBoard - Planejador'!B10, TV_15!C:C)
+ SUMIF(TV_16!B:B, 'DashBoard - Planejador'!B10, TV_16!C:C)
+ SUMIF(TV_17!B:B, 'DashBoard - Planejador'!B10, TV_17!C:C)
+ SUMIF(TV_18!B:B, 'DashBoard - Planejador'!B10, TV_18!C:C)
+ SUMIF(TV_19!B:B, 'DashBoard - Planejador'!B10, TV_19!C:C)
+ SUMIF(TV_20!B:B, 'DashBoard - Planejador'!B10, TV_20!C:C)
+ SUMIF(TV_21!B:B, 'DashBoard - Planejador'!B10, TV_21!C:C)
+ SUMIF(TV_22!B:B, 'DashBoard - Planejador'!B10, TV_22!C:C)
+ SUMIF(TV_23!B:B, 'DashBoard - Planejador'!B10, TV_23!C:C)
+ SUMIF(TV_24!B:B, 'DashBoard - Planejador'!B10, TV_24!C:C)
+ SUMIF(TV_25!B:B, 'DashBoard - Planejador'!B10, TV_25!C:C)
+ SUMIF(TV_26!B:B, 'DashBoard - Planejador'!B10, TV_26!C:C)
+ SUMIF(TV_27!B:B, 'DashBoard - Planejador'!B10, TV_27!C:C)
+ SUMIF(TV_28!B:B, 'DashBoard - Planejador'!B10, TV_28!C:C)
+ SUMIF(TV_29!B:B, 'DashBoard - Planejador'!B10, TV_29!C:C)
+ SUMIF(TV_30!B:B, 'DashBoard - Planejador'!B10, TV_30!C:C)
+ SUMIF(TV_31!B:B, 'DashBoard - Planejador'!B10, TV_31!C:C)
+ SUMIF(TV_32!B:B, 'DashBoard - Planejador'!B10, TV_32!C:C)
+ SUMIF(TV_33!B:B, 'DashBoard - Planejador'!B10, TV_33!C:C)
+ SUMIF(TV_34!B:B, 'DashBoard - Planejador'!B10, TV_34!C:C)
+ SUMIF(TV_35!B:B, 'DashBoard - Planejador'!B10, TV_35!C:C)
+ SUMIF(TV_36!B:B, 'DashBoard - Planejador'!B10, TV_36!C:C)
+ SUMIF(TV_37!B:B, 'DashBoard - Planejador'!B10, TV_37!C:C)
+ SUMIF(TV_38!B:B, 'DashBoard - Planejador'!B10, TV_38!C:C)
+ SUMIF(TV_39!B:B, 'DashBoard - Planejador'!B10, TV_39!C:C)
+ SUMIF(TV_40!B:B, 'DashBoard - Planejador'!B10, TV_40!C:C)
+ SUMIF(TV_41!B:B, 'DashBoard - Planejador'!B10, TV_41!C:C)
+ SUMIF(TV_42!B:B, 'DashBoard - Planejador'!B10, TV_42!C:C)
+ SUMIF(TV_43!B:B, 'DashBoard - Planejador'!B10, TV_43!C:C)
+ SUMIF(TV_44!B:B, 'DashBoard - Planejador'!B10, TV_44!C:C)
+ SUMIF(TV_45!B:B, 'DashBoard - Planejador'!B10, TV_45!C:C)
+ SUMIF(TV_46!B:B, 'DashBoard - Planejador'!B10, TV_46!C:C)
+ SUMIF(TV_47!B:B, 'DashBoard - Planejador'!B10, TV_47!C:C)
+ SUMIF(TV_48!B:B, 'DashBoard - Planejador'!B10, TV_48!C:C)
+ SUMIF(TV_49!B:B, 'DashBoard - Planejador'!B10, TV_49!C:C)
+ SUMIF(TV_50!B:B, 'DashBoard - Planejador'!B10, TV_50!C:C)
+ SUMIF(TV_51!B:B, 'DashBoard - Planejador'!B10, TV_51!C:C)
+ SUMIF(TV_52!B:B, 'DashBoard - Planejador'!B10, TV_52!C:C)
+ SUMIF(TV_53!B:B, 'DashBoard - Planejador'!B10, TV_53!C:C)
+ SUMIF(TV_54!B:B, 'DashBoard - Planejador'!B10, TV_54!C:C)
+ SUMIF(TV_55!B:B, 'DashBoard - Planejador'!B10, TV_55!C:C)
+ SUMIF(TV_56!B:B, 'DashBoard - Planejador'!B10, TV_56!C:C)
+ SUMIF(TV_57!B:B, 'DashBoard - Planejador'!B10, TV_57!C:C)
+ SUMIF(TV_58!B:B, 'DashBoard - Planejador'!B10, TV_58!C:C)
+ SUMIF(TV_59!B:B, 'DashBoard - Planejador'!B10, TV_59!C:C)
+ SUMIF(TV_60!B:B, 'DashBoard - Planejador'!B10, TV_60!C:C)</f>
        <v>16</v>
      </c>
      <c r="D10" s="27">
        <f>SUMIF(TV_1!B:B, 'DashBoard - Planejador'!B10, TV_1!D:D)
+ SUMIF(TV_2!B:B, 'DashBoard - Planejador'!B10, TV_2!D:D)
+ SUMIF(TV_3!B:B, 'DashBoard - Planejador'!B10, TV_3!D:D)
+ SUMIF(TV_4!B:B, 'DashBoard - Planejador'!B10, TV_4!D:D)
+ SUMIF(TV_5!B:B, 'DashBoard - Planejador'!B10, TV_5!D:D)
+ SUMIF(TV_6!B:B, 'DashBoard - Planejador'!B10, TV_6!D:D)
+ SUMIF(TV_7!B:B, 'DashBoard - Planejador'!B10, TV_7!D:D)
+ SUMIF(TV_8!B:B, 'DashBoard - Planejador'!B10, TV_8!D:D)
+ SUMIF(TV_9!B:B, 'DashBoard - Planejador'!B10, TV_9!D:D)
+ SUMIF(TV_10!B:B, 'DashBoard - Planejador'!B10, TV_10!D:D)
+ SUMIF(TV_11!B:B, 'DashBoard - Planejador'!B10, TV_11!D:D)
+ SUMIF(TV_12!B:B, 'DashBoard - Planejador'!B10, TV_12!D:D)
+ SUMIF(TV_13!B:B, 'DashBoard - Planejador'!B10, TV_13!D:D)
+ SUMIF(TV_14!B:B, 'DashBoard - Planejador'!B10, TV_14!D:D)
+ SUMIF(TV_15!B:B, 'DashBoard - Planejador'!B10, TV_15!D:D)
+ SUMIF(TV_16!B:B, 'DashBoard - Planejador'!B10, TV_16!D:D)
+ SUMIF(TV_17!B:B, 'DashBoard - Planejador'!B10, TV_17!D:D)
+ SUMIF(TV_18!B:B, 'DashBoard - Planejador'!B10, TV_18!D:D)
+ SUMIF(TV_19!B:B, 'DashBoard - Planejador'!B10, TV_19!D:D)
+ SUMIF(TV_20!B:B, 'DashBoard - Planejador'!B10, TV_20!D:D)
+ SUMIF(TV_21!B:B, 'DashBoard - Planejador'!B10, TV_21!D:D)
+ SUMIF(TV_22!B:B, 'DashBoard - Planejador'!B10, TV_22!D:D)
+ SUMIF(TV_23!B:B, 'DashBoard - Planejador'!B10, TV_23!D:D)
+ SUMIF(TV_24!B:B, 'DashBoard - Planejador'!B10, TV_24!D:D)
+ SUMIF(TV_25!B:B, 'DashBoard - Planejador'!B10, TV_25!D:D)
+ SUMIF(TV_26!B:B, 'DashBoard - Planejador'!B10, TV_26!D:D)
+ SUMIF(TV_27!B:B, 'DashBoard - Planejador'!B10, TV_27!D:D)
+ SUMIF(TV_28!B:B, 'DashBoard - Planejador'!B10, TV_28!D:D)
+ SUMIF(TV_29!B:B, 'DashBoard - Planejador'!B10, TV_29!D:D)
+ SUMIF(TV_30!B:B, 'DashBoard - Planejador'!B10, TV_30!D:D)
+ SUMIF(TV_31!B:B, 'DashBoard - Planejador'!B10, TV_31!D:D)
+ SUMIF(TV_32!B:B, 'DashBoard - Planejador'!B10, TV_32!D:D)
+ SUMIF(TV_33!B:B, 'DashBoard - Planejador'!B10, TV_33!D:D)
+ SUMIF(TV_34!B:B, 'DashBoard - Planejador'!B10, TV_34!D:D)
+ SUMIF(TV_35!B:B, 'DashBoard - Planejador'!B10, TV_35!D:D)
+ SUMIF(TV_36!B:B, 'DashBoard - Planejador'!B10, TV_36!D:D)
+ SUMIF(TV_37!B:B, 'DashBoard - Planejador'!B10, TV_37!D:D)
+ SUMIF(TV_38!B:B, 'DashBoard - Planejador'!B10, TV_38!D:D)
+ SUMIF(TV_39!B:B, 'DashBoard - Planejador'!B10, TV_39!D:D)
+ SUMIF(TV_40!B:B, 'DashBoard - Planejador'!B10, TV_40!D:D)
+ SUMIF(TV_41!B:B, 'DashBoard - Planejador'!B10, TV_41!D:D)
+ SUMIF(TV_42!B:B, 'DashBoard - Planejador'!B10, TV_42!D:D)
+ SUMIF(TV_43!B:B, 'DashBoard - Planejador'!B10, TV_43!D:D)
+ SUMIF(TV_44!B:B, 'DashBoard - Planejador'!B10, TV_44!D:D)
+ SUMIF(TV_45!B:B, 'DashBoard - Planejador'!B10, TV_45!D:D)
+ SUMIF(TV_46!B:B, 'DashBoard - Planejador'!B10, TV_46!D:D)
+ SUMIF(TV_47!B:B, 'DashBoard - Planejador'!B10, TV_47!D:D)
+ SUMIF(TV_48!B:B, 'DashBoard - Planejador'!B10, TV_48!D:D)
+ SUMIF(TV_49!B:B, 'DashBoard - Planejador'!B10, TV_49!D:D)
+ SUMIF(TV_50!B:B, 'DashBoard - Planejador'!B10, TV_50!D:D)
+ SUMIF(TV_51!B:B, 'DashBoard - Planejador'!B10, TV_51!D:D)
+ SUMIF(TV_52!B:B, 'DashBoard - Planejador'!B10, TV_52!D:D)
+ SUMIF(TV_53!B:B, 'DashBoard - Planejador'!B10, TV_53!D:D)
+ SUMIF(TV_54!B:B, 'DashBoard - Planejador'!B10, TV_54!D:D)
+ SUMIF(TV_55!B:B, 'DashBoard - Planejador'!B10, TV_55!D:D)
+ SUMIF(TV_56!B:B, 'DashBoard - Planejador'!B10, TV_56!D:D)
+ SUMIF(TV_57!B:B, 'DashBoard - Planejador'!B10, TV_57!D:D)
+ SUMIF(TV_58!B:B, 'DashBoard - Planejador'!B10, TV_58!D:D)
+ SUMIF(TV_59!B:B, 'DashBoard - Planejador'!B10, TV_59!D:D)
+ SUMIF(TV_60!B:B, 'DashBoard - Planejador'!B10, TV_60!D:D)</f>
        <v>0</v>
      </c>
      <c r="E10" s="27">
        <f t="shared" si="1"/>
        <v>16</v>
      </c>
      <c r="F10" s="115">
        <f t="shared" si="2"/>
        <v>0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ELEVADOR 1</v>
      </c>
      <c r="BI10" s="178"/>
      <c r="BJ10" s="178"/>
      <c r="BK10" s="179"/>
      <c r="BL10" s="58"/>
      <c r="BM10" s="45"/>
      <c r="BN10" s="163"/>
      <c r="BO10" s="45"/>
      <c r="BP10" s="154" t="str">
        <f t="shared" si="0"/>
        <v>16 Pontos Disponíveis! Lojas: 8, 50, 51, 57</v>
      </c>
      <c r="BQ10" s="125" t="str">
        <f>LEFT(IF(TV_1!E10&gt;0,TV_1!F$1&amp;", ","")&amp;
IF(TV_2!E10&gt;0,TV_2!F$1&amp;", ","")&amp;
IF(TV_3!E10&gt;0,TV_3!F$1&amp;", ","")&amp;
IF(TV_4!E10&gt;0,TV_4!F$1&amp;", ","")&amp;
IF(TV_5!E10&gt;0,TV_5!F$1&amp;", ","")&amp;
IF(TV_6!E10&gt;0,TV_6!F$1&amp;", ","")&amp;
IF(TV_7!E10&gt;0,TV_7!F$1&amp;", ","")&amp;
IF(TV_8!E10&gt;0,TV_8!F$1&amp;", ","")&amp;
IF(TV_9!E10&gt;0,TV_9!F$1&amp;", ","")&amp;
IF(TV_10!E10&gt;0,TV_10!F$1&amp;", ","")&amp;
IF(TV_11!E10&gt;0,TV_11!F$1&amp;", ","")&amp;
IF(TV_12!E10&gt;0,TV_12!F$1&amp;", ","")&amp;
IF(TV_13!E10&gt;0,TV_13!F$1&amp;", ","")&amp;
IF(TV_14!E10&gt;0,TV_14!F$1&amp;", ","")&amp;
IF(TV_15!E10&gt;0,TV_15!F$1&amp;", ","")&amp;
IF(TV_16!E10&gt;0,TV_16!F$1&amp;", ","")&amp;
IF(TV_17!E10&gt;0,TV_17!F$1&amp;", ","")&amp;
IF(TV_18!E10&gt;0,TV_18!F$1&amp;", ","")&amp;
IF(TV_19!E10&gt;0,TV_19!F$1&amp;", ","")&amp;
IF(TV_20!E10&gt;0,TV_20!F$1&amp;", ","")&amp;
IF(TV_21!E10&gt;0,TV_21!F$1&amp;", ","")&amp;
IF(TV_22!E10&gt;0,TV_22!F$1&amp;", ","")&amp;
IF(TV_23!E10&gt;0,TV_23!F$1&amp;", ","")&amp;
IF(TV_24!E10&gt;0,TV_24!F$1&amp;", ","")&amp;
IF(TV_25!E10&gt;0,TV_25!F$1&amp;", ","")&amp;
IF(TV_26!E10&gt;0,TV_26!F$1&amp;", ","")&amp;
IF(TV_27!E10&gt;0,TV_27!F$1&amp;", ","")&amp;
IF(TV_28!E10&gt;0,TV_28!F$1&amp;", ","")&amp;
IF(TV_29!E10&gt;0,TV_29!F$1&amp;", ","")&amp;
IF(TV_30!E10&gt;0,TV_30!F$1&amp;", ","")&amp;
IF(TV_31!E10&gt;0,TV_31!F$1&amp;", ","")&amp;
IF(TV_32!E10&gt;0,TV_32!F$1&amp;", ","")&amp;
IF(TV_33!E10&gt;0,TV_33!F$1&amp;", ","")&amp;
IF(TV_34!E10&gt;0,TV_34!F$1&amp;", ","")&amp;
IF(TV_35!E10&gt;0,TV_35!F$1&amp;", ","")&amp;
IF(TV_36!E10&gt;0,TV_36!F$1&amp;", ","")&amp;
IF(TV_37!E10&gt;0,TV_37!F$1&amp;", ","")&amp;
IF(TV_38!E10&gt;0,TV_38!F$1&amp;", ","")&amp;
IF(TV_39!E10&gt;0,TV_39!F$1&amp;", ","")&amp;
IF(TV_40!E10&gt;0,TV_40!F$1&amp;", ","")&amp;
IF(TV_41!E10&gt;0,TV_41!F$1&amp;", ","")&amp;
IF(TV_42!E10&gt;0,TV_42!F$1&amp;", ","")&amp;
IF(TV_43!E10&gt;0,TV_43!F$1&amp;", ","")&amp;
IF(TV_44!E10&gt;0,TV_44!F$1&amp;", ","")&amp;
IF(TV_45!E10&gt;0,TV_45!F$1&amp;", ","")&amp;
IF(TV_46!E10&gt;0,TV_46!F$1&amp;", ","")&amp;
IF(TV_47!E10&gt;0,TV_47!F$1&amp;", ","")&amp;
IF(TV_48!E10&gt;0,TV_48!F$1&amp;", ","")&amp;
IF(TV_49!E10&gt;0,TV_49!F$1&amp;", ","")&amp;
IF(TV_50!E10&gt;0,TV_50!F$1&amp;", ","")&amp;
IF(TV_51!E10&gt;0,TV_51!F$1&amp;", ","")&amp;
IF(TV_52!E10&gt;0,TV_52!F$1&amp;", ","")&amp;
IF(TV_53!E10&gt;0,TV_53!F$1&amp;", ","")&amp;
IF(TV_54!E10&gt;0,TV_54!F$1&amp;", ","")&amp;
IF(TV_55!E10&gt;0,TV_55!F$1&amp;", ","")&amp;
IF(TV_56!E10&gt;0,TV_56!F$1&amp;", ","")&amp;
IF(TV_57!E10&gt;0,TV_57!F$1&amp;", ","")&amp;
IF(TV_58!E10&gt;0,TV_58!F$1&amp;", ","")&amp;
IF(TV_59!E10&gt;0,TV_59!F$1&amp;", ","")&amp;
IF(TV_60!E10&gt;0,TV_60!F$1&amp;", ",""),LEN(IF(TV_1!E10&gt;0,TV_1!F$1&amp;", ","")&amp;
IF(TV_2!E10&gt;0,TV_2!F$1&amp;", ","")&amp;
IF(TV_3!E10&gt;0,TV_3!F$1&amp;", ","")&amp;
IF(TV_4!E10&gt;0,TV_4!F$1&amp;", ","")&amp;
IF(TV_5!E10&gt;0,TV_5!F$1&amp;", ","")&amp;
IF(TV_6!E10&gt;0,TV_6!F$1&amp;", ","")&amp;
IF(TV_7!E10&gt;0,TV_7!F$1&amp;", ","")&amp;
IF(TV_8!E10&gt;0,TV_8!F$1&amp;", ","")&amp;
IF(TV_9!E10&gt;0,TV_9!F$1&amp;", ","")&amp;
IF(TV_10!E10&gt;0,TV_10!F$1&amp;", ","")&amp;
IF(TV_11!E10&gt;0,TV_11!F$1&amp;", ","")&amp;
IF(TV_12!E10&gt;0,TV_12!F$1&amp;", ","")&amp;
IF(TV_13!E10&gt;0,TV_13!F$1&amp;", ","")&amp;
IF(TV_14!E10&gt;0,TV_14!F$1&amp;", ","")&amp;
IF(TV_15!E10&gt;0,TV_15!F$1&amp;", ","")&amp;
IF(TV_16!E10&gt;0,TV_16!F$1&amp;", ","")&amp;
IF(TV_17!E10&gt;0,TV_17!F$1&amp;", ","")&amp;
IF(TV_18!E10&gt;0,TV_18!F$1&amp;", ","")&amp;
IF(TV_19!E10&gt;0,TV_19!F$1&amp;", ","")&amp;
IF(TV_20!E10&gt;0,TV_20!F$1&amp;", ","")&amp;
IF(TV_21!E10&gt;0,TV_21!F$1&amp;", ","")&amp;
IF(TV_22!E10&gt;0,TV_22!F$1&amp;", ","")&amp;
IF(TV_23!E10&gt;0,TV_23!F$1&amp;", ","")&amp;
IF(TV_24!E10&gt;0,TV_24!F$1&amp;", ","")&amp;
IF(TV_25!E10&gt;0,TV_25!F$1&amp;", ","")&amp;
IF(TV_26!E10&gt;0,TV_26!F$1&amp;", ","")&amp;
IF(TV_27!E10&gt;0,TV_27!F$1&amp;", ","")&amp;
IF(TV_28!E10&gt;0,TV_28!F$1&amp;", ","")&amp;
IF(TV_29!E10&gt;0,TV_29!F$1&amp;", ","")&amp;
IF(TV_30!E10&gt;0,TV_30!F$1&amp;", ","")&amp;
IF(TV_31!E10&gt;0,TV_31!F$1&amp;", ","")&amp;
IF(TV_32!E10&gt;0,TV_32!F$1&amp;", ","")&amp;
IF(TV_33!E10&gt;0,TV_33!F$1&amp;", ","")&amp;
IF(TV_34!E10&gt;0,TV_34!F$1&amp;", ","")&amp;
IF(TV_35!E10&gt;0,TV_35!F$1&amp;", ","")&amp;
IF(TV_36!E10&gt;0,TV_36!F$1&amp;", ","")&amp;
IF(TV_37!E10&gt;0,TV_37!F$1&amp;", ","")&amp;
IF(TV_38!E10&gt;0,TV_38!F$1&amp;", ","")&amp;
IF(TV_39!E10&gt;0,TV_39!F$1&amp;", ","")&amp;
IF(TV_40!E10&gt;0,TV_40!F$1&amp;", ","")&amp;
IF(TV_41!E10&gt;0,TV_41!F$1&amp;", ","")&amp;
IF(TV_42!E10&gt;0,TV_42!F$1&amp;", ","")&amp;
IF(TV_43!E10&gt;0,TV_43!F$1&amp;", ","")&amp;
IF(TV_44!E10&gt;0,TV_44!F$1&amp;", ","")&amp;
IF(TV_45!E10&gt;0,TV_45!F$1&amp;", ","")&amp;
IF(TV_46!E10&gt;0,TV_46!F$1&amp;", ","")&amp;
IF(TV_47!E10&gt;0,TV_47!F$1&amp;", ","")&amp;
IF(TV_48!E10&gt;0,TV_48!F$1&amp;", ","")&amp;
IF(TV_49!E10&gt;0,TV_49!F$1&amp;", ","")&amp;
IF(TV_50!E10&gt;0,TV_50!F$1&amp;", ","")&amp;
IF(TV_51!E10&gt;0,TV_51!F$1&amp;", ","")&amp;
IF(TV_52!E10&gt;0,TV_52!F$1&amp;", ","")&amp;
IF(TV_53!E10&gt;0,TV_53!F$1&amp;", ","")&amp;
IF(TV_54!E10&gt;0,TV_54!F$1&amp;", ","")&amp;
IF(TV_55!E10&gt;0,TV_55!F$1&amp;", ","")&amp;
IF(TV_56!E10&gt;0,TV_56!F$1&amp;", ","")&amp;
IF(TV_57!E10&gt;0,TV_57!F$1&amp;", ","")&amp;
IF(TV_58!E10&gt;0,TV_58!F$1&amp;", ","")&amp;
IF(TV_59!E10&gt;0,TV_59!F$1&amp;", ","")&amp;
IF(TV_60!E10&gt;0,TV_60!F$1&amp;", ",""))-2)</f>
        <v>8, 50, 51, 57</v>
      </c>
      <c r="BS10" s="131" t="s">
        <v>305</v>
      </c>
      <c r="BT10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Planejador'!BS10),IF(CA$3=2,SUMIFS('Planilha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Planejador'!BS10),IF(CA$3=3,SUMIFS('Planilha de Controle'!J:J,'Planilha de Controle'!O:O,"Instalado",'Planilha de Controle'!L:L,"&gt;="&amp;'DashBoard - Planejador'!BZ$9,'Planilha de Controle'!M:M,"&lt;="&amp;'DashBoard - Planejador'!BZ$10,'Planilha de Controle'!G:G,'DashBoard - Planejador'!BS10))))+IF(CA$3=1,SUMIFS('Planilha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Planejador'!BS10),IF(CA$3=2,SUMIFS('Planilha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Planejador'!BS10),IF(CA$3=3,SUMIFS('Planilha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Planejador'!BS10))))</f>
        <v>0</v>
      </c>
      <c r="BV10" s="131" t="s">
        <v>52</v>
      </c>
      <c r="BW10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Planejador'!BV10),IF(CA$3=2,SUMIFS('Planilha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Planejador'!BV10),IF(CA$3=3,SUMIFS('Planilha de Controle'!J:J,'Planilha de Controle'!O:O,"Instalado",'Planilha de Controle'!L:L,"&gt;="&amp;'DashBoard - Planejador'!BZ$9,'Planilha de Controle'!M:M,"&lt;="&amp;'DashBoard - Planejador'!BZ$10,'Planilha de Controle'!H:H,'DashBoard - Planejador'!BV10))))+IF(CA$3=1,SUMIFS('Planilha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Planejador'!BV10),IF(CA$3=2,SUMIFS('Planilha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Planejador'!BV10),IF(CA$3=3,SUMIFS('Planilha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Planejador'!BV10))))</f>
        <v>0</v>
      </c>
      <c r="BY10" s="155" t="s">
        <v>455</v>
      </c>
      <c r="BZ10" s="128">
        <v>47484</v>
      </c>
    </row>
    <row r="11" spans="2:83" ht="20.100000000000001" customHeight="1" x14ac:dyDescent="0.25">
      <c r="B11" s="26" t="s">
        <v>54</v>
      </c>
      <c r="C11" s="27">
        <f>SUMIF(TV_1!B:B, 'DashBoard - Planejador'!B11, TV_1!C:C)
+ SUMIF(TV_2!B:B, 'DashBoard - Planejador'!B11, TV_2!C:C)
+ SUMIF(TV_3!B:B, 'DashBoard - Planejador'!B11, TV_3!C:C)
+ SUMIF(TV_4!B:B, 'DashBoard - Planejador'!B11, TV_4!C:C)
+ SUMIF(TV_5!B:B, 'DashBoard - Planejador'!B11, TV_5!C:C)
+ SUMIF(TV_6!B:B, 'DashBoard - Planejador'!B11, TV_6!C:C)
+ SUMIF(TV_7!B:B, 'DashBoard - Planejador'!B11, TV_7!C:C)
+ SUMIF(TV_8!B:B, 'DashBoard - Planejador'!B11, TV_8!C:C)
+ SUMIF(TV_9!B:B, 'DashBoard - Planejador'!B11, TV_9!C:C)
+ SUMIF(TV_10!B:B, 'DashBoard - Planejador'!B11, TV_10!C:C)
+ SUMIF(TV_11!B:B, 'DashBoard - Planejador'!B11, TV_11!C:C)
+ SUMIF(TV_12!B:B, 'DashBoard - Planejador'!B11, TV_12!C:C)
+ SUMIF(TV_13!B:B, 'DashBoard - Planejador'!B11, TV_13!C:C)
+ SUMIF(TV_14!B:B, 'DashBoard - Planejador'!B11, TV_14!C:C)
+ SUMIF(TV_15!B:B, 'DashBoard - Planejador'!B11, TV_15!C:C)
+ SUMIF(TV_16!B:B, 'DashBoard - Planejador'!B11, TV_16!C:C)
+ SUMIF(TV_17!B:B, 'DashBoard - Planejador'!B11, TV_17!C:C)
+ SUMIF(TV_18!B:B, 'DashBoard - Planejador'!B11, TV_18!C:C)
+ SUMIF(TV_19!B:B, 'DashBoard - Planejador'!B11, TV_19!C:C)
+ SUMIF(TV_20!B:B, 'DashBoard - Planejador'!B11, TV_20!C:C)
+ SUMIF(TV_21!B:B, 'DashBoard - Planejador'!B11, TV_21!C:C)
+ SUMIF(TV_22!B:B, 'DashBoard - Planejador'!B11, TV_22!C:C)
+ SUMIF(TV_23!B:B, 'DashBoard - Planejador'!B11, TV_23!C:C)
+ SUMIF(TV_24!B:B, 'DashBoard - Planejador'!B11, TV_24!C:C)
+ SUMIF(TV_25!B:B, 'DashBoard - Planejador'!B11, TV_25!C:C)
+ SUMIF(TV_26!B:B, 'DashBoard - Planejador'!B11, TV_26!C:C)
+ SUMIF(TV_27!B:B, 'DashBoard - Planejador'!B11, TV_27!C:C)
+ SUMIF(TV_28!B:B, 'DashBoard - Planejador'!B11, TV_28!C:C)
+ SUMIF(TV_29!B:B, 'DashBoard - Planejador'!B11, TV_29!C:C)
+ SUMIF(TV_30!B:B, 'DashBoard - Planejador'!B11, TV_30!C:C)
+ SUMIF(TV_31!B:B, 'DashBoard - Planejador'!B11, TV_31!C:C)
+ SUMIF(TV_32!B:B, 'DashBoard - Planejador'!B11, TV_32!C:C)
+ SUMIF(TV_33!B:B, 'DashBoard - Planejador'!B11, TV_33!C:C)
+ SUMIF(TV_34!B:B, 'DashBoard - Planejador'!B11, TV_34!C:C)
+ SUMIF(TV_35!B:B, 'DashBoard - Planejador'!B11, TV_35!C:C)
+ SUMIF(TV_36!B:B, 'DashBoard - Planejador'!B11, TV_36!C:C)
+ SUMIF(TV_37!B:B, 'DashBoard - Planejador'!B11, TV_37!C:C)
+ SUMIF(TV_38!B:B, 'DashBoard - Planejador'!B11, TV_38!C:C)
+ SUMIF(TV_39!B:B, 'DashBoard - Planejador'!B11, TV_39!C:C)
+ SUMIF(TV_40!B:B, 'DashBoard - Planejador'!B11, TV_40!C:C)
+ SUMIF(TV_41!B:B, 'DashBoard - Planejador'!B11, TV_41!C:C)
+ SUMIF(TV_42!B:B, 'DashBoard - Planejador'!B11, TV_42!C:C)
+ SUMIF(TV_43!B:B, 'DashBoard - Planejador'!B11, TV_43!C:C)
+ SUMIF(TV_44!B:B, 'DashBoard - Planejador'!B11, TV_44!C:C)
+ SUMIF(TV_45!B:B, 'DashBoard - Planejador'!B11, TV_45!C:C)
+ SUMIF(TV_46!B:B, 'DashBoard - Planejador'!B11, TV_46!C:C)
+ SUMIF(TV_47!B:B, 'DashBoard - Planejador'!B11, TV_47!C:C)
+ SUMIF(TV_48!B:B, 'DashBoard - Planejador'!B11, TV_48!C:C)
+ SUMIF(TV_49!B:B, 'DashBoard - Planejador'!B11, TV_49!C:C)
+ SUMIF(TV_50!B:B, 'DashBoard - Planejador'!B11, TV_50!C:C)
+ SUMIF(TV_51!B:B, 'DashBoard - Planejador'!B11, TV_51!C:C)
+ SUMIF(TV_52!B:B, 'DashBoard - Planejador'!B11, TV_52!C:C)
+ SUMIF(TV_53!B:B, 'DashBoard - Planejador'!B11, TV_53!C:C)
+ SUMIF(TV_54!B:B, 'DashBoard - Planejador'!B11, TV_54!C:C)
+ SUMIF(TV_55!B:B, 'DashBoard - Planejador'!B11, TV_55!C:C)
+ SUMIF(TV_56!B:B, 'DashBoard - Planejador'!B11, TV_56!C:C)
+ SUMIF(TV_57!B:B, 'DashBoard - Planejador'!B11, TV_57!C:C)
+ SUMIF(TV_58!B:B, 'DashBoard - Planejador'!B11, TV_58!C:C)
+ SUMIF(TV_59!B:B, 'DashBoard - Planejador'!B11, TV_59!C:C)
+ SUMIF(TV_60!B:B, 'DashBoard - Planejador'!B11, TV_60!C:C)</f>
        <v>5</v>
      </c>
      <c r="D11" s="27">
        <f>SUMIF(TV_1!B:B, 'DashBoard - Planejador'!B11, TV_1!D:D)
+ SUMIF(TV_2!B:B, 'DashBoard - Planejador'!B11, TV_2!D:D)
+ SUMIF(TV_3!B:B, 'DashBoard - Planejador'!B11, TV_3!D:D)
+ SUMIF(TV_4!B:B, 'DashBoard - Planejador'!B11, TV_4!D:D)
+ SUMIF(TV_5!B:B, 'DashBoard - Planejador'!B11, TV_5!D:D)
+ SUMIF(TV_6!B:B, 'DashBoard - Planejador'!B11, TV_6!D:D)
+ SUMIF(TV_7!B:B, 'DashBoard - Planejador'!B11, TV_7!D:D)
+ SUMIF(TV_8!B:B, 'DashBoard - Planejador'!B11, TV_8!D:D)
+ SUMIF(TV_9!B:B, 'DashBoard - Planejador'!B11, TV_9!D:D)
+ SUMIF(TV_10!B:B, 'DashBoard - Planejador'!B11, TV_10!D:D)
+ SUMIF(TV_11!B:B, 'DashBoard - Planejador'!B11, TV_11!D:D)
+ SUMIF(TV_12!B:B, 'DashBoard - Planejador'!B11, TV_12!D:D)
+ SUMIF(TV_13!B:B, 'DashBoard - Planejador'!B11, TV_13!D:D)
+ SUMIF(TV_14!B:B, 'DashBoard - Planejador'!B11, TV_14!D:D)
+ SUMIF(TV_15!B:B, 'DashBoard - Planejador'!B11, TV_15!D:D)
+ SUMIF(TV_16!B:B, 'DashBoard - Planejador'!B11, TV_16!D:D)
+ SUMIF(TV_17!B:B, 'DashBoard - Planejador'!B11, TV_17!D:D)
+ SUMIF(TV_18!B:B, 'DashBoard - Planejador'!B11, TV_18!D:D)
+ SUMIF(TV_19!B:B, 'DashBoard - Planejador'!B11, TV_19!D:D)
+ SUMIF(TV_20!B:B, 'DashBoard - Planejador'!B11, TV_20!D:D)
+ SUMIF(TV_21!B:B, 'DashBoard - Planejador'!B11, TV_21!D:D)
+ SUMIF(TV_22!B:B, 'DashBoard - Planejador'!B11, TV_22!D:D)
+ SUMIF(TV_23!B:B, 'DashBoard - Planejador'!B11, TV_23!D:D)
+ SUMIF(TV_24!B:B, 'DashBoard - Planejador'!B11, TV_24!D:D)
+ SUMIF(TV_25!B:B, 'DashBoard - Planejador'!B11, TV_25!D:D)
+ SUMIF(TV_26!B:B, 'DashBoard - Planejador'!B11, TV_26!D:D)
+ SUMIF(TV_27!B:B, 'DashBoard - Planejador'!B11, TV_27!D:D)
+ SUMIF(TV_28!B:B, 'DashBoard - Planejador'!B11, TV_28!D:D)
+ SUMIF(TV_29!B:B, 'DashBoard - Planejador'!B11, TV_29!D:D)
+ SUMIF(TV_30!B:B, 'DashBoard - Planejador'!B11, TV_30!D:D)
+ SUMIF(TV_31!B:B, 'DashBoard - Planejador'!B11, TV_31!D:D)
+ SUMIF(TV_32!B:B, 'DashBoard - Planejador'!B11, TV_32!D:D)
+ SUMIF(TV_33!B:B, 'DashBoard - Planejador'!B11, TV_33!D:D)
+ SUMIF(TV_34!B:B, 'DashBoard - Planejador'!B11, TV_34!D:D)
+ SUMIF(TV_35!B:B, 'DashBoard - Planejador'!B11, TV_35!D:D)
+ SUMIF(TV_36!B:B, 'DashBoard - Planejador'!B11, TV_36!D:D)
+ SUMIF(TV_37!B:B, 'DashBoard - Planejador'!B11, TV_37!D:D)
+ SUMIF(TV_38!B:B, 'DashBoard - Planejador'!B11, TV_38!D:D)
+ SUMIF(TV_39!B:B, 'DashBoard - Planejador'!B11, TV_39!D:D)
+ SUMIF(TV_40!B:B, 'DashBoard - Planejador'!B11, TV_40!D:D)
+ SUMIF(TV_41!B:B, 'DashBoard - Planejador'!B11, TV_41!D:D)
+ SUMIF(TV_42!B:B, 'DashBoard - Planejador'!B11, TV_42!D:D)
+ SUMIF(TV_43!B:B, 'DashBoard - Planejador'!B11, TV_43!D:D)
+ SUMIF(TV_44!B:B, 'DashBoard - Planejador'!B11, TV_44!D:D)
+ SUMIF(TV_45!B:B, 'DashBoard - Planejador'!B11, TV_45!D:D)
+ SUMIF(TV_46!B:B, 'DashBoard - Planejador'!B11, TV_46!D:D)
+ SUMIF(TV_47!B:B, 'DashBoard - Planejador'!B11, TV_47!D:D)
+ SUMIF(TV_48!B:B, 'DashBoard - Planejador'!B11, TV_48!D:D)
+ SUMIF(TV_49!B:B, 'DashBoard - Planejador'!B11, TV_49!D:D)
+ SUMIF(TV_50!B:B, 'DashBoard - Planejador'!B11, TV_50!D:D)
+ SUMIF(TV_51!B:B, 'DashBoard - Planejador'!B11, TV_51!D:D)
+ SUMIF(TV_52!B:B, 'DashBoard - Planejador'!B11, TV_52!D:D)
+ SUMIF(TV_53!B:B, 'DashBoard - Planejador'!B11, TV_53!D:D)
+ SUMIF(TV_54!B:B, 'DashBoard - Planejador'!B11, TV_54!D:D)
+ SUMIF(TV_55!B:B, 'DashBoard - Planejador'!B11, TV_55!D:D)
+ SUMIF(TV_56!B:B, 'DashBoard - Planejador'!B11, TV_56!D:D)
+ SUMIF(TV_57!B:B, 'DashBoard - Planejador'!B11, TV_57!D:D)
+ SUMIF(TV_58!B:B, 'DashBoard - Planejador'!B11, TV_58!D:D)
+ SUMIF(TV_59!B:B, 'DashBoard - Planejador'!B11, TV_59!D:D)
+ SUMIF(TV_60!B:B, 'DashBoard - Planejador'!B11, TV_60!D:D)</f>
        <v>0</v>
      </c>
      <c r="E11" s="27">
        <f t="shared" si="1"/>
        <v>5</v>
      </c>
      <c r="F11" s="115">
        <f t="shared" si="2"/>
        <v>0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154" t="str">
        <f t="shared" si="0"/>
        <v>5 Pontos Disponíveis! Lojas: 8</v>
      </c>
      <c r="BQ11" s="125" t="str">
        <f>LEFT(IF(TV_1!E11&gt;0,TV_1!F$1&amp;", ","")&amp;
IF(TV_2!E11&gt;0,TV_2!F$1&amp;", ","")&amp;
IF(TV_3!E11&gt;0,TV_3!F$1&amp;", ","")&amp;
IF(TV_4!E11&gt;0,TV_4!F$1&amp;", ","")&amp;
IF(TV_5!E11&gt;0,TV_5!F$1&amp;", ","")&amp;
IF(TV_6!E11&gt;0,TV_6!F$1&amp;", ","")&amp;
IF(TV_7!E11&gt;0,TV_7!F$1&amp;", ","")&amp;
IF(TV_8!E11&gt;0,TV_8!F$1&amp;", ","")&amp;
IF(TV_9!E11&gt;0,TV_9!F$1&amp;", ","")&amp;
IF(TV_10!E11&gt;0,TV_10!F$1&amp;", ","")&amp;
IF(TV_11!E11&gt;0,TV_11!F$1&amp;", ","")&amp;
IF(TV_12!E11&gt;0,TV_12!F$1&amp;", ","")&amp;
IF(TV_13!E11&gt;0,TV_13!F$1&amp;", ","")&amp;
IF(TV_14!E11&gt;0,TV_14!F$1&amp;", ","")&amp;
IF(TV_15!E11&gt;0,TV_15!F$1&amp;", ","")&amp;
IF(TV_16!E11&gt;0,TV_16!F$1&amp;", ","")&amp;
IF(TV_17!E11&gt;0,TV_17!F$1&amp;", ","")&amp;
IF(TV_18!E11&gt;0,TV_18!F$1&amp;", ","")&amp;
IF(TV_19!E11&gt;0,TV_19!F$1&amp;", ","")&amp;
IF(TV_20!E11&gt;0,TV_20!F$1&amp;", ","")&amp;
IF(TV_21!E11&gt;0,TV_21!F$1&amp;", ","")&amp;
IF(TV_22!E11&gt;0,TV_22!F$1&amp;", ","")&amp;
IF(TV_23!E11&gt;0,TV_23!F$1&amp;", ","")&amp;
IF(TV_24!E11&gt;0,TV_24!F$1&amp;", ","")&amp;
IF(TV_25!E11&gt;0,TV_25!F$1&amp;", ","")&amp;
IF(TV_26!E11&gt;0,TV_26!F$1&amp;", ","")&amp;
IF(TV_27!E11&gt;0,TV_27!F$1&amp;", ","")&amp;
IF(TV_28!E11&gt;0,TV_28!F$1&amp;", ","")&amp;
IF(TV_29!E11&gt;0,TV_29!F$1&amp;", ","")&amp;
IF(TV_30!E11&gt;0,TV_30!F$1&amp;", ","")&amp;
IF(TV_31!E11&gt;0,TV_31!F$1&amp;", ","")&amp;
IF(TV_32!E11&gt;0,TV_32!F$1&amp;", ","")&amp;
IF(TV_33!E11&gt;0,TV_33!F$1&amp;", ","")&amp;
IF(TV_34!E11&gt;0,TV_34!F$1&amp;", ","")&amp;
IF(TV_35!E11&gt;0,TV_35!F$1&amp;", ","")&amp;
IF(TV_36!E11&gt;0,TV_36!F$1&amp;", ","")&amp;
IF(TV_37!E11&gt;0,TV_37!F$1&amp;", ","")&amp;
IF(TV_38!E11&gt;0,TV_38!F$1&amp;", ","")&amp;
IF(TV_39!E11&gt;0,TV_39!F$1&amp;", ","")&amp;
IF(TV_40!E11&gt;0,TV_40!F$1&amp;", ","")&amp;
IF(TV_41!E11&gt;0,TV_41!F$1&amp;", ","")&amp;
IF(TV_42!E11&gt;0,TV_42!F$1&amp;", ","")&amp;
IF(TV_43!E11&gt;0,TV_43!F$1&amp;", ","")&amp;
IF(TV_44!E11&gt;0,TV_44!F$1&amp;", ","")&amp;
IF(TV_45!E11&gt;0,TV_45!F$1&amp;", ","")&amp;
IF(TV_46!E11&gt;0,TV_46!F$1&amp;", ","")&amp;
IF(TV_47!E11&gt;0,TV_47!F$1&amp;", ","")&amp;
IF(TV_48!E11&gt;0,TV_48!F$1&amp;", ","")&amp;
IF(TV_49!E11&gt;0,TV_49!F$1&amp;", ","")&amp;
IF(TV_50!E11&gt;0,TV_50!F$1&amp;", ","")&amp;
IF(TV_51!E11&gt;0,TV_51!F$1&amp;", ","")&amp;
IF(TV_52!E11&gt;0,TV_52!F$1&amp;", ","")&amp;
IF(TV_53!E11&gt;0,TV_53!F$1&amp;", ","")&amp;
IF(TV_54!E11&gt;0,TV_54!F$1&amp;", ","")&amp;
IF(TV_55!E11&gt;0,TV_55!F$1&amp;", ","")&amp;
IF(TV_56!E11&gt;0,TV_56!F$1&amp;", ","")&amp;
IF(TV_57!E11&gt;0,TV_57!F$1&amp;", ","")&amp;
IF(TV_58!E11&gt;0,TV_58!F$1&amp;", ","")&amp;
IF(TV_59!E11&gt;0,TV_59!F$1&amp;", ","")&amp;
IF(TV_60!E11&gt;0,TV_60!F$1&amp;", ",""),LEN(IF(TV_1!E11&gt;0,TV_1!F$1&amp;", ","")&amp;
IF(TV_2!E11&gt;0,TV_2!F$1&amp;", ","")&amp;
IF(TV_3!E11&gt;0,TV_3!F$1&amp;", ","")&amp;
IF(TV_4!E11&gt;0,TV_4!F$1&amp;", ","")&amp;
IF(TV_5!E11&gt;0,TV_5!F$1&amp;", ","")&amp;
IF(TV_6!E11&gt;0,TV_6!F$1&amp;", ","")&amp;
IF(TV_7!E11&gt;0,TV_7!F$1&amp;", ","")&amp;
IF(TV_8!E11&gt;0,TV_8!F$1&amp;", ","")&amp;
IF(TV_9!E11&gt;0,TV_9!F$1&amp;", ","")&amp;
IF(TV_10!E11&gt;0,TV_10!F$1&amp;", ","")&amp;
IF(TV_11!E11&gt;0,TV_11!F$1&amp;", ","")&amp;
IF(TV_12!E11&gt;0,TV_12!F$1&amp;", ","")&amp;
IF(TV_13!E11&gt;0,TV_13!F$1&amp;", ","")&amp;
IF(TV_14!E11&gt;0,TV_14!F$1&amp;", ","")&amp;
IF(TV_15!E11&gt;0,TV_15!F$1&amp;", ","")&amp;
IF(TV_16!E11&gt;0,TV_16!F$1&amp;", ","")&amp;
IF(TV_17!E11&gt;0,TV_17!F$1&amp;", ","")&amp;
IF(TV_18!E11&gt;0,TV_18!F$1&amp;", ","")&amp;
IF(TV_19!E11&gt;0,TV_19!F$1&amp;", ","")&amp;
IF(TV_20!E11&gt;0,TV_20!F$1&amp;", ","")&amp;
IF(TV_21!E11&gt;0,TV_21!F$1&amp;", ","")&amp;
IF(TV_22!E11&gt;0,TV_22!F$1&amp;", ","")&amp;
IF(TV_23!E11&gt;0,TV_23!F$1&amp;", ","")&amp;
IF(TV_24!E11&gt;0,TV_24!F$1&amp;", ","")&amp;
IF(TV_25!E11&gt;0,TV_25!F$1&amp;", ","")&amp;
IF(TV_26!E11&gt;0,TV_26!F$1&amp;", ","")&amp;
IF(TV_27!E11&gt;0,TV_27!F$1&amp;", ","")&amp;
IF(TV_28!E11&gt;0,TV_28!F$1&amp;", ","")&amp;
IF(TV_29!E11&gt;0,TV_29!F$1&amp;", ","")&amp;
IF(TV_30!E11&gt;0,TV_30!F$1&amp;", ","")&amp;
IF(TV_31!E11&gt;0,TV_31!F$1&amp;", ","")&amp;
IF(TV_32!E11&gt;0,TV_32!F$1&amp;", ","")&amp;
IF(TV_33!E11&gt;0,TV_33!F$1&amp;", ","")&amp;
IF(TV_34!E11&gt;0,TV_34!F$1&amp;", ","")&amp;
IF(TV_35!E11&gt;0,TV_35!F$1&amp;", ","")&amp;
IF(TV_36!E11&gt;0,TV_36!F$1&amp;", ","")&amp;
IF(TV_37!E11&gt;0,TV_37!F$1&amp;", ","")&amp;
IF(TV_38!E11&gt;0,TV_38!F$1&amp;", ","")&amp;
IF(TV_39!E11&gt;0,TV_39!F$1&amp;", ","")&amp;
IF(TV_40!E11&gt;0,TV_40!F$1&amp;", ","")&amp;
IF(TV_41!E11&gt;0,TV_41!F$1&amp;", ","")&amp;
IF(TV_42!E11&gt;0,TV_42!F$1&amp;", ","")&amp;
IF(TV_43!E11&gt;0,TV_43!F$1&amp;", ","")&amp;
IF(TV_44!E11&gt;0,TV_44!F$1&amp;", ","")&amp;
IF(TV_45!E11&gt;0,TV_45!F$1&amp;", ","")&amp;
IF(TV_46!E11&gt;0,TV_46!F$1&amp;", ","")&amp;
IF(TV_47!E11&gt;0,TV_47!F$1&amp;", ","")&amp;
IF(TV_48!E11&gt;0,TV_48!F$1&amp;", ","")&amp;
IF(TV_49!E11&gt;0,TV_49!F$1&amp;", ","")&amp;
IF(TV_50!E11&gt;0,TV_50!F$1&amp;", ","")&amp;
IF(TV_51!E11&gt;0,TV_51!F$1&amp;", ","")&amp;
IF(TV_52!E11&gt;0,TV_52!F$1&amp;", ","")&amp;
IF(TV_53!E11&gt;0,TV_53!F$1&amp;", ","")&amp;
IF(TV_54!E11&gt;0,TV_54!F$1&amp;", ","")&amp;
IF(TV_55!E11&gt;0,TV_55!F$1&amp;", ","")&amp;
IF(TV_56!E11&gt;0,TV_56!F$1&amp;", ","")&amp;
IF(TV_57!E11&gt;0,TV_57!F$1&amp;", ","")&amp;
IF(TV_58!E11&gt;0,TV_58!F$1&amp;", ","")&amp;
IF(TV_59!E11&gt;0,TV_59!F$1&amp;", ","")&amp;
IF(TV_60!E11&gt;0,TV_60!F$1&amp;", ",""))-2)</f>
        <v>8</v>
      </c>
      <c r="BS11" s="131" t="s">
        <v>306</v>
      </c>
      <c r="BT11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Planejador'!BS11),IF(CA$3=2,SUMIFS('Planilha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Planejador'!BS11),IF(CA$3=3,SUMIFS('Planilha de Controle'!J:J,'Planilha de Controle'!O:O,"Instalado",'Planilha de Controle'!L:L,"&gt;="&amp;'DashBoard - Planejador'!BZ$9,'Planilha de Controle'!M:M,"&lt;="&amp;'DashBoard - Planejador'!BZ$10,'Planilha de Controle'!G:G,'DashBoard - Planejador'!BS11))))+IF(CA$3=1,SUMIFS('Planilha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Planejador'!BS11),IF(CA$3=2,SUMIFS('Planilha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Planejador'!BS11),IF(CA$3=3,SUMIFS('Planilha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Planejador'!BS11))))</f>
        <v>0</v>
      </c>
      <c r="BV11" s="131" t="s">
        <v>53</v>
      </c>
      <c r="BW11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Planejador'!BV11),IF(CA$3=2,SUMIFS('Planilha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Planejador'!BV11),IF(CA$3=3,SUMIFS('Planilha de Controle'!J:J,'Planilha de Controle'!O:O,"Instalado",'Planilha de Controle'!L:L,"&gt;="&amp;'DashBoard - Planejador'!BZ$9,'Planilha de Controle'!M:M,"&lt;="&amp;'DashBoard - Planejador'!BZ$10,'Planilha de Controle'!H:H,'DashBoard - Planejador'!BV11))))+IF(CA$3=1,SUMIFS('Planilha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Planejador'!BV11),IF(CA$3=2,SUMIFS('Planilha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Planejador'!BV11),IF(CA$3=3,SUMIFS('Planilha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Planejador'!BV11))))</f>
        <v>0</v>
      </c>
    </row>
    <row r="12" spans="2:83" ht="20.100000000000001" customHeight="1" x14ac:dyDescent="0.25">
      <c r="B12" s="26" t="s">
        <v>55</v>
      </c>
      <c r="C12" s="27">
        <f>SUMIF(TV_1!B:B, 'DashBoard - Planejador'!B12, TV_1!C:C)
+ SUMIF(TV_2!B:B, 'DashBoard - Planejador'!B12, TV_2!C:C)
+ SUMIF(TV_3!B:B, 'DashBoard - Planejador'!B12, TV_3!C:C)
+ SUMIF(TV_4!B:B, 'DashBoard - Planejador'!B12, TV_4!C:C)
+ SUMIF(TV_5!B:B, 'DashBoard - Planejador'!B12, TV_5!C:C)
+ SUMIF(TV_6!B:B, 'DashBoard - Planejador'!B12, TV_6!C:C)
+ SUMIF(TV_7!B:B, 'DashBoard - Planejador'!B12, TV_7!C:C)
+ SUMIF(TV_8!B:B, 'DashBoard - Planejador'!B12, TV_8!C:C)
+ SUMIF(TV_9!B:B, 'DashBoard - Planejador'!B12, TV_9!C:C)
+ SUMIF(TV_10!B:B, 'DashBoard - Planejador'!B12, TV_10!C:C)
+ SUMIF(TV_11!B:B, 'DashBoard - Planejador'!B12, TV_11!C:C)
+ SUMIF(TV_12!B:B, 'DashBoard - Planejador'!B12, TV_12!C:C)
+ SUMIF(TV_13!B:B, 'DashBoard - Planejador'!B12, TV_13!C:C)
+ SUMIF(TV_14!B:B, 'DashBoard - Planejador'!B12, TV_14!C:C)
+ SUMIF(TV_15!B:B, 'DashBoard - Planejador'!B12, TV_15!C:C)
+ SUMIF(TV_16!B:B, 'DashBoard - Planejador'!B12, TV_16!C:C)
+ SUMIF(TV_17!B:B, 'DashBoard - Planejador'!B12, TV_17!C:C)
+ SUMIF(TV_18!B:B, 'DashBoard - Planejador'!B12, TV_18!C:C)
+ SUMIF(TV_19!B:B, 'DashBoard - Planejador'!B12, TV_19!C:C)
+ SUMIF(TV_20!B:B, 'DashBoard - Planejador'!B12, TV_20!C:C)
+ SUMIF(TV_21!B:B, 'DashBoard - Planejador'!B12, TV_21!C:C)
+ SUMIF(TV_22!B:B, 'DashBoard - Planejador'!B12, TV_22!C:C)
+ SUMIF(TV_23!B:B, 'DashBoard - Planejador'!B12, TV_23!C:C)
+ SUMIF(TV_24!B:B, 'DashBoard - Planejador'!B12, TV_24!C:C)
+ SUMIF(TV_25!B:B, 'DashBoard - Planejador'!B12, TV_25!C:C)
+ SUMIF(TV_26!B:B, 'DashBoard - Planejador'!B12, TV_26!C:C)
+ SUMIF(TV_27!B:B, 'DashBoard - Planejador'!B12, TV_27!C:C)
+ SUMIF(TV_28!B:B, 'DashBoard - Planejador'!B12, TV_28!C:C)
+ SUMIF(TV_29!B:B, 'DashBoard - Planejador'!B12, TV_29!C:C)
+ SUMIF(TV_30!B:B, 'DashBoard - Planejador'!B12, TV_30!C:C)
+ SUMIF(TV_31!B:B, 'DashBoard - Planejador'!B12, TV_31!C:C)
+ SUMIF(TV_32!B:B, 'DashBoard - Planejador'!B12, TV_32!C:C)
+ SUMIF(TV_33!B:B, 'DashBoard - Planejador'!B12, TV_33!C:C)
+ SUMIF(TV_34!B:B, 'DashBoard - Planejador'!B12, TV_34!C:C)
+ SUMIF(TV_35!B:B, 'DashBoard - Planejador'!B12, TV_35!C:C)
+ SUMIF(TV_36!B:B, 'DashBoard - Planejador'!B12, TV_36!C:C)
+ SUMIF(TV_37!B:B, 'DashBoard - Planejador'!B12, TV_37!C:C)
+ SUMIF(TV_38!B:B, 'DashBoard - Planejador'!B12, TV_38!C:C)
+ SUMIF(TV_39!B:B, 'DashBoard - Planejador'!B12, TV_39!C:C)
+ SUMIF(TV_40!B:B, 'DashBoard - Planejador'!B12, TV_40!C:C)
+ SUMIF(TV_41!B:B, 'DashBoard - Planejador'!B12, TV_41!C:C)
+ SUMIF(TV_42!B:B, 'DashBoard - Planejador'!B12, TV_42!C:C)
+ SUMIF(TV_43!B:B, 'DashBoard - Planejador'!B12, TV_43!C:C)
+ SUMIF(TV_44!B:B, 'DashBoard - Planejador'!B12, TV_44!C:C)
+ SUMIF(TV_45!B:B, 'DashBoard - Planejador'!B12, TV_45!C:C)
+ SUMIF(TV_46!B:B, 'DashBoard - Planejador'!B12, TV_46!C:C)
+ SUMIF(TV_47!B:B, 'DashBoard - Planejador'!B12, TV_47!C:C)
+ SUMIF(TV_48!B:B, 'DashBoard - Planejador'!B12, TV_48!C:C)
+ SUMIF(TV_49!B:B, 'DashBoard - Planejador'!B12, TV_49!C:C)
+ SUMIF(TV_50!B:B, 'DashBoard - Planejador'!B12, TV_50!C:C)
+ SUMIF(TV_51!B:B, 'DashBoard - Planejador'!B12, TV_51!C:C)
+ SUMIF(TV_52!B:B, 'DashBoard - Planejador'!B12, TV_52!C:C)
+ SUMIF(TV_53!B:B, 'DashBoard - Planejador'!B12, TV_53!C:C)
+ SUMIF(TV_54!B:B, 'DashBoard - Planejador'!B12, TV_54!C:C)
+ SUMIF(TV_55!B:B, 'DashBoard - Planejador'!B12, TV_55!C:C)
+ SUMIF(TV_56!B:B, 'DashBoard - Planejador'!B12, TV_56!C:C)
+ SUMIF(TV_57!B:B, 'DashBoard - Planejador'!B12, TV_57!C:C)
+ SUMIF(TV_58!B:B, 'DashBoard - Planejador'!B12, TV_58!C:C)
+ SUMIF(TV_59!B:B, 'DashBoard - Planejador'!B12, TV_59!C:C)
+ SUMIF(TV_60!B:B, 'DashBoard - Planejador'!B12, TV_60!C:C)</f>
        <v>5</v>
      </c>
      <c r="D12" s="27">
        <f>SUMIF(TV_1!B:B, 'DashBoard - Planejador'!B12, TV_1!D:D)
+ SUMIF(TV_2!B:B, 'DashBoard - Planejador'!B12, TV_2!D:D)
+ SUMIF(TV_3!B:B, 'DashBoard - Planejador'!B12, TV_3!D:D)
+ SUMIF(TV_4!B:B, 'DashBoard - Planejador'!B12, TV_4!D:D)
+ SUMIF(TV_5!B:B, 'DashBoard - Planejador'!B12, TV_5!D:D)
+ SUMIF(TV_6!B:B, 'DashBoard - Planejador'!B12, TV_6!D:D)
+ SUMIF(TV_7!B:B, 'DashBoard - Planejador'!B12, TV_7!D:D)
+ SUMIF(TV_8!B:B, 'DashBoard - Planejador'!B12, TV_8!D:D)
+ SUMIF(TV_9!B:B, 'DashBoard - Planejador'!B12, TV_9!D:D)
+ SUMIF(TV_10!B:B, 'DashBoard - Planejador'!B12, TV_10!D:D)
+ SUMIF(TV_11!B:B, 'DashBoard - Planejador'!B12, TV_11!D:D)
+ SUMIF(TV_12!B:B, 'DashBoard - Planejador'!B12, TV_12!D:D)
+ SUMIF(TV_13!B:B, 'DashBoard - Planejador'!B12, TV_13!D:D)
+ SUMIF(TV_14!B:B, 'DashBoard - Planejador'!B12, TV_14!D:D)
+ SUMIF(TV_15!B:B, 'DashBoard - Planejador'!B12, TV_15!D:D)
+ SUMIF(TV_16!B:B, 'DashBoard - Planejador'!B12, TV_16!D:D)
+ SUMIF(TV_17!B:B, 'DashBoard - Planejador'!B12, TV_17!D:D)
+ SUMIF(TV_18!B:B, 'DashBoard - Planejador'!B12, TV_18!D:D)
+ SUMIF(TV_19!B:B, 'DashBoard - Planejador'!B12, TV_19!D:D)
+ SUMIF(TV_20!B:B, 'DashBoard - Planejador'!B12, TV_20!D:D)
+ SUMIF(TV_21!B:B, 'DashBoard - Planejador'!B12, TV_21!D:D)
+ SUMIF(TV_22!B:B, 'DashBoard - Planejador'!B12, TV_22!D:D)
+ SUMIF(TV_23!B:B, 'DashBoard - Planejador'!B12, TV_23!D:D)
+ SUMIF(TV_24!B:B, 'DashBoard - Planejador'!B12, TV_24!D:D)
+ SUMIF(TV_25!B:B, 'DashBoard - Planejador'!B12, TV_25!D:D)
+ SUMIF(TV_26!B:B, 'DashBoard - Planejador'!B12, TV_26!D:D)
+ SUMIF(TV_27!B:B, 'DashBoard - Planejador'!B12, TV_27!D:D)
+ SUMIF(TV_28!B:B, 'DashBoard - Planejador'!B12, TV_28!D:D)
+ SUMIF(TV_29!B:B, 'DashBoard - Planejador'!B12, TV_29!D:D)
+ SUMIF(TV_30!B:B, 'DashBoard - Planejador'!B12, TV_30!D:D)
+ SUMIF(TV_31!B:B, 'DashBoard - Planejador'!B12, TV_31!D:D)
+ SUMIF(TV_32!B:B, 'DashBoard - Planejador'!B12, TV_32!D:D)
+ SUMIF(TV_33!B:B, 'DashBoard - Planejador'!B12, TV_33!D:D)
+ SUMIF(TV_34!B:B, 'DashBoard - Planejador'!B12, TV_34!D:D)
+ SUMIF(TV_35!B:B, 'DashBoard - Planejador'!B12, TV_35!D:D)
+ SUMIF(TV_36!B:B, 'DashBoard - Planejador'!B12, TV_36!D:D)
+ SUMIF(TV_37!B:B, 'DashBoard - Planejador'!B12, TV_37!D:D)
+ SUMIF(TV_38!B:B, 'DashBoard - Planejador'!B12, TV_38!D:D)
+ SUMIF(TV_39!B:B, 'DashBoard - Planejador'!B12, TV_39!D:D)
+ SUMIF(TV_40!B:B, 'DashBoard - Planejador'!B12, TV_40!D:D)
+ SUMIF(TV_41!B:B, 'DashBoard - Planejador'!B12, TV_41!D:D)
+ SUMIF(TV_42!B:B, 'DashBoard - Planejador'!B12, TV_42!D:D)
+ SUMIF(TV_43!B:B, 'DashBoard - Planejador'!B12, TV_43!D:D)
+ SUMIF(TV_44!B:B, 'DashBoard - Planejador'!B12, TV_44!D:D)
+ SUMIF(TV_45!B:B, 'DashBoard - Planejador'!B12, TV_45!D:D)
+ SUMIF(TV_46!B:B, 'DashBoard - Planejador'!B12, TV_46!D:D)
+ SUMIF(TV_47!B:B, 'DashBoard - Planejador'!B12, TV_47!D:D)
+ SUMIF(TV_48!B:B, 'DashBoard - Planejador'!B12, TV_48!D:D)
+ SUMIF(TV_49!B:B, 'DashBoard - Planejador'!B12, TV_49!D:D)
+ SUMIF(TV_50!B:B, 'DashBoard - Planejador'!B12, TV_50!D:D)
+ SUMIF(TV_51!B:B, 'DashBoard - Planejador'!B12, TV_51!D:D)
+ SUMIF(TV_52!B:B, 'DashBoard - Planejador'!B12, TV_52!D:D)
+ SUMIF(TV_53!B:B, 'DashBoard - Planejador'!B12, TV_53!D:D)
+ SUMIF(TV_54!B:B, 'DashBoard - Planejador'!B12, TV_54!D:D)
+ SUMIF(TV_55!B:B, 'DashBoard - Planejador'!B12, TV_55!D:D)
+ SUMIF(TV_56!B:B, 'DashBoard - Planejador'!B12, TV_56!D:D)
+ SUMIF(TV_57!B:B, 'DashBoard - Planejador'!B12, TV_57!D:D)
+ SUMIF(TV_58!B:B, 'DashBoard - Planejador'!B12, TV_58!D:D)
+ SUMIF(TV_59!B:B, 'DashBoard - Planejador'!B12, TV_59!D:D)
+ SUMIF(TV_60!B:B, 'DashBoard - Planejador'!B12, TV_60!D:D)</f>
        <v>0</v>
      </c>
      <c r="E12" s="27">
        <f t="shared" si="1"/>
        <v>5</v>
      </c>
      <c r="F12" s="115">
        <f t="shared" si="2"/>
        <v>0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154" t="str">
        <f t="shared" si="0"/>
        <v>5 Pontos Disponíveis! Lojas: 8, 11, 26, 46, 57</v>
      </c>
      <c r="BQ12" s="125" t="str">
        <f>LEFT(IF(TV_1!E12&gt;0,TV_1!F$1&amp;", ","")&amp;
IF(TV_2!E12&gt;0,TV_2!F$1&amp;", ","")&amp;
IF(TV_3!E12&gt;0,TV_3!F$1&amp;", ","")&amp;
IF(TV_4!E12&gt;0,TV_4!F$1&amp;", ","")&amp;
IF(TV_5!E12&gt;0,TV_5!F$1&amp;", ","")&amp;
IF(TV_6!E12&gt;0,TV_6!F$1&amp;", ","")&amp;
IF(TV_7!E12&gt;0,TV_7!F$1&amp;", ","")&amp;
IF(TV_8!E12&gt;0,TV_8!F$1&amp;", ","")&amp;
IF(TV_9!E12&gt;0,TV_9!F$1&amp;", ","")&amp;
IF(TV_10!E12&gt;0,TV_10!F$1&amp;", ","")&amp;
IF(TV_11!E12&gt;0,TV_11!F$1&amp;", ","")&amp;
IF(TV_12!E12&gt;0,TV_12!F$1&amp;", ","")&amp;
IF(TV_13!E12&gt;0,TV_13!F$1&amp;", ","")&amp;
IF(TV_14!E12&gt;0,TV_14!F$1&amp;", ","")&amp;
IF(TV_15!E12&gt;0,TV_15!F$1&amp;", ","")&amp;
IF(TV_16!E12&gt;0,TV_16!F$1&amp;", ","")&amp;
IF(TV_17!E12&gt;0,TV_17!F$1&amp;", ","")&amp;
IF(TV_18!E12&gt;0,TV_18!F$1&amp;", ","")&amp;
IF(TV_19!E12&gt;0,TV_19!F$1&amp;", ","")&amp;
IF(TV_20!E12&gt;0,TV_20!F$1&amp;", ","")&amp;
IF(TV_21!E12&gt;0,TV_21!F$1&amp;", ","")&amp;
IF(TV_22!E12&gt;0,TV_22!F$1&amp;", ","")&amp;
IF(TV_23!E12&gt;0,TV_23!F$1&amp;", ","")&amp;
IF(TV_24!E12&gt;0,TV_24!F$1&amp;", ","")&amp;
IF(TV_25!E12&gt;0,TV_25!F$1&amp;", ","")&amp;
IF(TV_26!E12&gt;0,TV_26!F$1&amp;", ","")&amp;
IF(TV_27!E12&gt;0,TV_27!F$1&amp;", ","")&amp;
IF(TV_28!E12&gt;0,TV_28!F$1&amp;", ","")&amp;
IF(TV_29!E12&gt;0,TV_29!F$1&amp;", ","")&amp;
IF(TV_30!E12&gt;0,TV_30!F$1&amp;", ","")&amp;
IF(TV_31!E12&gt;0,TV_31!F$1&amp;", ","")&amp;
IF(TV_32!E12&gt;0,TV_32!F$1&amp;", ","")&amp;
IF(TV_33!E12&gt;0,TV_33!F$1&amp;", ","")&amp;
IF(TV_34!E12&gt;0,TV_34!F$1&amp;", ","")&amp;
IF(TV_35!E12&gt;0,TV_35!F$1&amp;", ","")&amp;
IF(TV_36!E12&gt;0,TV_36!F$1&amp;", ","")&amp;
IF(TV_37!E12&gt;0,TV_37!F$1&amp;", ","")&amp;
IF(TV_38!E12&gt;0,TV_38!F$1&amp;", ","")&amp;
IF(TV_39!E12&gt;0,TV_39!F$1&amp;", ","")&amp;
IF(TV_40!E12&gt;0,TV_40!F$1&amp;", ","")&amp;
IF(TV_41!E12&gt;0,TV_41!F$1&amp;", ","")&amp;
IF(TV_42!E12&gt;0,TV_42!F$1&amp;", ","")&amp;
IF(TV_43!E12&gt;0,TV_43!F$1&amp;", ","")&amp;
IF(TV_44!E12&gt;0,TV_44!F$1&amp;", ","")&amp;
IF(TV_45!E12&gt;0,TV_45!F$1&amp;", ","")&amp;
IF(TV_46!E12&gt;0,TV_46!F$1&amp;", ","")&amp;
IF(TV_47!E12&gt;0,TV_47!F$1&amp;", ","")&amp;
IF(TV_48!E12&gt;0,TV_48!F$1&amp;", ","")&amp;
IF(TV_49!E12&gt;0,TV_49!F$1&amp;", ","")&amp;
IF(TV_50!E12&gt;0,TV_50!F$1&amp;", ","")&amp;
IF(TV_51!E12&gt;0,TV_51!F$1&amp;", ","")&amp;
IF(TV_52!E12&gt;0,TV_52!F$1&amp;", ","")&amp;
IF(TV_53!E12&gt;0,TV_53!F$1&amp;", ","")&amp;
IF(TV_54!E12&gt;0,TV_54!F$1&amp;", ","")&amp;
IF(TV_55!E12&gt;0,TV_55!F$1&amp;", ","")&amp;
IF(TV_56!E12&gt;0,TV_56!F$1&amp;", ","")&amp;
IF(TV_57!E12&gt;0,TV_57!F$1&amp;", ","")&amp;
IF(TV_58!E12&gt;0,TV_58!F$1&amp;", ","")&amp;
IF(TV_59!E12&gt;0,TV_59!F$1&amp;", ","")&amp;
IF(TV_60!E12&gt;0,TV_60!F$1&amp;", ",""),LEN(IF(TV_1!E12&gt;0,TV_1!F$1&amp;", ","")&amp;
IF(TV_2!E12&gt;0,TV_2!F$1&amp;", ","")&amp;
IF(TV_3!E12&gt;0,TV_3!F$1&amp;", ","")&amp;
IF(TV_4!E12&gt;0,TV_4!F$1&amp;", ","")&amp;
IF(TV_5!E12&gt;0,TV_5!F$1&amp;", ","")&amp;
IF(TV_6!E12&gt;0,TV_6!F$1&amp;", ","")&amp;
IF(TV_7!E12&gt;0,TV_7!F$1&amp;", ","")&amp;
IF(TV_8!E12&gt;0,TV_8!F$1&amp;", ","")&amp;
IF(TV_9!E12&gt;0,TV_9!F$1&amp;", ","")&amp;
IF(TV_10!E12&gt;0,TV_10!F$1&amp;", ","")&amp;
IF(TV_11!E12&gt;0,TV_11!F$1&amp;", ","")&amp;
IF(TV_12!E12&gt;0,TV_12!F$1&amp;", ","")&amp;
IF(TV_13!E12&gt;0,TV_13!F$1&amp;", ","")&amp;
IF(TV_14!E12&gt;0,TV_14!F$1&amp;", ","")&amp;
IF(TV_15!E12&gt;0,TV_15!F$1&amp;", ","")&amp;
IF(TV_16!E12&gt;0,TV_16!F$1&amp;", ","")&amp;
IF(TV_17!E12&gt;0,TV_17!F$1&amp;", ","")&amp;
IF(TV_18!E12&gt;0,TV_18!F$1&amp;", ","")&amp;
IF(TV_19!E12&gt;0,TV_19!F$1&amp;", ","")&amp;
IF(TV_20!E12&gt;0,TV_20!F$1&amp;", ","")&amp;
IF(TV_21!E12&gt;0,TV_21!F$1&amp;", ","")&amp;
IF(TV_22!E12&gt;0,TV_22!F$1&amp;", ","")&amp;
IF(TV_23!E12&gt;0,TV_23!F$1&amp;", ","")&amp;
IF(TV_24!E12&gt;0,TV_24!F$1&amp;", ","")&amp;
IF(TV_25!E12&gt;0,TV_25!F$1&amp;", ","")&amp;
IF(TV_26!E12&gt;0,TV_26!F$1&amp;", ","")&amp;
IF(TV_27!E12&gt;0,TV_27!F$1&amp;", ","")&amp;
IF(TV_28!E12&gt;0,TV_28!F$1&amp;", ","")&amp;
IF(TV_29!E12&gt;0,TV_29!F$1&amp;", ","")&amp;
IF(TV_30!E12&gt;0,TV_30!F$1&amp;", ","")&amp;
IF(TV_31!E12&gt;0,TV_31!F$1&amp;", ","")&amp;
IF(TV_32!E12&gt;0,TV_32!F$1&amp;", ","")&amp;
IF(TV_33!E12&gt;0,TV_33!F$1&amp;", ","")&amp;
IF(TV_34!E12&gt;0,TV_34!F$1&amp;", ","")&amp;
IF(TV_35!E12&gt;0,TV_35!F$1&amp;", ","")&amp;
IF(TV_36!E12&gt;0,TV_36!F$1&amp;", ","")&amp;
IF(TV_37!E12&gt;0,TV_37!F$1&amp;", ","")&amp;
IF(TV_38!E12&gt;0,TV_38!F$1&amp;", ","")&amp;
IF(TV_39!E12&gt;0,TV_39!F$1&amp;", ","")&amp;
IF(TV_40!E12&gt;0,TV_40!F$1&amp;", ","")&amp;
IF(TV_41!E12&gt;0,TV_41!F$1&amp;", ","")&amp;
IF(TV_42!E12&gt;0,TV_42!F$1&amp;", ","")&amp;
IF(TV_43!E12&gt;0,TV_43!F$1&amp;", ","")&amp;
IF(TV_44!E12&gt;0,TV_44!F$1&amp;", ","")&amp;
IF(TV_45!E12&gt;0,TV_45!F$1&amp;", ","")&amp;
IF(TV_46!E12&gt;0,TV_46!F$1&amp;", ","")&amp;
IF(TV_47!E12&gt;0,TV_47!F$1&amp;", ","")&amp;
IF(TV_48!E12&gt;0,TV_48!F$1&amp;", ","")&amp;
IF(TV_49!E12&gt;0,TV_49!F$1&amp;", ","")&amp;
IF(TV_50!E12&gt;0,TV_50!F$1&amp;", ","")&amp;
IF(TV_51!E12&gt;0,TV_51!F$1&amp;", ","")&amp;
IF(TV_52!E12&gt;0,TV_52!F$1&amp;", ","")&amp;
IF(TV_53!E12&gt;0,TV_53!F$1&amp;", ","")&amp;
IF(TV_54!E12&gt;0,TV_54!F$1&amp;", ","")&amp;
IF(TV_55!E12&gt;0,TV_55!F$1&amp;", ","")&amp;
IF(TV_56!E12&gt;0,TV_56!F$1&amp;", ","")&amp;
IF(TV_57!E12&gt;0,TV_57!F$1&amp;", ","")&amp;
IF(TV_58!E12&gt;0,TV_58!F$1&amp;", ","")&amp;
IF(TV_59!E12&gt;0,TV_59!F$1&amp;", ","")&amp;
IF(TV_60!E12&gt;0,TV_60!F$1&amp;", ",""))-2)</f>
        <v>8, 11, 26, 46, 57</v>
      </c>
      <c r="BS12" s="131" t="s">
        <v>325</v>
      </c>
      <c r="BT12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Planejador'!BS12),IF(CA$3=2,SUMIFS('Planilha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Planejador'!BS12),IF(CA$3=3,SUMIFS('Planilha de Controle'!J:J,'Planilha de Controle'!O:O,"Instalado",'Planilha de Controle'!L:L,"&gt;="&amp;'DashBoard - Planejador'!BZ$9,'Planilha de Controle'!M:M,"&lt;="&amp;'DashBoard - Planejador'!BZ$10,'Planilha de Controle'!G:G,'DashBoard - Planejador'!BS12))))+IF(CA$3=1,SUMIFS('Planilha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Planejador'!BS12),IF(CA$3=2,SUMIFS('Planilha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Planejador'!BS12),IF(CA$3=3,SUMIFS('Planilha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Planejador'!BS12))))</f>
        <v>0</v>
      </c>
      <c r="BV12" s="131" t="s">
        <v>63</v>
      </c>
      <c r="BW12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Planejador'!BV12),IF(CA$3=2,SUMIFS('Planilha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Planejador'!BV12),IF(CA$3=3,SUMIFS('Planilha de Controle'!J:J,'Planilha de Controle'!O:O,"Instalado",'Planilha de Controle'!L:L,"&gt;="&amp;'DashBoard - Planejador'!BZ$9,'Planilha de Controle'!M:M,"&lt;="&amp;'DashBoard - Planejador'!BZ$10,'Planilha de Controle'!H:H,'DashBoard - Planejador'!BV12))))+IF(CA$3=1,SUMIFS('Planilha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Planejador'!BV12),IF(CA$3=2,SUMIFS('Planilha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Planejador'!BV12),IF(CA$3=3,SUMIFS('Planilha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Planejador'!BV12))))</f>
        <v>2</v>
      </c>
      <c r="CD12" s="23"/>
      <c r="CE12" s="23"/>
    </row>
    <row r="13" spans="2:83" ht="20.100000000000001" customHeight="1" x14ac:dyDescent="0.25">
      <c r="B13" s="26" t="s">
        <v>56</v>
      </c>
      <c r="C13" s="27">
        <f>SUMIF(TV_1!B:B, 'DashBoard - Planejador'!B13, TV_1!C:C)
+ SUMIF(TV_2!B:B, 'DashBoard - Planejador'!B13, TV_2!C:C)
+ SUMIF(TV_3!B:B, 'DashBoard - Planejador'!B13, TV_3!C:C)
+ SUMIF(TV_4!B:B, 'DashBoard - Planejador'!B13, TV_4!C:C)
+ SUMIF(TV_5!B:B, 'DashBoard - Planejador'!B13, TV_5!C:C)
+ SUMIF(TV_6!B:B, 'DashBoard - Planejador'!B13, TV_6!C:C)
+ SUMIF(TV_7!B:B, 'DashBoard - Planejador'!B13, TV_7!C:C)
+ SUMIF(TV_8!B:B, 'DashBoard - Planejador'!B13, TV_8!C:C)
+ SUMIF(TV_9!B:B, 'DashBoard - Planejador'!B13, TV_9!C:C)
+ SUMIF(TV_10!B:B, 'DashBoard - Planejador'!B13, TV_10!C:C)
+ SUMIF(TV_11!B:B, 'DashBoard - Planejador'!B13, TV_11!C:C)
+ SUMIF(TV_12!B:B, 'DashBoard - Planejador'!B13, TV_12!C:C)
+ SUMIF(TV_13!B:B, 'DashBoard - Planejador'!B13, TV_13!C:C)
+ SUMIF(TV_14!B:B, 'DashBoard - Planejador'!B13, TV_14!C:C)
+ SUMIF(TV_15!B:B, 'DashBoard - Planejador'!B13, TV_15!C:C)
+ SUMIF(TV_16!B:B, 'DashBoard - Planejador'!B13, TV_16!C:C)
+ SUMIF(TV_17!B:B, 'DashBoard - Planejador'!B13, TV_17!C:C)
+ SUMIF(TV_18!B:B, 'DashBoard - Planejador'!B13, TV_18!C:C)
+ SUMIF(TV_19!B:B, 'DashBoard - Planejador'!B13, TV_19!C:C)
+ SUMIF(TV_20!B:B, 'DashBoard - Planejador'!B13, TV_20!C:C)
+ SUMIF(TV_21!B:B, 'DashBoard - Planejador'!B13, TV_21!C:C)
+ SUMIF(TV_22!B:B, 'DashBoard - Planejador'!B13, TV_22!C:C)
+ SUMIF(TV_23!B:B, 'DashBoard - Planejador'!B13, TV_23!C:C)
+ SUMIF(TV_24!B:B, 'DashBoard - Planejador'!B13, TV_24!C:C)
+ SUMIF(TV_25!B:B, 'DashBoard - Planejador'!B13, TV_25!C:C)
+ SUMIF(TV_26!B:B, 'DashBoard - Planejador'!B13, TV_26!C:C)
+ SUMIF(TV_27!B:B, 'DashBoard - Planejador'!B13, TV_27!C:C)
+ SUMIF(TV_28!B:B, 'DashBoard - Planejador'!B13, TV_28!C:C)
+ SUMIF(TV_29!B:B, 'DashBoard - Planejador'!B13, TV_29!C:C)
+ SUMIF(TV_30!B:B, 'DashBoard - Planejador'!B13, TV_30!C:C)
+ SUMIF(TV_31!B:B, 'DashBoard - Planejador'!B13, TV_31!C:C)
+ SUMIF(TV_32!B:B, 'DashBoard - Planejador'!B13, TV_32!C:C)
+ SUMIF(TV_33!B:B, 'DashBoard - Planejador'!B13, TV_33!C:C)
+ SUMIF(TV_34!B:B, 'DashBoard - Planejador'!B13, TV_34!C:C)
+ SUMIF(TV_35!B:B, 'DashBoard - Planejador'!B13, TV_35!C:C)
+ SUMIF(TV_36!B:B, 'DashBoard - Planejador'!B13, TV_36!C:C)
+ SUMIF(TV_37!B:B, 'DashBoard - Planejador'!B13, TV_37!C:C)
+ SUMIF(TV_38!B:B, 'DashBoard - Planejador'!B13, TV_38!C:C)
+ SUMIF(TV_39!B:B, 'DashBoard - Planejador'!B13, TV_39!C:C)
+ SUMIF(TV_40!B:B, 'DashBoard - Planejador'!B13, TV_40!C:C)
+ SUMIF(TV_41!B:B, 'DashBoard - Planejador'!B13, TV_41!C:C)
+ SUMIF(TV_42!B:B, 'DashBoard - Planejador'!B13, TV_42!C:C)
+ SUMIF(TV_43!B:B, 'DashBoard - Planejador'!B13, TV_43!C:C)
+ SUMIF(TV_44!B:B, 'DashBoard - Planejador'!B13, TV_44!C:C)
+ SUMIF(TV_45!B:B, 'DashBoard - Planejador'!B13, TV_45!C:C)
+ SUMIF(TV_46!B:B, 'DashBoard - Planejador'!B13, TV_46!C:C)
+ SUMIF(TV_47!B:B, 'DashBoard - Planejador'!B13, TV_47!C:C)
+ SUMIF(TV_48!B:B, 'DashBoard - Planejador'!B13, TV_48!C:C)
+ SUMIF(TV_49!B:B, 'DashBoard - Planejador'!B13, TV_49!C:C)
+ SUMIF(TV_50!B:B, 'DashBoard - Planejador'!B13, TV_50!C:C)
+ SUMIF(TV_51!B:B, 'DashBoard - Planejador'!B13, TV_51!C:C)
+ SUMIF(TV_52!B:B, 'DashBoard - Planejador'!B13, TV_52!C:C)
+ SUMIF(TV_53!B:B, 'DashBoard - Planejador'!B13, TV_53!C:C)
+ SUMIF(TV_54!B:B, 'DashBoard - Planejador'!B13, TV_54!C:C)
+ SUMIF(TV_55!B:B, 'DashBoard - Planejador'!B13, TV_55!C:C)
+ SUMIF(TV_56!B:B, 'DashBoard - Planejador'!B13, TV_56!C:C)
+ SUMIF(TV_57!B:B, 'DashBoard - Planejador'!B13, TV_57!C:C)
+ SUMIF(TV_58!B:B, 'DashBoard - Planejador'!B13, TV_58!C:C)
+ SUMIF(TV_59!B:B, 'DashBoard - Planejador'!B13, TV_59!C:C)
+ SUMIF(TV_60!B:B, 'DashBoard - Planejador'!B13, TV_60!C:C)</f>
        <v>310</v>
      </c>
      <c r="D13" s="27">
        <f ca="1">SUMIF(TV_1!B:B, 'DashBoard - Planejador'!B13, TV_1!D:D)
+ SUMIF(TV_2!B:B, 'DashBoard - Planejador'!B13, TV_2!D:D)
+ SUMIF(TV_3!B:B, 'DashBoard - Planejador'!B13, TV_3!D:D)
+ SUMIF(TV_4!B:B, 'DashBoard - Planejador'!B13, TV_4!D:D)
+ SUMIF(TV_5!B:B, 'DashBoard - Planejador'!B13, TV_5!D:D)
+ SUMIF(TV_6!B:B, 'DashBoard - Planejador'!B13, TV_6!D:D)
+ SUMIF(TV_7!B:B, 'DashBoard - Planejador'!B13, TV_7!D:D)
+ SUMIF(TV_8!B:B, 'DashBoard - Planejador'!B13, TV_8!D:D)
+ SUMIF(TV_9!B:B, 'DashBoard - Planejador'!B13, TV_9!D:D)
+ SUMIF(TV_10!B:B, 'DashBoard - Planejador'!B13, TV_10!D:D)
+ SUMIF(TV_11!B:B, 'DashBoard - Planejador'!B13, TV_11!D:D)
+ SUMIF(TV_12!B:B, 'DashBoard - Planejador'!B13, TV_12!D:D)
+ SUMIF(TV_13!B:B, 'DashBoard - Planejador'!B13, TV_13!D:D)
+ SUMIF(TV_14!B:B, 'DashBoard - Planejador'!B13, TV_14!D:D)
+ SUMIF(TV_15!B:B, 'DashBoard - Planejador'!B13, TV_15!D:D)
+ SUMIF(TV_16!B:B, 'DashBoard - Planejador'!B13, TV_16!D:D)
+ SUMIF(TV_17!B:B, 'DashBoard - Planejador'!B13, TV_17!D:D)
+ SUMIF(TV_18!B:B, 'DashBoard - Planejador'!B13, TV_18!D:D)
+ SUMIF(TV_19!B:B, 'DashBoard - Planejador'!B13, TV_19!D:D)
+ SUMIF(TV_20!B:B, 'DashBoard - Planejador'!B13, TV_20!D:D)
+ SUMIF(TV_21!B:B, 'DashBoard - Planejador'!B13, TV_21!D:D)
+ SUMIF(TV_22!B:B, 'DashBoard - Planejador'!B13, TV_22!D:D)
+ SUMIF(TV_23!B:B, 'DashBoard - Planejador'!B13, TV_23!D:D)
+ SUMIF(TV_24!B:B, 'DashBoard - Planejador'!B13, TV_24!D:D)
+ SUMIF(TV_25!B:B, 'DashBoard - Planejador'!B13, TV_25!D:D)
+ SUMIF(TV_26!B:B, 'DashBoard - Planejador'!B13, TV_26!D:D)
+ SUMIF(TV_27!B:B, 'DashBoard - Planejador'!B13, TV_27!D:D)
+ SUMIF(TV_28!B:B, 'DashBoard - Planejador'!B13, TV_28!D:D)
+ SUMIF(TV_29!B:B, 'DashBoard - Planejador'!B13, TV_29!D:D)
+ SUMIF(TV_30!B:B, 'DashBoard - Planejador'!B13, TV_30!D:D)
+ SUMIF(TV_31!B:B, 'DashBoard - Planejador'!B13, TV_31!D:D)
+ SUMIF(TV_32!B:B, 'DashBoard - Planejador'!B13, TV_32!D:D)
+ SUMIF(TV_33!B:B, 'DashBoard - Planejador'!B13, TV_33!D:D)
+ SUMIF(TV_34!B:B, 'DashBoard - Planejador'!B13, TV_34!D:D)
+ SUMIF(TV_35!B:B, 'DashBoard - Planejador'!B13, TV_35!D:D)
+ SUMIF(TV_36!B:B, 'DashBoard - Planejador'!B13, TV_36!D:D)
+ SUMIF(TV_37!B:B, 'DashBoard - Planejador'!B13, TV_37!D:D)
+ SUMIF(TV_38!B:B, 'DashBoard - Planejador'!B13, TV_38!D:D)
+ SUMIF(TV_39!B:B, 'DashBoard - Planejador'!B13, TV_39!D:D)
+ SUMIF(TV_40!B:B, 'DashBoard - Planejador'!B13, TV_40!D:D)
+ SUMIF(TV_41!B:B, 'DashBoard - Planejador'!B13, TV_41!D:D)
+ SUMIF(TV_42!B:B, 'DashBoard - Planejador'!B13, TV_42!D:D)
+ SUMIF(TV_43!B:B, 'DashBoard - Planejador'!B13, TV_43!D:D)
+ SUMIF(TV_44!B:B, 'DashBoard - Planejador'!B13, TV_44!D:D)
+ SUMIF(TV_45!B:B, 'DashBoard - Planejador'!B13, TV_45!D:D)
+ SUMIF(TV_46!B:B, 'DashBoard - Planejador'!B13, TV_46!D:D)
+ SUMIF(TV_47!B:B, 'DashBoard - Planejador'!B13, TV_47!D:D)
+ SUMIF(TV_48!B:B, 'DashBoard - Planejador'!B13, TV_48!D:D)
+ SUMIF(TV_49!B:B, 'DashBoard - Planejador'!B13, TV_49!D:D)
+ SUMIF(TV_50!B:B, 'DashBoard - Planejador'!B13, TV_50!D:D)
+ SUMIF(TV_51!B:B, 'DashBoard - Planejador'!B13, TV_51!D:D)
+ SUMIF(TV_52!B:B, 'DashBoard - Planejador'!B13, TV_52!D:D)
+ SUMIF(TV_53!B:B, 'DashBoard - Planejador'!B13, TV_53!D:D)
+ SUMIF(TV_54!B:B, 'DashBoard - Planejador'!B13, TV_54!D:D)
+ SUMIF(TV_55!B:B, 'DashBoard - Planejador'!B13, TV_55!D:D)
+ SUMIF(TV_56!B:B, 'DashBoard - Planejador'!B13, TV_56!D:D)
+ SUMIF(TV_57!B:B, 'DashBoard - Planejador'!B13, TV_57!D:D)
+ SUMIF(TV_58!B:B, 'DashBoard - Planejador'!B13, TV_58!D:D)
+ SUMIF(TV_59!B:B, 'DashBoard - Planejador'!B13, TV_59!D:D)
+ SUMIF(TV_60!B:B, 'DashBoard - Planejador'!B13, TV_60!D:D)</f>
        <v>100</v>
      </c>
      <c r="E13" s="27">
        <f t="shared" ca="1" si="1"/>
        <v>210</v>
      </c>
      <c r="F13" s="115">
        <f t="shared" ca="1" si="2"/>
        <v>0.32258064516129031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154" t="str">
        <f t="shared" ca="1" si="0"/>
        <v>210 Pontos Disponíveis! Lojas: 8, 11, 26, 46, 50, 51, 57</v>
      </c>
      <c r="BQ13" s="125" t="str">
        <f ca="1">LEFT(IF(TV_1!E13&gt;0,TV_1!F$1&amp;", ","")&amp;
IF(TV_2!E13&gt;0,TV_2!F$1&amp;", ","")&amp;
IF(TV_3!E13&gt;0,TV_3!F$1&amp;", ","")&amp;
IF(TV_4!E13&gt;0,TV_4!F$1&amp;", ","")&amp;
IF(TV_5!E13&gt;0,TV_5!F$1&amp;", ","")&amp;
IF(TV_6!E13&gt;0,TV_6!F$1&amp;", ","")&amp;
IF(TV_7!E13&gt;0,TV_7!F$1&amp;", ","")&amp;
IF(TV_8!E13&gt;0,TV_8!F$1&amp;", ","")&amp;
IF(TV_9!E13&gt;0,TV_9!F$1&amp;", ","")&amp;
IF(TV_10!E13&gt;0,TV_10!F$1&amp;", ","")&amp;
IF(TV_11!E13&gt;0,TV_11!F$1&amp;", ","")&amp;
IF(TV_12!E13&gt;0,TV_12!F$1&amp;", ","")&amp;
IF(TV_13!E13&gt;0,TV_13!F$1&amp;", ","")&amp;
IF(TV_14!E13&gt;0,TV_14!F$1&amp;", ","")&amp;
IF(TV_15!E13&gt;0,TV_15!F$1&amp;", ","")&amp;
IF(TV_16!E13&gt;0,TV_16!F$1&amp;", ","")&amp;
IF(TV_17!E13&gt;0,TV_17!F$1&amp;", ","")&amp;
IF(TV_18!E13&gt;0,TV_18!F$1&amp;", ","")&amp;
IF(TV_19!E13&gt;0,TV_19!F$1&amp;", ","")&amp;
IF(TV_20!E13&gt;0,TV_20!F$1&amp;", ","")&amp;
IF(TV_21!E13&gt;0,TV_21!F$1&amp;", ","")&amp;
IF(TV_22!E13&gt;0,TV_22!F$1&amp;", ","")&amp;
IF(TV_23!E13&gt;0,TV_23!F$1&amp;", ","")&amp;
IF(TV_24!E13&gt;0,TV_24!F$1&amp;", ","")&amp;
IF(TV_25!E13&gt;0,TV_25!F$1&amp;", ","")&amp;
IF(TV_26!E13&gt;0,TV_26!F$1&amp;", ","")&amp;
IF(TV_27!E13&gt;0,TV_27!F$1&amp;", ","")&amp;
IF(TV_28!E13&gt;0,TV_28!F$1&amp;", ","")&amp;
IF(TV_29!E13&gt;0,TV_29!F$1&amp;", ","")&amp;
IF(TV_30!E13&gt;0,TV_30!F$1&amp;", ","")&amp;
IF(TV_31!E13&gt;0,TV_31!F$1&amp;", ","")&amp;
IF(TV_32!E13&gt;0,TV_32!F$1&amp;", ","")&amp;
IF(TV_33!E13&gt;0,TV_33!F$1&amp;", ","")&amp;
IF(TV_34!E13&gt;0,TV_34!F$1&amp;", ","")&amp;
IF(TV_35!E13&gt;0,TV_35!F$1&amp;", ","")&amp;
IF(TV_36!E13&gt;0,TV_36!F$1&amp;", ","")&amp;
IF(TV_37!E13&gt;0,TV_37!F$1&amp;", ","")&amp;
IF(TV_38!E13&gt;0,TV_38!F$1&amp;", ","")&amp;
IF(TV_39!E13&gt;0,TV_39!F$1&amp;", ","")&amp;
IF(TV_40!E13&gt;0,TV_40!F$1&amp;", ","")&amp;
IF(TV_41!E13&gt;0,TV_41!F$1&amp;", ","")&amp;
IF(TV_42!E13&gt;0,TV_42!F$1&amp;", ","")&amp;
IF(TV_43!E13&gt;0,TV_43!F$1&amp;", ","")&amp;
IF(TV_44!E13&gt;0,TV_44!F$1&amp;", ","")&amp;
IF(TV_45!E13&gt;0,TV_45!F$1&amp;", ","")&amp;
IF(TV_46!E13&gt;0,TV_46!F$1&amp;", ","")&amp;
IF(TV_47!E13&gt;0,TV_47!F$1&amp;", ","")&amp;
IF(TV_48!E13&gt;0,TV_48!F$1&amp;", ","")&amp;
IF(TV_49!E13&gt;0,TV_49!F$1&amp;", ","")&amp;
IF(TV_50!E13&gt;0,TV_50!F$1&amp;", ","")&amp;
IF(TV_51!E13&gt;0,TV_51!F$1&amp;", ","")&amp;
IF(TV_52!E13&gt;0,TV_52!F$1&amp;", ","")&amp;
IF(TV_53!E13&gt;0,TV_53!F$1&amp;", ","")&amp;
IF(TV_54!E13&gt;0,TV_54!F$1&amp;", ","")&amp;
IF(TV_55!E13&gt;0,TV_55!F$1&amp;", ","")&amp;
IF(TV_56!E13&gt;0,TV_56!F$1&amp;", ","")&amp;
IF(TV_57!E13&gt;0,TV_57!F$1&amp;", ","")&amp;
IF(TV_58!E13&gt;0,TV_58!F$1&amp;", ","")&amp;
IF(TV_59!E13&gt;0,TV_59!F$1&amp;", ","")&amp;
IF(TV_60!E13&gt;0,TV_60!F$1&amp;", ",""),LEN(IF(TV_1!E13&gt;0,TV_1!F$1&amp;", ","")&amp;
IF(TV_2!E13&gt;0,TV_2!F$1&amp;", ","")&amp;
IF(TV_3!E13&gt;0,TV_3!F$1&amp;", ","")&amp;
IF(TV_4!E13&gt;0,TV_4!F$1&amp;", ","")&amp;
IF(TV_5!E13&gt;0,TV_5!F$1&amp;", ","")&amp;
IF(TV_6!E13&gt;0,TV_6!F$1&amp;", ","")&amp;
IF(TV_7!E13&gt;0,TV_7!F$1&amp;", ","")&amp;
IF(TV_8!E13&gt;0,TV_8!F$1&amp;", ","")&amp;
IF(TV_9!E13&gt;0,TV_9!F$1&amp;", ","")&amp;
IF(TV_10!E13&gt;0,TV_10!F$1&amp;", ","")&amp;
IF(TV_11!E13&gt;0,TV_11!F$1&amp;", ","")&amp;
IF(TV_12!E13&gt;0,TV_12!F$1&amp;", ","")&amp;
IF(TV_13!E13&gt;0,TV_13!F$1&amp;", ","")&amp;
IF(TV_14!E13&gt;0,TV_14!F$1&amp;", ","")&amp;
IF(TV_15!E13&gt;0,TV_15!F$1&amp;", ","")&amp;
IF(TV_16!E13&gt;0,TV_16!F$1&amp;", ","")&amp;
IF(TV_17!E13&gt;0,TV_17!F$1&amp;", ","")&amp;
IF(TV_18!E13&gt;0,TV_18!F$1&amp;", ","")&amp;
IF(TV_19!E13&gt;0,TV_19!F$1&amp;", ","")&amp;
IF(TV_20!E13&gt;0,TV_20!F$1&amp;", ","")&amp;
IF(TV_21!E13&gt;0,TV_21!F$1&amp;", ","")&amp;
IF(TV_22!E13&gt;0,TV_22!F$1&amp;", ","")&amp;
IF(TV_23!E13&gt;0,TV_23!F$1&amp;", ","")&amp;
IF(TV_24!E13&gt;0,TV_24!F$1&amp;", ","")&amp;
IF(TV_25!E13&gt;0,TV_25!F$1&amp;", ","")&amp;
IF(TV_26!E13&gt;0,TV_26!F$1&amp;", ","")&amp;
IF(TV_27!E13&gt;0,TV_27!F$1&amp;", ","")&amp;
IF(TV_28!E13&gt;0,TV_28!F$1&amp;", ","")&amp;
IF(TV_29!E13&gt;0,TV_29!F$1&amp;", ","")&amp;
IF(TV_30!E13&gt;0,TV_30!F$1&amp;", ","")&amp;
IF(TV_31!E13&gt;0,TV_31!F$1&amp;", ","")&amp;
IF(TV_32!E13&gt;0,TV_32!F$1&amp;", ","")&amp;
IF(TV_33!E13&gt;0,TV_33!F$1&amp;", ","")&amp;
IF(TV_34!E13&gt;0,TV_34!F$1&amp;", ","")&amp;
IF(TV_35!E13&gt;0,TV_35!F$1&amp;", ","")&amp;
IF(TV_36!E13&gt;0,TV_36!F$1&amp;", ","")&amp;
IF(TV_37!E13&gt;0,TV_37!F$1&amp;", ","")&amp;
IF(TV_38!E13&gt;0,TV_38!F$1&amp;", ","")&amp;
IF(TV_39!E13&gt;0,TV_39!F$1&amp;", ","")&amp;
IF(TV_40!E13&gt;0,TV_40!F$1&amp;", ","")&amp;
IF(TV_41!E13&gt;0,TV_41!F$1&amp;", ","")&amp;
IF(TV_42!E13&gt;0,TV_42!F$1&amp;", ","")&amp;
IF(TV_43!E13&gt;0,TV_43!F$1&amp;", ","")&amp;
IF(TV_44!E13&gt;0,TV_44!F$1&amp;", ","")&amp;
IF(TV_45!E13&gt;0,TV_45!F$1&amp;", ","")&amp;
IF(TV_46!E13&gt;0,TV_46!F$1&amp;", ","")&amp;
IF(TV_47!E13&gt;0,TV_47!F$1&amp;", ","")&amp;
IF(TV_48!E13&gt;0,TV_48!F$1&amp;", ","")&amp;
IF(TV_49!E13&gt;0,TV_49!F$1&amp;", ","")&amp;
IF(TV_50!E13&gt;0,TV_50!F$1&amp;", ","")&amp;
IF(TV_51!E13&gt;0,TV_51!F$1&amp;", ","")&amp;
IF(TV_52!E13&gt;0,TV_52!F$1&amp;", ","")&amp;
IF(TV_53!E13&gt;0,TV_53!F$1&amp;", ","")&amp;
IF(TV_54!E13&gt;0,TV_54!F$1&amp;", ","")&amp;
IF(TV_55!E13&gt;0,TV_55!F$1&amp;", ","")&amp;
IF(TV_56!E13&gt;0,TV_56!F$1&amp;", ","")&amp;
IF(TV_57!E13&gt;0,TV_57!F$1&amp;", ","")&amp;
IF(TV_58!E13&gt;0,TV_58!F$1&amp;", ","")&amp;
IF(TV_59!E13&gt;0,TV_59!F$1&amp;", ","")&amp;
IF(TV_60!E13&gt;0,TV_60!F$1&amp;", ",""))-2)</f>
        <v>8, 11, 26, 46, 50, 51, 57</v>
      </c>
      <c r="BS13" s="131" t="s">
        <v>311</v>
      </c>
      <c r="BT13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Planejador'!BS13),IF(CA$3=2,SUMIFS('Planilha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Planejador'!BS13),IF(CA$3=3,SUMIFS('Planilha de Controle'!J:J,'Planilha de Controle'!O:O,"Instalado",'Planilha de Controle'!L:L,"&gt;="&amp;'DashBoard - Planejador'!BZ$9,'Planilha de Controle'!M:M,"&lt;="&amp;'DashBoard - Planejador'!BZ$10,'Planilha de Controle'!G:G,'DashBoard - Planejador'!BS13))))+IF(CA$3=1,SUMIFS('Planilha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Planejador'!BS13),IF(CA$3=2,SUMIFS('Planilha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Planejador'!BS13),IF(CA$3=3,SUMIFS('Planilha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Planejador'!BS13))))</f>
        <v>0</v>
      </c>
      <c r="BV13" s="131" t="s">
        <v>54</v>
      </c>
      <c r="BW13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Planejador'!BV13),IF(CA$3=2,SUMIFS('Planilha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Planejador'!BV13),IF(CA$3=3,SUMIFS('Planilha de Controle'!J:J,'Planilha de Controle'!O:O,"Instalado",'Planilha de Controle'!L:L,"&gt;="&amp;'DashBoard - Planejador'!BZ$9,'Planilha de Controle'!M:M,"&lt;="&amp;'DashBoard - Planejador'!BZ$10,'Planilha de Controle'!H:H,'DashBoard - Planejador'!BV13))))+IF(CA$3=1,SUMIFS('Planilha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Planejador'!BV13),IF(CA$3=2,SUMIFS('Planilha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Planejador'!BV13),IF(CA$3=3,SUMIFS('Planilha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Planejador'!BV13))))</f>
        <v>0</v>
      </c>
      <c r="CD13" s="23"/>
      <c r="CE13" s="23"/>
    </row>
    <row r="14" spans="2:83" ht="20.100000000000001" customHeight="1" x14ac:dyDescent="0.25">
      <c r="B14" s="26" t="s">
        <v>57</v>
      </c>
      <c r="C14" s="27">
        <f>SUMIF(TV_1!B:B, 'DashBoard - Planejador'!B14, TV_1!C:C)
+ SUMIF(TV_2!B:B, 'DashBoard - Planejador'!B14, TV_2!C:C)
+ SUMIF(TV_3!B:B, 'DashBoard - Planejador'!B14, TV_3!C:C)
+ SUMIF(TV_4!B:B, 'DashBoard - Planejador'!B14, TV_4!C:C)
+ SUMIF(TV_5!B:B, 'DashBoard - Planejador'!B14, TV_5!C:C)
+ SUMIF(TV_6!B:B, 'DashBoard - Planejador'!B14, TV_6!C:C)
+ SUMIF(TV_7!B:B, 'DashBoard - Planejador'!B14, TV_7!C:C)
+ SUMIF(TV_8!B:B, 'DashBoard - Planejador'!B14, TV_8!C:C)
+ SUMIF(TV_9!B:B, 'DashBoard - Planejador'!B14, TV_9!C:C)
+ SUMIF(TV_10!B:B, 'DashBoard - Planejador'!B14, TV_10!C:C)
+ SUMIF(TV_11!B:B, 'DashBoard - Planejador'!B14, TV_11!C:C)
+ SUMIF(TV_12!B:B, 'DashBoard - Planejador'!B14, TV_12!C:C)
+ SUMIF(TV_13!B:B, 'DashBoard - Planejador'!B14, TV_13!C:C)
+ SUMIF(TV_14!B:B, 'DashBoard - Planejador'!B14, TV_14!C:C)
+ SUMIF(TV_15!B:B, 'DashBoard - Planejador'!B14, TV_15!C:C)
+ SUMIF(TV_16!B:B, 'DashBoard - Planejador'!B14, TV_16!C:C)
+ SUMIF(TV_17!B:B, 'DashBoard - Planejador'!B14, TV_17!C:C)
+ SUMIF(TV_18!B:B, 'DashBoard - Planejador'!B14, TV_18!C:C)
+ SUMIF(TV_19!B:B, 'DashBoard - Planejador'!B14, TV_19!C:C)
+ SUMIF(TV_20!B:B, 'DashBoard - Planejador'!B14, TV_20!C:C)
+ SUMIF(TV_21!B:B, 'DashBoard - Planejador'!B14, TV_21!C:C)
+ SUMIF(TV_22!B:B, 'DashBoard - Planejador'!B14, TV_22!C:C)
+ SUMIF(TV_23!B:B, 'DashBoard - Planejador'!B14, TV_23!C:C)
+ SUMIF(TV_24!B:B, 'DashBoard - Planejador'!B14, TV_24!C:C)
+ SUMIF(TV_25!B:B, 'DashBoard - Planejador'!B14, TV_25!C:C)
+ SUMIF(TV_26!B:B, 'DashBoard - Planejador'!B14, TV_26!C:C)
+ SUMIF(TV_27!B:B, 'DashBoard - Planejador'!B14, TV_27!C:C)
+ SUMIF(TV_28!B:B, 'DashBoard - Planejador'!B14, TV_28!C:C)
+ SUMIF(TV_29!B:B, 'DashBoard - Planejador'!B14, TV_29!C:C)
+ SUMIF(TV_30!B:B, 'DashBoard - Planejador'!B14, TV_30!C:C)
+ SUMIF(TV_31!B:B, 'DashBoard - Planejador'!B14, TV_31!C:C)
+ SUMIF(TV_32!B:B, 'DashBoard - Planejador'!B14, TV_32!C:C)
+ SUMIF(TV_33!B:B, 'DashBoard - Planejador'!B14, TV_33!C:C)
+ SUMIF(TV_34!B:B, 'DashBoard - Planejador'!B14, TV_34!C:C)
+ SUMIF(TV_35!B:B, 'DashBoard - Planejador'!B14, TV_35!C:C)
+ SUMIF(TV_36!B:B, 'DashBoard - Planejador'!B14, TV_36!C:C)
+ SUMIF(TV_37!B:B, 'DashBoard - Planejador'!B14, TV_37!C:C)
+ SUMIF(TV_38!B:B, 'DashBoard - Planejador'!B14, TV_38!C:C)
+ SUMIF(TV_39!B:B, 'DashBoard - Planejador'!B14, TV_39!C:C)
+ SUMIF(TV_40!B:B, 'DashBoard - Planejador'!B14, TV_40!C:C)
+ SUMIF(TV_41!B:B, 'DashBoard - Planejador'!B14, TV_41!C:C)
+ SUMIF(TV_42!B:B, 'DashBoard - Planejador'!B14, TV_42!C:C)
+ SUMIF(TV_43!B:B, 'DashBoard - Planejador'!B14, TV_43!C:C)
+ SUMIF(TV_44!B:B, 'DashBoard - Planejador'!B14, TV_44!C:C)
+ SUMIF(TV_45!B:B, 'DashBoard - Planejador'!B14, TV_45!C:C)
+ SUMIF(TV_46!B:B, 'DashBoard - Planejador'!B14, TV_46!C:C)
+ SUMIF(TV_47!B:B, 'DashBoard - Planejador'!B14, TV_47!C:C)
+ SUMIF(TV_48!B:B, 'DashBoard - Planejador'!B14, TV_48!C:C)
+ SUMIF(TV_49!B:B, 'DashBoard - Planejador'!B14, TV_49!C:C)
+ SUMIF(TV_50!B:B, 'DashBoard - Planejador'!B14, TV_50!C:C)
+ SUMIF(TV_51!B:B, 'DashBoard - Planejador'!B14, TV_51!C:C)
+ SUMIF(TV_52!B:B, 'DashBoard - Planejador'!B14, TV_52!C:C)
+ SUMIF(TV_53!B:B, 'DashBoard - Planejador'!B14, TV_53!C:C)
+ SUMIF(TV_54!B:B, 'DashBoard - Planejador'!B14, TV_54!C:C)
+ SUMIF(TV_55!B:B, 'DashBoard - Planejador'!B14, TV_55!C:C)
+ SUMIF(TV_56!B:B, 'DashBoard - Planejador'!B14, TV_56!C:C)
+ SUMIF(TV_57!B:B, 'DashBoard - Planejador'!B14, TV_57!C:C)
+ SUMIF(TV_58!B:B, 'DashBoard - Planejador'!B14, TV_58!C:C)
+ SUMIF(TV_59!B:B, 'DashBoard - Planejador'!B14, TV_59!C:C)
+ SUMIF(TV_60!B:B, 'DashBoard - Planejador'!B14, TV_60!C:C)</f>
        <v>16</v>
      </c>
      <c r="D14" s="27">
        <f>SUMIF(TV_1!B:B, 'DashBoard - Planejador'!B14, TV_1!D:D)
+ SUMIF(TV_2!B:B, 'DashBoard - Planejador'!B14, TV_2!D:D)
+ SUMIF(TV_3!B:B, 'DashBoard - Planejador'!B14, TV_3!D:D)
+ SUMIF(TV_4!B:B, 'DashBoard - Planejador'!B14, TV_4!D:D)
+ SUMIF(TV_5!B:B, 'DashBoard - Planejador'!B14, TV_5!D:D)
+ SUMIF(TV_6!B:B, 'DashBoard - Planejador'!B14, TV_6!D:D)
+ SUMIF(TV_7!B:B, 'DashBoard - Planejador'!B14, TV_7!D:D)
+ SUMIF(TV_8!B:B, 'DashBoard - Planejador'!B14, TV_8!D:D)
+ SUMIF(TV_9!B:B, 'DashBoard - Planejador'!B14, TV_9!D:D)
+ SUMIF(TV_10!B:B, 'DashBoard - Planejador'!B14, TV_10!D:D)
+ SUMIF(TV_11!B:B, 'DashBoard - Planejador'!B14, TV_11!D:D)
+ SUMIF(TV_12!B:B, 'DashBoard - Planejador'!B14, TV_12!D:D)
+ SUMIF(TV_13!B:B, 'DashBoard - Planejador'!B14, TV_13!D:D)
+ SUMIF(TV_14!B:B, 'DashBoard - Planejador'!B14, TV_14!D:D)
+ SUMIF(TV_15!B:B, 'DashBoard - Planejador'!B14, TV_15!D:D)
+ SUMIF(TV_16!B:B, 'DashBoard - Planejador'!B14, TV_16!D:D)
+ SUMIF(TV_17!B:B, 'DashBoard - Planejador'!B14, TV_17!D:D)
+ SUMIF(TV_18!B:B, 'DashBoard - Planejador'!B14, TV_18!D:D)
+ SUMIF(TV_19!B:B, 'DashBoard - Planejador'!B14, TV_19!D:D)
+ SUMIF(TV_20!B:B, 'DashBoard - Planejador'!B14, TV_20!D:D)
+ SUMIF(TV_21!B:B, 'DashBoard - Planejador'!B14, TV_21!D:D)
+ SUMIF(TV_22!B:B, 'DashBoard - Planejador'!B14, TV_22!D:D)
+ SUMIF(TV_23!B:B, 'DashBoard - Planejador'!B14, TV_23!D:D)
+ SUMIF(TV_24!B:B, 'DashBoard - Planejador'!B14, TV_24!D:D)
+ SUMIF(TV_25!B:B, 'DashBoard - Planejador'!B14, TV_25!D:D)
+ SUMIF(TV_26!B:B, 'DashBoard - Planejador'!B14, TV_26!D:D)
+ SUMIF(TV_27!B:B, 'DashBoard - Planejador'!B14, TV_27!D:D)
+ SUMIF(TV_28!B:B, 'DashBoard - Planejador'!B14, TV_28!D:D)
+ SUMIF(TV_29!B:B, 'DashBoard - Planejador'!B14, TV_29!D:D)
+ SUMIF(TV_30!B:B, 'DashBoard - Planejador'!B14, TV_30!D:D)
+ SUMIF(TV_31!B:B, 'DashBoard - Planejador'!B14, TV_31!D:D)
+ SUMIF(TV_32!B:B, 'DashBoard - Planejador'!B14, TV_32!D:D)
+ SUMIF(TV_33!B:B, 'DashBoard - Planejador'!B14, TV_33!D:D)
+ SUMIF(TV_34!B:B, 'DashBoard - Planejador'!B14, TV_34!D:D)
+ SUMIF(TV_35!B:B, 'DashBoard - Planejador'!B14, TV_35!D:D)
+ SUMIF(TV_36!B:B, 'DashBoard - Planejador'!B14, TV_36!D:D)
+ SUMIF(TV_37!B:B, 'DashBoard - Planejador'!B14, TV_37!D:D)
+ SUMIF(TV_38!B:B, 'DashBoard - Planejador'!B14, TV_38!D:D)
+ SUMIF(TV_39!B:B, 'DashBoard - Planejador'!B14, TV_39!D:D)
+ SUMIF(TV_40!B:B, 'DashBoard - Planejador'!B14, TV_40!D:D)
+ SUMIF(TV_41!B:B, 'DashBoard - Planejador'!B14, TV_41!D:D)
+ SUMIF(TV_42!B:B, 'DashBoard - Planejador'!B14, TV_42!D:D)
+ SUMIF(TV_43!B:B, 'DashBoard - Planejador'!B14, TV_43!D:D)
+ SUMIF(TV_44!B:B, 'DashBoard - Planejador'!B14, TV_44!D:D)
+ SUMIF(TV_45!B:B, 'DashBoard - Planejador'!B14, TV_45!D:D)
+ SUMIF(TV_46!B:B, 'DashBoard - Planejador'!B14, TV_46!D:D)
+ SUMIF(TV_47!B:B, 'DashBoard - Planejador'!B14, TV_47!D:D)
+ SUMIF(TV_48!B:B, 'DashBoard - Planejador'!B14, TV_48!D:D)
+ SUMIF(TV_49!B:B, 'DashBoard - Planejador'!B14, TV_49!D:D)
+ SUMIF(TV_50!B:B, 'DashBoard - Planejador'!B14, TV_50!D:D)
+ SUMIF(TV_51!B:B, 'DashBoard - Planejador'!B14, TV_51!D:D)
+ SUMIF(TV_52!B:B, 'DashBoard - Planejador'!B14, TV_52!D:D)
+ SUMIF(TV_53!B:B, 'DashBoard - Planejador'!B14, TV_53!D:D)
+ SUMIF(TV_54!B:B, 'DashBoard - Planejador'!B14, TV_54!D:D)
+ SUMIF(TV_55!B:B, 'DashBoard - Planejador'!B14, TV_55!D:D)
+ SUMIF(TV_56!B:B, 'DashBoard - Planejador'!B14, TV_56!D:D)
+ SUMIF(TV_57!B:B, 'DashBoard - Planejador'!B14, TV_57!D:D)
+ SUMIF(TV_58!B:B, 'DashBoard - Planejador'!B14, TV_58!D:D)
+ SUMIF(TV_59!B:B, 'DashBoard - Planejador'!B14, TV_59!D:D)
+ SUMIF(TV_60!B:B, 'DashBoard - Planejador'!B14, TV_60!D:D)</f>
        <v>0</v>
      </c>
      <c r="E14" s="27">
        <f t="shared" si="1"/>
        <v>16</v>
      </c>
      <c r="F14" s="115">
        <f t="shared" si="2"/>
        <v>0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ELEVADOR 2</v>
      </c>
      <c r="BI14" s="188"/>
      <c r="BJ14" s="188"/>
      <c r="BK14" s="189"/>
      <c r="BL14" s="58"/>
      <c r="BM14" s="45"/>
      <c r="BN14" s="163"/>
      <c r="BO14" s="45"/>
      <c r="BP14" s="154" t="str">
        <f t="shared" si="0"/>
        <v>16 Pontos Disponíveis! Lojas: 8, 26, 50, 51, 57</v>
      </c>
      <c r="BQ14" s="125" t="str">
        <f>LEFT(IF(TV_1!E14&gt;0,TV_1!F$1&amp;", ","")&amp;
IF(TV_2!E14&gt;0,TV_2!F$1&amp;", ","")&amp;
IF(TV_3!E14&gt;0,TV_3!F$1&amp;", ","")&amp;
IF(TV_4!E14&gt;0,TV_4!F$1&amp;", ","")&amp;
IF(TV_5!E14&gt;0,TV_5!F$1&amp;", ","")&amp;
IF(TV_6!E14&gt;0,TV_6!F$1&amp;", ","")&amp;
IF(TV_7!E14&gt;0,TV_7!F$1&amp;", ","")&amp;
IF(TV_8!E14&gt;0,TV_8!F$1&amp;", ","")&amp;
IF(TV_9!E14&gt;0,TV_9!F$1&amp;", ","")&amp;
IF(TV_10!E14&gt;0,TV_10!F$1&amp;", ","")&amp;
IF(TV_11!E14&gt;0,TV_11!F$1&amp;", ","")&amp;
IF(TV_12!E14&gt;0,TV_12!F$1&amp;", ","")&amp;
IF(TV_13!E14&gt;0,TV_13!F$1&amp;", ","")&amp;
IF(TV_14!E14&gt;0,TV_14!F$1&amp;", ","")&amp;
IF(TV_15!E14&gt;0,TV_15!F$1&amp;", ","")&amp;
IF(TV_16!E14&gt;0,TV_16!F$1&amp;", ","")&amp;
IF(TV_17!E14&gt;0,TV_17!F$1&amp;", ","")&amp;
IF(TV_18!E14&gt;0,TV_18!F$1&amp;", ","")&amp;
IF(TV_19!E14&gt;0,TV_19!F$1&amp;", ","")&amp;
IF(TV_20!E14&gt;0,TV_20!F$1&amp;", ","")&amp;
IF(TV_21!E14&gt;0,TV_21!F$1&amp;", ","")&amp;
IF(TV_22!E14&gt;0,TV_22!F$1&amp;", ","")&amp;
IF(TV_23!E14&gt;0,TV_23!F$1&amp;", ","")&amp;
IF(TV_24!E14&gt;0,TV_24!F$1&amp;", ","")&amp;
IF(TV_25!E14&gt;0,TV_25!F$1&amp;", ","")&amp;
IF(TV_26!E14&gt;0,TV_26!F$1&amp;", ","")&amp;
IF(TV_27!E14&gt;0,TV_27!F$1&amp;", ","")&amp;
IF(TV_28!E14&gt;0,TV_28!F$1&amp;", ","")&amp;
IF(TV_29!E14&gt;0,TV_29!F$1&amp;", ","")&amp;
IF(TV_30!E14&gt;0,TV_30!F$1&amp;", ","")&amp;
IF(TV_31!E14&gt;0,TV_31!F$1&amp;", ","")&amp;
IF(TV_32!E14&gt;0,TV_32!F$1&amp;", ","")&amp;
IF(TV_33!E14&gt;0,TV_33!F$1&amp;", ","")&amp;
IF(TV_34!E14&gt;0,TV_34!F$1&amp;", ","")&amp;
IF(TV_35!E14&gt;0,TV_35!F$1&amp;", ","")&amp;
IF(TV_36!E14&gt;0,TV_36!F$1&amp;", ","")&amp;
IF(TV_37!E14&gt;0,TV_37!F$1&amp;", ","")&amp;
IF(TV_38!E14&gt;0,TV_38!F$1&amp;", ","")&amp;
IF(TV_39!E14&gt;0,TV_39!F$1&amp;", ","")&amp;
IF(TV_40!E14&gt;0,TV_40!F$1&amp;", ","")&amp;
IF(TV_41!E14&gt;0,TV_41!F$1&amp;", ","")&amp;
IF(TV_42!E14&gt;0,TV_42!F$1&amp;", ","")&amp;
IF(TV_43!E14&gt;0,TV_43!F$1&amp;", ","")&amp;
IF(TV_44!E14&gt;0,TV_44!F$1&amp;", ","")&amp;
IF(TV_45!E14&gt;0,TV_45!F$1&amp;", ","")&amp;
IF(TV_46!E14&gt;0,TV_46!F$1&amp;", ","")&amp;
IF(TV_47!E14&gt;0,TV_47!F$1&amp;", ","")&amp;
IF(TV_48!E14&gt;0,TV_48!F$1&amp;", ","")&amp;
IF(TV_49!E14&gt;0,TV_49!F$1&amp;", ","")&amp;
IF(TV_50!E14&gt;0,TV_50!F$1&amp;", ","")&amp;
IF(TV_51!E14&gt;0,TV_51!F$1&amp;", ","")&amp;
IF(TV_52!E14&gt;0,TV_52!F$1&amp;", ","")&amp;
IF(TV_53!E14&gt;0,TV_53!F$1&amp;", ","")&amp;
IF(TV_54!E14&gt;0,TV_54!F$1&amp;", ","")&amp;
IF(TV_55!E14&gt;0,TV_55!F$1&amp;", ","")&amp;
IF(TV_56!E14&gt;0,TV_56!F$1&amp;", ","")&amp;
IF(TV_57!E14&gt;0,TV_57!F$1&amp;", ","")&amp;
IF(TV_58!E14&gt;0,TV_58!F$1&amp;", ","")&amp;
IF(TV_59!E14&gt;0,TV_59!F$1&amp;", ","")&amp;
IF(TV_60!E14&gt;0,TV_60!F$1&amp;", ",""),LEN(IF(TV_1!E14&gt;0,TV_1!F$1&amp;", ","")&amp;
IF(TV_2!E14&gt;0,TV_2!F$1&amp;", ","")&amp;
IF(TV_3!E14&gt;0,TV_3!F$1&amp;", ","")&amp;
IF(TV_4!E14&gt;0,TV_4!F$1&amp;", ","")&amp;
IF(TV_5!E14&gt;0,TV_5!F$1&amp;", ","")&amp;
IF(TV_6!E14&gt;0,TV_6!F$1&amp;", ","")&amp;
IF(TV_7!E14&gt;0,TV_7!F$1&amp;", ","")&amp;
IF(TV_8!E14&gt;0,TV_8!F$1&amp;", ","")&amp;
IF(TV_9!E14&gt;0,TV_9!F$1&amp;", ","")&amp;
IF(TV_10!E14&gt;0,TV_10!F$1&amp;", ","")&amp;
IF(TV_11!E14&gt;0,TV_11!F$1&amp;", ","")&amp;
IF(TV_12!E14&gt;0,TV_12!F$1&amp;", ","")&amp;
IF(TV_13!E14&gt;0,TV_13!F$1&amp;", ","")&amp;
IF(TV_14!E14&gt;0,TV_14!F$1&amp;", ","")&amp;
IF(TV_15!E14&gt;0,TV_15!F$1&amp;", ","")&amp;
IF(TV_16!E14&gt;0,TV_16!F$1&amp;", ","")&amp;
IF(TV_17!E14&gt;0,TV_17!F$1&amp;", ","")&amp;
IF(TV_18!E14&gt;0,TV_18!F$1&amp;", ","")&amp;
IF(TV_19!E14&gt;0,TV_19!F$1&amp;", ","")&amp;
IF(TV_20!E14&gt;0,TV_20!F$1&amp;", ","")&amp;
IF(TV_21!E14&gt;0,TV_21!F$1&amp;", ","")&amp;
IF(TV_22!E14&gt;0,TV_22!F$1&amp;", ","")&amp;
IF(TV_23!E14&gt;0,TV_23!F$1&amp;", ","")&amp;
IF(TV_24!E14&gt;0,TV_24!F$1&amp;", ","")&amp;
IF(TV_25!E14&gt;0,TV_25!F$1&amp;", ","")&amp;
IF(TV_26!E14&gt;0,TV_26!F$1&amp;", ","")&amp;
IF(TV_27!E14&gt;0,TV_27!F$1&amp;", ","")&amp;
IF(TV_28!E14&gt;0,TV_28!F$1&amp;", ","")&amp;
IF(TV_29!E14&gt;0,TV_29!F$1&amp;", ","")&amp;
IF(TV_30!E14&gt;0,TV_30!F$1&amp;", ","")&amp;
IF(TV_31!E14&gt;0,TV_31!F$1&amp;", ","")&amp;
IF(TV_32!E14&gt;0,TV_32!F$1&amp;", ","")&amp;
IF(TV_33!E14&gt;0,TV_33!F$1&amp;", ","")&amp;
IF(TV_34!E14&gt;0,TV_34!F$1&amp;", ","")&amp;
IF(TV_35!E14&gt;0,TV_35!F$1&amp;", ","")&amp;
IF(TV_36!E14&gt;0,TV_36!F$1&amp;", ","")&amp;
IF(TV_37!E14&gt;0,TV_37!F$1&amp;", ","")&amp;
IF(TV_38!E14&gt;0,TV_38!F$1&amp;", ","")&amp;
IF(TV_39!E14&gt;0,TV_39!F$1&amp;", ","")&amp;
IF(TV_40!E14&gt;0,TV_40!F$1&amp;", ","")&amp;
IF(TV_41!E14&gt;0,TV_41!F$1&amp;", ","")&amp;
IF(TV_42!E14&gt;0,TV_42!F$1&amp;", ","")&amp;
IF(TV_43!E14&gt;0,TV_43!F$1&amp;", ","")&amp;
IF(TV_44!E14&gt;0,TV_44!F$1&amp;", ","")&amp;
IF(TV_45!E14&gt;0,TV_45!F$1&amp;", ","")&amp;
IF(TV_46!E14&gt;0,TV_46!F$1&amp;", ","")&amp;
IF(TV_47!E14&gt;0,TV_47!F$1&amp;", ","")&amp;
IF(TV_48!E14&gt;0,TV_48!F$1&amp;", ","")&amp;
IF(TV_49!E14&gt;0,TV_49!F$1&amp;", ","")&amp;
IF(TV_50!E14&gt;0,TV_50!F$1&amp;", ","")&amp;
IF(TV_51!E14&gt;0,TV_51!F$1&amp;", ","")&amp;
IF(TV_52!E14&gt;0,TV_52!F$1&amp;", ","")&amp;
IF(TV_53!E14&gt;0,TV_53!F$1&amp;", ","")&amp;
IF(TV_54!E14&gt;0,TV_54!F$1&amp;", ","")&amp;
IF(TV_55!E14&gt;0,TV_55!F$1&amp;", ","")&amp;
IF(TV_56!E14&gt;0,TV_56!F$1&amp;", ","")&amp;
IF(TV_57!E14&gt;0,TV_57!F$1&amp;", ","")&amp;
IF(TV_58!E14&gt;0,TV_58!F$1&amp;", ","")&amp;
IF(TV_59!E14&gt;0,TV_59!F$1&amp;", ","")&amp;
IF(TV_60!E14&gt;0,TV_60!F$1&amp;", ",""))-2)</f>
        <v>8, 26, 50, 51, 57</v>
      </c>
      <c r="BS14" s="131" t="s">
        <v>307</v>
      </c>
      <c r="BT14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Planejador'!BS14),IF(CA$3=2,SUMIFS('Planilha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Planejador'!BS14),IF(CA$3=3,SUMIFS('Planilha de Controle'!J:J,'Planilha de Controle'!O:O,"Instalado",'Planilha de Controle'!L:L,"&gt;="&amp;'DashBoard - Planejador'!BZ$9,'Planilha de Controle'!M:M,"&lt;="&amp;'DashBoard - Planejador'!BZ$10,'Planilha de Controle'!G:G,'DashBoard - Planejador'!BS14))))+IF(CA$3=1,SUMIFS('Planilha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Planejador'!BS14),IF(CA$3=2,SUMIFS('Planilha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Planejador'!BS14),IF(CA$3=3,SUMIFS('Planilha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Planejador'!BS14))))</f>
        <v>0</v>
      </c>
      <c r="BV14" s="131" t="s">
        <v>55</v>
      </c>
      <c r="BW14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Planejador'!BV14),IF(CA$3=2,SUMIFS('Planilha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Planejador'!BV14),IF(CA$3=3,SUMIFS('Planilha de Controle'!J:J,'Planilha de Controle'!O:O,"Instalado",'Planilha de Controle'!L:L,"&gt;="&amp;'DashBoard - Planejador'!BZ$9,'Planilha de Controle'!M:M,"&lt;="&amp;'DashBoard - Planejador'!BZ$10,'Planilha de Controle'!H:H,'DashBoard - Planejador'!BV14))))+IF(CA$3=1,SUMIFS('Planilha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Planejador'!BV14),IF(CA$3=2,SUMIFS('Planilha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Planejador'!BV14),IF(CA$3=3,SUMIFS('Planilha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Planejador'!BV14))))</f>
        <v>0</v>
      </c>
      <c r="CD14" s="23"/>
      <c r="CE14" s="23"/>
    </row>
    <row r="15" spans="2:83" ht="20.100000000000001" customHeight="1" x14ac:dyDescent="0.25">
      <c r="B15" s="26" t="s">
        <v>64</v>
      </c>
      <c r="C15" s="27">
        <f>SUMIF(TV_1!B:B, 'DashBoard - Planejador'!B15, TV_1!C:C)
+ SUMIF(TV_2!B:B, 'DashBoard - Planejador'!B15, TV_2!C:C)
+ SUMIF(TV_3!B:B, 'DashBoard - Planejador'!B15, TV_3!C:C)
+ SUMIF(TV_4!B:B, 'DashBoard - Planejador'!B15, TV_4!C:C)
+ SUMIF(TV_5!B:B, 'DashBoard - Planejador'!B15, TV_5!C:C)
+ SUMIF(TV_6!B:B, 'DashBoard - Planejador'!B15, TV_6!C:C)
+ SUMIF(TV_7!B:B, 'DashBoard - Planejador'!B15, TV_7!C:C)
+ SUMIF(TV_8!B:B, 'DashBoard - Planejador'!B15, TV_8!C:C)
+ SUMIF(TV_9!B:B, 'DashBoard - Planejador'!B15, TV_9!C:C)
+ SUMIF(TV_10!B:B, 'DashBoard - Planejador'!B15, TV_10!C:C)
+ SUMIF(TV_11!B:B, 'DashBoard - Planejador'!B15, TV_11!C:C)
+ SUMIF(TV_12!B:B, 'DashBoard - Planejador'!B15, TV_12!C:C)
+ SUMIF(TV_13!B:B, 'DashBoard - Planejador'!B15, TV_13!C:C)
+ SUMIF(TV_14!B:B, 'DashBoard - Planejador'!B15, TV_14!C:C)
+ SUMIF(TV_15!B:B, 'DashBoard - Planejador'!B15, TV_15!C:C)
+ SUMIF(TV_16!B:B, 'DashBoard - Planejador'!B15, TV_16!C:C)
+ SUMIF(TV_17!B:B, 'DashBoard - Planejador'!B15, TV_17!C:C)
+ SUMIF(TV_18!B:B, 'DashBoard - Planejador'!B15, TV_18!C:C)
+ SUMIF(TV_19!B:B, 'DashBoard - Planejador'!B15, TV_19!C:C)
+ SUMIF(TV_20!B:B, 'DashBoard - Planejador'!B15, TV_20!C:C)
+ SUMIF(TV_21!B:B, 'DashBoard - Planejador'!B15, TV_21!C:C)
+ SUMIF(TV_22!B:B, 'DashBoard - Planejador'!B15, TV_22!C:C)
+ SUMIF(TV_23!B:B, 'DashBoard - Planejador'!B15, TV_23!C:C)
+ SUMIF(TV_24!B:B, 'DashBoard - Planejador'!B15, TV_24!C:C)
+ SUMIF(TV_25!B:B, 'DashBoard - Planejador'!B15, TV_25!C:C)
+ SUMIF(TV_26!B:B, 'DashBoard - Planejador'!B15, TV_26!C:C)
+ SUMIF(TV_27!B:B, 'DashBoard - Planejador'!B15, TV_27!C:C)
+ SUMIF(TV_28!B:B, 'DashBoard - Planejador'!B15, TV_28!C:C)
+ SUMIF(TV_29!B:B, 'DashBoard - Planejador'!B15, TV_29!C:C)
+ SUMIF(TV_30!B:B, 'DashBoard - Planejador'!B15, TV_30!C:C)
+ SUMIF(TV_31!B:B, 'DashBoard - Planejador'!B15, TV_31!C:C)
+ SUMIF(TV_32!B:B, 'DashBoard - Planejador'!B15, TV_32!C:C)
+ SUMIF(TV_33!B:B, 'DashBoard - Planejador'!B15, TV_33!C:C)
+ SUMIF(TV_34!B:B, 'DashBoard - Planejador'!B15, TV_34!C:C)
+ SUMIF(TV_35!B:B, 'DashBoard - Planejador'!B15, TV_35!C:C)
+ SUMIF(TV_36!B:B, 'DashBoard - Planejador'!B15, TV_36!C:C)
+ SUMIF(TV_37!B:B, 'DashBoard - Planejador'!B15, TV_37!C:C)
+ SUMIF(TV_38!B:B, 'DashBoard - Planejador'!B15, TV_38!C:C)
+ SUMIF(TV_39!B:B, 'DashBoard - Planejador'!B15, TV_39!C:C)
+ SUMIF(TV_40!B:B, 'DashBoard - Planejador'!B15, TV_40!C:C)
+ SUMIF(TV_41!B:B, 'DashBoard - Planejador'!B15, TV_41!C:C)
+ SUMIF(TV_42!B:B, 'DashBoard - Planejador'!B15, TV_42!C:C)
+ SUMIF(TV_43!B:B, 'DashBoard - Planejador'!B15, TV_43!C:C)
+ SUMIF(TV_44!B:B, 'DashBoard - Planejador'!B15, TV_44!C:C)
+ SUMIF(TV_45!B:B, 'DashBoard - Planejador'!B15, TV_45!C:C)
+ SUMIF(TV_46!B:B, 'DashBoard - Planejador'!B15, TV_46!C:C)
+ SUMIF(TV_47!B:B, 'DashBoard - Planejador'!B15, TV_47!C:C)
+ SUMIF(TV_48!B:B, 'DashBoard - Planejador'!B15, TV_48!C:C)
+ SUMIF(TV_49!B:B, 'DashBoard - Planejador'!B15, TV_49!C:C)
+ SUMIF(TV_50!B:B, 'DashBoard - Planejador'!B15, TV_50!C:C)
+ SUMIF(TV_51!B:B, 'DashBoard - Planejador'!B15, TV_51!C:C)
+ SUMIF(TV_52!B:B, 'DashBoard - Planejador'!B15, TV_52!C:C)
+ SUMIF(TV_53!B:B, 'DashBoard - Planejador'!B15, TV_53!C:C)
+ SUMIF(TV_54!B:B, 'DashBoard - Planejador'!B15, TV_54!C:C)
+ SUMIF(TV_55!B:B, 'DashBoard - Planejador'!B15, TV_55!C:C)
+ SUMIF(TV_56!B:B, 'DashBoard - Planejador'!B15, TV_56!C:C)
+ SUMIF(TV_57!B:B, 'DashBoard - Planejador'!B15, TV_57!C:C)
+ SUMIF(TV_58!B:B, 'DashBoard - Planejador'!B15, TV_58!C:C)
+ SUMIF(TV_59!B:B, 'DashBoard - Planejador'!B15, TV_59!C:C)
+ SUMIF(TV_60!B:B, 'DashBoard - Planejador'!B15, TV_60!C:C)</f>
        <v>7</v>
      </c>
      <c r="D15" s="27">
        <f ca="1">SUMIF(TV_1!B:B, 'DashBoard - Planejador'!B15, TV_1!D:D)
+ SUMIF(TV_2!B:B, 'DashBoard - Planejador'!B15, TV_2!D:D)
+ SUMIF(TV_3!B:B, 'DashBoard - Planejador'!B15, TV_3!D:D)
+ SUMIF(TV_4!B:B, 'DashBoard - Planejador'!B15, TV_4!D:D)
+ SUMIF(TV_5!B:B, 'DashBoard - Planejador'!B15, TV_5!D:D)
+ SUMIF(TV_6!B:B, 'DashBoard - Planejador'!B15, TV_6!D:D)
+ SUMIF(TV_7!B:B, 'DashBoard - Planejador'!B15, TV_7!D:D)
+ SUMIF(TV_8!B:B, 'DashBoard - Planejador'!B15, TV_8!D:D)
+ SUMIF(TV_9!B:B, 'DashBoard - Planejador'!B15, TV_9!D:D)
+ SUMIF(TV_10!B:B, 'DashBoard - Planejador'!B15, TV_10!D:D)
+ SUMIF(TV_11!B:B, 'DashBoard - Planejador'!B15, TV_11!D:D)
+ SUMIF(TV_12!B:B, 'DashBoard - Planejador'!B15, TV_12!D:D)
+ SUMIF(TV_13!B:B, 'DashBoard - Planejador'!B15, TV_13!D:D)
+ SUMIF(TV_14!B:B, 'DashBoard - Planejador'!B15, TV_14!D:D)
+ SUMIF(TV_15!B:B, 'DashBoard - Planejador'!B15, TV_15!D:D)
+ SUMIF(TV_16!B:B, 'DashBoard - Planejador'!B15, TV_16!D:D)
+ SUMIF(TV_17!B:B, 'DashBoard - Planejador'!B15, TV_17!D:D)
+ SUMIF(TV_18!B:B, 'DashBoard - Planejador'!B15, TV_18!D:D)
+ SUMIF(TV_19!B:B, 'DashBoard - Planejador'!B15, TV_19!D:D)
+ SUMIF(TV_20!B:B, 'DashBoard - Planejador'!B15, TV_20!D:D)
+ SUMIF(TV_21!B:B, 'DashBoard - Planejador'!B15, TV_21!D:D)
+ SUMIF(TV_22!B:B, 'DashBoard - Planejador'!B15, TV_22!D:D)
+ SUMIF(TV_23!B:B, 'DashBoard - Planejador'!B15, TV_23!D:D)
+ SUMIF(TV_24!B:B, 'DashBoard - Planejador'!B15, TV_24!D:D)
+ SUMIF(TV_25!B:B, 'DashBoard - Planejador'!B15, TV_25!D:D)
+ SUMIF(TV_26!B:B, 'DashBoard - Planejador'!B15, TV_26!D:D)
+ SUMIF(TV_27!B:B, 'DashBoard - Planejador'!B15, TV_27!D:D)
+ SUMIF(TV_28!B:B, 'DashBoard - Planejador'!B15, TV_28!D:D)
+ SUMIF(TV_29!B:B, 'DashBoard - Planejador'!B15, TV_29!D:D)
+ SUMIF(TV_30!B:B, 'DashBoard - Planejador'!B15, TV_30!D:D)
+ SUMIF(TV_31!B:B, 'DashBoard - Planejador'!B15, TV_31!D:D)
+ SUMIF(TV_32!B:B, 'DashBoard - Planejador'!B15, TV_32!D:D)
+ SUMIF(TV_33!B:B, 'DashBoard - Planejador'!B15, TV_33!D:D)
+ SUMIF(TV_34!B:B, 'DashBoard - Planejador'!B15, TV_34!D:D)
+ SUMIF(TV_35!B:B, 'DashBoard - Planejador'!B15, TV_35!D:D)
+ SUMIF(TV_36!B:B, 'DashBoard - Planejador'!B15, TV_36!D:D)
+ SUMIF(TV_37!B:B, 'DashBoard - Planejador'!B15, TV_37!D:D)
+ SUMIF(TV_38!B:B, 'DashBoard - Planejador'!B15, TV_38!D:D)
+ SUMIF(TV_39!B:B, 'DashBoard - Planejador'!B15, TV_39!D:D)
+ SUMIF(TV_40!B:B, 'DashBoard - Planejador'!B15, TV_40!D:D)
+ SUMIF(TV_41!B:B, 'DashBoard - Planejador'!B15, TV_41!D:D)
+ SUMIF(TV_42!B:B, 'DashBoard - Planejador'!B15, TV_42!D:D)
+ SUMIF(TV_43!B:B, 'DashBoard - Planejador'!B15, TV_43!D:D)
+ SUMIF(TV_44!B:B, 'DashBoard - Planejador'!B15, TV_44!D:D)
+ SUMIF(TV_45!B:B, 'DashBoard - Planejador'!B15, TV_45!D:D)
+ SUMIF(TV_46!B:B, 'DashBoard - Planejador'!B15, TV_46!D:D)
+ SUMIF(TV_47!B:B, 'DashBoard - Planejador'!B15, TV_47!D:D)
+ SUMIF(TV_48!B:B, 'DashBoard - Planejador'!B15, TV_48!D:D)
+ SUMIF(TV_49!B:B, 'DashBoard - Planejador'!B15, TV_49!D:D)
+ SUMIF(TV_50!B:B, 'DashBoard - Planejador'!B15, TV_50!D:D)
+ SUMIF(TV_51!B:B, 'DashBoard - Planejador'!B15, TV_51!D:D)
+ SUMIF(TV_52!B:B, 'DashBoard - Planejador'!B15, TV_52!D:D)
+ SUMIF(TV_53!B:B, 'DashBoard - Planejador'!B15, TV_53!D:D)
+ SUMIF(TV_54!B:B, 'DashBoard - Planejador'!B15, TV_54!D:D)
+ SUMIF(TV_55!B:B, 'DashBoard - Planejador'!B15, TV_55!D:D)
+ SUMIF(TV_56!B:B, 'DashBoard - Planejador'!B15, TV_56!D:D)
+ SUMIF(TV_57!B:B, 'DashBoard - Planejador'!B15, TV_57!D:D)
+ SUMIF(TV_58!B:B, 'DashBoard - Planejador'!B15, TV_58!D:D)
+ SUMIF(TV_59!B:B, 'DashBoard - Planejador'!B15, TV_59!D:D)
+ SUMIF(TV_60!B:B, 'DashBoard - Planejador'!B15, TV_60!D:D)</f>
        <v>0</v>
      </c>
      <c r="E15" s="27">
        <f t="shared" ca="1" si="1"/>
        <v>7</v>
      </c>
      <c r="F15" s="115">
        <f t="shared" ca="1" si="2"/>
        <v>0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154" t="str">
        <f t="shared" ca="1" si="0"/>
        <v>7 Pontos Disponíveis! Lojas: 26, 46, 50, 51, 57</v>
      </c>
      <c r="BQ15" s="125" t="str">
        <f ca="1">LEFT(IF(TV_1!E15&gt;0,TV_1!F$1&amp;", ","")&amp;
IF(TV_2!E15&gt;0,TV_2!F$1&amp;", ","")&amp;
IF(TV_3!E15&gt;0,TV_3!F$1&amp;", ","")&amp;
IF(TV_4!E15&gt;0,TV_4!F$1&amp;", ","")&amp;
IF(TV_5!E15&gt;0,TV_5!F$1&amp;", ","")&amp;
IF(TV_6!E15&gt;0,TV_6!F$1&amp;", ","")&amp;
IF(TV_7!E15&gt;0,TV_7!F$1&amp;", ","")&amp;
IF(TV_8!E15&gt;0,TV_8!F$1&amp;", ","")&amp;
IF(TV_9!E15&gt;0,TV_9!F$1&amp;", ","")&amp;
IF(TV_10!E15&gt;0,TV_10!F$1&amp;", ","")&amp;
IF(TV_11!E15&gt;0,TV_11!F$1&amp;", ","")&amp;
IF(TV_12!E15&gt;0,TV_12!F$1&amp;", ","")&amp;
IF(TV_13!E15&gt;0,TV_13!F$1&amp;", ","")&amp;
IF(TV_14!E15&gt;0,TV_14!F$1&amp;", ","")&amp;
IF(TV_15!E15&gt;0,TV_15!F$1&amp;", ","")&amp;
IF(TV_16!E15&gt;0,TV_16!F$1&amp;", ","")&amp;
IF(TV_17!E15&gt;0,TV_17!F$1&amp;", ","")&amp;
IF(TV_18!E15&gt;0,TV_18!F$1&amp;", ","")&amp;
IF(TV_19!E15&gt;0,TV_19!F$1&amp;", ","")&amp;
IF(TV_20!E15&gt;0,TV_20!F$1&amp;", ","")&amp;
IF(TV_21!E15&gt;0,TV_21!F$1&amp;", ","")&amp;
IF(TV_22!E15&gt;0,TV_22!F$1&amp;", ","")&amp;
IF(TV_23!E15&gt;0,TV_23!F$1&amp;", ","")&amp;
IF(TV_24!E15&gt;0,TV_24!F$1&amp;", ","")&amp;
IF(TV_25!E15&gt;0,TV_25!F$1&amp;", ","")&amp;
IF(TV_26!E15&gt;0,TV_26!F$1&amp;", ","")&amp;
IF(TV_27!E15&gt;0,TV_27!F$1&amp;", ","")&amp;
IF(TV_28!E15&gt;0,TV_28!F$1&amp;", ","")&amp;
IF(TV_29!E15&gt;0,TV_29!F$1&amp;", ","")&amp;
IF(TV_30!E15&gt;0,TV_30!F$1&amp;", ","")&amp;
IF(TV_31!E15&gt;0,TV_31!F$1&amp;", ","")&amp;
IF(TV_32!E15&gt;0,TV_32!F$1&amp;", ","")&amp;
IF(TV_33!E15&gt;0,TV_33!F$1&amp;", ","")&amp;
IF(TV_34!E15&gt;0,TV_34!F$1&amp;", ","")&amp;
IF(TV_35!E15&gt;0,TV_35!F$1&amp;", ","")&amp;
IF(TV_36!E15&gt;0,TV_36!F$1&amp;", ","")&amp;
IF(TV_37!E15&gt;0,TV_37!F$1&amp;", ","")&amp;
IF(TV_38!E15&gt;0,TV_38!F$1&amp;", ","")&amp;
IF(TV_39!E15&gt;0,TV_39!F$1&amp;", ","")&amp;
IF(TV_40!E15&gt;0,TV_40!F$1&amp;", ","")&amp;
IF(TV_41!E15&gt;0,TV_41!F$1&amp;", ","")&amp;
IF(TV_42!E15&gt;0,TV_42!F$1&amp;", ","")&amp;
IF(TV_43!E15&gt;0,TV_43!F$1&amp;", ","")&amp;
IF(TV_44!E15&gt;0,TV_44!F$1&amp;", ","")&amp;
IF(TV_45!E15&gt;0,TV_45!F$1&amp;", ","")&amp;
IF(TV_46!E15&gt;0,TV_46!F$1&amp;", ","")&amp;
IF(TV_47!E15&gt;0,TV_47!F$1&amp;", ","")&amp;
IF(TV_48!E15&gt;0,TV_48!F$1&amp;", ","")&amp;
IF(TV_49!E15&gt;0,TV_49!F$1&amp;", ","")&amp;
IF(TV_50!E15&gt;0,TV_50!F$1&amp;", ","")&amp;
IF(TV_51!E15&gt;0,TV_51!F$1&amp;", ","")&amp;
IF(TV_52!E15&gt;0,TV_52!F$1&amp;", ","")&amp;
IF(TV_53!E15&gt;0,TV_53!F$1&amp;", ","")&amp;
IF(TV_54!E15&gt;0,TV_54!F$1&amp;", ","")&amp;
IF(TV_55!E15&gt;0,TV_55!F$1&amp;", ","")&amp;
IF(TV_56!E15&gt;0,TV_56!F$1&amp;", ","")&amp;
IF(TV_57!E15&gt;0,TV_57!F$1&amp;", ","")&amp;
IF(TV_58!E15&gt;0,TV_58!F$1&amp;", ","")&amp;
IF(TV_59!E15&gt;0,TV_59!F$1&amp;", ","")&amp;
IF(TV_60!E15&gt;0,TV_60!F$1&amp;", ",""),LEN(IF(TV_1!E15&gt;0,TV_1!F$1&amp;", ","")&amp;
IF(TV_2!E15&gt;0,TV_2!F$1&amp;", ","")&amp;
IF(TV_3!E15&gt;0,TV_3!F$1&amp;", ","")&amp;
IF(TV_4!E15&gt;0,TV_4!F$1&amp;", ","")&amp;
IF(TV_5!E15&gt;0,TV_5!F$1&amp;", ","")&amp;
IF(TV_6!E15&gt;0,TV_6!F$1&amp;", ","")&amp;
IF(TV_7!E15&gt;0,TV_7!F$1&amp;", ","")&amp;
IF(TV_8!E15&gt;0,TV_8!F$1&amp;", ","")&amp;
IF(TV_9!E15&gt;0,TV_9!F$1&amp;", ","")&amp;
IF(TV_10!E15&gt;0,TV_10!F$1&amp;", ","")&amp;
IF(TV_11!E15&gt;0,TV_11!F$1&amp;", ","")&amp;
IF(TV_12!E15&gt;0,TV_12!F$1&amp;", ","")&amp;
IF(TV_13!E15&gt;0,TV_13!F$1&amp;", ","")&amp;
IF(TV_14!E15&gt;0,TV_14!F$1&amp;", ","")&amp;
IF(TV_15!E15&gt;0,TV_15!F$1&amp;", ","")&amp;
IF(TV_16!E15&gt;0,TV_16!F$1&amp;", ","")&amp;
IF(TV_17!E15&gt;0,TV_17!F$1&amp;", ","")&amp;
IF(TV_18!E15&gt;0,TV_18!F$1&amp;", ","")&amp;
IF(TV_19!E15&gt;0,TV_19!F$1&amp;", ","")&amp;
IF(TV_20!E15&gt;0,TV_20!F$1&amp;", ","")&amp;
IF(TV_21!E15&gt;0,TV_21!F$1&amp;", ","")&amp;
IF(TV_22!E15&gt;0,TV_22!F$1&amp;", ","")&amp;
IF(TV_23!E15&gt;0,TV_23!F$1&amp;", ","")&amp;
IF(TV_24!E15&gt;0,TV_24!F$1&amp;", ","")&amp;
IF(TV_25!E15&gt;0,TV_25!F$1&amp;", ","")&amp;
IF(TV_26!E15&gt;0,TV_26!F$1&amp;", ","")&amp;
IF(TV_27!E15&gt;0,TV_27!F$1&amp;", ","")&amp;
IF(TV_28!E15&gt;0,TV_28!F$1&amp;", ","")&amp;
IF(TV_29!E15&gt;0,TV_29!F$1&amp;", ","")&amp;
IF(TV_30!E15&gt;0,TV_30!F$1&amp;", ","")&amp;
IF(TV_31!E15&gt;0,TV_31!F$1&amp;", ","")&amp;
IF(TV_32!E15&gt;0,TV_32!F$1&amp;", ","")&amp;
IF(TV_33!E15&gt;0,TV_33!F$1&amp;", ","")&amp;
IF(TV_34!E15&gt;0,TV_34!F$1&amp;", ","")&amp;
IF(TV_35!E15&gt;0,TV_35!F$1&amp;", ","")&amp;
IF(TV_36!E15&gt;0,TV_36!F$1&amp;", ","")&amp;
IF(TV_37!E15&gt;0,TV_37!F$1&amp;", ","")&amp;
IF(TV_38!E15&gt;0,TV_38!F$1&amp;", ","")&amp;
IF(TV_39!E15&gt;0,TV_39!F$1&amp;", ","")&amp;
IF(TV_40!E15&gt;0,TV_40!F$1&amp;", ","")&amp;
IF(TV_41!E15&gt;0,TV_41!F$1&amp;", ","")&amp;
IF(TV_42!E15&gt;0,TV_42!F$1&amp;", ","")&amp;
IF(TV_43!E15&gt;0,TV_43!F$1&amp;", ","")&amp;
IF(TV_44!E15&gt;0,TV_44!F$1&amp;", ","")&amp;
IF(TV_45!E15&gt;0,TV_45!F$1&amp;", ","")&amp;
IF(TV_46!E15&gt;0,TV_46!F$1&amp;", ","")&amp;
IF(TV_47!E15&gt;0,TV_47!F$1&amp;", ","")&amp;
IF(TV_48!E15&gt;0,TV_48!F$1&amp;", ","")&amp;
IF(TV_49!E15&gt;0,TV_49!F$1&amp;", ","")&amp;
IF(TV_50!E15&gt;0,TV_50!F$1&amp;", ","")&amp;
IF(TV_51!E15&gt;0,TV_51!F$1&amp;", ","")&amp;
IF(TV_52!E15&gt;0,TV_52!F$1&amp;", ","")&amp;
IF(TV_53!E15&gt;0,TV_53!F$1&amp;", ","")&amp;
IF(TV_54!E15&gt;0,TV_54!F$1&amp;", ","")&amp;
IF(TV_55!E15&gt;0,TV_55!F$1&amp;", ","")&amp;
IF(TV_56!E15&gt;0,TV_56!F$1&amp;", ","")&amp;
IF(TV_57!E15&gt;0,TV_57!F$1&amp;", ","")&amp;
IF(TV_58!E15&gt;0,TV_58!F$1&amp;", ","")&amp;
IF(TV_59!E15&gt;0,TV_59!F$1&amp;", ","")&amp;
IF(TV_60!E15&gt;0,TV_60!F$1&amp;", ",""))-2)</f>
        <v>26, 46, 50, 51, 57</v>
      </c>
      <c r="BS15" s="131" t="s">
        <v>308</v>
      </c>
      <c r="BT15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Planejador'!BS15),IF(CA$3=2,SUMIFS('Planilha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Planejador'!BS15),IF(CA$3=3,SUMIFS('Planilha de Controle'!J:J,'Planilha de Controle'!O:O,"Instalado",'Planilha de Controle'!L:L,"&gt;="&amp;'DashBoard - Planejador'!BZ$9,'Planilha de Controle'!M:M,"&lt;="&amp;'DashBoard - Planejador'!BZ$10,'Planilha de Controle'!G:G,'DashBoard - Planejador'!BS15))))+IF(CA$3=1,SUMIFS('Planilha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Planejador'!BS15),IF(CA$3=2,SUMIFS('Planilha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Planejador'!BS15),IF(CA$3=3,SUMIFS('Planilha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Planejador'!BS15))))</f>
        <v>0</v>
      </c>
      <c r="BV15" s="131" t="s">
        <v>56</v>
      </c>
      <c r="BW15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Planejador'!BV15),IF(CA$3=2,SUMIFS('Planilha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Planejador'!BV15),IF(CA$3=3,SUMIFS('Planilha de Controle'!J:J,'Planilha de Controle'!O:O,"Instalado",'Planilha de Controle'!L:L,"&gt;="&amp;'DashBoard - Planejador'!BZ$9,'Planilha de Controle'!M:M,"&lt;="&amp;'DashBoard - Planejador'!BZ$10,'Planilha de Controle'!H:H,'DashBoard - Planejador'!BV15))))+IF(CA$3=1,SUMIFS('Planilha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Planejador'!BV15),IF(CA$3=2,SUMIFS('Planilha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Planejador'!BV15),IF(CA$3=3,SUMIFS('Planilha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Planejador'!BV15))))</f>
        <v>100</v>
      </c>
      <c r="CD15" s="23"/>
      <c r="CE15" s="23"/>
    </row>
    <row r="16" spans="2:83" ht="20.100000000000001" customHeight="1" x14ac:dyDescent="0.25">
      <c r="B16" s="26" t="s">
        <v>69</v>
      </c>
      <c r="C16" s="27">
        <f>SUMIF(TV_1!B:B, 'DashBoard - Planejador'!B16, TV_1!C:C)
+ SUMIF(TV_2!B:B, 'DashBoard - Planejador'!B16, TV_2!C:C)
+ SUMIF(TV_3!B:B, 'DashBoard - Planejador'!B16, TV_3!C:C)
+ SUMIF(TV_4!B:B, 'DashBoard - Planejador'!B16, TV_4!C:C)
+ SUMIF(TV_5!B:B, 'DashBoard - Planejador'!B16, TV_5!C:C)
+ SUMIF(TV_6!B:B, 'DashBoard - Planejador'!B16, TV_6!C:C)
+ SUMIF(TV_7!B:B, 'DashBoard - Planejador'!B16, TV_7!C:C)
+ SUMIF(TV_8!B:B, 'DashBoard - Planejador'!B16, TV_8!C:C)
+ SUMIF(TV_9!B:B, 'DashBoard - Planejador'!B16, TV_9!C:C)
+ SUMIF(TV_10!B:B, 'DashBoard - Planejador'!B16, TV_10!C:C)
+ SUMIF(TV_11!B:B, 'DashBoard - Planejador'!B16, TV_11!C:C)
+ SUMIF(TV_12!B:B, 'DashBoard - Planejador'!B16, TV_12!C:C)
+ SUMIF(TV_13!B:B, 'DashBoard - Planejador'!B16, TV_13!C:C)
+ SUMIF(TV_14!B:B, 'DashBoard - Planejador'!B16, TV_14!C:C)
+ SUMIF(TV_15!B:B, 'DashBoard - Planejador'!B16, TV_15!C:C)
+ SUMIF(TV_16!B:B, 'DashBoard - Planejador'!B16, TV_16!C:C)
+ SUMIF(TV_17!B:B, 'DashBoard - Planejador'!B16, TV_17!C:C)
+ SUMIF(TV_18!B:B, 'DashBoard - Planejador'!B16, TV_18!C:C)
+ SUMIF(TV_19!B:B, 'DashBoard - Planejador'!B16, TV_19!C:C)
+ SUMIF(TV_20!B:B, 'DashBoard - Planejador'!B16, TV_20!C:C)
+ SUMIF(TV_21!B:B, 'DashBoard - Planejador'!B16, TV_21!C:C)
+ SUMIF(TV_22!B:B, 'DashBoard - Planejador'!B16, TV_22!C:C)
+ SUMIF(TV_23!B:B, 'DashBoard - Planejador'!B16, TV_23!C:C)
+ SUMIF(TV_24!B:B, 'DashBoard - Planejador'!B16, TV_24!C:C)
+ SUMIF(TV_25!B:B, 'DashBoard - Planejador'!B16, TV_25!C:C)
+ SUMIF(TV_26!B:B, 'DashBoard - Planejador'!B16, TV_26!C:C)
+ SUMIF(TV_27!B:B, 'DashBoard - Planejador'!B16, TV_27!C:C)
+ SUMIF(TV_28!B:B, 'DashBoard - Planejador'!B16, TV_28!C:C)
+ SUMIF(TV_29!B:B, 'DashBoard - Planejador'!B16, TV_29!C:C)
+ SUMIF(TV_30!B:B, 'DashBoard - Planejador'!B16, TV_30!C:C)
+ SUMIF(TV_31!B:B, 'DashBoard - Planejador'!B16, TV_31!C:C)
+ SUMIF(TV_32!B:B, 'DashBoard - Planejador'!B16, TV_32!C:C)
+ SUMIF(TV_33!B:B, 'DashBoard - Planejador'!B16, TV_33!C:C)
+ SUMIF(TV_34!B:B, 'DashBoard - Planejador'!B16, TV_34!C:C)
+ SUMIF(TV_35!B:B, 'DashBoard - Planejador'!B16, TV_35!C:C)
+ SUMIF(TV_36!B:B, 'DashBoard - Planejador'!B16, TV_36!C:C)
+ SUMIF(TV_37!B:B, 'DashBoard - Planejador'!B16, TV_37!C:C)
+ SUMIF(TV_38!B:B, 'DashBoard - Planejador'!B16, TV_38!C:C)
+ SUMIF(TV_39!B:B, 'DashBoard - Planejador'!B16, TV_39!C:C)
+ SUMIF(TV_40!B:B, 'DashBoard - Planejador'!B16, TV_40!C:C)
+ SUMIF(TV_41!B:B, 'DashBoard - Planejador'!B16, TV_41!C:C)
+ SUMIF(TV_42!B:B, 'DashBoard - Planejador'!B16, TV_42!C:C)
+ SUMIF(TV_43!B:B, 'DashBoard - Planejador'!B16, TV_43!C:C)
+ SUMIF(TV_44!B:B, 'DashBoard - Planejador'!B16, TV_44!C:C)
+ SUMIF(TV_45!B:B, 'DashBoard - Planejador'!B16, TV_45!C:C)
+ SUMIF(TV_46!B:B, 'DashBoard - Planejador'!B16, TV_46!C:C)
+ SUMIF(TV_47!B:B, 'DashBoard - Planejador'!B16, TV_47!C:C)
+ SUMIF(TV_48!B:B, 'DashBoard - Planejador'!B16, TV_48!C:C)
+ SUMIF(TV_49!B:B, 'DashBoard - Planejador'!B16, TV_49!C:C)
+ SUMIF(TV_50!B:B, 'DashBoard - Planejador'!B16, TV_50!C:C)
+ SUMIF(TV_51!B:B, 'DashBoard - Planejador'!B16, TV_51!C:C)
+ SUMIF(TV_52!B:B, 'DashBoard - Planejador'!B16, TV_52!C:C)
+ SUMIF(TV_53!B:B, 'DashBoard - Planejador'!B16, TV_53!C:C)
+ SUMIF(TV_54!B:B, 'DashBoard - Planejador'!B16, TV_54!C:C)
+ SUMIF(TV_55!B:B, 'DashBoard - Planejador'!B16, TV_55!C:C)
+ SUMIF(TV_56!B:B, 'DashBoard - Planejador'!B16, TV_56!C:C)
+ SUMIF(TV_57!B:B, 'DashBoard - Planejador'!B16, TV_57!C:C)
+ SUMIF(TV_58!B:B, 'DashBoard - Planejador'!B16, TV_58!C:C)
+ SUMIF(TV_59!B:B, 'DashBoard - Planejador'!B16, TV_59!C:C)
+ SUMIF(TV_60!B:B, 'DashBoard - Planejador'!B16, TV_60!C:C)</f>
        <v>6</v>
      </c>
      <c r="D16" s="27">
        <f>SUMIF(TV_1!B:B, 'DashBoard - Planejador'!B16, TV_1!D:D)
+ SUMIF(TV_2!B:B, 'DashBoard - Planejador'!B16, TV_2!D:D)
+ SUMIF(TV_3!B:B, 'DashBoard - Planejador'!B16, TV_3!D:D)
+ SUMIF(TV_4!B:B, 'DashBoard - Planejador'!B16, TV_4!D:D)
+ SUMIF(TV_5!B:B, 'DashBoard - Planejador'!B16, TV_5!D:D)
+ SUMIF(TV_6!B:B, 'DashBoard - Planejador'!B16, TV_6!D:D)
+ SUMIF(TV_7!B:B, 'DashBoard - Planejador'!B16, TV_7!D:D)
+ SUMIF(TV_8!B:B, 'DashBoard - Planejador'!B16, TV_8!D:D)
+ SUMIF(TV_9!B:B, 'DashBoard - Planejador'!B16, TV_9!D:D)
+ SUMIF(TV_10!B:B, 'DashBoard - Planejador'!B16, TV_10!D:D)
+ SUMIF(TV_11!B:B, 'DashBoard - Planejador'!B16, TV_11!D:D)
+ SUMIF(TV_12!B:B, 'DashBoard - Planejador'!B16, TV_12!D:D)
+ SUMIF(TV_13!B:B, 'DashBoard - Planejador'!B16, TV_13!D:D)
+ SUMIF(TV_14!B:B, 'DashBoard - Planejador'!B16, TV_14!D:D)
+ SUMIF(TV_15!B:B, 'DashBoard - Planejador'!B16, TV_15!D:D)
+ SUMIF(TV_16!B:B, 'DashBoard - Planejador'!B16, TV_16!D:D)
+ SUMIF(TV_17!B:B, 'DashBoard - Planejador'!B16, TV_17!D:D)
+ SUMIF(TV_18!B:B, 'DashBoard - Planejador'!B16, TV_18!D:D)
+ SUMIF(TV_19!B:B, 'DashBoard - Planejador'!B16, TV_19!D:D)
+ SUMIF(TV_20!B:B, 'DashBoard - Planejador'!B16, TV_20!D:D)
+ SUMIF(TV_21!B:B, 'DashBoard - Planejador'!B16, TV_21!D:D)
+ SUMIF(TV_22!B:B, 'DashBoard - Planejador'!B16, TV_22!D:D)
+ SUMIF(TV_23!B:B, 'DashBoard - Planejador'!B16, TV_23!D:D)
+ SUMIF(TV_24!B:B, 'DashBoard - Planejador'!B16, TV_24!D:D)
+ SUMIF(TV_25!B:B, 'DashBoard - Planejador'!B16, TV_25!D:D)
+ SUMIF(TV_26!B:B, 'DashBoard - Planejador'!B16, TV_26!D:D)
+ SUMIF(TV_27!B:B, 'DashBoard - Planejador'!B16, TV_27!D:D)
+ SUMIF(TV_28!B:B, 'DashBoard - Planejador'!B16, TV_28!D:D)
+ SUMIF(TV_29!B:B, 'DashBoard - Planejador'!B16, TV_29!D:D)
+ SUMIF(TV_30!B:B, 'DashBoard - Planejador'!B16, TV_30!D:D)
+ SUMIF(TV_31!B:B, 'DashBoard - Planejador'!B16, TV_31!D:D)
+ SUMIF(TV_32!B:B, 'DashBoard - Planejador'!B16, TV_32!D:D)
+ SUMIF(TV_33!B:B, 'DashBoard - Planejador'!B16, TV_33!D:D)
+ SUMIF(TV_34!B:B, 'DashBoard - Planejador'!B16, TV_34!D:D)
+ SUMIF(TV_35!B:B, 'DashBoard - Planejador'!B16, TV_35!D:D)
+ SUMIF(TV_36!B:B, 'DashBoard - Planejador'!B16, TV_36!D:D)
+ SUMIF(TV_37!B:B, 'DashBoard - Planejador'!B16, TV_37!D:D)
+ SUMIF(TV_38!B:B, 'DashBoard - Planejador'!B16, TV_38!D:D)
+ SUMIF(TV_39!B:B, 'DashBoard - Planejador'!B16, TV_39!D:D)
+ SUMIF(TV_40!B:B, 'DashBoard - Planejador'!B16, TV_40!D:D)
+ SUMIF(TV_41!B:B, 'DashBoard - Planejador'!B16, TV_41!D:D)
+ SUMIF(TV_42!B:B, 'DashBoard - Planejador'!B16, TV_42!D:D)
+ SUMIF(TV_43!B:B, 'DashBoard - Planejador'!B16, TV_43!D:D)
+ SUMIF(TV_44!B:B, 'DashBoard - Planejador'!B16, TV_44!D:D)
+ SUMIF(TV_45!B:B, 'DashBoard - Planejador'!B16, TV_45!D:D)
+ SUMIF(TV_46!B:B, 'DashBoard - Planejador'!B16, TV_46!D:D)
+ SUMIF(TV_47!B:B, 'DashBoard - Planejador'!B16, TV_47!D:D)
+ SUMIF(TV_48!B:B, 'DashBoard - Planejador'!B16, TV_48!D:D)
+ SUMIF(TV_49!B:B, 'DashBoard - Planejador'!B16, TV_49!D:D)
+ SUMIF(TV_50!B:B, 'DashBoard - Planejador'!B16, TV_50!D:D)
+ SUMIF(TV_51!B:B, 'DashBoard - Planejador'!B16, TV_51!D:D)
+ SUMIF(TV_52!B:B, 'DashBoard - Planejador'!B16, TV_52!D:D)
+ SUMIF(TV_53!B:B, 'DashBoard - Planejador'!B16, TV_53!D:D)
+ SUMIF(TV_54!B:B, 'DashBoard - Planejador'!B16, TV_54!D:D)
+ SUMIF(TV_55!B:B, 'DashBoard - Planejador'!B16, TV_55!D:D)
+ SUMIF(TV_56!B:B, 'DashBoard - Planejador'!B16, TV_56!D:D)
+ SUMIF(TV_57!B:B, 'DashBoard - Planejador'!B16, TV_57!D:D)
+ SUMIF(TV_58!B:B, 'DashBoard - Planejador'!B16, TV_58!D:D)
+ SUMIF(TV_59!B:B, 'DashBoard - Planejador'!B16, TV_59!D:D)
+ SUMIF(TV_60!B:B, 'DashBoard - Planejador'!B16, TV_60!D:D)</f>
        <v>0</v>
      </c>
      <c r="E16" s="27">
        <f t="shared" si="1"/>
        <v>6</v>
      </c>
      <c r="F16" s="115">
        <f t="shared" si="2"/>
        <v>0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154" t="str">
        <f t="shared" si="0"/>
        <v>6 Pontos Disponíveis! Lojas: 26, 46, 50, 51, 57</v>
      </c>
      <c r="BQ16" s="125" t="str">
        <f>LEFT(IF(TV_1!E16&gt;0,TV_1!F$1&amp;", ","")&amp;
IF(TV_2!E16&gt;0,TV_2!F$1&amp;", ","")&amp;
IF(TV_3!E16&gt;0,TV_3!F$1&amp;", ","")&amp;
IF(TV_4!E16&gt;0,TV_4!F$1&amp;", ","")&amp;
IF(TV_5!E16&gt;0,TV_5!F$1&amp;", ","")&amp;
IF(TV_6!E16&gt;0,TV_6!F$1&amp;", ","")&amp;
IF(TV_7!E16&gt;0,TV_7!F$1&amp;", ","")&amp;
IF(TV_8!E16&gt;0,TV_8!F$1&amp;", ","")&amp;
IF(TV_9!E16&gt;0,TV_9!F$1&amp;", ","")&amp;
IF(TV_10!E16&gt;0,TV_10!F$1&amp;", ","")&amp;
IF(TV_11!E16&gt;0,TV_11!F$1&amp;", ","")&amp;
IF(TV_12!E16&gt;0,TV_12!F$1&amp;", ","")&amp;
IF(TV_13!E16&gt;0,TV_13!F$1&amp;", ","")&amp;
IF(TV_14!E16&gt;0,TV_14!F$1&amp;", ","")&amp;
IF(TV_15!E16&gt;0,TV_15!F$1&amp;", ","")&amp;
IF(TV_16!E16&gt;0,TV_16!F$1&amp;", ","")&amp;
IF(TV_17!E16&gt;0,TV_17!F$1&amp;", ","")&amp;
IF(TV_18!E16&gt;0,TV_18!F$1&amp;", ","")&amp;
IF(TV_19!E16&gt;0,TV_19!F$1&amp;", ","")&amp;
IF(TV_20!E16&gt;0,TV_20!F$1&amp;", ","")&amp;
IF(TV_21!E16&gt;0,TV_21!F$1&amp;", ","")&amp;
IF(TV_22!E16&gt;0,TV_22!F$1&amp;", ","")&amp;
IF(TV_23!E16&gt;0,TV_23!F$1&amp;", ","")&amp;
IF(TV_24!E16&gt;0,TV_24!F$1&amp;", ","")&amp;
IF(TV_25!E16&gt;0,TV_25!F$1&amp;", ","")&amp;
IF(TV_26!E16&gt;0,TV_26!F$1&amp;", ","")&amp;
IF(TV_27!E16&gt;0,TV_27!F$1&amp;", ","")&amp;
IF(TV_28!E16&gt;0,TV_28!F$1&amp;", ","")&amp;
IF(TV_29!E16&gt;0,TV_29!F$1&amp;", ","")&amp;
IF(TV_30!E16&gt;0,TV_30!F$1&amp;", ","")&amp;
IF(TV_31!E16&gt;0,TV_31!F$1&amp;", ","")&amp;
IF(TV_32!E16&gt;0,TV_32!F$1&amp;", ","")&amp;
IF(TV_33!E16&gt;0,TV_33!F$1&amp;", ","")&amp;
IF(TV_34!E16&gt;0,TV_34!F$1&amp;", ","")&amp;
IF(TV_35!E16&gt;0,TV_35!F$1&amp;", ","")&amp;
IF(TV_36!E16&gt;0,TV_36!F$1&amp;", ","")&amp;
IF(TV_37!E16&gt;0,TV_37!F$1&amp;", ","")&amp;
IF(TV_38!E16&gt;0,TV_38!F$1&amp;", ","")&amp;
IF(TV_39!E16&gt;0,TV_39!F$1&amp;", ","")&amp;
IF(TV_40!E16&gt;0,TV_40!F$1&amp;", ","")&amp;
IF(TV_41!E16&gt;0,TV_41!F$1&amp;", ","")&amp;
IF(TV_42!E16&gt;0,TV_42!F$1&amp;", ","")&amp;
IF(TV_43!E16&gt;0,TV_43!F$1&amp;", ","")&amp;
IF(TV_44!E16&gt;0,TV_44!F$1&amp;", ","")&amp;
IF(TV_45!E16&gt;0,TV_45!F$1&amp;", ","")&amp;
IF(TV_46!E16&gt;0,TV_46!F$1&amp;", ","")&amp;
IF(TV_47!E16&gt;0,TV_47!F$1&amp;", ","")&amp;
IF(TV_48!E16&gt;0,TV_48!F$1&amp;", ","")&amp;
IF(TV_49!E16&gt;0,TV_49!F$1&amp;", ","")&amp;
IF(TV_50!E16&gt;0,TV_50!F$1&amp;", ","")&amp;
IF(TV_51!E16&gt;0,TV_51!F$1&amp;", ","")&amp;
IF(TV_52!E16&gt;0,TV_52!F$1&amp;", ","")&amp;
IF(TV_53!E16&gt;0,TV_53!F$1&amp;", ","")&amp;
IF(TV_54!E16&gt;0,TV_54!F$1&amp;", ","")&amp;
IF(TV_55!E16&gt;0,TV_55!F$1&amp;", ","")&amp;
IF(TV_56!E16&gt;0,TV_56!F$1&amp;", ","")&amp;
IF(TV_57!E16&gt;0,TV_57!F$1&amp;", ","")&amp;
IF(TV_58!E16&gt;0,TV_58!F$1&amp;", ","")&amp;
IF(TV_59!E16&gt;0,TV_59!F$1&amp;", ","")&amp;
IF(TV_60!E16&gt;0,TV_60!F$1&amp;", ",""),LEN(IF(TV_1!E16&gt;0,TV_1!F$1&amp;", ","")&amp;
IF(TV_2!E16&gt;0,TV_2!F$1&amp;", ","")&amp;
IF(TV_3!E16&gt;0,TV_3!F$1&amp;", ","")&amp;
IF(TV_4!E16&gt;0,TV_4!F$1&amp;", ","")&amp;
IF(TV_5!E16&gt;0,TV_5!F$1&amp;", ","")&amp;
IF(TV_6!E16&gt;0,TV_6!F$1&amp;", ","")&amp;
IF(TV_7!E16&gt;0,TV_7!F$1&amp;", ","")&amp;
IF(TV_8!E16&gt;0,TV_8!F$1&amp;", ","")&amp;
IF(TV_9!E16&gt;0,TV_9!F$1&amp;", ","")&amp;
IF(TV_10!E16&gt;0,TV_10!F$1&amp;", ","")&amp;
IF(TV_11!E16&gt;0,TV_11!F$1&amp;", ","")&amp;
IF(TV_12!E16&gt;0,TV_12!F$1&amp;", ","")&amp;
IF(TV_13!E16&gt;0,TV_13!F$1&amp;", ","")&amp;
IF(TV_14!E16&gt;0,TV_14!F$1&amp;", ","")&amp;
IF(TV_15!E16&gt;0,TV_15!F$1&amp;", ","")&amp;
IF(TV_16!E16&gt;0,TV_16!F$1&amp;", ","")&amp;
IF(TV_17!E16&gt;0,TV_17!F$1&amp;", ","")&amp;
IF(TV_18!E16&gt;0,TV_18!F$1&amp;", ","")&amp;
IF(TV_19!E16&gt;0,TV_19!F$1&amp;", ","")&amp;
IF(TV_20!E16&gt;0,TV_20!F$1&amp;", ","")&amp;
IF(TV_21!E16&gt;0,TV_21!F$1&amp;", ","")&amp;
IF(TV_22!E16&gt;0,TV_22!F$1&amp;", ","")&amp;
IF(TV_23!E16&gt;0,TV_23!F$1&amp;", ","")&amp;
IF(TV_24!E16&gt;0,TV_24!F$1&amp;", ","")&amp;
IF(TV_25!E16&gt;0,TV_25!F$1&amp;", ","")&amp;
IF(TV_26!E16&gt;0,TV_26!F$1&amp;", ","")&amp;
IF(TV_27!E16&gt;0,TV_27!F$1&amp;", ","")&amp;
IF(TV_28!E16&gt;0,TV_28!F$1&amp;", ","")&amp;
IF(TV_29!E16&gt;0,TV_29!F$1&amp;", ","")&amp;
IF(TV_30!E16&gt;0,TV_30!F$1&amp;", ","")&amp;
IF(TV_31!E16&gt;0,TV_31!F$1&amp;", ","")&amp;
IF(TV_32!E16&gt;0,TV_32!F$1&amp;", ","")&amp;
IF(TV_33!E16&gt;0,TV_33!F$1&amp;", ","")&amp;
IF(TV_34!E16&gt;0,TV_34!F$1&amp;", ","")&amp;
IF(TV_35!E16&gt;0,TV_35!F$1&amp;", ","")&amp;
IF(TV_36!E16&gt;0,TV_36!F$1&amp;", ","")&amp;
IF(TV_37!E16&gt;0,TV_37!F$1&amp;", ","")&amp;
IF(TV_38!E16&gt;0,TV_38!F$1&amp;", ","")&amp;
IF(TV_39!E16&gt;0,TV_39!F$1&amp;", ","")&amp;
IF(TV_40!E16&gt;0,TV_40!F$1&amp;", ","")&amp;
IF(TV_41!E16&gt;0,TV_41!F$1&amp;", ","")&amp;
IF(TV_42!E16&gt;0,TV_42!F$1&amp;", ","")&amp;
IF(TV_43!E16&gt;0,TV_43!F$1&amp;", ","")&amp;
IF(TV_44!E16&gt;0,TV_44!F$1&amp;", ","")&amp;
IF(TV_45!E16&gt;0,TV_45!F$1&amp;", ","")&amp;
IF(TV_46!E16&gt;0,TV_46!F$1&amp;", ","")&amp;
IF(TV_47!E16&gt;0,TV_47!F$1&amp;", ","")&amp;
IF(TV_48!E16&gt;0,TV_48!F$1&amp;", ","")&amp;
IF(TV_49!E16&gt;0,TV_49!F$1&amp;", ","")&amp;
IF(TV_50!E16&gt;0,TV_50!F$1&amp;", ","")&amp;
IF(TV_51!E16&gt;0,TV_51!F$1&amp;", ","")&amp;
IF(TV_52!E16&gt;0,TV_52!F$1&amp;", ","")&amp;
IF(TV_53!E16&gt;0,TV_53!F$1&amp;", ","")&amp;
IF(TV_54!E16&gt;0,TV_54!F$1&amp;", ","")&amp;
IF(TV_55!E16&gt;0,TV_55!F$1&amp;", ","")&amp;
IF(TV_56!E16&gt;0,TV_56!F$1&amp;", ","")&amp;
IF(TV_57!E16&gt;0,TV_57!F$1&amp;", ","")&amp;
IF(TV_58!E16&gt;0,TV_58!F$1&amp;", ","")&amp;
IF(TV_59!E16&gt;0,TV_59!F$1&amp;", ","")&amp;
IF(TV_60!E16&gt;0,TV_60!F$1&amp;", ",""))-2)</f>
        <v>26, 46, 50, 51, 57</v>
      </c>
      <c r="BS16" s="131" t="s">
        <v>309</v>
      </c>
      <c r="BT16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Planejador'!BS16),IF(CA$3=2,SUMIFS('Planilha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Planejador'!BS16),IF(CA$3=3,SUMIFS('Planilha de Controle'!J:J,'Planilha de Controle'!O:O,"Instalado",'Planilha de Controle'!L:L,"&gt;="&amp;'DashBoard - Planejador'!BZ$9,'Planilha de Controle'!M:M,"&lt;="&amp;'DashBoard - Planejador'!BZ$10,'Planilha de Controle'!G:G,'DashBoard - Planejador'!BS16))))+IF(CA$3=1,SUMIFS('Planilha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Planejador'!BS16),IF(CA$3=2,SUMIFS('Planilha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Planejador'!BS16),IF(CA$3=3,SUMIFS('Planilha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Planejador'!BS16))))</f>
        <v>0</v>
      </c>
      <c r="BV16" s="131" t="s">
        <v>57</v>
      </c>
      <c r="BW16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Planejador'!BV16),IF(CA$3=2,SUMIFS('Planilha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Planejador'!BV16),IF(CA$3=3,SUMIFS('Planilha de Controle'!J:J,'Planilha de Controle'!O:O,"Instalado",'Planilha de Controle'!L:L,"&gt;="&amp;'DashBoard - Planejador'!BZ$9,'Planilha de Controle'!M:M,"&lt;="&amp;'DashBoard - Planejador'!BZ$10,'Planilha de Controle'!H:H,'DashBoard - Planejador'!BV16))))+IF(CA$3=1,SUMIFS('Planilha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Planejador'!BV16),IF(CA$3=2,SUMIFS('Planilha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Planejador'!BV16),IF(CA$3=3,SUMIFS('Planilha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Planejador'!BV16))))</f>
        <v>0</v>
      </c>
      <c r="CD16" s="23"/>
      <c r="CE16" s="23"/>
    </row>
    <row r="17" spans="2:83" ht="20.100000000000001" customHeight="1" x14ac:dyDescent="0.25">
      <c r="B17" s="26" t="s">
        <v>68</v>
      </c>
      <c r="C17" s="27">
        <f>SUMIF(TV_1!B:B, 'DashBoard - Planejador'!B17, TV_1!C:C)
+ SUMIF(TV_2!B:B, 'DashBoard - Planejador'!B17, TV_2!C:C)
+ SUMIF(TV_3!B:B, 'DashBoard - Planejador'!B17, TV_3!C:C)
+ SUMIF(TV_4!B:B, 'DashBoard - Planejador'!B17, TV_4!C:C)
+ SUMIF(TV_5!B:B, 'DashBoard - Planejador'!B17, TV_5!C:C)
+ SUMIF(TV_6!B:B, 'DashBoard - Planejador'!B17, TV_6!C:C)
+ SUMIF(TV_7!B:B, 'DashBoard - Planejador'!B17, TV_7!C:C)
+ SUMIF(TV_8!B:B, 'DashBoard - Planejador'!B17, TV_8!C:C)
+ SUMIF(TV_9!B:B, 'DashBoard - Planejador'!B17, TV_9!C:C)
+ SUMIF(TV_10!B:B, 'DashBoard - Planejador'!B17, TV_10!C:C)
+ SUMIF(TV_11!B:B, 'DashBoard - Planejador'!B17, TV_11!C:C)
+ SUMIF(TV_12!B:B, 'DashBoard - Planejador'!B17, TV_12!C:C)
+ SUMIF(TV_13!B:B, 'DashBoard - Planejador'!B17, TV_13!C:C)
+ SUMIF(TV_14!B:B, 'DashBoard - Planejador'!B17, TV_14!C:C)
+ SUMIF(TV_15!B:B, 'DashBoard - Planejador'!B17, TV_15!C:C)
+ SUMIF(TV_16!B:B, 'DashBoard - Planejador'!B17, TV_16!C:C)
+ SUMIF(TV_17!B:B, 'DashBoard - Planejador'!B17, TV_17!C:C)
+ SUMIF(TV_18!B:B, 'DashBoard - Planejador'!B17, TV_18!C:C)
+ SUMIF(TV_19!B:B, 'DashBoard - Planejador'!B17, TV_19!C:C)
+ SUMIF(TV_20!B:B, 'DashBoard - Planejador'!B17, TV_20!C:C)
+ SUMIF(TV_21!B:B, 'DashBoard - Planejador'!B17, TV_21!C:C)
+ SUMIF(TV_22!B:B, 'DashBoard - Planejador'!B17, TV_22!C:C)
+ SUMIF(TV_23!B:B, 'DashBoard - Planejador'!B17, TV_23!C:C)
+ SUMIF(TV_24!B:B, 'DashBoard - Planejador'!B17, TV_24!C:C)
+ SUMIF(TV_25!B:B, 'DashBoard - Planejador'!B17, TV_25!C:C)
+ SUMIF(TV_26!B:B, 'DashBoard - Planejador'!B17, TV_26!C:C)
+ SUMIF(TV_27!B:B, 'DashBoard - Planejador'!B17, TV_27!C:C)
+ SUMIF(TV_28!B:B, 'DashBoard - Planejador'!B17, TV_28!C:C)
+ SUMIF(TV_29!B:B, 'DashBoard - Planejador'!B17, TV_29!C:C)
+ SUMIF(TV_30!B:B, 'DashBoard - Planejador'!B17, TV_30!C:C)
+ SUMIF(TV_31!B:B, 'DashBoard - Planejador'!B17, TV_31!C:C)
+ SUMIF(TV_32!B:B, 'DashBoard - Planejador'!B17, TV_32!C:C)
+ SUMIF(TV_33!B:B, 'DashBoard - Planejador'!B17, TV_33!C:C)
+ SUMIF(TV_34!B:B, 'DashBoard - Planejador'!B17, TV_34!C:C)
+ SUMIF(TV_35!B:B, 'DashBoard - Planejador'!B17, TV_35!C:C)
+ SUMIF(TV_36!B:B, 'DashBoard - Planejador'!B17, TV_36!C:C)
+ SUMIF(TV_37!B:B, 'DashBoard - Planejador'!B17, TV_37!C:C)
+ SUMIF(TV_38!B:B, 'DashBoard - Planejador'!B17, TV_38!C:C)
+ SUMIF(TV_39!B:B, 'DashBoard - Planejador'!B17, TV_39!C:C)
+ SUMIF(TV_40!B:B, 'DashBoard - Planejador'!B17, TV_40!C:C)
+ SUMIF(TV_41!B:B, 'DashBoard - Planejador'!B17, TV_41!C:C)
+ SUMIF(TV_42!B:B, 'DashBoard - Planejador'!B17, TV_42!C:C)
+ SUMIF(TV_43!B:B, 'DashBoard - Planejador'!B17, TV_43!C:C)
+ SUMIF(TV_44!B:B, 'DashBoard - Planejador'!B17, TV_44!C:C)
+ SUMIF(TV_45!B:B, 'DashBoard - Planejador'!B17, TV_45!C:C)
+ SUMIF(TV_46!B:B, 'DashBoard - Planejador'!B17, TV_46!C:C)
+ SUMIF(TV_47!B:B, 'DashBoard - Planejador'!B17, TV_47!C:C)
+ SUMIF(TV_48!B:B, 'DashBoard - Planejador'!B17, TV_48!C:C)
+ SUMIF(TV_49!B:B, 'DashBoard - Planejador'!B17, TV_49!C:C)
+ SUMIF(TV_50!B:B, 'DashBoard - Planejador'!B17, TV_50!C:C)
+ SUMIF(TV_51!B:B, 'DashBoard - Planejador'!B17, TV_51!C:C)
+ SUMIF(TV_52!B:B, 'DashBoard - Planejador'!B17, TV_52!C:C)
+ SUMIF(TV_53!B:B, 'DashBoard - Planejador'!B17, TV_53!C:C)
+ SUMIF(TV_54!B:B, 'DashBoard - Planejador'!B17, TV_54!C:C)
+ SUMIF(TV_55!B:B, 'DashBoard - Planejador'!B17, TV_55!C:C)
+ SUMIF(TV_56!B:B, 'DashBoard - Planejador'!B17, TV_56!C:C)
+ SUMIF(TV_57!B:B, 'DashBoard - Planejador'!B17, TV_57!C:C)
+ SUMIF(TV_58!B:B, 'DashBoard - Planejador'!B17, TV_58!C:C)
+ SUMIF(TV_59!B:B, 'DashBoard - Planejador'!B17, TV_59!C:C)
+ SUMIF(TV_60!B:B, 'DashBoard - Planejador'!B17, TV_60!C:C)</f>
        <v>10</v>
      </c>
      <c r="D17" s="27">
        <f ca="1">SUMIF(TV_1!B:B, 'DashBoard - Planejador'!B17, TV_1!D:D)
+ SUMIF(TV_2!B:B, 'DashBoard - Planejador'!B17, TV_2!D:D)
+ SUMIF(TV_3!B:B, 'DashBoard - Planejador'!B17, TV_3!D:D)
+ SUMIF(TV_4!B:B, 'DashBoard - Planejador'!B17, TV_4!D:D)
+ SUMIF(TV_5!B:B, 'DashBoard - Planejador'!B17, TV_5!D:D)
+ SUMIF(TV_6!B:B, 'DashBoard - Planejador'!B17, TV_6!D:D)
+ SUMIF(TV_7!B:B, 'DashBoard - Planejador'!B17, TV_7!D:D)
+ SUMIF(TV_8!B:B, 'DashBoard - Planejador'!B17, TV_8!D:D)
+ SUMIF(TV_9!B:B, 'DashBoard - Planejador'!B17, TV_9!D:D)
+ SUMIF(TV_10!B:B, 'DashBoard - Planejador'!B17, TV_10!D:D)
+ SUMIF(TV_11!B:B, 'DashBoard - Planejador'!B17, TV_11!D:D)
+ SUMIF(TV_12!B:B, 'DashBoard - Planejador'!B17, TV_12!D:D)
+ SUMIF(TV_13!B:B, 'DashBoard - Planejador'!B17, TV_13!D:D)
+ SUMIF(TV_14!B:B, 'DashBoard - Planejador'!B17, TV_14!D:D)
+ SUMIF(TV_15!B:B, 'DashBoard - Planejador'!B17, TV_15!D:D)
+ SUMIF(TV_16!B:B, 'DashBoard - Planejador'!B17, TV_16!D:D)
+ SUMIF(TV_17!B:B, 'DashBoard - Planejador'!B17, TV_17!D:D)
+ SUMIF(TV_18!B:B, 'DashBoard - Planejador'!B17, TV_18!D:D)
+ SUMIF(TV_19!B:B, 'DashBoard - Planejador'!B17, TV_19!D:D)
+ SUMIF(TV_20!B:B, 'DashBoard - Planejador'!B17, TV_20!D:D)
+ SUMIF(TV_21!B:B, 'DashBoard - Planejador'!B17, TV_21!D:D)
+ SUMIF(TV_22!B:B, 'DashBoard - Planejador'!B17, TV_22!D:D)
+ SUMIF(TV_23!B:B, 'DashBoard - Planejador'!B17, TV_23!D:D)
+ SUMIF(TV_24!B:B, 'DashBoard - Planejador'!B17, TV_24!D:D)
+ SUMIF(TV_25!B:B, 'DashBoard - Planejador'!B17, TV_25!D:D)
+ SUMIF(TV_26!B:B, 'DashBoard - Planejador'!B17, TV_26!D:D)
+ SUMIF(TV_27!B:B, 'DashBoard - Planejador'!B17, TV_27!D:D)
+ SUMIF(TV_28!B:B, 'DashBoard - Planejador'!B17, TV_28!D:D)
+ SUMIF(TV_29!B:B, 'DashBoard - Planejador'!B17, TV_29!D:D)
+ SUMIF(TV_30!B:B, 'DashBoard - Planejador'!B17, TV_30!D:D)
+ SUMIF(TV_31!B:B, 'DashBoard - Planejador'!B17, TV_31!D:D)
+ SUMIF(TV_32!B:B, 'DashBoard - Planejador'!B17, TV_32!D:D)
+ SUMIF(TV_33!B:B, 'DashBoard - Planejador'!B17, TV_33!D:D)
+ SUMIF(TV_34!B:B, 'DashBoard - Planejador'!B17, TV_34!D:D)
+ SUMIF(TV_35!B:B, 'DashBoard - Planejador'!B17, TV_35!D:D)
+ SUMIF(TV_36!B:B, 'DashBoard - Planejador'!B17, TV_36!D:D)
+ SUMIF(TV_37!B:B, 'DashBoard - Planejador'!B17, TV_37!D:D)
+ SUMIF(TV_38!B:B, 'DashBoard - Planejador'!B17, TV_38!D:D)
+ SUMIF(TV_39!B:B, 'DashBoard - Planejador'!B17, TV_39!D:D)
+ SUMIF(TV_40!B:B, 'DashBoard - Planejador'!B17, TV_40!D:D)
+ SUMIF(TV_41!B:B, 'DashBoard - Planejador'!B17, TV_41!D:D)
+ SUMIF(TV_42!B:B, 'DashBoard - Planejador'!B17, TV_42!D:D)
+ SUMIF(TV_43!B:B, 'DashBoard - Planejador'!B17, TV_43!D:D)
+ SUMIF(TV_44!B:B, 'DashBoard - Planejador'!B17, TV_44!D:D)
+ SUMIF(TV_45!B:B, 'DashBoard - Planejador'!B17, TV_45!D:D)
+ SUMIF(TV_46!B:B, 'DashBoard - Planejador'!B17, TV_46!D:D)
+ SUMIF(TV_47!B:B, 'DashBoard - Planejador'!B17, TV_47!D:D)
+ SUMIF(TV_48!B:B, 'DashBoard - Planejador'!B17, TV_48!D:D)
+ SUMIF(TV_49!B:B, 'DashBoard - Planejador'!B17, TV_49!D:D)
+ SUMIF(TV_50!B:B, 'DashBoard - Planejador'!B17, TV_50!D:D)
+ SUMIF(TV_51!B:B, 'DashBoard - Planejador'!B17, TV_51!D:D)
+ SUMIF(TV_52!B:B, 'DashBoard - Planejador'!B17, TV_52!D:D)
+ SUMIF(TV_53!B:B, 'DashBoard - Planejador'!B17, TV_53!D:D)
+ SUMIF(TV_54!B:B, 'DashBoard - Planejador'!B17, TV_54!D:D)
+ SUMIF(TV_55!B:B, 'DashBoard - Planejador'!B17, TV_55!D:D)
+ SUMIF(TV_56!B:B, 'DashBoard - Planejador'!B17, TV_56!D:D)
+ SUMIF(TV_57!B:B, 'DashBoard - Planejador'!B17, TV_57!D:D)
+ SUMIF(TV_58!B:B, 'DashBoard - Planejador'!B17, TV_58!D:D)
+ SUMIF(TV_59!B:B, 'DashBoard - Planejador'!B17, TV_59!D:D)
+ SUMIF(TV_60!B:B, 'DashBoard - Planejador'!B17, TV_60!D:D)</f>
        <v>0</v>
      </c>
      <c r="E17" s="27">
        <f t="shared" ca="1" si="1"/>
        <v>10</v>
      </c>
      <c r="F17" s="115">
        <f t="shared" ca="1" si="2"/>
        <v>0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154" t="str">
        <f t="shared" ca="1" si="0"/>
        <v>10 Pontos Disponíveis! Lojas: 26, 46, 50, 51, 57</v>
      </c>
      <c r="BQ17" s="125" t="str">
        <f ca="1">LEFT(IF(TV_1!E17&gt;0,TV_1!F$1&amp;", ","")&amp;
IF(TV_2!E17&gt;0,TV_2!F$1&amp;", ","")&amp;
IF(TV_3!E17&gt;0,TV_3!F$1&amp;", ","")&amp;
IF(TV_4!E17&gt;0,TV_4!F$1&amp;", ","")&amp;
IF(TV_5!E17&gt;0,TV_5!F$1&amp;", ","")&amp;
IF(TV_6!E17&gt;0,TV_6!F$1&amp;", ","")&amp;
IF(TV_7!E17&gt;0,TV_7!F$1&amp;", ","")&amp;
IF(TV_8!E17&gt;0,TV_8!F$1&amp;", ","")&amp;
IF(TV_9!E17&gt;0,TV_9!F$1&amp;", ","")&amp;
IF(TV_10!E17&gt;0,TV_10!F$1&amp;", ","")&amp;
IF(TV_11!E17&gt;0,TV_11!F$1&amp;", ","")&amp;
IF(TV_12!E17&gt;0,TV_12!F$1&amp;", ","")&amp;
IF(TV_13!E17&gt;0,TV_13!F$1&amp;", ","")&amp;
IF(TV_14!E17&gt;0,TV_14!F$1&amp;", ","")&amp;
IF(TV_15!E17&gt;0,TV_15!F$1&amp;", ","")&amp;
IF(TV_16!E17&gt;0,TV_16!F$1&amp;", ","")&amp;
IF(TV_17!E17&gt;0,TV_17!F$1&amp;", ","")&amp;
IF(TV_18!E17&gt;0,TV_18!F$1&amp;", ","")&amp;
IF(TV_19!E17&gt;0,TV_19!F$1&amp;", ","")&amp;
IF(TV_20!E17&gt;0,TV_20!F$1&amp;", ","")&amp;
IF(TV_21!E17&gt;0,TV_21!F$1&amp;", ","")&amp;
IF(TV_22!E17&gt;0,TV_22!F$1&amp;", ","")&amp;
IF(TV_23!E17&gt;0,TV_23!F$1&amp;", ","")&amp;
IF(TV_24!E17&gt;0,TV_24!F$1&amp;", ","")&amp;
IF(TV_25!E17&gt;0,TV_25!F$1&amp;", ","")&amp;
IF(TV_26!E17&gt;0,TV_26!F$1&amp;", ","")&amp;
IF(TV_27!E17&gt;0,TV_27!F$1&amp;", ","")&amp;
IF(TV_28!E17&gt;0,TV_28!F$1&amp;", ","")&amp;
IF(TV_29!E17&gt;0,TV_29!F$1&amp;", ","")&amp;
IF(TV_30!E17&gt;0,TV_30!F$1&amp;", ","")&amp;
IF(TV_31!E17&gt;0,TV_31!F$1&amp;", ","")&amp;
IF(TV_32!E17&gt;0,TV_32!F$1&amp;", ","")&amp;
IF(TV_33!E17&gt;0,TV_33!F$1&amp;", ","")&amp;
IF(TV_34!E17&gt;0,TV_34!F$1&amp;", ","")&amp;
IF(TV_35!E17&gt;0,TV_35!F$1&amp;", ","")&amp;
IF(TV_36!E17&gt;0,TV_36!F$1&amp;", ","")&amp;
IF(TV_37!E17&gt;0,TV_37!F$1&amp;", ","")&amp;
IF(TV_38!E17&gt;0,TV_38!F$1&amp;", ","")&amp;
IF(TV_39!E17&gt;0,TV_39!F$1&amp;", ","")&amp;
IF(TV_40!E17&gt;0,TV_40!F$1&amp;", ","")&amp;
IF(TV_41!E17&gt;0,TV_41!F$1&amp;", ","")&amp;
IF(TV_42!E17&gt;0,TV_42!F$1&amp;", ","")&amp;
IF(TV_43!E17&gt;0,TV_43!F$1&amp;", ","")&amp;
IF(TV_44!E17&gt;0,TV_44!F$1&amp;", ","")&amp;
IF(TV_45!E17&gt;0,TV_45!F$1&amp;", ","")&amp;
IF(TV_46!E17&gt;0,TV_46!F$1&amp;", ","")&amp;
IF(TV_47!E17&gt;0,TV_47!F$1&amp;", ","")&amp;
IF(TV_48!E17&gt;0,TV_48!F$1&amp;", ","")&amp;
IF(TV_49!E17&gt;0,TV_49!F$1&amp;", ","")&amp;
IF(TV_50!E17&gt;0,TV_50!F$1&amp;", ","")&amp;
IF(TV_51!E17&gt;0,TV_51!F$1&amp;", ","")&amp;
IF(TV_52!E17&gt;0,TV_52!F$1&amp;", ","")&amp;
IF(TV_53!E17&gt;0,TV_53!F$1&amp;", ","")&amp;
IF(TV_54!E17&gt;0,TV_54!F$1&amp;", ","")&amp;
IF(TV_55!E17&gt;0,TV_55!F$1&amp;", ","")&amp;
IF(TV_56!E17&gt;0,TV_56!F$1&amp;", ","")&amp;
IF(TV_57!E17&gt;0,TV_57!F$1&amp;", ","")&amp;
IF(TV_58!E17&gt;0,TV_58!F$1&amp;", ","")&amp;
IF(TV_59!E17&gt;0,TV_59!F$1&amp;", ","")&amp;
IF(TV_60!E17&gt;0,TV_60!F$1&amp;", ",""),LEN(IF(TV_1!E17&gt;0,TV_1!F$1&amp;", ","")&amp;
IF(TV_2!E17&gt;0,TV_2!F$1&amp;", ","")&amp;
IF(TV_3!E17&gt;0,TV_3!F$1&amp;", ","")&amp;
IF(TV_4!E17&gt;0,TV_4!F$1&amp;", ","")&amp;
IF(TV_5!E17&gt;0,TV_5!F$1&amp;", ","")&amp;
IF(TV_6!E17&gt;0,TV_6!F$1&amp;", ","")&amp;
IF(TV_7!E17&gt;0,TV_7!F$1&amp;", ","")&amp;
IF(TV_8!E17&gt;0,TV_8!F$1&amp;", ","")&amp;
IF(TV_9!E17&gt;0,TV_9!F$1&amp;", ","")&amp;
IF(TV_10!E17&gt;0,TV_10!F$1&amp;", ","")&amp;
IF(TV_11!E17&gt;0,TV_11!F$1&amp;", ","")&amp;
IF(TV_12!E17&gt;0,TV_12!F$1&amp;", ","")&amp;
IF(TV_13!E17&gt;0,TV_13!F$1&amp;", ","")&amp;
IF(TV_14!E17&gt;0,TV_14!F$1&amp;", ","")&amp;
IF(TV_15!E17&gt;0,TV_15!F$1&amp;", ","")&amp;
IF(TV_16!E17&gt;0,TV_16!F$1&amp;", ","")&amp;
IF(TV_17!E17&gt;0,TV_17!F$1&amp;", ","")&amp;
IF(TV_18!E17&gt;0,TV_18!F$1&amp;", ","")&amp;
IF(TV_19!E17&gt;0,TV_19!F$1&amp;", ","")&amp;
IF(TV_20!E17&gt;0,TV_20!F$1&amp;", ","")&amp;
IF(TV_21!E17&gt;0,TV_21!F$1&amp;", ","")&amp;
IF(TV_22!E17&gt;0,TV_22!F$1&amp;", ","")&amp;
IF(TV_23!E17&gt;0,TV_23!F$1&amp;", ","")&amp;
IF(TV_24!E17&gt;0,TV_24!F$1&amp;", ","")&amp;
IF(TV_25!E17&gt;0,TV_25!F$1&amp;", ","")&amp;
IF(TV_26!E17&gt;0,TV_26!F$1&amp;", ","")&amp;
IF(TV_27!E17&gt;0,TV_27!F$1&amp;", ","")&amp;
IF(TV_28!E17&gt;0,TV_28!F$1&amp;", ","")&amp;
IF(TV_29!E17&gt;0,TV_29!F$1&amp;", ","")&amp;
IF(TV_30!E17&gt;0,TV_30!F$1&amp;", ","")&amp;
IF(TV_31!E17&gt;0,TV_31!F$1&amp;", ","")&amp;
IF(TV_32!E17&gt;0,TV_32!F$1&amp;", ","")&amp;
IF(TV_33!E17&gt;0,TV_33!F$1&amp;", ","")&amp;
IF(TV_34!E17&gt;0,TV_34!F$1&amp;", ","")&amp;
IF(TV_35!E17&gt;0,TV_35!F$1&amp;", ","")&amp;
IF(TV_36!E17&gt;0,TV_36!F$1&amp;", ","")&amp;
IF(TV_37!E17&gt;0,TV_37!F$1&amp;", ","")&amp;
IF(TV_38!E17&gt;0,TV_38!F$1&amp;", ","")&amp;
IF(TV_39!E17&gt;0,TV_39!F$1&amp;", ","")&amp;
IF(TV_40!E17&gt;0,TV_40!F$1&amp;", ","")&amp;
IF(TV_41!E17&gt;0,TV_41!F$1&amp;", ","")&amp;
IF(TV_42!E17&gt;0,TV_42!F$1&amp;", ","")&amp;
IF(TV_43!E17&gt;0,TV_43!F$1&amp;", ","")&amp;
IF(TV_44!E17&gt;0,TV_44!F$1&amp;", ","")&amp;
IF(TV_45!E17&gt;0,TV_45!F$1&amp;", ","")&amp;
IF(TV_46!E17&gt;0,TV_46!F$1&amp;", ","")&amp;
IF(TV_47!E17&gt;0,TV_47!F$1&amp;", ","")&amp;
IF(TV_48!E17&gt;0,TV_48!F$1&amp;", ","")&amp;
IF(TV_49!E17&gt;0,TV_49!F$1&amp;", ","")&amp;
IF(TV_50!E17&gt;0,TV_50!F$1&amp;", ","")&amp;
IF(TV_51!E17&gt;0,TV_51!F$1&amp;", ","")&amp;
IF(TV_52!E17&gt;0,TV_52!F$1&amp;", ","")&amp;
IF(TV_53!E17&gt;0,TV_53!F$1&amp;", ","")&amp;
IF(TV_54!E17&gt;0,TV_54!F$1&amp;", ","")&amp;
IF(TV_55!E17&gt;0,TV_55!F$1&amp;", ","")&amp;
IF(TV_56!E17&gt;0,TV_56!F$1&amp;", ","")&amp;
IF(TV_57!E17&gt;0,TV_57!F$1&amp;", ","")&amp;
IF(TV_58!E17&gt;0,TV_58!F$1&amp;", ","")&amp;
IF(TV_59!E17&gt;0,TV_59!F$1&amp;", ","")&amp;
IF(TV_60!E17&gt;0,TV_60!F$1&amp;", ",""))-2)</f>
        <v>26, 46, 50, 51, 57</v>
      </c>
      <c r="BS17" s="131" t="s">
        <v>310</v>
      </c>
      <c r="BT17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Planejador'!BS17),IF(CA$3=2,SUMIFS('Planilha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Planejador'!BS17),IF(CA$3=3,SUMIFS('Planilha de Controle'!J:J,'Planilha de Controle'!O:O,"Instalado",'Planilha de Controle'!L:L,"&gt;="&amp;'DashBoard - Planejador'!BZ$9,'Planilha de Controle'!M:M,"&lt;="&amp;'DashBoard - Planejador'!BZ$10,'Planilha de Controle'!G:G,'DashBoard - Planejador'!BS17))))+IF(CA$3=1,SUMIFS('Planilha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Planejador'!BS17),IF(CA$3=2,SUMIFS('Planilha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Planejador'!BS17),IF(CA$3=3,SUMIFS('Planilha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Planejador'!BS17))))</f>
        <v>0</v>
      </c>
      <c r="BV17" s="131" t="s">
        <v>64</v>
      </c>
      <c r="BW17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Planejador'!BV17),IF(CA$3=2,SUMIFS('Planilha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Planejador'!BV17),IF(CA$3=3,SUMIFS('Planilha de Controle'!J:J,'Planilha de Controle'!O:O,"Instalado",'Planilha de Controle'!L:L,"&gt;="&amp;'DashBoard - Planejador'!BZ$9,'Planilha de Controle'!M:M,"&lt;="&amp;'DashBoard - Planejador'!BZ$10,'Planilha de Controle'!H:H,'DashBoard - Planejador'!BV17))))+IF(CA$3=1,SUMIFS('Planilha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Planejador'!BV17),IF(CA$3=2,SUMIFS('Planilha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Planejador'!BV17),IF(CA$3=3,SUMIFS('Planilha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Planejador'!BV17))))</f>
        <v>0</v>
      </c>
      <c r="CD17" s="23"/>
      <c r="CE17" s="23"/>
    </row>
    <row r="18" spans="2:83" ht="20.100000000000001" customHeight="1" x14ac:dyDescent="0.25">
      <c r="B18" s="26" t="s">
        <v>58</v>
      </c>
      <c r="C18" s="27">
        <f>SUMIF(TV_1!B:B, 'DashBoard - Planejador'!B18, TV_1!C:C)
+ SUMIF(TV_2!B:B, 'DashBoard - Planejador'!B18, TV_2!C:C)
+ SUMIF(TV_3!B:B, 'DashBoard - Planejador'!B18, TV_3!C:C)
+ SUMIF(TV_4!B:B, 'DashBoard - Planejador'!B18, TV_4!C:C)
+ SUMIF(TV_5!B:B, 'DashBoard - Planejador'!B18, TV_5!C:C)
+ SUMIF(TV_6!B:B, 'DashBoard - Planejador'!B18, TV_6!C:C)
+ SUMIF(TV_7!B:B, 'DashBoard - Planejador'!B18, TV_7!C:C)
+ SUMIF(TV_8!B:B, 'DashBoard - Planejador'!B18, TV_8!C:C)
+ SUMIF(TV_9!B:B, 'DashBoard - Planejador'!B18, TV_9!C:C)
+ SUMIF(TV_10!B:B, 'DashBoard - Planejador'!B18, TV_10!C:C)
+ SUMIF(TV_11!B:B, 'DashBoard - Planejador'!B18, TV_11!C:C)
+ SUMIF(TV_12!B:B, 'DashBoard - Planejador'!B18, TV_12!C:C)
+ SUMIF(TV_13!B:B, 'DashBoard - Planejador'!B18, TV_13!C:C)
+ SUMIF(TV_14!B:B, 'DashBoard - Planejador'!B18, TV_14!C:C)
+ SUMIF(TV_15!B:B, 'DashBoard - Planejador'!B18, TV_15!C:C)
+ SUMIF(TV_16!B:B, 'DashBoard - Planejador'!B18, TV_16!C:C)
+ SUMIF(TV_17!B:B, 'DashBoard - Planejador'!B18, TV_17!C:C)
+ SUMIF(TV_18!B:B, 'DashBoard - Planejador'!B18, TV_18!C:C)
+ SUMIF(TV_19!B:B, 'DashBoard - Planejador'!B18, TV_19!C:C)
+ SUMIF(TV_20!B:B, 'DashBoard - Planejador'!B18, TV_20!C:C)
+ SUMIF(TV_21!B:B, 'DashBoard - Planejador'!B18, TV_21!C:C)
+ SUMIF(TV_22!B:B, 'DashBoard - Planejador'!B18, TV_22!C:C)
+ SUMIF(TV_23!B:B, 'DashBoard - Planejador'!B18, TV_23!C:C)
+ SUMIF(TV_24!B:B, 'DashBoard - Planejador'!B18, TV_24!C:C)
+ SUMIF(TV_25!B:B, 'DashBoard - Planejador'!B18, TV_25!C:C)
+ SUMIF(TV_26!B:B, 'DashBoard - Planejador'!B18, TV_26!C:C)
+ SUMIF(TV_27!B:B, 'DashBoard - Planejador'!B18, TV_27!C:C)
+ SUMIF(TV_28!B:B, 'DashBoard - Planejador'!B18, TV_28!C:C)
+ SUMIF(TV_29!B:B, 'DashBoard - Planejador'!B18, TV_29!C:C)
+ SUMIF(TV_30!B:B, 'DashBoard - Planejador'!B18, TV_30!C:C)
+ SUMIF(TV_31!B:B, 'DashBoard - Planejador'!B18, TV_31!C:C)
+ SUMIF(TV_32!B:B, 'DashBoard - Planejador'!B18, TV_32!C:C)
+ SUMIF(TV_33!B:B, 'DashBoard - Planejador'!B18, TV_33!C:C)
+ SUMIF(TV_34!B:B, 'DashBoard - Planejador'!B18, TV_34!C:C)
+ SUMIF(TV_35!B:B, 'DashBoard - Planejador'!B18, TV_35!C:C)
+ SUMIF(TV_36!B:B, 'DashBoard - Planejador'!B18, TV_36!C:C)
+ SUMIF(TV_37!B:B, 'DashBoard - Planejador'!B18, TV_37!C:C)
+ SUMIF(TV_38!B:B, 'DashBoard - Planejador'!B18, TV_38!C:C)
+ SUMIF(TV_39!B:B, 'DashBoard - Planejador'!B18, TV_39!C:C)
+ SUMIF(TV_40!B:B, 'DashBoard - Planejador'!B18, TV_40!C:C)
+ SUMIF(TV_41!B:B, 'DashBoard - Planejador'!B18, TV_41!C:C)
+ SUMIF(TV_42!B:B, 'DashBoard - Planejador'!B18, TV_42!C:C)
+ SUMIF(TV_43!B:B, 'DashBoard - Planejador'!B18, TV_43!C:C)
+ SUMIF(TV_44!B:B, 'DashBoard - Planejador'!B18, TV_44!C:C)
+ SUMIF(TV_45!B:B, 'DashBoard - Planejador'!B18, TV_45!C:C)
+ SUMIF(TV_46!B:B, 'DashBoard - Planejador'!B18, TV_46!C:C)
+ SUMIF(TV_47!B:B, 'DashBoard - Planejador'!B18, TV_47!C:C)
+ SUMIF(TV_48!B:B, 'DashBoard - Planejador'!B18, TV_48!C:C)
+ SUMIF(TV_49!B:B, 'DashBoard - Planejador'!B18, TV_49!C:C)
+ SUMIF(TV_50!B:B, 'DashBoard - Planejador'!B18, TV_50!C:C)
+ SUMIF(TV_51!B:B, 'DashBoard - Planejador'!B18, TV_51!C:C)
+ SUMIF(TV_52!B:B, 'DashBoard - Planejador'!B18, TV_52!C:C)
+ SUMIF(TV_53!B:B, 'DashBoard - Planejador'!B18, TV_53!C:C)
+ SUMIF(TV_54!B:B, 'DashBoard - Planejador'!B18, TV_54!C:C)
+ SUMIF(TV_55!B:B, 'DashBoard - Planejador'!B18, TV_55!C:C)
+ SUMIF(TV_56!B:B, 'DashBoard - Planejador'!B18, TV_56!C:C)
+ SUMIF(TV_57!B:B, 'DashBoard - Planejador'!B18, TV_57!C:C)
+ SUMIF(TV_58!B:B, 'DashBoard - Planejador'!B18, TV_58!C:C)
+ SUMIF(TV_59!B:B, 'DashBoard - Planejador'!B18, TV_59!C:C)
+ SUMIF(TV_60!B:B, 'DashBoard - Planejador'!B18, TV_60!C:C)</f>
        <v>215</v>
      </c>
      <c r="D18" s="27">
        <f>SUMIF(TV_1!B:B, 'DashBoard - Planejador'!B18, TV_1!D:D)
+ SUMIF(TV_2!B:B, 'DashBoard - Planejador'!B18, TV_2!D:D)
+ SUMIF(TV_3!B:B, 'DashBoard - Planejador'!B18, TV_3!D:D)
+ SUMIF(TV_4!B:B, 'DashBoard - Planejador'!B18, TV_4!D:D)
+ SUMIF(TV_5!B:B, 'DashBoard - Planejador'!B18, TV_5!D:D)
+ SUMIF(TV_6!B:B, 'DashBoard - Planejador'!B18, TV_6!D:D)
+ SUMIF(TV_7!B:B, 'DashBoard - Planejador'!B18, TV_7!D:D)
+ SUMIF(TV_8!B:B, 'DashBoard - Planejador'!B18, TV_8!D:D)
+ SUMIF(TV_9!B:B, 'DashBoard - Planejador'!B18, TV_9!D:D)
+ SUMIF(TV_10!B:B, 'DashBoard - Planejador'!B18, TV_10!D:D)
+ SUMIF(TV_11!B:B, 'DashBoard - Planejador'!B18, TV_11!D:D)
+ SUMIF(TV_12!B:B, 'DashBoard - Planejador'!B18, TV_12!D:D)
+ SUMIF(TV_13!B:B, 'DashBoard - Planejador'!B18, TV_13!D:D)
+ SUMIF(TV_14!B:B, 'DashBoard - Planejador'!B18, TV_14!D:D)
+ SUMIF(TV_15!B:B, 'DashBoard - Planejador'!B18, TV_15!D:D)
+ SUMIF(TV_16!B:B, 'DashBoard - Planejador'!B18, TV_16!D:D)
+ SUMIF(TV_17!B:B, 'DashBoard - Planejador'!B18, TV_17!D:D)
+ SUMIF(TV_18!B:B, 'DashBoard - Planejador'!B18, TV_18!D:D)
+ SUMIF(TV_19!B:B, 'DashBoard - Planejador'!B18, TV_19!D:D)
+ SUMIF(TV_20!B:B, 'DashBoard - Planejador'!B18, TV_20!D:D)
+ SUMIF(TV_21!B:B, 'DashBoard - Planejador'!B18, TV_21!D:D)
+ SUMIF(TV_22!B:B, 'DashBoard - Planejador'!B18, TV_22!D:D)
+ SUMIF(TV_23!B:B, 'DashBoard - Planejador'!B18, TV_23!D:D)
+ SUMIF(TV_24!B:B, 'DashBoard - Planejador'!B18, TV_24!D:D)
+ SUMIF(TV_25!B:B, 'DashBoard - Planejador'!B18, TV_25!D:D)
+ SUMIF(TV_26!B:B, 'DashBoard - Planejador'!B18, TV_26!D:D)
+ SUMIF(TV_27!B:B, 'DashBoard - Planejador'!B18, TV_27!D:D)
+ SUMIF(TV_28!B:B, 'DashBoard - Planejador'!B18, TV_28!D:D)
+ SUMIF(TV_29!B:B, 'DashBoard - Planejador'!B18, TV_29!D:D)
+ SUMIF(TV_30!B:B, 'DashBoard - Planejador'!B18, TV_30!D:D)
+ SUMIF(TV_31!B:B, 'DashBoard - Planejador'!B18, TV_31!D:D)
+ SUMIF(TV_32!B:B, 'DashBoard - Planejador'!B18, TV_32!D:D)
+ SUMIF(TV_33!B:B, 'DashBoard - Planejador'!B18, TV_33!D:D)
+ SUMIF(TV_34!B:B, 'DashBoard - Planejador'!B18, TV_34!D:D)
+ SUMIF(TV_35!B:B, 'DashBoard - Planejador'!B18, TV_35!D:D)
+ SUMIF(TV_36!B:B, 'DashBoard - Planejador'!B18, TV_36!D:D)
+ SUMIF(TV_37!B:B, 'DashBoard - Planejador'!B18, TV_37!D:D)
+ SUMIF(TV_38!B:B, 'DashBoard - Planejador'!B18, TV_38!D:D)
+ SUMIF(TV_39!B:B, 'DashBoard - Planejador'!B18, TV_39!D:D)
+ SUMIF(TV_40!B:B, 'DashBoard - Planejador'!B18, TV_40!D:D)
+ SUMIF(TV_41!B:B, 'DashBoard - Planejador'!B18, TV_41!D:D)
+ SUMIF(TV_42!B:B, 'DashBoard - Planejador'!B18, TV_42!D:D)
+ SUMIF(TV_43!B:B, 'DashBoard - Planejador'!B18, TV_43!D:D)
+ SUMIF(TV_44!B:B, 'DashBoard - Planejador'!B18, TV_44!D:D)
+ SUMIF(TV_45!B:B, 'DashBoard - Planejador'!B18, TV_45!D:D)
+ SUMIF(TV_46!B:B, 'DashBoard - Planejador'!B18, TV_46!D:D)
+ SUMIF(TV_47!B:B, 'DashBoard - Planejador'!B18, TV_47!D:D)
+ SUMIF(TV_48!B:B, 'DashBoard - Planejador'!B18, TV_48!D:D)
+ SUMIF(TV_49!B:B, 'DashBoard - Planejador'!B18, TV_49!D:D)
+ SUMIF(TV_50!B:B, 'DashBoard - Planejador'!B18, TV_50!D:D)
+ SUMIF(TV_51!B:B, 'DashBoard - Planejador'!B18, TV_51!D:D)
+ SUMIF(TV_52!B:B, 'DashBoard - Planejador'!B18, TV_52!D:D)
+ SUMIF(TV_53!B:B, 'DashBoard - Planejador'!B18, TV_53!D:D)
+ SUMIF(TV_54!B:B, 'DashBoard - Planejador'!B18, TV_54!D:D)
+ SUMIF(TV_55!B:B, 'DashBoard - Planejador'!B18, TV_55!D:D)
+ SUMIF(TV_56!B:B, 'DashBoard - Planejador'!B18, TV_56!D:D)
+ SUMIF(TV_57!B:B, 'DashBoard - Planejador'!B18, TV_57!D:D)
+ SUMIF(TV_58!B:B, 'DashBoard - Planejador'!B18, TV_58!D:D)
+ SUMIF(TV_59!B:B, 'DashBoard - Planejador'!B18, TV_59!D:D)
+ SUMIF(TV_60!B:B, 'DashBoard - Planejador'!B18, TV_60!D:D)</f>
        <v>0</v>
      </c>
      <c r="E18" s="27">
        <f t="shared" si="1"/>
        <v>215</v>
      </c>
      <c r="F18" s="115">
        <f t="shared" si="2"/>
        <v>0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154" t="str">
        <f t="shared" si="0"/>
        <v>215 Pontos Disponíveis! Lojas: 8, 11, 26, 46, 50, 51, 57</v>
      </c>
      <c r="BQ18" s="125" t="str">
        <f>LEFT(IF(TV_1!E18&gt;0,TV_1!F$1&amp;", ","")&amp;
IF(TV_2!E18&gt;0,TV_2!F$1&amp;", ","")&amp;
IF(TV_3!E18&gt;0,TV_3!F$1&amp;", ","")&amp;
IF(TV_4!E18&gt;0,TV_4!F$1&amp;", ","")&amp;
IF(TV_5!E18&gt;0,TV_5!F$1&amp;", ","")&amp;
IF(TV_6!E18&gt;0,TV_6!F$1&amp;", ","")&amp;
IF(TV_7!E18&gt;0,TV_7!F$1&amp;", ","")&amp;
IF(TV_8!E18&gt;0,TV_8!F$1&amp;", ","")&amp;
IF(TV_9!E18&gt;0,TV_9!F$1&amp;", ","")&amp;
IF(TV_10!E18&gt;0,TV_10!F$1&amp;", ","")&amp;
IF(TV_11!E18&gt;0,TV_11!F$1&amp;", ","")&amp;
IF(TV_12!E18&gt;0,TV_12!F$1&amp;", ","")&amp;
IF(TV_13!E18&gt;0,TV_13!F$1&amp;", ","")&amp;
IF(TV_14!E18&gt;0,TV_14!F$1&amp;", ","")&amp;
IF(TV_15!E18&gt;0,TV_15!F$1&amp;", ","")&amp;
IF(TV_16!E18&gt;0,TV_16!F$1&amp;", ","")&amp;
IF(TV_17!E18&gt;0,TV_17!F$1&amp;", ","")&amp;
IF(TV_18!E18&gt;0,TV_18!F$1&amp;", ","")&amp;
IF(TV_19!E18&gt;0,TV_19!F$1&amp;", ","")&amp;
IF(TV_20!E18&gt;0,TV_20!F$1&amp;", ","")&amp;
IF(TV_21!E18&gt;0,TV_21!F$1&amp;", ","")&amp;
IF(TV_22!E18&gt;0,TV_22!F$1&amp;", ","")&amp;
IF(TV_23!E18&gt;0,TV_23!F$1&amp;", ","")&amp;
IF(TV_24!E18&gt;0,TV_24!F$1&amp;", ","")&amp;
IF(TV_25!E18&gt;0,TV_25!F$1&amp;", ","")&amp;
IF(TV_26!E18&gt;0,TV_26!F$1&amp;", ","")&amp;
IF(TV_27!E18&gt;0,TV_27!F$1&amp;", ","")&amp;
IF(TV_28!E18&gt;0,TV_28!F$1&amp;", ","")&amp;
IF(TV_29!E18&gt;0,TV_29!F$1&amp;", ","")&amp;
IF(TV_30!E18&gt;0,TV_30!F$1&amp;", ","")&amp;
IF(TV_31!E18&gt;0,TV_31!F$1&amp;", ","")&amp;
IF(TV_32!E18&gt;0,TV_32!F$1&amp;", ","")&amp;
IF(TV_33!E18&gt;0,TV_33!F$1&amp;", ","")&amp;
IF(TV_34!E18&gt;0,TV_34!F$1&amp;", ","")&amp;
IF(TV_35!E18&gt;0,TV_35!F$1&amp;", ","")&amp;
IF(TV_36!E18&gt;0,TV_36!F$1&amp;", ","")&amp;
IF(TV_37!E18&gt;0,TV_37!F$1&amp;", ","")&amp;
IF(TV_38!E18&gt;0,TV_38!F$1&amp;", ","")&amp;
IF(TV_39!E18&gt;0,TV_39!F$1&amp;", ","")&amp;
IF(TV_40!E18&gt;0,TV_40!F$1&amp;", ","")&amp;
IF(TV_41!E18&gt;0,TV_41!F$1&amp;", ","")&amp;
IF(TV_42!E18&gt;0,TV_42!F$1&amp;", ","")&amp;
IF(TV_43!E18&gt;0,TV_43!F$1&amp;", ","")&amp;
IF(TV_44!E18&gt;0,TV_44!F$1&amp;", ","")&amp;
IF(TV_45!E18&gt;0,TV_45!F$1&amp;", ","")&amp;
IF(TV_46!E18&gt;0,TV_46!F$1&amp;", ","")&amp;
IF(TV_47!E18&gt;0,TV_47!F$1&amp;", ","")&amp;
IF(TV_48!E18&gt;0,TV_48!F$1&amp;", ","")&amp;
IF(TV_49!E18&gt;0,TV_49!F$1&amp;", ","")&amp;
IF(TV_50!E18&gt;0,TV_50!F$1&amp;", ","")&amp;
IF(TV_51!E18&gt;0,TV_51!F$1&amp;", ","")&amp;
IF(TV_52!E18&gt;0,TV_52!F$1&amp;", ","")&amp;
IF(TV_53!E18&gt;0,TV_53!F$1&amp;", ","")&amp;
IF(TV_54!E18&gt;0,TV_54!F$1&amp;", ","")&amp;
IF(TV_55!E18&gt;0,TV_55!F$1&amp;", ","")&amp;
IF(TV_56!E18&gt;0,TV_56!F$1&amp;", ","")&amp;
IF(TV_57!E18&gt;0,TV_57!F$1&amp;", ","")&amp;
IF(TV_58!E18&gt;0,TV_58!F$1&amp;", ","")&amp;
IF(TV_59!E18&gt;0,TV_59!F$1&amp;", ","")&amp;
IF(TV_60!E18&gt;0,TV_60!F$1&amp;", ",""),LEN(IF(TV_1!E18&gt;0,TV_1!F$1&amp;", ","")&amp;
IF(TV_2!E18&gt;0,TV_2!F$1&amp;", ","")&amp;
IF(TV_3!E18&gt;0,TV_3!F$1&amp;", ","")&amp;
IF(TV_4!E18&gt;0,TV_4!F$1&amp;", ","")&amp;
IF(TV_5!E18&gt;0,TV_5!F$1&amp;", ","")&amp;
IF(TV_6!E18&gt;0,TV_6!F$1&amp;", ","")&amp;
IF(TV_7!E18&gt;0,TV_7!F$1&amp;", ","")&amp;
IF(TV_8!E18&gt;0,TV_8!F$1&amp;", ","")&amp;
IF(TV_9!E18&gt;0,TV_9!F$1&amp;", ","")&amp;
IF(TV_10!E18&gt;0,TV_10!F$1&amp;", ","")&amp;
IF(TV_11!E18&gt;0,TV_11!F$1&amp;", ","")&amp;
IF(TV_12!E18&gt;0,TV_12!F$1&amp;", ","")&amp;
IF(TV_13!E18&gt;0,TV_13!F$1&amp;", ","")&amp;
IF(TV_14!E18&gt;0,TV_14!F$1&amp;", ","")&amp;
IF(TV_15!E18&gt;0,TV_15!F$1&amp;", ","")&amp;
IF(TV_16!E18&gt;0,TV_16!F$1&amp;", ","")&amp;
IF(TV_17!E18&gt;0,TV_17!F$1&amp;", ","")&amp;
IF(TV_18!E18&gt;0,TV_18!F$1&amp;", ","")&amp;
IF(TV_19!E18&gt;0,TV_19!F$1&amp;", ","")&amp;
IF(TV_20!E18&gt;0,TV_20!F$1&amp;", ","")&amp;
IF(TV_21!E18&gt;0,TV_21!F$1&amp;", ","")&amp;
IF(TV_22!E18&gt;0,TV_22!F$1&amp;", ","")&amp;
IF(TV_23!E18&gt;0,TV_23!F$1&amp;", ","")&amp;
IF(TV_24!E18&gt;0,TV_24!F$1&amp;", ","")&amp;
IF(TV_25!E18&gt;0,TV_25!F$1&amp;", ","")&amp;
IF(TV_26!E18&gt;0,TV_26!F$1&amp;", ","")&amp;
IF(TV_27!E18&gt;0,TV_27!F$1&amp;", ","")&amp;
IF(TV_28!E18&gt;0,TV_28!F$1&amp;", ","")&amp;
IF(TV_29!E18&gt;0,TV_29!F$1&amp;", ","")&amp;
IF(TV_30!E18&gt;0,TV_30!F$1&amp;", ","")&amp;
IF(TV_31!E18&gt;0,TV_31!F$1&amp;", ","")&amp;
IF(TV_32!E18&gt;0,TV_32!F$1&amp;", ","")&amp;
IF(TV_33!E18&gt;0,TV_33!F$1&amp;", ","")&amp;
IF(TV_34!E18&gt;0,TV_34!F$1&amp;", ","")&amp;
IF(TV_35!E18&gt;0,TV_35!F$1&amp;", ","")&amp;
IF(TV_36!E18&gt;0,TV_36!F$1&amp;", ","")&amp;
IF(TV_37!E18&gt;0,TV_37!F$1&amp;", ","")&amp;
IF(TV_38!E18&gt;0,TV_38!F$1&amp;", ","")&amp;
IF(TV_39!E18&gt;0,TV_39!F$1&amp;", ","")&amp;
IF(TV_40!E18&gt;0,TV_40!F$1&amp;", ","")&amp;
IF(TV_41!E18&gt;0,TV_41!F$1&amp;", ","")&amp;
IF(TV_42!E18&gt;0,TV_42!F$1&amp;", ","")&amp;
IF(TV_43!E18&gt;0,TV_43!F$1&amp;", ","")&amp;
IF(TV_44!E18&gt;0,TV_44!F$1&amp;", ","")&amp;
IF(TV_45!E18&gt;0,TV_45!F$1&amp;", ","")&amp;
IF(TV_46!E18&gt;0,TV_46!F$1&amp;", ","")&amp;
IF(TV_47!E18&gt;0,TV_47!F$1&amp;", ","")&amp;
IF(TV_48!E18&gt;0,TV_48!F$1&amp;", ","")&amp;
IF(TV_49!E18&gt;0,TV_49!F$1&amp;", ","")&amp;
IF(TV_50!E18&gt;0,TV_50!F$1&amp;", ","")&amp;
IF(TV_51!E18&gt;0,TV_51!F$1&amp;", ","")&amp;
IF(TV_52!E18&gt;0,TV_52!F$1&amp;", ","")&amp;
IF(TV_53!E18&gt;0,TV_53!F$1&amp;", ","")&amp;
IF(TV_54!E18&gt;0,TV_54!F$1&amp;", ","")&amp;
IF(TV_55!E18&gt;0,TV_55!F$1&amp;", ","")&amp;
IF(TV_56!E18&gt;0,TV_56!F$1&amp;", ","")&amp;
IF(TV_57!E18&gt;0,TV_57!F$1&amp;", ","")&amp;
IF(TV_58!E18&gt;0,TV_58!F$1&amp;", ","")&amp;
IF(TV_59!E18&gt;0,TV_59!F$1&amp;", ","")&amp;
IF(TV_60!E18&gt;0,TV_60!F$1&amp;", ",""))-2)</f>
        <v>8, 11, 26, 46, 50, 51, 57</v>
      </c>
      <c r="BS18" s="131" t="s">
        <v>312</v>
      </c>
      <c r="BT18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Planejador'!BS18),IF(CA$3=2,SUMIFS('Planilha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Planejador'!BS18),IF(CA$3=3,SUMIFS('Planilha de Controle'!J:J,'Planilha de Controle'!O:O,"Instalado",'Planilha de Controle'!L:L,"&gt;="&amp;'DashBoard - Planejador'!BZ$9,'Planilha de Controle'!M:M,"&lt;="&amp;'DashBoard - Planejador'!BZ$10,'Planilha de Controle'!G:G,'DashBoard - Planejador'!BS18))))+IF(CA$3=1,SUMIFS('Planilha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Planejador'!BS18),IF(CA$3=2,SUMIFS('Planilha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Planejador'!BS18),IF(CA$3=3,SUMIFS('Planilha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Planejador'!BS18))))</f>
        <v>0</v>
      </c>
      <c r="BV18" s="131" t="s">
        <v>69</v>
      </c>
      <c r="BW18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Planejador'!BV18),IF(CA$3=2,SUMIFS('Planilha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Planejador'!BV18),IF(CA$3=3,SUMIFS('Planilha de Controle'!J:J,'Planilha de Controle'!O:O,"Instalado",'Planilha de Controle'!L:L,"&gt;="&amp;'DashBoard - Planejador'!BZ$9,'Planilha de Controle'!M:M,"&lt;="&amp;'DashBoard - Planejador'!BZ$10,'Planilha de Controle'!H:H,'DashBoard - Planejador'!BV18))))+IF(CA$3=1,SUMIFS('Planilha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Planejador'!BV18),IF(CA$3=2,SUMIFS('Planilha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Planejador'!BV18),IF(CA$3=3,SUMIFS('Planilha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Planejador'!BV18))))</f>
        <v>0</v>
      </c>
      <c r="CD18" s="23"/>
      <c r="CE18" s="23"/>
    </row>
    <row r="19" spans="2:83" ht="20.100000000000001" customHeight="1" x14ac:dyDescent="0.25">
      <c r="B19" s="26" t="s">
        <v>59</v>
      </c>
      <c r="C19" s="27">
        <f>SUMIF(TV_1!B:B, 'DashBoard - Planejador'!B19, TV_1!C:C)
+ SUMIF(TV_2!B:B, 'DashBoard - Planejador'!B19, TV_2!C:C)
+ SUMIF(TV_3!B:B, 'DashBoard - Planejador'!B19, TV_3!C:C)
+ SUMIF(TV_4!B:B, 'DashBoard - Planejador'!B19, TV_4!C:C)
+ SUMIF(TV_5!B:B, 'DashBoard - Planejador'!B19, TV_5!C:C)
+ SUMIF(TV_6!B:B, 'DashBoard - Planejador'!B19, TV_6!C:C)
+ SUMIF(TV_7!B:B, 'DashBoard - Planejador'!B19, TV_7!C:C)
+ SUMIF(TV_8!B:B, 'DashBoard - Planejador'!B19, TV_8!C:C)
+ SUMIF(TV_9!B:B, 'DashBoard - Planejador'!B19, TV_9!C:C)
+ SUMIF(TV_10!B:B, 'DashBoard - Planejador'!B19, TV_10!C:C)
+ SUMIF(TV_11!B:B, 'DashBoard - Planejador'!B19, TV_11!C:C)
+ SUMIF(TV_12!B:B, 'DashBoard - Planejador'!B19, TV_12!C:C)
+ SUMIF(TV_13!B:B, 'DashBoard - Planejador'!B19, TV_13!C:C)
+ SUMIF(TV_14!B:B, 'DashBoard - Planejador'!B19, TV_14!C:C)
+ SUMIF(TV_15!B:B, 'DashBoard - Planejador'!B19, TV_15!C:C)
+ SUMIF(TV_16!B:B, 'DashBoard - Planejador'!B19, TV_16!C:C)
+ SUMIF(TV_17!B:B, 'DashBoard - Planejador'!B19, TV_17!C:C)
+ SUMIF(TV_18!B:B, 'DashBoard - Planejador'!B19, TV_18!C:C)
+ SUMIF(TV_19!B:B, 'DashBoard - Planejador'!B19, TV_19!C:C)
+ SUMIF(TV_20!B:B, 'DashBoard - Planejador'!B19, TV_20!C:C)
+ SUMIF(TV_21!B:B, 'DashBoard - Planejador'!B19, TV_21!C:C)
+ SUMIF(TV_22!B:B, 'DashBoard - Planejador'!B19, TV_22!C:C)
+ SUMIF(TV_23!B:B, 'DashBoard - Planejador'!B19, TV_23!C:C)
+ SUMIF(TV_24!B:B, 'DashBoard - Planejador'!B19, TV_24!C:C)
+ SUMIF(TV_25!B:B, 'DashBoard - Planejador'!B19, TV_25!C:C)
+ SUMIF(TV_26!B:B, 'DashBoard - Planejador'!B19, TV_26!C:C)
+ SUMIF(TV_27!B:B, 'DashBoard - Planejador'!B19, TV_27!C:C)
+ SUMIF(TV_28!B:B, 'DashBoard - Planejador'!B19, TV_28!C:C)
+ SUMIF(TV_29!B:B, 'DashBoard - Planejador'!B19, TV_29!C:C)
+ SUMIF(TV_30!B:B, 'DashBoard - Planejador'!B19, TV_30!C:C)
+ SUMIF(TV_31!B:B, 'DashBoard - Planejador'!B19, TV_31!C:C)
+ SUMIF(TV_32!B:B, 'DashBoard - Planejador'!B19, TV_32!C:C)
+ SUMIF(TV_33!B:B, 'DashBoard - Planejador'!B19, TV_33!C:C)
+ SUMIF(TV_34!B:B, 'DashBoard - Planejador'!B19, TV_34!C:C)
+ SUMIF(TV_35!B:B, 'DashBoard - Planejador'!B19, TV_35!C:C)
+ SUMIF(TV_36!B:B, 'DashBoard - Planejador'!B19, TV_36!C:C)
+ SUMIF(TV_37!B:B, 'DashBoard - Planejador'!B19, TV_37!C:C)
+ SUMIF(TV_38!B:B, 'DashBoard - Planejador'!B19, TV_38!C:C)
+ SUMIF(TV_39!B:B, 'DashBoard - Planejador'!B19, TV_39!C:C)
+ SUMIF(TV_40!B:B, 'DashBoard - Planejador'!B19, TV_40!C:C)
+ SUMIF(TV_41!B:B, 'DashBoard - Planejador'!B19, TV_41!C:C)
+ SUMIF(TV_42!B:B, 'DashBoard - Planejador'!B19, TV_42!C:C)
+ SUMIF(TV_43!B:B, 'DashBoard - Planejador'!B19, TV_43!C:C)
+ SUMIF(TV_44!B:B, 'DashBoard - Planejador'!B19, TV_44!C:C)
+ SUMIF(TV_45!B:B, 'DashBoard - Planejador'!B19, TV_45!C:C)
+ SUMIF(TV_46!B:B, 'DashBoard - Planejador'!B19, TV_46!C:C)
+ SUMIF(TV_47!B:B, 'DashBoard - Planejador'!B19, TV_47!C:C)
+ SUMIF(TV_48!B:B, 'DashBoard - Planejador'!B19, TV_48!C:C)
+ SUMIF(TV_49!B:B, 'DashBoard - Planejador'!B19, TV_49!C:C)
+ SUMIF(TV_50!B:B, 'DashBoard - Planejador'!B19, TV_50!C:C)
+ SUMIF(TV_51!B:B, 'DashBoard - Planejador'!B19, TV_51!C:C)
+ SUMIF(TV_52!B:B, 'DashBoard - Planejador'!B19, TV_52!C:C)
+ SUMIF(TV_53!B:B, 'DashBoard - Planejador'!B19, TV_53!C:C)
+ SUMIF(TV_54!B:B, 'DashBoard - Planejador'!B19, TV_54!C:C)
+ SUMIF(TV_55!B:B, 'DashBoard - Planejador'!B19, TV_55!C:C)
+ SUMIF(TV_56!B:B, 'DashBoard - Planejador'!B19, TV_56!C:C)
+ SUMIF(TV_57!B:B, 'DashBoard - Planejador'!B19, TV_57!C:C)
+ SUMIF(TV_58!B:B, 'DashBoard - Planejador'!B19, TV_58!C:C)
+ SUMIF(TV_59!B:B, 'DashBoard - Planejador'!B19, TV_59!C:C)
+ SUMIF(TV_60!B:B, 'DashBoard - Planejador'!B19, TV_60!C:C)</f>
        <v>20</v>
      </c>
      <c r="D19" s="27">
        <f>SUMIF(TV_1!B:B, 'DashBoard - Planejador'!B19, TV_1!D:D)
+ SUMIF(TV_2!B:B, 'DashBoard - Planejador'!B19, TV_2!D:D)
+ SUMIF(TV_3!B:B, 'DashBoard - Planejador'!B19, TV_3!D:D)
+ SUMIF(TV_4!B:B, 'DashBoard - Planejador'!B19, TV_4!D:D)
+ SUMIF(TV_5!B:B, 'DashBoard - Planejador'!B19, TV_5!D:D)
+ SUMIF(TV_6!B:B, 'DashBoard - Planejador'!B19, TV_6!D:D)
+ SUMIF(TV_7!B:B, 'DashBoard - Planejador'!B19, TV_7!D:D)
+ SUMIF(TV_8!B:B, 'DashBoard - Planejador'!B19, TV_8!D:D)
+ SUMIF(TV_9!B:B, 'DashBoard - Planejador'!B19, TV_9!D:D)
+ SUMIF(TV_10!B:B, 'DashBoard - Planejador'!B19, TV_10!D:D)
+ SUMIF(TV_11!B:B, 'DashBoard - Planejador'!B19, TV_11!D:D)
+ SUMIF(TV_12!B:B, 'DashBoard - Planejador'!B19, TV_12!D:D)
+ SUMIF(TV_13!B:B, 'DashBoard - Planejador'!B19, TV_13!D:D)
+ SUMIF(TV_14!B:B, 'DashBoard - Planejador'!B19, TV_14!D:D)
+ SUMIF(TV_15!B:B, 'DashBoard - Planejador'!B19, TV_15!D:D)
+ SUMIF(TV_16!B:B, 'DashBoard - Planejador'!B19, TV_16!D:D)
+ SUMIF(TV_17!B:B, 'DashBoard - Planejador'!B19, TV_17!D:D)
+ SUMIF(TV_18!B:B, 'DashBoard - Planejador'!B19, TV_18!D:D)
+ SUMIF(TV_19!B:B, 'DashBoard - Planejador'!B19, TV_19!D:D)
+ SUMIF(TV_20!B:B, 'DashBoard - Planejador'!B19, TV_20!D:D)
+ SUMIF(TV_21!B:B, 'DashBoard - Planejador'!B19, TV_21!D:D)
+ SUMIF(TV_22!B:B, 'DashBoard - Planejador'!B19, TV_22!D:D)
+ SUMIF(TV_23!B:B, 'DashBoard - Planejador'!B19, TV_23!D:D)
+ SUMIF(TV_24!B:B, 'DashBoard - Planejador'!B19, TV_24!D:D)
+ SUMIF(TV_25!B:B, 'DashBoard - Planejador'!B19, TV_25!D:D)
+ SUMIF(TV_26!B:B, 'DashBoard - Planejador'!B19, TV_26!D:D)
+ SUMIF(TV_27!B:B, 'DashBoard - Planejador'!B19, TV_27!D:D)
+ SUMIF(TV_28!B:B, 'DashBoard - Planejador'!B19, TV_28!D:D)
+ SUMIF(TV_29!B:B, 'DashBoard - Planejador'!B19, TV_29!D:D)
+ SUMIF(TV_30!B:B, 'DashBoard - Planejador'!B19, TV_30!D:D)
+ SUMIF(TV_31!B:B, 'DashBoard - Planejador'!B19, TV_31!D:D)
+ SUMIF(TV_32!B:B, 'DashBoard - Planejador'!B19, TV_32!D:D)
+ SUMIF(TV_33!B:B, 'DashBoard - Planejador'!B19, TV_33!D:D)
+ SUMIF(TV_34!B:B, 'DashBoard - Planejador'!B19, TV_34!D:D)
+ SUMIF(TV_35!B:B, 'DashBoard - Planejador'!B19, TV_35!D:D)
+ SUMIF(TV_36!B:B, 'DashBoard - Planejador'!B19, TV_36!D:D)
+ SUMIF(TV_37!B:B, 'DashBoard - Planejador'!B19, TV_37!D:D)
+ SUMIF(TV_38!B:B, 'DashBoard - Planejador'!B19, TV_38!D:D)
+ SUMIF(TV_39!B:B, 'DashBoard - Planejador'!B19, TV_39!D:D)
+ SUMIF(TV_40!B:B, 'DashBoard - Planejador'!B19, TV_40!D:D)
+ SUMIF(TV_41!B:B, 'DashBoard - Planejador'!B19, TV_41!D:D)
+ SUMIF(TV_42!B:B, 'DashBoard - Planejador'!B19, TV_42!D:D)
+ SUMIF(TV_43!B:B, 'DashBoard - Planejador'!B19, TV_43!D:D)
+ SUMIF(TV_44!B:B, 'DashBoard - Planejador'!B19, TV_44!D:D)
+ SUMIF(TV_45!B:B, 'DashBoard - Planejador'!B19, TV_45!D:D)
+ SUMIF(TV_46!B:B, 'DashBoard - Planejador'!B19, TV_46!D:D)
+ SUMIF(TV_47!B:B, 'DashBoard - Planejador'!B19, TV_47!D:D)
+ SUMIF(TV_48!B:B, 'DashBoard - Planejador'!B19, TV_48!D:D)
+ SUMIF(TV_49!B:B, 'DashBoard - Planejador'!B19, TV_49!D:D)
+ SUMIF(TV_50!B:B, 'DashBoard - Planejador'!B19, TV_50!D:D)
+ SUMIF(TV_51!B:B, 'DashBoard - Planejador'!B19, TV_51!D:D)
+ SUMIF(TV_52!B:B, 'DashBoard - Planejador'!B19, TV_52!D:D)
+ SUMIF(TV_53!B:B, 'DashBoard - Planejador'!B19, TV_53!D:D)
+ SUMIF(TV_54!B:B, 'DashBoard - Planejador'!B19, TV_54!D:D)
+ SUMIF(TV_55!B:B, 'DashBoard - Planejador'!B19, TV_55!D:D)
+ SUMIF(TV_56!B:B, 'DashBoard - Planejador'!B19, TV_56!D:D)
+ SUMIF(TV_57!B:B, 'DashBoard - Planejador'!B19, TV_57!D:D)
+ SUMIF(TV_58!B:B, 'DashBoard - Planejador'!B19, TV_58!D:D)
+ SUMIF(TV_59!B:B, 'DashBoard - Planejador'!B19, TV_59!D:D)
+ SUMIF(TV_60!B:B, 'DashBoard - Planejador'!B19, TV_60!D:D)</f>
        <v>0</v>
      </c>
      <c r="E19" s="27">
        <f t="shared" si="1"/>
        <v>20</v>
      </c>
      <c r="F19" s="115">
        <f t="shared" si="2"/>
        <v>0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154" t="str">
        <f t="shared" si="0"/>
        <v>20 Pontos Disponíveis! Lojas: 8, 11, 26, 51, 57</v>
      </c>
      <c r="BQ19" s="125" t="str">
        <f>LEFT(IF(TV_1!E19&gt;0,TV_1!F$1&amp;", ","")&amp;
IF(TV_2!E19&gt;0,TV_2!F$1&amp;", ","")&amp;
IF(TV_3!E19&gt;0,TV_3!F$1&amp;", ","")&amp;
IF(TV_4!E19&gt;0,TV_4!F$1&amp;", ","")&amp;
IF(TV_5!E19&gt;0,TV_5!F$1&amp;", ","")&amp;
IF(TV_6!E19&gt;0,TV_6!F$1&amp;", ","")&amp;
IF(TV_7!E19&gt;0,TV_7!F$1&amp;", ","")&amp;
IF(TV_8!E19&gt;0,TV_8!F$1&amp;", ","")&amp;
IF(TV_9!E19&gt;0,TV_9!F$1&amp;", ","")&amp;
IF(TV_10!E19&gt;0,TV_10!F$1&amp;", ","")&amp;
IF(TV_11!E19&gt;0,TV_11!F$1&amp;", ","")&amp;
IF(TV_12!E19&gt;0,TV_12!F$1&amp;", ","")&amp;
IF(TV_13!E19&gt;0,TV_13!F$1&amp;", ","")&amp;
IF(TV_14!E19&gt;0,TV_14!F$1&amp;", ","")&amp;
IF(TV_15!E19&gt;0,TV_15!F$1&amp;", ","")&amp;
IF(TV_16!E19&gt;0,TV_16!F$1&amp;", ","")&amp;
IF(TV_17!E19&gt;0,TV_17!F$1&amp;", ","")&amp;
IF(TV_18!E19&gt;0,TV_18!F$1&amp;", ","")&amp;
IF(TV_19!E19&gt;0,TV_19!F$1&amp;", ","")&amp;
IF(TV_20!E19&gt;0,TV_20!F$1&amp;", ","")&amp;
IF(TV_21!E19&gt;0,TV_21!F$1&amp;", ","")&amp;
IF(TV_22!E19&gt;0,TV_22!F$1&amp;", ","")&amp;
IF(TV_23!E19&gt;0,TV_23!F$1&amp;", ","")&amp;
IF(TV_24!E19&gt;0,TV_24!F$1&amp;", ","")&amp;
IF(TV_25!E19&gt;0,TV_25!F$1&amp;", ","")&amp;
IF(TV_26!E19&gt;0,TV_26!F$1&amp;", ","")&amp;
IF(TV_27!E19&gt;0,TV_27!F$1&amp;", ","")&amp;
IF(TV_28!E19&gt;0,TV_28!F$1&amp;", ","")&amp;
IF(TV_29!E19&gt;0,TV_29!F$1&amp;", ","")&amp;
IF(TV_30!E19&gt;0,TV_30!F$1&amp;", ","")&amp;
IF(TV_31!E19&gt;0,TV_31!F$1&amp;", ","")&amp;
IF(TV_32!E19&gt;0,TV_32!F$1&amp;", ","")&amp;
IF(TV_33!E19&gt;0,TV_33!F$1&amp;", ","")&amp;
IF(TV_34!E19&gt;0,TV_34!F$1&amp;", ","")&amp;
IF(TV_35!E19&gt;0,TV_35!F$1&amp;", ","")&amp;
IF(TV_36!E19&gt;0,TV_36!F$1&amp;", ","")&amp;
IF(TV_37!E19&gt;0,TV_37!F$1&amp;", ","")&amp;
IF(TV_38!E19&gt;0,TV_38!F$1&amp;", ","")&amp;
IF(TV_39!E19&gt;0,TV_39!F$1&amp;", ","")&amp;
IF(TV_40!E19&gt;0,TV_40!F$1&amp;", ","")&amp;
IF(TV_41!E19&gt;0,TV_41!F$1&amp;", ","")&amp;
IF(TV_42!E19&gt;0,TV_42!F$1&amp;", ","")&amp;
IF(TV_43!E19&gt;0,TV_43!F$1&amp;", ","")&amp;
IF(TV_44!E19&gt;0,TV_44!F$1&amp;", ","")&amp;
IF(TV_45!E19&gt;0,TV_45!F$1&amp;", ","")&amp;
IF(TV_46!E19&gt;0,TV_46!F$1&amp;", ","")&amp;
IF(TV_47!E19&gt;0,TV_47!F$1&amp;", ","")&amp;
IF(TV_48!E19&gt;0,TV_48!F$1&amp;", ","")&amp;
IF(TV_49!E19&gt;0,TV_49!F$1&amp;", ","")&amp;
IF(TV_50!E19&gt;0,TV_50!F$1&amp;", ","")&amp;
IF(TV_51!E19&gt;0,TV_51!F$1&amp;", ","")&amp;
IF(TV_52!E19&gt;0,TV_52!F$1&amp;", ","")&amp;
IF(TV_53!E19&gt;0,TV_53!F$1&amp;", ","")&amp;
IF(TV_54!E19&gt;0,TV_54!F$1&amp;", ","")&amp;
IF(TV_55!E19&gt;0,TV_55!F$1&amp;", ","")&amp;
IF(TV_56!E19&gt;0,TV_56!F$1&amp;", ","")&amp;
IF(TV_57!E19&gt;0,TV_57!F$1&amp;", ","")&amp;
IF(TV_58!E19&gt;0,TV_58!F$1&amp;", ","")&amp;
IF(TV_59!E19&gt;0,TV_59!F$1&amp;", ","")&amp;
IF(TV_60!E19&gt;0,TV_60!F$1&amp;", ",""),LEN(IF(TV_1!E19&gt;0,TV_1!F$1&amp;", ","")&amp;
IF(TV_2!E19&gt;0,TV_2!F$1&amp;", ","")&amp;
IF(TV_3!E19&gt;0,TV_3!F$1&amp;", ","")&amp;
IF(TV_4!E19&gt;0,TV_4!F$1&amp;", ","")&amp;
IF(TV_5!E19&gt;0,TV_5!F$1&amp;", ","")&amp;
IF(TV_6!E19&gt;0,TV_6!F$1&amp;", ","")&amp;
IF(TV_7!E19&gt;0,TV_7!F$1&amp;", ","")&amp;
IF(TV_8!E19&gt;0,TV_8!F$1&amp;", ","")&amp;
IF(TV_9!E19&gt;0,TV_9!F$1&amp;", ","")&amp;
IF(TV_10!E19&gt;0,TV_10!F$1&amp;", ","")&amp;
IF(TV_11!E19&gt;0,TV_11!F$1&amp;", ","")&amp;
IF(TV_12!E19&gt;0,TV_12!F$1&amp;", ","")&amp;
IF(TV_13!E19&gt;0,TV_13!F$1&amp;", ","")&amp;
IF(TV_14!E19&gt;0,TV_14!F$1&amp;", ","")&amp;
IF(TV_15!E19&gt;0,TV_15!F$1&amp;", ","")&amp;
IF(TV_16!E19&gt;0,TV_16!F$1&amp;", ","")&amp;
IF(TV_17!E19&gt;0,TV_17!F$1&amp;", ","")&amp;
IF(TV_18!E19&gt;0,TV_18!F$1&amp;", ","")&amp;
IF(TV_19!E19&gt;0,TV_19!F$1&amp;", ","")&amp;
IF(TV_20!E19&gt;0,TV_20!F$1&amp;", ","")&amp;
IF(TV_21!E19&gt;0,TV_21!F$1&amp;", ","")&amp;
IF(TV_22!E19&gt;0,TV_22!F$1&amp;", ","")&amp;
IF(TV_23!E19&gt;0,TV_23!F$1&amp;", ","")&amp;
IF(TV_24!E19&gt;0,TV_24!F$1&amp;", ","")&amp;
IF(TV_25!E19&gt;0,TV_25!F$1&amp;", ","")&amp;
IF(TV_26!E19&gt;0,TV_26!F$1&amp;", ","")&amp;
IF(TV_27!E19&gt;0,TV_27!F$1&amp;", ","")&amp;
IF(TV_28!E19&gt;0,TV_28!F$1&amp;", ","")&amp;
IF(TV_29!E19&gt;0,TV_29!F$1&amp;", ","")&amp;
IF(TV_30!E19&gt;0,TV_30!F$1&amp;", ","")&amp;
IF(TV_31!E19&gt;0,TV_31!F$1&amp;", ","")&amp;
IF(TV_32!E19&gt;0,TV_32!F$1&amp;", ","")&amp;
IF(TV_33!E19&gt;0,TV_33!F$1&amp;", ","")&amp;
IF(TV_34!E19&gt;0,TV_34!F$1&amp;", ","")&amp;
IF(TV_35!E19&gt;0,TV_35!F$1&amp;", ","")&amp;
IF(TV_36!E19&gt;0,TV_36!F$1&amp;", ","")&amp;
IF(TV_37!E19&gt;0,TV_37!F$1&amp;", ","")&amp;
IF(TV_38!E19&gt;0,TV_38!F$1&amp;", ","")&amp;
IF(TV_39!E19&gt;0,TV_39!F$1&amp;", ","")&amp;
IF(TV_40!E19&gt;0,TV_40!F$1&amp;", ","")&amp;
IF(TV_41!E19&gt;0,TV_41!F$1&amp;", ","")&amp;
IF(TV_42!E19&gt;0,TV_42!F$1&amp;", ","")&amp;
IF(TV_43!E19&gt;0,TV_43!F$1&amp;", ","")&amp;
IF(TV_44!E19&gt;0,TV_44!F$1&amp;", ","")&amp;
IF(TV_45!E19&gt;0,TV_45!F$1&amp;", ","")&amp;
IF(TV_46!E19&gt;0,TV_46!F$1&amp;", ","")&amp;
IF(TV_47!E19&gt;0,TV_47!F$1&amp;", ","")&amp;
IF(TV_48!E19&gt;0,TV_48!F$1&amp;", ","")&amp;
IF(TV_49!E19&gt;0,TV_49!F$1&amp;", ","")&amp;
IF(TV_50!E19&gt;0,TV_50!F$1&amp;", ","")&amp;
IF(TV_51!E19&gt;0,TV_51!F$1&amp;", ","")&amp;
IF(TV_52!E19&gt;0,TV_52!F$1&amp;", ","")&amp;
IF(TV_53!E19&gt;0,TV_53!F$1&amp;", ","")&amp;
IF(TV_54!E19&gt;0,TV_54!F$1&amp;", ","")&amp;
IF(TV_55!E19&gt;0,TV_55!F$1&amp;", ","")&amp;
IF(TV_56!E19&gt;0,TV_56!F$1&amp;", ","")&amp;
IF(TV_57!E19&gt;0,TV_57!F$1&amp;", ","")&amp;
IF(TV_58!E19&gt;0,TV_58!F$1&amp;", ","")&amp;
IF(TV_59!E19&gt;0,TV_59!F$1&amp;", ","")&amp;
IF(TV_60!E19&gt;0,TV_60!F$1&amp;", ",""))-2)</f>
        <v>8, 11, 26, 51, 57</v>
      </c>
      <c r="BS19" s="131" t="s">
        <v>430</v>
      </c>
      <c r="BT19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Planejador'!BS19),IF(CA$3=2,SUMIFS('Planilha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Planejador'!BS19),IF(CA$3=3,SUMIFS('Planilha de Controle'!J:J,'Planilha de Controle'!O:O,"Instalado",'Planilha de Controle'!L:L,"&gt;="&amp;'DashBoard - Planejador'!BZ$9,'Planilha de Controle'!M:M,"&lt;="&amp;'DashBoard - Planejador'!BZ$10,'Planilha de Controle'!G:G,'DashBoard - Planejador'!BS19))))+IF(CA$3=1,SUMIFS('Planilha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Planejador'!BS19),IF(CA$3=2,SUMIFS('Planilha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Planejador'!BS19),IF(CA$3=3,SUMIFS('Planilha de Controle'!J:J,'Planilha de Controle'!O:O,"Fechamento",'Planilha de Controle'!L:L,"&gt;="&amp;'DashBoard - Planejador'!BZ$9,'Planilha de Controle'!M:M,"&lt;="&amp;'DashBoard - Planejador'!BZ$10,'Planilha de Controle'!G:G,'DashBoard - Planejador'!BS19))))</f>
        <v>2</v>
      </c>
      <c r="BV19" s="131" t="s">
        <v>285</v>
      </c>
      <c r="BW19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Planejador'!BV19),IF(CA$3=2,SUMIFS('Planilha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Planejador'!BV19),IF(CA$3=3,SUMIFS('Planilha de Controle'!J:J,'Planilha de Controle'!O:O,"Instalado",'Planilha de Controle'!L:L,"&gt;="&amp;'DashBoard - Planejador'!BZ$9,'Planilha de Controle'!M:M,"&lt;="&amp;'DashBoard - Planejador'!BZ$10,'Planilha de Controle'!H:H,'DashBoard - Planejador'!BV19))))+IF(CA$3=1,SUMIFS('Planilha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Planejador'!BV19),IF(CA$3=2,SUMIFS('Planilha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Planejador'!BV19),IF(CA$3=3,SUMIFS('Planilha de Controle'!J:J,'Planilha de Controle'!O:O,"Fechamento",'Planilha de Controle'!L:L,"&gt;="&amp;'DashBoard - Planejador'!BZ$9,'Planilha de Controle'!M:M,"&lt;="&amp;'DashBoard - Planejador'!BZ$10,'Planilha de Controle'!H:H,'DashBoard - Planejador'!BV19))))</f>
        <v>27</v>
      </c>
      <c r="CD19" s="23"/>
      <c r="CE19" s="23"/>
    </row>
    <row r="20" spans="2:83" ht="20.100000000000001" customHeight="1" x14ac:dyDescent="0.25">
      <c r="B20" s="26" t="s">
        <v>60</v>
      </c>
      <c r="C20" s="27">
        <f>SUMIF(TV_1!B:B, 'DashBoard - Planejador'!B20, TV_1!C:C)
+ SUMIF(TV_2!B:B, 'DashBoard - Planejador'!B20, TV_2!C:C)
+ SUMIF(TV_3!B:B, 'DashBoard - Planejador'!B20, TV_3!C:C)
+ SUMIF(TV_4!B:B, 'DashBoard - Planejador'!B20, TV_4!C:C)
+ SUMIF(TV_5!B:B, 'DashBoard - Planejador'!B20, TV_5!C:C)
+ SUMIF(TV_6!B:B, 'DashBoard - Planejador'!B20, TV_6!C:C)
+ SUMIF(TV_7!B:B, 'DashBoard - Planejador'!B20, TV_7!C:C)
+ SUMIF(TV_8!B:B, 'DashBoard - Planejador'!B20, TV_8!C:C)
+ SUMIF(TV_9!B:B, 'DashBoard - Planejador'!B20, TV_9!C:C)
+ SUMIF(TV_10!B:B, 'DashBoard - Planejador'!B20, TV_10!C:C)
+ SUMIF(TV_11!B:B, 'DashBoard - Planejador'!B20, TV_11!C:C)
+ SUMIF(TV_12!B:B, 'DashBoard - Planejador'!B20, TV_12!C:C)
+ SUMIF(TV_13!B:B, 'DashBoard - Planejador'!B20, TV_13!C:C)
+ SUMIF(TV_14!B:B, 'DashBoard - Planejador'!B20, TV_14!C:C)
+ SUMIF(TV_15!B:B, 'DashBoard - Planejador'!B20, TV_15!C:C)
+ SUMIF(TV_16!B:B, 'DashBoard - Planejador'!B20, TV_16!C:C)
+ SUMIF(TV_17!B:B, 'DashBoard - Planejador'!B20, TV_17!C:C)
+ SUMIF(TV_18!B:B, 'DashBoard - Planejador'!B20, TV_18!C:C)
+ SUMIF(TV_19!B:B, 'DashBoard - Planejador'!B20, TV_19!C:C)
+ SUMIF(TV_20!B:B, 'DashBoard - Planejador'!B20, TV_20!C:C)
+ SUMIF(TV_21!B:B, 'DashBoard - Planejador'!B20, TV_21!C:C)
+ SUMIF(TV_22!B:B, 'DashBoard - Planejador'!B20, TV_22!C:C)
+ SUMIF(TV_23!B:B, 'DashBoard - Planejador'!B20, TV_23!C:C)
+ SUMIF(TV_24!B:B, 'DashBoard - Planejador'!B20, TV_24!C:C)
+ SUMIF(TV_25!B:B, 'DashBoard - Planejador'!B20, TV_25!C:C)
+ SUMIF(TV_26!B:B, 'DashBoard - Planejador'!B20, TV_26!C:C)
+ SUMIF(TV_27!B:B, 'DashBoard - Planejador'!B20, TV_27!C:C)
+ SUMIF(TV_28!B:B, 'DashBoard - Planejador'!B20, TV_28!C:C)
+ SUMIF(TV_29!B:B, 'DashBoard - Planejador'!B20, TV_29!C:C)
+ SUMIF(TV_30!B:B, 'DashBoard - Planejador'!B20, TV_30!C:C)
+ SUMIF(TV_31!B:B, 'DashBoard - Planejador'!B20, TV_31!C:C)
+ SUMIF(TV_32!B:B, 'DashBoard - Planejador'!B20, TV_32!C:C)
+ SUMIF(TV_33!B:B, 'DashBoard - Planejador'!B20, TV_33!C:C)
+ SUMIF(TV_34!B:B, 'DashBoard - Planejador'!B20, TV_34!C:C)
+ SUMIF(TV_35!B:B, 'DashBoard - Planejador'!B20, TV_35!C:C)
+ SUMIF(TV_36!B:B, 'DashBoard - Planejador'!B20, TV_36!C:C)
+ SUMIF(TV_37!B:B, 'DashBoard - Planejador'!B20, TV_37!C:C)
+ SUMIF(TV_38!B:B, 'DashBoard - Planejador'!B20, TV_38!C:C)
+ SUMIF(TV_39!B:B, 'DashBoard - Planejador'!B20, TV_39!C:C)
+ SUMIF(TV_40!B:B, 'DashBoard - Planejador'!B20, TV_40!C:C)
+ SUMIF(TV_41!B:B, 'DashBoard - Planejador'!B20, TV_41!C:C)
+ SUMIF(TV_42!B:B, 'DashBoard - Planejador'!B20, TV_42!C:C)
+ SUMIF(TV_43!B:B, 'DashBoard - Planejador'!B20, TV_43!C:C)
+ SUMIF(TV_44!B:B, 'DashBoard - Planejador'!B20, TV_44!C:C)
+ SUMIF(TV_45!B:B, 'DashBoard - Planejador'!B20, TV_45!C:C)
+ SUMIF(TV_46!B:B, 'DashBoard - Planejador'!B20, TV_46!C:C)
+ SUMIF(TV_47!B:B, 'DashBoard - Planejador'!B20, TV_47!C:C)
+ SUMIF(TV_48!B:B, 'DashBoard - Planejador'!B20, TV_48!C:C)
+ SUMIF(TV_49!B:B, 'DashBoard - Planejador'!B20, TV_49!C:C)
+ SUMIF(TV_50!B:B, 'DashBoard - Planejador'!B20, TV_50!C:C)
+ SUMIF(TV_51!B:B, 'DashBoard - Planejador'!B20, TV_51!C:C)
+ SUMIF(TV_52!B:B, 'DashBoard - Planejador'!B20, TV_52!C:C)
+ SUMIF(TV_53!B:B, 'DashBoard - Planejador'!B20, TV_53!C:C)
+ SUMIF(TV_54!B:B, 'DashBoard - Planejador'!B20, TV_54!C:C)
+ SUMIF(TV_55!B:B, 'DashBoard - Planejador'!B20, TV_55!C:C)
+ SUMIF(TV_56!B:B, 'DashBoard - Planejador'!B20, TV_56!C:C)
+ SUMIF(TV_57!B:B, 'DashBoard - Planejador'!B20, TV_57!C:C)
+ SUMIF(TV_58!B:B, 'DashBoard - Planejador'!B20, TV_58!C:C)
+ SUMIF(TV_59!B:B, 'DashBoard - Planejador'!B20, TV_59!C:C)
+ SUMIF(TV_60!B:B, 'DashBoard - Planejador'!B20, TV_60!C:C)</f>
        <v>174</v>
      </c>
      <c r="D20" s="27">
        <f ca="1">SUMIF(TV_1!B:B, 'DashBoard - Planejador'!B20, TV_1!D:D)
+ SUMIF(TV_2!B:B, 'DashBoard - Planejador'!B20, TV_2!D:D)
+ SUMIF(TV_3!B:B, 'DashBoard - Planejador'!B20, TV_3!D:D)
+ SUMIF(TV_4!B:B, 'DashBoard - Planejador'!B20, TV_4!D:D)
+ SUMIF(TV_5!B:B, 'DashBoard - Planejador'!B20, TV_5!D:D)
+ SUMIF(TV_6!B:B, 'DashBoard - Planejador'!B20, TV_6!D:D)
+ SUMIF(TV_7!B:B, 'DashBoard - Planejador'!B20, TV_7!D:D)
+ SUMIF(TV_8!B:B, 'DashBoard - Planejador'!B20, TV_8!D:D)
+ SUMIF(TV_9!B:B, 'DashBoard - Planejador'!B20, TV_9!D:D)
+ SUMIF(TV_10!B:B, 'DashBoard - Planejador'!B20, TV_10!D:D)
+ SUMIF(TV_11!B:B, 'DashBoard - Planejador'!B20, TV_11!D:D)
+ SUMIF(TV_12!B:B, 'DashBoard - Planejador'!B20, TV_12!D:D)
+ SUMIF(TV_13!B:B, 'DashBoard - Planejador'!B20, TV_13!D:D)
+ SUMIF(TV_14!B:B, 'DashBoard - Planejador'!B20, TV_14!D:D)
+ SUMIF(TV_15!B:B, 'DashBoard - Planejador'!B20, TV_15!D:D)
+ SUMIF(TV_16!B:B, 'DashBoard - Planejador'!B20, TV_16!D:D)
+ SUMIF(TV_17!B:B, 'DashBoard - Planejador'!B20, TV_17!D:D)
+ SUMIF(TV_18!B:B, 'DashBoard - Planejador'!B20, TV_18!D:D)
+ SUMIF(TV_19!B:B, 'DashBoard - Planejador'!B20, TV_19!D:D)
+ SUMIF(TV_20!B:B, 'DashBoard - Planejador'!B20, TV_20!D:D)
+ SUMIF(TV_21!B:B, 'DashBoard - Planejador'!B20, TV_21!D:D)
+ SUMIF(TV_22!B:B, 'DashBoard - Planejador'!B20, TV_22!D:D)
+ SUMIF(TV_23!B:B, 'DashBoard - Planejador'!B20, TV_23!D:D)
+ SUMIF(TV_24!B:B, 'DashBoard - Planejador'!B20, TV_24!D:D)
+ SUMIF(TV_25!B:B, 'DashBoard - Planejador'!B20, TV_25!D:D)
+ SUMIF(TV_26!B:B, 'DashBoard - Planejador'!B20, TV_26!D:D)
+ SUMIF(TV_27!B:B, 'DashBoard - Planejador'!B20, TV_27!D:D)
+ SUMIF(TV_28!B:B, 'DashBoard - Planejador'!B20, TV_28!D:D)
+ SUMIF(TV_29!B:B, 'DashBoard - Planejador'!B20, TV_29!D:D)
+ SUMIF(TV_30!B:B, 'DashBoard - Planejador'!B20, TV_30!D:D)
+ SUMIF(TV_31!B:B, 'DashBoard - Planejador'!B20, TV_31!D:D)
+ SUMIF(TV_32!B:B, 'DashBoard - Planejador'!B20, TV_32!D:D)
+ SUMIF(TV_33!B:B, 'DashBoard - Planejador'!B20, TV_33!D:D)
+ SUMIF(TV_34!B:B, 'DashBoard - Planejador'!B20, TV_34!D:D)
+ SUMIF(TV_35!B:B, 'DashBoard - Planejador'!B20, TV_35!D:D)
+ SUMIF(TV_36!B:B, 'DashBoard - Planejador'!B20, TV_36!D:D)
+ SUMIF(TV_37!B:B, 'DashBoard - Planejador'!B20, TV_37!D:D)
+ SUMIF(TV_38!B:B, 'DashBoard - Planejador'!B20, TV_38!D:D)
+ SUMIF(TV_39!B:B, 'DashBoard - Planejador'!B20, TV_39!D:D)
+ SUMIF(TV_40!B:B, 'DashBoard - Planejador'!B20, TV_40!D:D)
+ SUMIF(TV_41!B:B, 'DashBoard - Planejador'!B20, TV_41!D:D)
+ SUMIF(TV_42!B:B, 'DashBoard - Planejador'!B20, TV_42!D:D)
+ SUMIF(TV_43!B:B, 'DashBoard - Planejador'!B20, TV_43!D:D)
+ SUMIF(TV_44!B:B, 'DashBoard - Planejador'!B20, TV_44!D:D)
+ SUMIF(TV_45!B:B, 'DashBoard - Planejador'!B20, TV_45!D:D)
+ SUMIF(TV_46!B:B, 'DashBoard - Planejador'!B20, TV_46!D:D)
+ SUMIF(TV_47!B:B, 'DashBoard - Planejador'!B20, TV_47!D:D)
+ SUMIF(TV_48!B:B, 'DashBoard - Planejador'!B20, TV_48!D:D)
+ SUMIF(TV_49!B:B, 'DashBoard - Planejador'!B20, TV_49!D:D)
+ SUMIF(TV_50!B:B, 'DashBoard - Planejador'!B20, TV_50!D:D)
+ SUMIF(TV_51!B:B, 'DashBoard - Planejador'!B20, TV_51!D:D)
+ SUMIF(TV_52!B:B, 'DashBoard - Planejador'!B20, TV_52!D:D)
+ SUMIF(TV_53!B:B, 'DashBoard - Planejador'!B20, TV_53!D:D)
+ SUMIF(TV_54!B:B, 'DashBoard - Planejador'!B20, TV_54!D:D)
+ SUMIF(TV_55!B:B, 'DashBoard - Planejador'!B20, TV_55!D:D)
+ SUMIF(TV_56!B:B, 'DashBoard - Planejador'!B20, TV_56!D:D)
+ SUMIF(TV_57!B:B, 'DashBoard - Planejador'!B20, TV_57!D:D)
+ SUMIF(TV_58!B:B, 'DashBoard - Planejador'!B20, TV_58!D:D)
+ SUMIF(TV_59!B:B, 'DashBoard - Planejador'!B20, TV_59!D:D)
+ SUMIF(TV_60!B:B, 'DashBoard - Planejador'!B20, TV_60!D:D)</f>
        <v>0</v>
      </c>
      <c r="E20" s="27">
        <f t="shared" ca="1" si="1"/>
        <v>174</v>
      </c>
      <c r="F20" s="116">
        <f t="shared" ca="1" si="2"/>
        <v>0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154" t="str">
        <f t="shared" ca="1" si="0"/>
        <v>174 Pontos Disponíveis! Lojas: 8, 11, 26, 46, 50, 51</v>
      </c>
      <c r="BQ20" s="125" t="str">
        <f ca="1">LEFT(IF(TV_1!E20&gt;0,TV_1!F$1&amp;", ","")&amp;
IF(TV_2!E20&gt;0,TV_2!F$1&amp;", ","")&amp;
IF(TV_3!E20&gt;0,TV_3!F$1&amp;", ","")&amp;
IF(TV_4!E20&gt;0,TV_4!F$1&amp;", ","")&amp;
IF(TV_5!E20&gt;0,TV_5!F$1&amp;", ","")&amp;
IF(TV_6!E20&gt;0,TV_6!F$1&amp;", ","")&amp;
IF(TV_7!E20&gt;0,TV_7!F$1&amp;", ","")&amp;
IF(TV_8!E20&gt;0,TV_8!F$1&amp;", ","")&amp;
IF(TV_9!E20&gt;0,TV_9!F$1&amp;", ","")&amp;
IF(TV_10!E20&gt;0,TV_10!F$1&amp;", ","")&amp;
IF(TV_11!E20&gt;0,TV_11!F$1&amp;", ","")&amp;
IF(TV_12!E20&gt;0,TV_12!F$1&amp;", ","")&amp;
IF(TV_13!E20&gt;0,TV_13!F$1&amp;", ","")&amp;
IF(TV_14!E20&gt;0,TV_14!F$1&amp;", ","")&amp;
IF(TV_15!E20&gt;0,TV_15!F$1&amp;", ","")&amp;
IF(TV_16!E20&gt;0,TV_16!F$1&amp;", ","")&amp;
IF(TV_17!E20&gt;0,TV_17!F$1&amp;", ","")&amp;
IF(TV_18!E20&gt;0,TV_18!F$1&amp;", ","")&amp;
IF(TV_19!E20&gt;0,TV_19!F$1&amp;", ","")&amp;
IF(TV_20!E20&gt;0,TV_20!F$1&amp;", ","")&amp;
IF(TV_21!E20&gt;0,TV_21!F$1&amp;", ","")&amp;
IF(TV_22!E20&gt;0,TV_22!F$1&amp;", ","")&amp;
IF(TV_23!E20&gt;0,TV_23!F$1&amp;", ","")&amp;
IF(TV_24!E20&gt;0,TV_24!F$1&amp;", ","")&amp;
IF(TV_25!E20&gt;0,TV_25!F$1&amp;", ","")&amp;
IF(TV_26!E20&gt;0,TV_26!F$1&amp;", ","")&amp;
IF(TV_27!E20&gt;0,TV_27!F$1&amp;", ","")&amp;
IF(TV_28!E20&gt;0,TV_28!F$1&amp;", ","")&amp;
IF(TV_29!E20&gt;0,TV_29!F$1&amp;", ","")&amp;
IF(TV_30!E20&gt;0,TV_30!F$1&amp;", ","")&amp;
IF(TV_31!E20&gt;0,TV_31!F$1&amp;", ","")&amp;
IF(TV_32!E20&gt;0,TV_32!F$1&amp;", ","")&amp;
IF(TV_33!E20&gt;0,TV_33!F$1&amp;", ","")&amp;
IF(TV_34!E20&gt;0,TV_34!F$1&amp;", ","")&amp;
IF(TV_35!E20&gt;0,TV_35!F$1&amp;", ","")&amp;
IF(TV_36!E20&gt;0,TV_36!F$1&amp;", ","")&amp;
IF(TV_37!E20&gt;0,TV_37!F$1&amp;", ","")&amp;
IF(TV_38!E20&gt;0,TV_38!F$1&amp;", ","")&amp;
IF(TV_39!E20&gt;0,TV_39!F$1&amp;", ","")&amp;
IF(TV_40!E20&gt;0,TV_40!F$1&amp;", ","")&amp;
IF(TV_41!E20&gt;0,TV_41!F$1&amp;", ","")&amp;
IF(TV_42!E20&gt;0,TV_42!F$1&amp;", ","")&amp;
IF(TV_43!E20&gt;0,TV_43!F$1&amp;", ","")&amp;
IF(TV_44!E20&gt;0,TV_44!F$1&amp;", ","")&amp;
IF(TV_45!E20&gt;0,TV_45!F$1&amp;", ","")&amp;
IF(TV_46!E20&gt;0,TV_46!F$1&amp;", ","")&amp;
IF(TV_47!E20&gt;0,TV_47!F$1&amp;", ","")&amp;
IF(TV_48!E20&gt;0,TV_48!F$1&amp;", ","")&amp;
IF(TV_49!E20&gt;0,TV_49!F$1&amp;", ","")&amp;
IF(TV_50!E20&gt;0,TV_50!F$1&amp;", ","")&amp;
IF(TV_51!E20&gt;0,TV_51!F$1&amp;", ","")&amp;
IF(TV_52!E20&gt;0,TV_52!F$1&amp;", ","")&amp;
IF(TV_53!E20&gt;0,TV_53!F$1&amp;", ","")&amp;
IF(TV_54!E20&gt;0,TV_54!F$1&amp;", ","")&amp;
IF(TV_55!E20&gt;0,TV_55!F$1&amp;", ","")&amp;
IF(TV_56!E20&gt;0,TV_56!F$1&amp;", ","")&amp;
IF(TV_57!E20&gt;0,TV_57!F$1&amp;", ","")&amp;
IF(TV_58!E20&gt;0,TV_58!F$1&amp;", ","")&amp;
IF(TV_59!E20&gt;0,TV_59!F$1&amp;", ","")&amp;
IF(TV_60!E20&gt;0,TV_60!F$1&amp;", ",""),LEN(IF(TV_1!E20&gt;0,TV_1!F$1&amp;", ","")&amp;
IF(TV_2!E20&gt;0,TV_2!F$1&amp;", ","")&amp;
IF(TV_3!E20&gt;0,TV_3!F$1&amp;", ","")&amp;
IF(TV_4!E20&gt;0,TV_4!F$1&amp;", ","")&amp;
IF(TV_5!E20&gt;0,TV_5!F$1&amp;", ","")&amp;
IF(TV_6!E20&gt;0,TV_6!F$1&amp;", ","")&amp;
IF(TV_7!E20&gt;0,TV_7!F$1&amp;", ","")&amp;
IF(TV_8!E20&gt;0,TV_8!F$1&amp;", ","")&amp;
IF(TV_9!E20&gt;0,TV_9!F$1&amp;", ","")&amp;
IF(TV_10!E20&gt;0,TV_10!F$1&amp;", ","")&amp;
IF(TV_11!E20&gt;0,TV_11!F$1&amp;", ","")&amp;
IF(TV_12!E20&gt;0,TV_12!F$1&amp;", ","")&amp;
IF(TV_13!E20&gt;0,TV_13!F$1&amp;", ","")&amp;
IF(TV_14!E20&gt;0,TV_14!F$1&amp;", ","")&amp;
IF(TV_15!E20&gt;0,TV_15!F$1&amp;", ","")&amp;
IF(TV_16!E20&gt;0,TV_16!F$1&amp;", ","")&amp;
IF(TV_17!E20&gt;0,TV_17!F$1&amp;", ","")&amp;
IF(TV_18!E20&gt;0,TV_18!F$1&amp;", ","")&amp;
IF(TV_19!E20&gt;0,TV_19!F$1&amp;", ","")&amp;
IF(TV_20!E20&gt;0,TV_20!F$1&amp;", ","")&amp;
IF(TV_21!E20&gt;0,TV_21!F$1&amp;", ","")&amp;
IF(TV_22!E20&gt;0,TV_22!F$1&amp;", ","")&amp;
IF(TV_23!E20&gt;0,TV_23!F$1&amp;", ","")&amp;
IF(TV_24!E20&gt;0,TV_24!F$1&amp;", ","")&amp;
IF(TV_25!E20&gt;0,TV_25!F$1&amp;", ","")&amp;
IF(TV_26!E20&gt;0,TV_26!F$1&amp;", ","")&amp;
IF(TV_27!E20&gt;0,TV_27!F$1&amp;", ","")&amp;
IF(TV_28!E20&gt;0,TV_28!F$1&amp;", ","")&amp;
IF(TV_29!E20&gt;0,TV_29!F$1&amp;", ","")&amp;
IF(TV_30!E20&gt;0,TV_30!F$1&amp;", ","")&amp;
IF(TV_31!E20&gt;0,TV_31!F$1&amp;", ","")&amp;
IF(TV_32!E20&gt;0,TV_32!F$1&amp;", ","")&amp;
IF(TV_33!E20&gt;0,TV_33!F$1&amp;", ","")&amp;
IF(TV_34!E20&gt;0,TV_34!F$1&amp;", ","")&amp;
IF(TV_35!E20&gt;0,TV_35!F$1&amp;", ","")&amp;
IF(TV_36!E20&gt;0,TV_36!F$1&amp;", ","")&amp;
IF(TV_37!E20&gt;0,TV_37!F$1&amp;", ","")&amp;
IF(TV_38!E20&gt;0,TV_38!F$1&amp;", ","")&amp;
IF(TV_39!E20&gt;0,TV_39!F$1&amp;", ","")&amp;
IF(TV_40!E20&gt;0,TV_40!F$1&amp;", ","")&amp;
IF(TV_41!E20&gt;0,TV_41!F$1&amp;", ","")&amp;
IF(TV_42!E20&gt;0,TV_42!F$1&amp;", ","")&amp;
IF(TV_43!E20&gt;0,TV_43!F$1&amp;", ","")&amp;
IF(TV_44!E20&gt;0,TV_44!F$1&amp;", ","")&amp;
IF(TV_45!E20&gt;0,TV_45!F$1&amp;", ","")&amp;
IF(TV_46!E20&gt;0,TV_46!F$1&amp;", ","")&amp;
IF(TV_47!E20&gt;0,TV_47!F$1&amp;", ","")&amp;
IF(TV_48!E20&gt;0,TV_48!F$1&amp;", ","")&amp;
IF(TV_49!E20&gt;0,TV_49!F$1&amp;", ","")&amp;
IF(TV_50!E20&gt;0,TV_50!F$1&amp;", ","")&amp;
IF(TV_51!E20&gt;0,TV_51!F$1&amp;", ","")&amp;
IF(TV_52!E20&gt;0,TV_52!F$1&amp;", ","")&amp;
IF(TV_53!E20&gt;0,TV_53!F$1&amp;", ","")&amp;
IF(TV_54!E20&gt;0,TV_54!F$1&amp;", ","")&amp;
IF(TV_55!E20&gt;0,TV_55!F$1&amp;", ","")&amp;
IF(TV_56!E20&gt;0,TV_56!F$1&amp;", ","")&amp;
IF(TV_57!E20&gt;0,TV_57!F$1&amp;", ","")&amp;
IF(TV_58!E20&gt;0,TV_58!F$1&amp;", ","")&amp;
IF(TV_59!E20&gt;0,TV_59!F$1&amp;", ","")&amp;
IF(TV_60!E20&gt;0,TV_60!F$1&amp;", ",""))-2)</f>
        <v>8, 11, 26, 46, 50, 51</v>
      </c>
      <c r="BS20" s="131" t="s">
        <v>316</v>
      </c>
      <c r="BT20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Planejador'!BS20),IF(CA$3=2,SUMIFS('Planilha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Planejador'!BS20),IF(CA$3=3,SUMIFS('Planilha de Controle'!J:J,'Planilha de Controle'!O:O,"Instalado",'Planilha de Controle'!L:L,"&gt;="&amp;'DashBoard - Planejador'!BZ$9,'Planilha de Controle'!M:M,"&lt;="&amp;'DashBoard - Planejador'!BZ$10,'Planilha de Controle'!G:G,'DashBoard - Planejador'!BS20))))+IF(CA$3=1,SUMIFS('Planilha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Planejador'!BS20),IF(CA$3=2,SUMIFS('Planilha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Planejador'!BS20),IF(CA$3=3,SUMIFS('Planilha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Planejador'!BS20))))</f>
        <v>0</v>
      </c>
      <c r="BV20" s="131" t="s">
        <v>68</v>
      </c>
      <c r="BW20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Planejador'!BV20),IF(CA$3=2,SUMIFS('Planilha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Planejador'!BV20),IF(CA$3=3,SUMIFS('Planilha de Controle'!J:J,'Planilha de Controle'!O:O,"Instalado",'Planilha de Controle'!L:L,"&gt;="&amp;'DashBoard - Planejador'!BZ$9,'Planilha de Controle'!M:M,"&lt;="&amp;'DashBoard - Planejador'!BZ$10,'Planilha de Controle'!H:H,'DashBoard - Planejador'!BV20))))+IF(CA$3=1,SUMIFS('Planilha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Planejador'!BV20),IF(CA$3=2,SUMIFS('Planilha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Planejador'!BV20),IF(CA$3=3,SUMIFS('Planilha de Controle'!J:J,'Planilha de Controle'!O:O,"Fechamento",'Planilha de Controle'!L:L,"&gt;="&amp;'DashBoard - Planejador'!BZ$9,'Planilha de Controle'!M:M,"&lt;="&amp;'DashBoard - Planejador'!BZ$10,'Planilha de Controle'!H:H,'DashBoard - Planejador'!BV20))))</f>
        <v>0</v>
      </c>
      <c r="CD20" s="23"/>
      <c r="CE20" s="23"/>
    </row>
    <row r="21" spans="2:83" ht="20.100000000000001" customHeight="1" x14ac:dyDescent="0.25">
      <c r="B21" s="26" t="s">
        <v>61</v>
      </c>
      <c r="C21" s="27">
        <f>SUMIF(TV_1!B:B, 'DashBoard - Planejador'!B21, TV_1!C:C)
+ SUMIF(TV_2!B:B, 'DashBoard - Planejador'!B21, TV_2!C:C)
+ SUMIF(TV_3!B:B, 'DashBoard - Planejador'!B21, TV_3!C:C)
+ SUMIF(TV_4!B:B, 'DashBoard - Planejador'!B21, TV_4!C:C)
+ SUMIF(TV_5!B:B, 'DashBoard - Planejador'!B21, TV_5!C:C)
+ SUMIF(TV_6!B:B, 'DashBoard - Planejador'!B21, TV_6!C:C)
+ SUMIF(TV_7!B:B, 'DashBoard - Planejador'!B21, TV_7!C:C)
+ SUMIF(TV_8!B:B, 'DashBoard - Planejador'!B21, TV_8!C:C)
+ SUMIF(TV_9!B:B, 'DashBoard - Planejador'!B21, TV_9!C:C)
+ SUMIF(TV_10!B:B, 'DashBoard - Planejador'!B21, TV_10!C:C)
+ SUMIF(TV_11!B:B, 'DashBoard - Planejador'!B21, TV_11!C:C)
+ SUMIF(TV_12!B:B, 'DashBoard - Planejador'!B21, TV_12!C:C)
+ SUMIF(TV_13!B:B, 'DashBoard - Planejador'!B21, TV_13!C:C)
+ SUMIF(TV_14!B:B, 'DashBoard - Planejador'!B21, TV_14!C:C)
+ SUMIF(TV_15!B:B, 'DashBoard - Planejador'!B21, TV_15!C:C)
+ SUMIF(TV_16!B:B, 'DashBoard - Planejador'!B21, TV_16!C:C)
+ SUMIF(TV_17!B:B, 'DashBoard - Planejador'!B21, TV_17!C:C)
+ SUMIF(TV_18!B:B, 'DashBoard - Planejador'!B21, TV_18!C:C)
+ SUMIF(TV_19!B:B, 'DashBoard - Planejador'!B21, TV_19!C:C)
+ SUMIF(TV_20!B:B, 'DashBoard - Planejador'!B21, TV_20!C:C)
+ SUMIF(TV_21!B:B, 'DashBoard - Planejador'!B21, TV_21!C:C)
+ SUMIF(TV_22!B:B, 'DashBoard - Planejador'!B21, TV_22!C:C)
+ SUMIF(TV_23!B:B, 'DashBoard - Planejador'!B21, TV_23!C:C)
+ SUMIF(TV_24!B:B, 'DashBoard - Planejador'!B21, TV_24!C:C)
+ SUMIF(TV_25!B:B, 'DashBoard - Planejador'!B21, TV_25!C:C)
+ SUMIF(TV_26!B:B, 'DashBoard - Planejador'!B21, TV_26!C:C)
+ SUMIF(TV_27!B:B, 'DashBoard - Planejador'!B21, TV_27!C:C)
+ SUMIF(TV_28!B:B, 'DashBoard - Planejador'!B21, TV_28!C:C)
+ SUMIF(TV_29!B:B, 'DashBoard - Planejador'!B21, TV_29!C:C)
+ SUMIF(TV_30!B:B, 'DashBoard - Planejador'!B21, TV_30!C:C)
+ SUMIF(TV_31!B:B, 'DashBoard - Planejador'!B21, TV_31!C:C)
+ SUMIF(TV_32!B:B, 'DashBoard - Planejador'!B21, TV_32!C:C)
+ SUMIF(TV_33!B:B, 'DashBoard - Planejador'!B21, TV_33!C:C)
+ SUMIF(TV_34!B:B, 'DashBoard - Planejador'!B21, TV_34!C:C)
+ SUMIF(TV_35!B:B, 'DashBoard - Planejador'!B21, TV_35!C:C)
+ SUMIF(TV_36!B:B, 'DashBoard - Planejador'!B21, TV_36!C:C)
+ SUMIF(TV_37!B:B, 'DashBoard - Planejador'!B21, TV_37!C:C)
+ SUMIF(TV_38!B:B, 'DashBoard - Planejador'!B21, TV_38!C:C)
+ SUMIF(TV_39!B:B, 'DashBoard - Planejador'!B21, TV_39!C:C)
+ SUMIF(TV_40!B:B, 'DashBoard - Planejador'!B21, TV_40!C:C)
+ SUMIF(TV_41!B:B, 'DashBoard - Planejador'!B21, TV_41!C:C)
+ SUMIF(TV_42!B:B, 'DashBoard - Planejador'!B21, TV_42!C:C)
+ SUMIF(TV_43!B:B, 'DashBoard - Planejador'!B21, TV_43!C:C)
+ SUMIF(TV_44!B:B, 'DashBoard - Planejador'!B21, TV_44!C:C)
+ SUMIF(TV_45!B:B, 'DashBoard - Planejador'!B21, TV_45!C:C)
+ SUMIF(TV_46!B:B, 'DashBoard - Planejador'!B21, TV_46!C:C)
+ SUMIF(TV_47!B:B, 'DashBoard - Planejador'!B21, TV_47!C:C)
+ SUMIF(TV_48!B:B, 'DashBoard - Planejador'!B21, TV_48!C:C)
+ SUMIF(TV_49!B:B, 'DashBoard - Planejador'!B21, TV_49!C:C)
+ SUMIF(TV_50!B:B, 'DashBoard - Planejador'!B21, TV_50!C:C)
+ SUMIF(TV_51!B:B, 'DashBoard - Planejador'!B21, TV_51!C:C)
+ SUMIF(TV_52!B:B, 'DashBoard - Planejador'!B21, TV_52!C:C)
+ SUMIF(TV_53!B:B, 'DashBoard - Planejador'!B21, TV_53!C:C)
+ SUMIF(TV_54!B:B, 'DashBoard - Planejador'!B21, TV_54!C:C)
+ SUMIF(TV_55!B:B, 'DashBoard - Planejador'!B21, TV_55!C:C)
+ SUMIF(TV_56!B:B, 'DashBoard - Planejador'!B21, TV_56!C:C)
+ SUMIF(TV_57!B:B, 'DashBoard - Planejador'!B21, TV_57!C:C)
+ SUMIF(TV_58!B:B, 'DashBoard - Planejador'!B21, TV_58!C:C)
+ SUMIF(TV_59!B:B, 'DashBoard - Planejador'!B21, TV_59!C:C)
+ SUMIF(TV_60!B:B, 'DashBoard - Planejador'!B21, TV_60!C:C)</f>
        <v>4</v>
      </c>
      <c r="D21" s="27">
        <f>SUMIF(TV_1!B:B, 'DashBoard - Planejador'!B21, TV_1!D:D)
+ SUMIF(TV_2!B:B, 'DashBoard - Planejador'!B21, TV_2!D:D)
+ SUMIF(TV_3!B:B, 'DashBoard - Planejador'!B21, TV_3!D:D)
+ SUMIF(TV_4!B:B, 'DashBoard - Planejador'!B21, TV_4!D:D)
+ SUMIF(TV_5!B:B, 'DashBoard - Planejador'!B21, TV_5!D:D)
+ SUMIF(TV_6!B:B, 'DashBoard - Planejador'!B21, TV_6!D:D)
+ SUMIF(TV_7!B:B, 'DashBoard - Planejador'!B21, TV_7!D:D)
+ SUMIF(TV_8!B:B, 'DashBoard - Planejador'!B21, TV_8!D:D)
+ SUMIF(TV_9!B:B, 'DashBoard - Planejador'!B21, TV_9!D:D)
+ SUMIF(TV_10!B:B, 'DashBoard - Planejador'!B21, TV_10!D:D)
+ SUMIF(TV_11!B:B, 'DashBoard - Planejador'!B21, TV_11!D:D)
+ SUMIF(TV_12!B:B, 'DashBoard - Planejador'!B21, TV_12!D:D)
+ SUMIF(TV_13!B:B, 'DashBoard - Planejador'!B21, TV_13!D:D)
+ SUMIF(TV_14!B:B, 'DashBoard - Planejador'!B21, TV_14!D:D)
+ SUMIF(TV_15!B:B, 'DashBoard - Planejador'!B21, TV_15!D:D)
+ SUMIF(TV_16!B:B, 'DashBoard - Planejador'!B21, TV_16!D:D)
+ SUMIF(TV_17!B:B, 'DashBoard - Planejador'!B21, TV_17!D:D)
+ SUMIF(TV_18!B:B, 'DashBoard - Planejador'!B21, TV_18!D:D)
+ SUMIF(TV_19!B:B, 'DashBoard - Planejador'!B21, TV_19!D:D)
+ SUMIF(TV_20!B:B, 'DashBoard - Planejador'!B21, TV_20!D:D)
+ SUMIF(TV_21!B:B, 'DashBoard - Planejador'!B21, TV_21!D:D)
+ SUMIF(TV_22!B:B, 'DashBoard - Planejador'!B21, TV_22!D:D)
+ SUMIF(TV_23!B:B, 'DashBoard - Planejador'!B21, TV_23!D:D)
+ SUMIF(TV_24!B:B, 'DashBoard - Planejador'!B21, TV_24!D:D)
+ SUMIF(TV_25!B:B, 'DashBoard - Planejador'!B21, TV_25!D:D)
+ SUMIF(TV_26!B:B, 'DashBoard - Planejador'!B21, TV_26!D:D)
+ SUMIF(TV_27!B:B, 'DashBoard - Planejador'!B21, TV_27!D:D)
+ SUMIF(TV_28!B:B, 'DashBoard - Planejador'!B21, TV_28!D:D)
+ SUMIF(TV_29!B:B, 'DashBoard - Planejador'!B21, TV_29!D:D)
+ SUMIF(TV_30!B:B, 'DashBoard - Planejador'!B21, TV_30!D:D)
+ SUMIF(TV_31!B:B, 'DashBoard - Planejador'!B21, TV_31!D:D)
+ SUMIF(TV_32!B:B, 'DashBoard - Planejador'!B21, TV_32!D:D)
+ SUMIF(TV_33!B:B, 'DashBoard - Planejador'!B21, TV_33!D:D)
+ SUMIF(TV_34!B:B, 'DashBoard - Planejador'!B21, TV_34!D:D)
+ SUMIF(TV_35!B:B, 'DashBoard - Planejador'!B21, TV_35!D:D)
+ SUMIF(TV_36!B:B, 'DashBoard - Planejador'!B21, TV_36!D:D)
+ SUMIF(TV_37!B:B, 'DashBoard - Planejador'!B21, TV_37!D:D)
+ SUMIF(TV_38!B:B, 'DashBoard - Planejador'!B21, TV_38!D:D)
+ SUMIF(TV_39!B:B, 'DashBoard - Planejador'!B21, TV_39!D:D)
+ SUMIF(TV_40!B:B, 'DashBoard - Planejador'!B21, TV_40!D:D)
+ SUMIF(TV_41!B:B, 'DashBoard - Planejador'!B21, TV_41!D:D)
+ SUMIF(TV_42!B:B, 'DashBoard - Planejador'!B21, TV_42!D:D)
+ SUMIF(TV_43!B:B, 'DashBoard - Planejador'!B21, TV_43!D:D)
+ SUMIF(TV_44!B:B, 'DashBoard - Planejador'!B21, TV_44!D:D)
+ SUMIF(TV_45!B:B, 'DashBoard - Planejador'!B21, TV_45!D:D)
+ SUMIF(TV_46!B:B, 'DashBoard - Planejador'!B21, TV_46!D:D)
+ SUMIF(TV_47!B:B, 'DashBoard - Planejador'!B21, TV_47!D:D)
+ SUMIF(TV_48!B:B, 'DashBoard - Planejador'!B21, TV_48!D:D)
+ SUMIF(TV_49!B:B, 'DashBoard - Planejador'!B21, TV_49!D:D)
+ SUMIF(TV_50!B:B, 'DashBoard - Planejador'!B21, TV_50!D:D)
+ SUMIF(TV_51!B:B, 'DashBoard - Planejador'!B21, TV_51!D:D)
+ SUMIF(TV_52!B:B, 'DashBoard - Planejador'!B21, TV_52!D:D)
+ SUMIF(TV_53!B:B, 'DashBoard - Planejador'!B21, TV_53!D:D)
+ SUMIF(TV_54!B:B, 'DashBoard - Planejador'!B21, TV_54!D:D)
+ SUMIF(TV_55!B:B, 'DashBoard - Planejador'!B21, TV_55!D:D)
+ SUMIF(TV_56!B:B, 'DashBoard - Planejador'!B21, TV_56!D:D)
+ SUMIF(TV_57!B:B, 'DashBoard - Planejador'!B21, TV_57!D:D)
+ SUMIF(TV_58!B:B, 'DashBoard - Planejador'!B21, TV_58!D:D)
+ SUMIF(TV_59!B:B, 'DashBoard - Planejador'!B21, TV_59!D:D)
+ SUMIF(TV_60!B:B, 'DashBoard - Planejador'!B21, TV_60!D:D)</f>
        <v>0</v>
      </c>
      <c r="E21" s="27">
        <f t="shared" si="1"/>
        <v>4</v>
      </c>
      <c r="F21" s="115">
        <f t="shared" si="2"/>
        <v>0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154" t="str">
        <f t="shared" si="0"/>
        <v>4 Pontos Disponíveis! Lojas: 8, 11, 51, 57</v>
      </c>
      <c r="BQ21" s="125" t="str">
        <f>LEFT(IF(TV_1!E21&gt;0,TV_1!F$1&amp;", ","")&amp;
IF(TV_2!E21&gt;0,TV_2!F$1&amp;", ","")&amp;
IF(TV_3!E21&gt;0,TV_3!F$1&amp;", ","")&amp;
IF(TV_4!E21&gt;0,TV_4!F$1&amp;", ","")&amp;
IF(TV_5!E21&gt;0,TV_5!F$1&amp;", ","")&amp;
IF(TV_6!E21&gt;0,TV_6!F$1&amp;", ","")&amp;
IF(TV_7!E21&gt;0,TV_7!F$1&amp;", ","")&amp;
IF(TV_8!E21&gt;0,TV_8!F$1&amp;", ","")&amp;
IF(TV_9!E21&gt;0,TV_9!F$1&amp;", ","")&amp;
IF(TV_10!E21&gt;0,TV_10!F$1&amp;", ","")&amp;
IF(TV_11!E21&gt;0,TV_11!F$1&amp;", ","")&amp;
IF(TV_12!E21&gt;0,TV_12!F$1&amp;", ","")&amp;
IF(TV_13!E21&gt;0,TV_13!F$1&amp;", ","")&amp;
IF(TV_14!E21&gt;0,TV_14!F$1&amp;", ","")&amp;
IF(TV_15!E21&gt;0,TV_15!F$1&amp;", ","")&amp;
IF(TV_16!E21&gt;0,TV_16!F$1&amp;", ","")&amp;
IF(TV_17!E21&gt;0,TV_17!F$1&amp;", ","")&amp;
IF(TV_18!E21&gt;0,TV_18!F$1&amp;", ","")&amp;
IF(TV_19!E21&gt;0,TV_19!F$1&amp;", ","")&amp;
IF(TV_20!E21&gt;0,TV_20!F$1&amp;", ","")&amp;
IF(TV_21!E21&gt;0,TV_21!F$1&amp;", ","")&amp;
IF(TV_22!E21&gt;0,TV_22!F$1&amp;", ","")&amp;
IF(TV_23!E21&gt;0,TV_23!F$1&amp;", ","")&amp;
IF(TV_24!E21&gt;0,TV_24!F$1&amp;", ","")&amp;
IF(TV_25!E21&gt;0,TV_25!F$1&amp;", ","")&amp;
IF(TV_26!E21&gt;0,TV_26!F$1&amp;", ","")&amp;
IF(TV_27!E21&gt;0,TV_27!F$1&amp;", ","")&amp;
IF(TV_28!E21&gt;0,TV_28!F$1&amp;", ","")&amp;
IF(TV_29!E21&gt;0,TV_29!F$1&amp;", ","")&amp;
IF(TV_30!E21&gt;0,TV_30!F$1&amp;", ","")&amp;
IF(TV_31!E21&gt;0,TV_31!F$1&amp;", ","")&amp;
IF(TV_32!E21&gt;0,TV_32!F$1&amp;", ","")&amp;
IF(TV_33!E21&gt;0,TV_33!F$1&amp;", ","")&amp;
IF(TV_34!E21&gt;0,TV_34!F$1&amp;", ","")&amp;
IF(TV_35!E21&gt;0,TV_35!F$1&amp;", ","")&amp;
IF(TV_36!E21&gt;0,TV_36!F$1&amp;", ","")&amp;
IF(TV_37!E21&gt;0,TV_37!F$1&amp;", ","")&amp;
IF(TV_38!E21&gt;0,TV_38!F$1&amp;", ","")&amp;
IF(TV_39!E21&gt;0,TV_39!F$1&amp;", ","")&amp;
IF(TV_40!E21&gt;0,TV_40!F$1&amp;", ","")&amp;
IF(TV_41!E21&gt;0,TV_41!F$1&amp;", ","")&amp;
IF(TV_42!E21&gt;0,TV_42!F$1&amp;", ","")&amp;
IF(TV_43!E21&gt;0,TV_43!F$1&amp;", ","")&amp;
IF(TV_44!E21&gt;0,TV_44!F$1&amp;", ","")&amp;
IF(TV_45!E21&gt;0,TV_45!F$1&amp;", ","")&amp;
IF(TV_46!E21&gt;0,TV_46!F$1&amp;", ","")&amp;
IF(TV_47!E21&gt;0,TV_47!F$1&amp;", ","")&amp;
IF(TV_48!E21&gt;0,TV_48!F$1&amp;", ","")&amp;
IF(TV_49!E21&gt;0,TV_49!F$1&amp;", ","")&amp;
IF(TV_50!E21&gt;0,TV_50!F$1&amp;", ","")&amp;
IF(TV_51!E21&gt;0,TV_51!F$1&amp;", ","")&amp;
IF(TV_52!E21&gt;0,TV_52!F$1&amp;", ","")&amp;
IF(TV_53!E21&gt;0,TV_53!F$1&amp;", ","")&amp;
IF(TV_54!E21&gt;0,TV_54!F$1&amp;", ","")&amp;
IF(TV_55!E21&gt;0,TV_55!F$1&amp;", ","")&amp;
IF(TV_56!E21&gt;0,TV_56!F$1&amp;", ","")&amp;
IF(TV_57!E21&gt;0,TV_57!F$1&amp;", ","")&amp;
IF(TV_58!E21&gt;0,TV_58!F$1&amp;", ","")&amp;
IF(TV_59!E21&gt;0,TV_59!F$1&amp;", ","")&amp;
IF(TV_60!E21&gt;0,TV_60!F$1&amp;", ",""),LEN(IF(TV_1!E21&gt;0,TV_1!F$1&amp;", ","")&amp;
IF(TV_2!E21&gt;0,TV_2!F$1&amp;", ","")&amp;
IF(TV_3!E21&gt;0,TV_3!F$1&amp;", ","")&amp;
IF(TV_4!E21&gt;0,TV_4!F$1&amp;", ","")&amp;
IF(TV_5!E21&gt;0,TV_5!F$1&amp;", ","")&amp;
IF(TV_6!E21&gt;0,TV_6!F$1&amp;", ","")&amp;
IF(TV_7!E21&gt;0,TV_7!F$1&amp;", ","")&amp;
IF(TV_8!E21&gt;0,TV_8!F$1&amp;", ","")&amp;
IF(TV_9!E21&gt;0,TV_9!F$1&amp;", ","")&amp;
IF(TV_10!E21&gt;0,TV_10!F$1&amp;", ","")&amp;
IF(TV_11!E21&gt;0,TV_11!F$1&amp;", ","")&amp;
IF(TV_12!E21&gt;0,TV_12!F$1&amp;", ","")&amp;
IF(TV_13!E21&gt;0,TV_13!F$1&amp;", ","")&amp;
IF(TV_14!E21&gt;0,TV_14!F$1&amp;", ","")&amp;
IF(TV_15!E21&gt;0,TV_15!F$1&amp;", ","")&amp;
IF(TV_16!E21&gt;0,TV_16!F$1&amp;", ","")&amp;
IF(TV_17!E21&gt;0,TV_17!F$1&amp;", ","")&amp;
IF(TV_18!E21&gt;0,TV_18!F$1&amp;", ","")&amp;
IF(TV_19!E21&gt;0,TV_19!F$1&amp;", ","")&amp;
IF(TV_20!E21&gt;0,TV_20!F$1&amp;", ","")&amp;
IF(TV_21!E21&gt;0,TV_21!F$1&amp;", ","")&amp;
IF(TV_22!E21&gt;0,TV_22!F$1&amp;", ","")&amp;
IF(TV_23!E21&gt;0,TV_23!F$1&amp;", ","")&amp;
IF(TV_24!E21&gt;0,TV_24!F$1&amp;", ","")&amp;
IF(TV_25!E21&gt;0,TV_25!F$1&amp;", ","")&amp;
IF(TV_26!E21&gt;0,TV_26!F$1&amp;", ","")&amp;
IF(TV_27!E21&gt;0,TV_27!F$1&amp;", ","")&amp;
IF(TV_28!E21&gt;0,TV_28!F$1&amp;", ","")&amp;
IF(TV_29!E21&gt;0,TV_29!F$1&amp;", ","")&amp;
IF(TV_30!E21&gt;0,TV_30!F$1&amp;", ","")&amp;
IF(TV_31!E21&gt;0,TV_31!F$1&amp;", ","")&amp;
IF(TV_32!E21&gt;0,TV_32!F$1&amp;", ","")&amp;
IF(TV_33!E21&gt;0,TV_33!F$1&amp;", ","")&amp;
IF(TV_34!E21&gt;0,TV_34!F$1&amp;", ","")&amp;
IF(TV_35!E21&gt;0,TV_35!F$1&amp;", ","")&amp;
IF(TV_36!E21&gt;0,TV_36!F$1&amp;", ","")&amp;
IF(TV_37!E21&gt;0,TV_37!F$1&amp;", ","")&amp;
IF(TV_38!E21&gt;0,TV_38!F$1&amp;", ","")&amp;
IF(TV_39!E21&gt;0,TV_39!F$1&amp;", ","")&amp;
IF(TV_40!E21&gt;0,TV_40!F$1&amp;", ","")&amp;
IF(TV_41!E21&gt;0,TV_41!F$1&amp;", ","")&amp;
IF(TV_42!E21&gt;0,TV_42!F$1&amp;", ","")&amp;
IF(TV_43!E21&gt;0,TV_43!F$1&amp;", ","")&amp;
IF(TV_44!E21&gt;0,TV_44!F$1&amp;", ","")&amp;
IF(TV_45!E21&gt;0,TV_45!F$1&amp;", ","")&amp;
IF(TV_46!E21&gt;0,TV_46!F$1&amp;", ","")&amp;
IF(TV_47!E21&gt;0,TV_47!F$1&amp;", ","")&amp;
IF(TV_48!E21&gt;0,TV_48!F$1&amp;", ","")&amp;
IF(TV_49!E21&gt;0,TV_49!F$1&amp;", ","")&amp;
IF(TV_50!E21&gt;0,TV_50!F$1&amp;", ","")&amp;
IF(TV_51!E21&gt;0,TV_51!F$1&amp;", ","")&amp;
IF(TV_52!E21&gt;0,TV_52!F$1&amp;", ","")&amp;
IF(TV_53!E21&gt;0,TV_53!F$1&amp;", ","")&amp;
IF(TV_54!E21&gt;0,TV_54!F$1&amp;", ","")&amp;
IF(TV_55!E21&gt;0,TV_55!F$1&amp;", ","")&amp;
IF(TV_56!E21&gt;0,TV_56!F$1&amp;", ","")&amp;
IF(TV_57!E21&gt;0,TV_57!F$1&amp;", ","")&amp;
IF(TV_58!E21&gt;0,TV_58!F$1&amp;", ","")&amp;
IF(TV_59!E21&gt;0,TV_59!F$1&amp;", ","")&amp;
IF(TV_60!E21&gt;0,TV_60!F$1&amp;", ",""))-2)</f>
        <v>8, 11, 51, 57</v>
      </c>
      <c r="BS21" s="131" t="s">
        <v>317</v>
      </c>
      <c r="BT21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Planejador'!BS21),IF(CA$3=2,SUMIFS('Planilha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Planejador'!BS21),IF(CA$3=3,SUMIFS('Planilha de Controle'!J:J,'Planilha de Controle'!O:O,"Instalado",'Planilha de Controle'!L:L,"&gt;="&amp;'DashBoard - Planejador'!BZ$9,'Planilha de Controle'!M:M,"&lt;="&amp;'DashBoard - Planejador'!BZ$10,'Planilha de Controle'!G:G,'DashBoard - Planejador'!BS21))))+IF(CA$3=1,SUMIFS('Planilha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Planejador'!BS21),IF(CA$3=2,SUMIFS('Planilha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Planejador'!BS21),IF(CA$3=3,SUMIFS('Planilha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Planejador'!BS21))))</f>
        <v>0</v>
      </c>
      <c r="BV21" s="131" t="s">
        <v>58</v>
      </c>
      <c r="BW21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Planejador'!BV21),IF(CA$3=2,SUMIFS('Planilha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Planejador'!BV21),IF(CA$3=3,SUMIFS('Planilha de Controle'!J:J,'Planilha de Controle'!O:O,"Instalado",'Planilha de Controle'!L:L,"&gt;="&amp;'DashBoard - Planejador'!BZ$9,'Planilha de Controle'!M:M,"&lt;="&amp;'DashBoard - Planejador'!BZ$10,'Planilha de Controle'!H:H,'DashBoard - Planejador'!BV21))))+IF(CA$3=1,SUMIFS('Planilha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Planejador'!BV21),IF(CA$3=2,SUMIFS('Planilha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Planejador'!BV21),IF(CA$3=3,SUMIFS('Planilha de Controle'!J:J,'Planilha de Controle'!O:O,"Fechamento",'Planilha de Controle'!L:L,"&gt;="&amp;'DashBoard - Planejador'!BZ$9,'Planilha de Controle'!M:M,"&lt;="&amp;'DashBoard - Planejador'!BZ$10,'Planilha de Controle'!H:H,'DashBoard - Planejador'!BV21))))</f>
        <v>0</v>
      </c>
      <c r="CD21" s="23"/>
      <c r="CE21" s="23"/>
    </row>
    <row r="22" spans="2:83" ht="20.100000000000001" customHeight="1" x14ac:dyDescent="0.25">
      <c r="B22" s="26" t="s">
        <v>62</v>
      </c>
      <c r="C22" s="27">
        <f>SUMIF(TV_1!B:B, 'DashBoard - Planejador'!B22, TV_1!C:C)
+ SUMIF(TV_2!B:B, 'DashBoard - Planejador'!B22, TV_2!C:C)
+ SUMIF(TV_3!B:B, 'DashBoard - Planejador'!B22, TV_3!C:C)
+ SUMIF(TV_4!B:B, 'DashBoard - Planejador'!B22, TV_4!C:C)
+ SUMIF(TV_5!B:B, 'DashBoard - Planejador'!B22, TV_5!C:C)
+ SUMIF(TV_6!B:B, 'DashBoard - Planejador'!B22, TV_6!C:C)
+ SUMIF(TV_7!B:B, 'DashBoard - Planejador'!B22, TV_7!C:C)
+ SUMIF(TV_8!B:B, 'DashBoard - Planejador'!B22, TV_8!C:C)
+ SUMIF(TV_9!B:B, 'DashBoard - Planejador'!B22, TV_9!C:C)
+ SUMIF(TV_10!B:B, 'DashBoard - Planejador'!B22, TV_10!C:C)
+ SUMIF(TV_11!B:B, 'DashBoard - Planejador'!B22, TV_11!C:C)
+ SUMIF(TV_12!B:B, 'DashBoard - Planejador'!B22, TV_12!C:C)
+ SUMIF(TV_13!B:B, 'DashBoard - Planejador'!B22, TV_13!C:C)
+ SUMIF(TV_14!B:B, 'DashBoard - Planejador'!B22, TV_14!C:C)
+ SUMIF(TV_15!B:B, 'DashBoard - Planejador'!B22, TV_15!C:C)
+ SUMIF(TV_16!B:B, 'DashBoard - Planejador'!B22, TV_16!C:C)
+ SUMIF(TV_17!B:B, 'DashBoard - Planejador'!B22, TV_17!C:C)
+ SUMIF(TV_18!B:B, 'DashBoard - Planejador'!B22, TV_18!C:C)
+ SUMIF(TV_19!B:B, 'DashBoard - Planejador'!B22, TV_19!C:C)
+ SUMIF(TV_20!B:B, 'DashBoard - Planejador'!B22, TV_20!C:C)
+ SUMIF(TV_21!B:B, 'DashBoard - Planejador'!B22, TV_21!C:C)
+ SUMIF(TV_22!B:B, 'DashBoard - Planejador'!B22, TV_22!C:C)
+ SUMIF(TV_23!B:B, 'DashBoard - Planejador'!B22, TV_23!C:C)
+ SUMIF(TV_24!B:B, 'DashBoard - Planejador'!B22, TV_24!C:C)
+ SUMIF(TV_25!B:B, 'DashBoard - Planejador'!B22, TV_25!C:C)
+ SUMIF(TV_26!B:B, 'DashBoard - Planejador'!B22, TV_26!C:C)
+ SUMIF(TV_27!B:B, 'DashBoard - Planejador'!B22, TV_27!C:C)
+ SUMIF(TV_28!B:B, 'DashBoard - Planejador'!B22, TV_28!C:C)
+ SUMIF(TV_29!B:B, 'DashBoard - Planejador'!B22, TV_29!C:C)
+ SUMIF(TV_30!B:B, 'DashBoard - Planejador'!B22, TV_30!C:C)
+ SUMIF(TV_31!B:B, 'DashBoard - Planejador'!B22, TV_31!C:C)
+ SUMIF(TV_32!B:B, 'DashBoard - Planejador'!B22, TV_32!C:C)
+ SUMIF(TV_33!B:B, 'DashBoard - Planejador'!B22, TV_33!C:C)
+ SUMIF(TV_34!B:B, 'DashBoard - Planejador'!B22, TV_34!C:C)
+ SUMIF(TV_35!B:B, 'DashBoard - Planejador'!B22, TV_35!C:C)
+ SUMIF(TV_36!B:B, 'DashBoard - Planejador'!B22, TV_36!C:C)
+ SUMIF(TV_37!B:B, 'DashBoard - Planejador'!B22, TV_37!C:C)
+ SUMIF(TV_38!B:B, 'DashBoard - Planejador'!B22, TV_38!C:C)
+ SUMIF(TV_39!B:B, 'DashBoard - Planejador'!B22, TV_39!C:C)
+ SUMIF(TV_40!B:B, 'DashBoard - Planejador'!B22, TV_40!C:C)
+ SUMIF(TV_41!B:B, 'DashBoard - Planejador'!B22, TV_41!C:C)
+ SUMIF(TV_42!B:B, 'DashBoard - Planejador'!B22, TV_42!C:C)
+ SUMIF(TV_43!B:B, 'DashBoard - Planejador'!B22, TV_43!C:C)
+ SUMIF(TV_44!B:B, 'DashBoard - Planejador'!B22, TV_44!C:C)
+ SUMIF(TV_45!B:B, 'DashBoard - Planejador'!B22, TV_45!C:C)
+ SUMIF(TV_46!B:B, 'DashBoard - Planejador'!B22, TV_46!C:C)
+ SUMIF(TV_47!B:B, 'DashBoard - Planejador'!B22, TV_47!C:C)
+ SUMIF(TV_48!B:B, 'DashBoard - Planejador'!B22, TV_48!C:C)
+ SUMIF(TV_49!B:B, 'DashBoard - Planejador'!B22, TV_49!C:C)
+ SUMIF(TV_50!B:B, 'DashBoard - Planejador'!B22, TV_50!C:C)
+ SUMIF(TV_51!B:B, 'DashBoard - Planejador'!B22, TV_51!C:C)
+ SUMIF(TV_52!B:B, 'DashBoard - Planejador'!B22, TV_52!C:C)
+ SUMIF(TV_53!B:B, 'DashBoard - Planejador'!B22, TV_53!C:C)
+ SUMIF(TV_54!B:B, 'DashBoard - Planejador'!B22, TV_54!C:C)
+ SUMIF(TV_55!B:B, 'DashBoard - Planejador'!B22, TV_55!C:C)
+ SUMIF(TV_56!B:B, 'DashBoard - Planejador'!B22, TV_56!C:C)
+ SUMIF(TV_57!B:B, 'DashBoard - Planejador'!B22, TV_57!C:C)
+ SUMIF(TV_58!B:B, 'DashBoard - Planejador'!B22, TV_58!C:C)
+ SUMIF(TV_59!B:B, 'DashBoard - Planejador'!B22, TV_59!C:C)
+ SUMIF(TV_60!B:B, 'DashBoard - Planejador'!B22, TV_60!C:C)</f>
        <v>2116</v>
      </c>
      <c r="D22" s="27">
        <f>SUMIF(TV_1!B:B, 'DashBoard - Planejador'!B22, TV_1!D:D)
+ SUMIF(TV_2!B:B, 'DashBoard - Planejador'!B22, TV_2!D:D)
+ SUMIF(TV_3!B:B, 'DashBoard - Planejador'!B22, TV_3!D:D)
+ SUMIF(TV_4!B:B, 'DashBoard - Planejador'!B22, TV_4!D:D)
+ SUMIF(TV_5!B:B, 'DashBoard - Planejador'!B22, TV_5!D:D)
+ SUMIF(TV_6!B:B, 'DashBoard - Planejador'!B22, TV_6!D:D)
+ SUMIF(TV_7!B:B, 'DashBoard - Planejador'!B22, TV_7!D:D)
+ SUMIF(TV_8!B:B, 'DashBoard - Planejador'!B22, TV_8!D:D)
+ SUMIF(TV_9!B:B, 'DashBoard - Planejador'!B22, TV_9!D:D)
+ SUMIF(TV_10!B:B, 'DashBoard - Planejador'!B22, TV_10!D:D)
+ SUMIF(TV_11!B:B, 'DashBoard - Planejador'!B22, TV_11!D:D)
+ SUMIF(TV_12!B:B, 'DashBoard - Planejador'!B22, TV_12!D:D)
+ SUMIF(TV_13!B:B, 'DashBoard - Planejador'!B22, TV_13!D:D)
+ SUMIF(TV_14!B:B, 'DashBoard - Planejador'!B22, TV_14!D:D)
+ SUMIF(TV_15!B:B, 'DashBoard - Planejador'!B22, TV_15!D:D)
+ SUMIF(TV_16!B:B, 'DashBoard - Planejador'!B22, TV_16!D:D)
+ SUMIF(TV_17!B:B, 'DashBoard - Planejador'!B22, TV_17!D:D)
+ SUMIF(TV_18!B:B, 'DashBoard - Planejador'!B22, TV_18!D:D)
+ SUMIF(TV_19!B:B, 'DashBoard - Planejador'!B22, TV_19!D:D)
+ SUMIF(TV_20!B:B, 'DashBoard - Planejador'!B22, TV_20!D:D)
+ SUMIF(TV_21!B:B, 'DashBoard - Planejador'!B22, TV_21!D:D)
+ SUMIF(TV_22!B:B, 'DashBoard - Planejador'!B22, TV_22!D:D)
+ SUMIF(TV_23!B:B, 'DashBoard - Planejador'!B22, TV_23!D:D)
+ SUMIF(TV_24!B:B, 'DashBoard - Planejador'!B22, TV_24!D:D)
+ SUMIF(TV_25!B:B, 'DashBoard - Planejador'!B22, TV_25!D:D)
+ SUMIF(TV_26!B:B, 'DashBoard - Planejador'!B22, TV_26!D:D)
+ SUMIF(TV_27!B:B, 'DashBoard - Planejador'!B22, TV_27!D:D)
+ SUMIF(TV_28!B:B, 'DashBoard - Planejador'!B22, TV_28!D:D)
+ SUMIF(TV_29!B:B, 'DashBoard - Planejador'!B22, TV_29!D:D)
+ SUMIF(TV_30!B:B, 'DashBoard - Planejador'!B22, TV_30!D:D)
+ SUMIF(TV_31!B:B, 'DashBoard - Planejador'!B22, TV_31!D:D)
+ SUMIF(TV_32!B:B, 'DashBoard - Planejador'!B22, TV_32!D:D)
+ SUMIF(TV_33!B:B, 'DashBoard - Planejador'!B22, TV_33!D:D)
+ SUMIF(TV_34!B:B, 'DashBoard - Planejador'!B22, TV_34!D:D)
+ SUMIF(TV_35!B:B, 'DashBoard - Planejador'!B22, TV_35!D:D)
+ SUMIF(TV_36!B:B, 'DashBoard - Planejador'!B22, TV_36!D:D)
+ SUMIF(TV_37!B:B, 'DashBoard - Planejador'!B22, TV_37!D:D)
+ SUMIF(TV_38!B:B, 'DashBoard - Planejador'!B22, TV_38!D:D)
+ SUMIF(TV_39!B:B, 'DashBoard - Planejador'!B22, TV_39!D:D)
+ SUMIF(TV_40!B:B, 'DashBoard - Planejador'!B22, TV_40!D:D)
+ SUMIF(TV_41!B:B, 'DashBoard - Planejador'!B22, TV_41!D:D)
+ SUMIF(TV_42!B:B, 'DashBoard - Planejador'!B22, TV_42!D:D)
+ SUMIF(TV_43!B:B, 'DashBoard - Planejador'!B22, TV_43!D:D)
+ SUMIF(TV_44!B:B, 'DashBoard - Planejador'!B22, TV_44!D:D)
+ SUMIF(TV_45!B:B, 'DashBoard - Planejador'!B22, TV_45!D:D)
+ SUMIF(TV_46!B:B, 'DashBoard - Planejador'!B22, TV_46!D:D)
+ SUMIF(TV_47!B:B, 'DashBoard - Planejador'!B22, TV_47!D:D)
+ SUMIF(TV_48!B:B, 'DashBoard - Planejador'!B22, TV_48!D:D)
+ SUMIF(TV_49!B:B, 'DashBoard - Planejador'!B22, TV_49!D:D)
+ SUMIF(TV_50!B:B, 'DashBoard - Planejador'!B22, TV_50!D:D)
+ SUMIF(TV_51!B:B, 'DashBoard - Planejador'!B22, TV_51!D:D)
+ SUMIF(TV_52!B:B, 'DashBoard - Planejador'!B22, TV_52!D:D)
+ SUMIF(TV_53!B:B, 'DashBoard - Planejador'!B22, TV_53!D:D)
+ SUMIF(TV_54!B:B, 'DashBoard - Planejador'!B22, TV_54!D:D)
+ SUMIF(TV_55!B:B, 'DashBoard - Planejador'!B22, TV_55!D:D)
+ SUMIF(TV_56!B:B, 'DashBoard - Planejador'!B22, TV_56!D:D)
+ SUMIF(TV_57!B:B, 'DashBoard - Planejador'!B22, TV_57!D:D)
+ SUMIF(TV_58!B:B, 'DashBoard - Planejador'!B22, TV_58!D:D)
+ SUMIF(TV_59!B:B, 'DashBoard - Planejador'!B22, TV_59!D:D)
+ SUMIF(TV_60!B:B, 'DashBoard - Planejador'!B22, TV_60!D:D)</f>
        <v>0</v>
      </c>
      <c r="E22" s="27">
        <f t="shared" si="1"/>
        <v>2116</v>
      </c>
      <c r="F22" s="115">
        <f t="shared" si="2"/>
        <v>0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154" t="str">
        <f t="shared" si="0"/>
        <v>2116 Pontos Disponíveis! Lojas: 8, 11, 26, 46, 50, 51, 57</v>
      </c>
      <c r="BQ22" s="125" t="str">
        <f>LEFT(IF(TV_1!E22&gt;0,TV_1!F$1&amp;", ","")&amp;
IF(TV_2!E22&gt;0,TV_2!F$1&amp;", ","")&amp;
IF(TV_3!E22&gt;0,TV_3!F$1&amp;", ","")&amp;
IF(TV_4!E22&gt;0,TV_4!F$1&amp;", ","")&amp;
IF(TV_5!E22&gt;0,TV_5!F$1&amp;", ","")&amp;
IF(TV_6!E22&gt;0,TV_6!F$1&amp;", ","")&amp;
IF(TV_7!E22&gt;0,TV_7!F$1&amp;", ","")&amp;
IF(TV_8!E22&gt;0,TV_8!F$1&amp;", ","")&amp;
IF(TV_9!E22&gt;0,TV_9!F$1&amp;", ","")&amp;
IF(TV_10!E22&gt;0,TV_10!F$1&amp;", ","")&amp;
IF(TV_11!E22&gt;0,TV_11!F$1&amp;", ","")&amp;
IF(TV_12!E22&gt;0,TV_12!F$1&amp;", ","")&amp;
IF(TV_13!E22&gt;0,TV_13!F$1&amp;", ","")&amp;
IF(TV_14!E22&gt;0,TV_14!F$1&amp;", ","")&amp;
IF(TV_15!E22&gt;0,TV_15!F$1&amp;", ","")&amp;
IF(TV_16!E22&gt;0,TV_16!F$1&amp;", ","")&amp;
IF(TV_17!E22&gt;0,TV_17!F$1&amp;", ","")&amp;
IF(TV_18!E22&gt;0,TV_18!F$1&amp;", ","")&amp;
IF(TV_19!E22&gt;0,TV_19!F$1&amp;", ","")&amp;
IF(TV_20!E22&gt;0,TV_20!F$1&amp;", ","")&amp;
IF(TV_21!E22&gt;0,TV_21!F$1&amp;", ","")&amp;
IF(TV_22!E22&gt;0,TV_22!F$1&amp;", ","")&amp;
IF(TV_23!E22&gt;0,TV_23!F$1&amp;", ","")&amp;
IF(TV_24!E22&gt;0,TV_24!F$1&amp;", ","")&amp;
IF(TV_25!E22&gt;0,TV_25!F$1&amp;", ","")&amp;
IF(TV_26!E22&gt;0,TV_26!F$1&amp;", ","")&amp;
IF(TV_27!E22&gt;0,TV_27!F$1&amp;", ","")&amp;
IF(TV_28!E22&gt;0,TV_28!F$1&amp;", ","")&amp;
IF(TV_29!E22&gt;0,TV_29!F$1&amp;", ","")&amp;
IF(TV_30!E22&gt;0,TV_30!F$1&amp;", ","")&amp;
IF(TV_31!E22&gt;0,TV_31!F$1&amp;", ","")&amp;
IF(TV_32!E22&gt;0,TV_32!F$1&amp;", ","")&amp;
IF(TV_33!E22&gt;0,TV_33!F$1&amp;", ","")&amp;
IF(TV_34!E22&gt;0,TV_34!F$1&amp;", ","")&amp;
IF(TV_35!E22&gt;0,TV_35!F$1&amp;", ","")&amp;
IF(TV_36!E22&gt;0,TV_36!F$1&amp;", ","")&amp;
IF(TV_37!E22&gt;0,TV_37!F$1&amp;", ","")&amp;
IF(TV_38!E22&gt;0,TV_38!F$1&amp;", ","")&amp;
IF(TV_39!E22&gt;0,TV_39!F$1&amp;", ","")&amp;
IF(TV_40!E22&gt;0,TV_40!F$1&amp;", ","")&amp;
IF(TV_41!E22&gt;0,TV_41!F$1&amp;", ","")&amp;
IF(TV_42!E22&gt;0,TV_42!F$1&amp;", ","")&amp;
IF(TV_43!E22&gt;0,TV_43!F$1&amp;", ","")&amp;
IF(TV_44!E22&gt;0,TV_44!F$1&amp;", ","")&amp;
IF(TV_45!E22&gt;0,TV_45!F$1&amp;", ","")&amp;
IF(TV_46!E22&gt;0,TV_46!F$1&amp;", ","")&amp;
IF(TV_47!E22&gt;0,TV_47!F$1&amp;", ","")&amp;
IF(TV_48!E22&gt;0,TV_48!F$1&amp;", ","")&amp;
IF(TV_49!E22&gt;0,TV_49!F$1&amp;", ","")&amp;
IF(TV_50!E22&gt;0,TV_50!F$1&amp;", ","")&amp;
IF(TV_51!E22&gt;0,TV_51!F$1&amp;", ","")&amp;
IF(TV_52!E22&gt;0,TV_52!F$1&amp;", ","")&amp;
IF(TV_53!E22&gt;0,TV_53!F$1&amp;", ","")&amp;
IF(TV_54!E22&gt;0,TV_54!F$1&amp;", ","")&amp;
IF(TV_55!E22&gt;0,TV_55!F$1&amp;", ","")&amp;
IF(TV_56!E22&gt;0,TV_56!F$1&amp;", ","")&amp;
IF(TV_57!E22&gt;0,TV_57!F$1&amp;", ","")&amp;
IF(TV_58!E22&gt;0,TV_58!F$1&amp;", ","")&amp;
IF(TV_59!E22&gt;0,TV_59!F$1&amp;", ","")&amp;
IF(TV_60!E22&gt;0,TV_60!F$1&amp;", ",""),LEN(IF(TV_1!E22&gt;0,TV_1!F$1&amp;", ","")&amp;
IF(TV_2!E22&gt;0,TV_2!F$1&amp;", ","")&amp;
IF(TV_3!E22&gt;0,TV_3!F$1&amp;", ","")&amp;
IF(TV_4!E22&gt;0,TV_4!F$1&amp;", ","")&amp;
IF(TV_5!E22&gt;0,TV_5!F$1&amp;", ","")&amp;
IF(TV_6!E22&gt;0,TV_6!F$1&amp;", ","")&amp;
IF(TV_7!E22&gt;0,TV_7!F$1&amp;", ","")&amp;
IF(TV_8!E22&gt;0,TV_8!F$1&amp;", ","")&amp;
IF(TV_9!E22&gt;0,TV_9!F$1&amp;", ","")&amp;
IF(TV_10!E22&gt;0,TV_10!F$1&amp;", ","")&amp;
IF(TV_11!E22&gt;0,TV_11!F$1&amp;", ","")&amp;
IF(TV_12!E22&gt;0,TV_12!F$1&amp;", ","")&amp;
IF(TV_13!E22&gt;0,TV_13!F$1&amp;", ","")&amp;
IF(TV_14!E22&gt;0,TV_14!F$1&amp;", ","")&amp;
IF(TV_15!E22&gt;0,TV_15!F$1&amp;", ","")&amp;
IF(TV_16!E22&gt;0,TV_16!F$1&amp;", ","")&amp;
IF(TV_17!E22&gt;0,TV_17!F$1&amp;", ","")&amp;
IF(TV_18!E22&gt;0,TV_18!F$1&amp;", ","")&amp;
IF(TV_19!E22&gt;0,TV_19!F$1&amp;", ","")&amp;
IF(TV_20!E22&gt;0,TV_20!F$1&amp;", ","")&amp;
IF(TV_21!E22&gt;0,TV_21!F$1&amp;", ","")&amp;
IF(TV_22!E22&gt;0,TV_22!F$1&amp;", ","")&amp;
IF(TV_23!E22&gt;0,TV_23!F$1&amp;", ","")&amp;
IF(TV_24!E22&gt;0,TV_24!F$1&amp;", ","")&amp;
IF(TV_25!E22&gt;0,TV_25!F$1&amp;", ","")&amp;
IF(TV_26!E22&gt;0,TV_26!F$1&amp;", ","")&amp;
IF(TV_27!E22&gt;0,TV_27!F$1&amp;", ","")&amp;
IF(TV_28!E22&gt;0,TV_28!F$1&amp;", ","")&amp;
IF(TV_29!E22&gt;0,TV_29!F$1&amp;", ","")&amp;
IF(TV_30!E22&gt;0,TV_30!F$1&amp;", ","")&amp;
IF(TV_31!E22&gt;0,TV_31!F$1&amp;", ","")&amp;
IF(TV_32!E22&gt;0,TV_32!F$1&amp;", ","")&amp;
IF(TV_33!E22&gt;0,TV_33!F$1&amp;", ","")&amp;
IF(TV_34!E22&gt;0,TV_34!F$1&amp;", ","")&amp;
IF(TV_35!E22&gt;0,TV_35!F$1&amp;", ","")&amp;
IF(TV_36!E22&gt;0,TV_36!F$1&amp;", ","")&amp;
IF(TV_37!E22&gt;0,TV_37!F$1&amp;", ","")&amp;
IF(TV_38!E22&gt;0,TV_38!F$1&amp;", ","")&amp;
IF(TV_39!E22&gt;0,TV_39!F$1&amp;", ","")&amp;
IF(TV_40!E22&gt;0,TV_40!F$1&amp;", ","")&amp;
IF(TV_41!E22&gt;0,TV_41!F$1&amp;", ","")&amp;
IF(TV_42!E22&gt;0,TV_42!F$1&amp;", ","")&amp;
IF(TV_43!E22&gt;0,TV_43!F$1&amp;", ","")&amp;
IF(TV_44!E22&gt;0,TV_44!F$1&amp;", ","")&amp;
IF(TV_45!E22&gt;0,TV_45!F$1&amp;", ","")&amp;
IF(TV_46!E22&gt;0,TV_46!F$1&amp;", ","")&amp;
IF(TV_47!E22&gt;0,TV_47!F$1&amp;", ","")&amp;
IF(TV_48!E22&gt;0,TV_48!F$1&amp;", ","")&amp;
IF(TV_49!E22&gt;0,TV_49!F$1&amp;", ","")&amp;
IF(TV_50!E22&gt;0,TV_50!F$1&amp;", ","")&amp;
IF(TV_51!E22&gt;0,TV_51!F$1&amp;", ","")&amp;
IF(TV_52!E22&gt;0,TV_52!F$1&amp;", ","")&amp;
IF(TV_53!E22&gt;0,TV_53!F$1&amp;", ","")&amp;
IF(TV_54!E22&gt;0,TV_54!F$1&amp;", ","")&amp;
IF(TV_55!E22&gt;0,TV_55!F$1&amp;", ","")&amp;
IF(TV_56!E22&gt;0,TV_56!F$1&amp;", ","")&amp;
IF(TV_57!E22&gt;0,TV_57!F$1&amp;", ","")&amp;
IF(TV_58!E22&gt;0,TV_58!F$1&amp;", ","")&amp;
IF(TV_59!E22&gt;0,TV_59!F$1&amp;", ","")&amp;
IF(TV_60!E22&gt;0,TV_60!F$1&amp;", ",""))-2)</f>
        <v>8, 11, 26, 46, 50, 51, 57</v>
      </c>
      <c r="BS22" s="131" t="s">
        <v>313</v>
      </c>
      <c r="BT22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Planejador'!BS22),IF(CA$3=2,SUMIFS('Planilha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Planejador'!BS22),IF(CA$3=3,SUMIFS('Planilha de Controle'!J:J,'Planilha de Controle'!O:O,"Instalado",'Planilha de Controle'!L:L,"&gt;="&amp;'DashBoard - Planejador'!BZ$9,'Planilha de Controle'!M:M,"&lt;="&amp;'DashBoard - Planejador'!BZ$10,'Planilha de Controle'!G:G,'DashBoard - Planejador'!BS22))))+IF(CA$3=1,SUMIFS('Planilha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Planejador'!BS22),IF(CA$3=2,SUMIFS('Planilha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Planejador'!BS22),IF(CA$3=3,SUMIFS('Planilha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Planejador'!BS22))))</f>
        <v>0</v>
      </c>
      <c r="BV22" s="131" t="s">
        <v>59</v>
      </c>
      <c r="BW22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Planejador'!BV22),IF(CA$3=2,SUMIFS('Planilha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Planejador'!BV22),IF(CA$3=3,SUMIFS('Planilha de Controle'!J:J,'Planilha de Controle'!O:O,"Instalado",'Planilha de Controle'!L:L,"&gt;="&amp;'DashBoard - Planejador'!BZ$9,'Planilha de Controle'!M:M,"&lt;="&amp;'DashBoard - Planejador'!BZ$10,'Planilha de Controle'!H:H,'DashBoard - Planejador'!BV22))))+IF(CA$3=1,SUMIFS('Planilha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Planejador'!BV22),IF(CA$3=2,SUMIFS('Planilha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Planejador'!BV22),IF(CA$3=3,SUMIFS('Planilha de Controle'!J:J,'Planilha de Controle'!O:O,"Fechamento",'Planilha de Controle'!L:L,"&gt;="&amp;'DashBoard - Planejador'!BZ$9,'Planilha de Controle'!M:M,"&lt;="&amp;'DashBoard - Planejador'!BZ$10,'Planilha de Controle'!H:H,'DashBoard - Planejador'!BV22))))</f>
        <v>0</v>
      </c>
      <c r="CD22" s="23"/>
      <c r="CE22" s="23"/>
    </row>
    <row r="23" spans="2:83" ht="20.100000000000001" customHeight="1" thickBot="1" x14ac:dyDescent="0.3">
      <c r="B23" s="26" t="s">
        <v>63</v>
      </c>
      <c r="C23" s="27">
        <f>SUMIF(TV_1!B:B, 'DashBoard - Planejador'!B23, TV_1!C:C)
+ SUMIF(TV_2!B:B, 'DashBoard - Planejador'!B23, TV_2!C:C)
+ SUMIF(TV_3!B:B, 'DashBoard - Planejador'!B23, TV_3!C:C)
+ SUMIF(TV_4!B:B, 'DashBoard - Planejador'!B23, TV_4!C:C)
+ SUMIF(TV_5!B:B, 'DashBoard - Planejador'!B23, TV_5!C:C)
+ SUMIF(TV_6!B:B, 'DashBoard - Planejador'!B23, TV_6!C:C)
+ SUMIF(TV_7!B:B, 'DashBoard - Planejador'!B23, TV_7!C:C)
+ SUMIF(TV_8!B:B, 'DashBoard - Planejador'!B23, TV_8!C:C)
+ SUMIF(TV_9!B:B, 'DashBoard - Planejador'!B23, TV_9!C:C)
+ SUMIF(TV_10!B:B, 'DashBoard - Planejador'!B23, TV_10!C:C)
+ SUMIF(TV_11!B:B, 'DashBoard - Planejador'!B23, TV_11!C:C)
+ SUMIF(TV_12!B:B, 'DashBoard - Planejador'!B23, TV_12!C:C)
+ SUMIF(TV_13!B:B, 'DashBoard - Planejador'!B23, TV_13!C:C)
+ SUMIF(TV_14!B:B, 'DashBoard - Planejador'!B23, TV_14!C:C)
+ SUMIF(TV_15!B:B, 'DashBoard - Planejador'!B23, TV_15!C:C)
+ SUMIF(TV_16!B:B, 'DashBoard - Planejador'!B23, TV_16!C:C)
+ SUMIF(TV_17!B:B, 'DashBoard - Planejador'!B23, TV_17!C:C)
+ SUMIF(TV_18!B:B, 'DashBoard - Planejador'!B23, TV_18!C:C)
+ SUMIF(TV_19!B:B, 'DashBoard - Planejador'!B23, TV_19!C:C)
+ SUMIF(TV_20!B:B, 'DashBoard - Planejador'!B23, TV_20!C:C)
+ SUMIF(TV_21!B:B, 'DashBoard - Planejador'!B23, TV_21!C:C)
+ SUMIF(TV_22!B:B, 'DashBoard - Planejador'!B23, TV_22!C:C)
+ SUMIF(TV_23!B:B, 'DashBoard - Planejador'!B23, TV_23!C:C)
+ SUMIF(TV_24!B:B, 'DashBoard - Planejador'!B23, TV_24!C:C)
+ SUMIF(TV_25!B:B, 'DashBoard - Planejador'!B23, TV_25!C:C)
+ SUMIF(TV_26!B:B, 'DashBoard - Planejador'!B23, TV_26!C:C)
+ SUMIF(TV_27!B:B, 'DashBoard - Planejador'!B23, TV_27!C:C)
+ SUMIF(TV_28!B:B, 'DashBoard - Planejador'!B23, TV_28!C:C)
+ SUMIF(TV_29!B:B, 'DashBoard - Planejador'!B23, TV_29!C:C)
+ SUMIF(TV_30!B:B, 'DashBoard - Planejador'!B23, TV_30!C:C)
+ SUMIF(TV_31!B:B, 'DashBoard - Planejador'!B23, TV_31!C:C)
+ SUMIF(TV_32!B:B, 'DashBoard - Planejador'!B23, TV_32!C:C)
+ SUMIF(TV_33!B:B, 'DashBoard - Planejador'!B23, TV_33!C:C)
+ SUMIF(TV_34!B:B, 'DashBoard - Planejador'!B23, TV_34!C:C)
+ SUMIF(TV_35!B:B, 'DashBoard - Planejador'!B23, TV_35!C:C)
+ SUMIF(TV_36!B:B, 'DashBoard - Planejador'!B23, TV_36!C:C)
+ SUMIF(TV_37!B:B, 'DashBoard - Planejador'!B23, TV_37!C:C)
+ SUMIF(TV_38!B:B, 'DashBoard - Planejador'!B23, TV_38!C:C)
+ SUMIF(TV_39!B:B, 'DashBoard - Planejador'!B23, TV_39!C:C)
+ SUMIF(TV_40!B:B, 'DashBoard - Planejador'!B23, TV_40!C:C)
+ SUMIF(TV_41!B:B, 'DashBoard - Planejador'!B23, TV_41!C:C)
+ SUMIF(TV_42!B:B, 'DashBoard - Planejador'!B23, TV_42!C:C)
+ SUMIF(TV_43!B:B, 'DashBoard - Planejador'!B23, TV_43!C:C)
+ SUMIF(TV_44!B:B, 'DashBoard - Planejador'!B23, TV_44!C:C)
+ SUMIF(TV_45!B:B, 'DashBoard - Planejador'!B23, TV_45!C:C)
+ SUMIF(TV_46!B:B, 'DashBoard - Planejador'!B23, TV_46!C:C)
+ SUMIF(TV_47!B:B, 'DashBoard - Planejador'!B23, TV_47!C:C)
+ SUMIF(TV_48!B:B, 'DashBoard - Planejador'!B23, TV_48!C:C)
+ SUMIF(TV_49!B:B, 'DashBoard - Planejador'!B23, TV_49!C:C)
+ SUMIF(TV_50!B:B, 'DashBoard - Planejador'!B23, TV_50!C:C)
+ SUMIF(TV_51!B:B, 'DashBoard - Planejador'!B23, TV_51!C:C)
+ SUMIF(TV_52!B:B, 'DashBoard - Planejador'!B23, TV_52!C:C)
+ SUMIF(TV_53!B:B, 'DashBoard - Planejador'!B23, TV_53!C:C)
+ SUMIF(TV_54!B:B, 'DashBoard - Planejador'!B23, TV_54!C:C)
+ SUMIF(TV_55!B:B, 'DashBoard - Planejador'!B23, TV_55!C:C)
+ SUMIF(TV_56!B:B, 'DashBoard - Planejador'!B23, TV_56!C:C)
+ SUMIF(TV_57!B:B, 'DashBoard - Planejador'!B23, TV_57!C:C)
+ SUMIF(TV_58!B:B, 'DashBoard - Planejador'!B23, TV_58!C:C)
+ SUMIF(TV_59!B:B, 'DashBoard - Planejador'!B23, TV_59!C:C)
+ SUMIF(TV_60!B:B, 'DashBoard - Planejador'!B23, TV_60!C:C)</f>
        <v>315</v>
      </c>
      <c r="D23" s="27">
        <f ca="1">SUMIF(TV_1!B:B, 'DashBoard - Planejador'!B23, TV_1!D:D)
+ SUMIF(TV_2!B:B, 'DashBoard - Planejador'!B23, TV_2!D:D)
+ SUMIF(TV_3!B:B, 'DashBoard - Planejador'!B23, TV_3!D:D)
+ SUMIF(TV_4!B:B, 'DashBoard - Planejador'!B23, TV_4!D:D)
+ SUMIF(TV_5!B:B, 'DashBoard - Planejador'!B23, TV_5!D:D)
+ SUMIF(TV_6!B:B, 'DashBoard - Planejador'!B23, TV_6!D:D)
+ SUMIF(TV_7!B:B, 'DashBoard - Planejador'!B23, TV_7!D:D)
+ SUMIF(TV_8!B:B, 'DashBoard - Planejador'!B23, TV_8!D:D)
+ SUMIF(TV_9!B:B, 'DashBoard - Planejador'!B23, TV_9!D:D)
+ SUMIF(TV_10!B:B, 'DashBoard - Planejador'!B23, TV_10!D:D)
+ SUMIF(TV_11!B:B, 'DashBoard - Planejador'!B23, TV_11!D:D)
+ SUMIF(TV_12!B:B, 'DashBoard - Planejador'!B23, TV_12!D:D)
+ SUMIF(TV_13!B:B, 'DashBoard - Planejador'!B23, TV_13!D:D)
+ SUMIF(TV_14!B:B, 'DashBoard - Planejador'!B23, TV_14!D:D)
+ SUMIF(TV_15!B:B, 'DashBoard - Planejador'!B23, TV_15!D:D)
+ SUMIF(TV_16!B:B, 'DashBoard - Planejador'!B23, TV_16!D:D)
+ SUMIF(TV_17!B:B, 'DashBoard - Planejador'!B23, TV_17!D:D)
+ SUMIF(TV_18!B:B, 'DashBoard - Planejador'!B23, TV_18!D:D)
+ SUMIF(TV_19!B:B, 'DashBoard - Planejador'!B23, TV_19!D:D)
+ SUMIF(TV_20!B:B, 'DashBoard - Planejador'!B23, TV_20!D:D)
+ SUMIF(TV_21!B:B, 'DashBoard - Planejador'!B23, TV_21!D:D)
+ SUMIF(TV_22!B:B, 'DashBoard - Planejador'!B23, TV_22!D:D)
+ SUMIF(TV_23!B:B, 'DashBoard - Planejador'!B23, TV_23!D:D)
+ SUMIF(TV_24!B:B, 'DashBoard - Planejador'!B23, TV_24!D:D)
+ SUMIF(TV_25!B:B, 'DashBoard - Planejador'!B23, TV_25!D:D)
+ SUMIF(TV_26!B:B, 'DashBoard - Planejador'!B23, TV_26!D:D)
+ SUMIF(TV_27!B:B, 'DashBoard - Planejador'!B23, TV_27!D:D)
+ SUMIF(TV_28!B:B, 'DashBoard - Planejador'!B23, TV_28!D:D)
+ SUMIF(TV_29!B:B, 'DashBoard - Planejador'!B23, TV_29!D:D)
+ SUMIF(TV_30!B:B, 'DashBoard - Planejador'!B23, TV_30!D:D)
+ SUMIF(TV_31!B:B, 'DashBoard - Planejador'!B23, TV_31!D:D)
+ SUMIF(TV_32!B:B, 'DashBoard - Planejador'!B23, TV_32!D:D)
+ SUMIF(TV_33!B:B, 'DashBoard - Planejador'!B23, TV_33!D:D)
+ SUMIF(TV_34!B:B, 'DashBoard - Planejador'!B23, TV_34!D:D)
+ SUMIF(TV_35!B:B, 'DashBoard - Planejador'!B23, TV_35!D:D)
+ SUMIF(TV_36!B:B, 'DashBoard - Planejador'!B23, TV_36!D:D)
+ SUMIF(TV_37!B:B, 'DashBoard - Planejador'!B23, TV_37!D:D)
+ SUMIF(TV_38!B:B, 'DashBoard - Planejador'!B23, TV_38!D:D)
+ SUMIF(TV_39!B:B, 'DashBoard - Planejador'!B23, TV_39!D:D)
+ SUMIF(TV_40!B:B, 'DashBoard - Planejador'!B23, TV_40!D:D)
+ SUMIF(TV_41!B:B, 'DashBoard - Planejador'!B23, TV_41!D:D)
+ SUMIF(TV_42!B:B, 'DashBoard - Planejador'!B23, TV_42!D:D)
+ SUMIF(TV_43!B:B, 'DashBoard - Planejador'!B23, TV_43!D:D)
+ SUMIF(TV_44!B:B, 'DashBoard - Planejador'!B23, TV_44!D:D)
+ SUMIF(TV_45!B:B, 'DashBoard - Planejador'!B23, TV_45!D:D)
+ SUMIF(TV_46!B:B, 'DashBoard - Planejador'!B23, TV_46!D:D)
+ SUMIF(TV_47!B:B, 'DashBoard - Planejador'!B23, TV_47!D:D)
+ SUMIF(TV_48!B:B, 'DashBoard - Planejador'!B23, TV_48!D:D)
+ SUMIF(TV_49!B:B, 'DashBoard - Planejador'!B23, TV_49!D:D)
+ SUMIF(TV_50!B:B, 'DashBoard - Planejador'!B23, TV_50!D:D)
+ SUMIF(TV_51!B:B, 'DashBoard - Planejador'!B23, TV_51!D:D)
+ SUMIF(TV_52!B:B, 'DashBoard - Planejador'!B23, TV_52!D:D)
+ SUMIF(TV_53!B:B, 'DashBoard - Planejador'!B23, TV_53!D:D)
+ SUMIF(TV_54!B:B, 'DashBoard - Planejador'!B23, TV_54!D:D)
+ SUMIF(TV_55!B:B, 'DashBoard - Planejador'!B23, TV_55!D:D)
+ SUMIF(TV_56!B:B, 'DashBoard - Planejador'!B23, TV_56!D:D)
+ SUMIF(TV_57!B:B, 'DashBoard - Planejador'!B23, TV_57!D:D)
+ SUMIF(TV_58!B:B, 'DashBoard - Planejador'!B23, TV_58!D:D)
+ SUMIF(TV_59!B:B, 'DashBoard - Planejador'!B23, TV_59!D:D)
+ SUMIF(TV_60!B:B, 'DashBoard - Planejador'!B23, TV_60!D:D)</f>
        <v>0</v>
      </c>
      <c r="E23" s="27">
        <f t="shared" ca="1" si="1"/>
        <v>315</v>
      </c>
      <c r="F23" s="115">
        <f t="shared" ca="1" si="2"/>
        <v>0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154" t="str">
        <f t="shared" ca="1" si="0"/>
        <v>315 Pontos Disponíveis! Lojas: 8, 11, 26, 46, 50, 51, 57</v>
      </c>
      <c r="BQ23" s="125" t="str">
        <f ca="1">LEFT(IF(TV_1!E23&gt;0,TV_1!F$1&amp;", ","")&amp;
IF(TV_2!E23&gt;0,TV_2!F$1&amp;", ","")&amp;
IF(TV_3!E23&gt;0,TV_3!F$1&amp;", ","")&amp;
IF(TV_4!E23&gt;0,TV_4!F$1&amp;", ","")&amp;
IF(TV_5!E23&gt;0,TV_5!F$1&amp;", ","")&amp;
IF(TV_6!E23&gt;0,TV_6!F$1&amp;", ","")&amp;
IF(TV_7!E23&gt;0,TV_7!F$1&amp;", ","")&amp;
IF(TV_8!E23&gt;0,TV_8!F$1&amp;", ","")&amp;
IF(TV_9!E23&gt;0,TV_9!F$1&amp;", ","")&amp;
IF(TV_10!E23&gt;0,TV_10!F$1&amp;", ","")&amp;
IF(TV_11!E23&gt;0,TV_11!F$1&amp;", ","")&amp;
IF(TV_12!E23&gt;0,TV_12!F$1&amp;", ","")&amp;
IF(TV_13!E23&gt;0,TV_13!F$1&amp;", ","")&amp;
IF(TV_14!E23&gt;0,TV_14!F$1&amp;", ","")&amp;
IF(TV_15!E23&gt;0,TV_15!F$1&amp;", ","")&amp;
IF(TV_16!E23&gt;0,TV_16!F$1&amp;", ","")&amp;
IF(TV_17!E23&gt;0,TV_17!F$1&amp;", ","")&amp;
IF(TV_18!E23&gt;0,TV_18!F$1&amp;", ","")&amp;
IF(TV_19!E23&gt;0,TV_19!F$1&amp;", ","")&amp;
IF(TV_20!E23&gt;0,TV_20!F$1&amp;", ","")&amp;
IF(TV_21!E23&gt;0,TV_21!F$1&amp;", ","")&amp;
IF(TV_22!E23&gt;0,TV_22!F$1&amp;", ","")&amp;
IF(TV_23!E23&gt;0,TV_23!F$1&amp;", ","")&amp;
IF(TV_24!E23&gt;0,TV_24!F$1&amp;", ","")&amp;
IF(TV_25!E23&gt;0,TV_25!F$1&amp;", ","")&amp;
IF(TV_26!E23&gt;0,TV_26!F$1&amp;", ","")&amp;
IF(TV_27!E23&gt;0,TV_27!F$1&amp;", ","")&amp;
IF(TV_28!E23&gt;0,TV_28!F$1&amp;", ","")&amp;
IF(TV_29!E23&gt;0,TV_29!F$1&amp;", ","")&amp;
IF(TV_30!E23&gt;0,TV_30!F$1&amp;", ","")&amp;
IF(TV_31!E23&gt;0,TV_31!F$1&amp;", ","")&amp;
IF(TV_32!E23&gt;0,TV_32!F$1&amp;", ","")&amp;
IF(TV_33!E23&gt;0,TV_33!F$1&amp;", ","")&amp;
IF(TV_34!E23&gt;0,TV_34!F$1&amp;", ","")&amp;
IF(TV_35!E23&gt;0,TV_35!F$1&amp;", ","")&amp;
IF(TV_36!E23&gt;0,TV_36!F$1&amp;", ","")&amp;
IF(TV_37!E23&gt;0,TV_37!F$1&amp;", ","")&amp;
IF(TV_38!E23&gt;0,TV_38!F$1&amp;", ","")&amp;
IF(TV_39!E23&gt;0,TV_39!F$1&amp;", ","")&amp;
IF(TV_40!E23&gt;0,TV_40!F$1&amp;", ","")&amp;
IF(TV_41!E23&gt;0,TV_41!F$1&amp;", ","")&amp;
IF(TV_42!E23&gt;0,TV_42!F$1&amp;", ","")&amp;
IF(TV_43!E23&gt;0,TV_43!F$1&amp;", ","")&amp;
IF(TV_44!E23&gt;0,TV_44!F$1&amp;", ","")&amp;
IF(TV_45!E23&gt;0,TV_45!F$1&amp;", ","")&amp;
IF(TV_46!E23&gt;0,TV_46!F$1&amp;", ","")&amp;
IF(TV_47!E23&gt;0,TV_47!F$1&amp;", ","")&amp;
IF(TV_48!E23&gt;0,TV_48!F$1&amp;", ","")&amp;
IF(TV_49!E23&gt;0,TV_49!F$1&amp;", ","")&amp;
IF(TV_50!E23&gt;0,TV_50!F$1&amp;", ","")&amp;
IF(TV_51!E23&gt;0,TV_51!F$1&amp;", ","")&amp;
IF(TV_52!E23&gt;0,TV_52!F$1&amp;", ","")&amp;
IF(TV_53!E23&gt;0,TV_53!F$1&amp;", ","")&amp;
IF(TV_54!E23&gt;0,TV_54!F$1&amp;", ","")&amp;
IF(TV_55!E23&gt;0,TV_55!F$1&amp;", ","")&amp;
IF(TV_56!E23&gt;0,TV_56!F$1&amp;", ","")&amp;
IF(TV_57!E23&gt;0,TV_57!F$1&amp;", ","")&amp;
IF(TV_58!E23&gt;0,TV_58!F$1&amp;", ","")&amp;
IF(TV_59!E23&gt;0,TV_59!F$1&amp;", ","")&amp;
IF(TV_60!E23&gt;0,TV_60!F$1&amp;", ",""),LEN(IF(TV_1!E23&gt;0,TV_1!F$1&amp;", ","")&amp;
IF(TV_2!E23&gt;0,TV_2!F$1&amp;", ","")&amp;
IF(TV_3!E23&gt;0,TV_3!F$1&amp;", ","")&amp;
IF(TV_4!E23&gt;0,TV_4!F$1&amp;", ","")&amp;
IF(TV_5!E23&gt;0,TV_5!F$1&amp;", ","")&amp;
IF(TV_6!E23&gt;0,TV_6!F$1&amp;", ","")&amp;
IF(TV_7!E23&gt;0,TV_7!F$1&amp;", ","")&amp;
IF(TV_8!E23&gt;0,TV_8!F$1&amp;", ","")&amp;
IF(TV_9!E23&gt;0,TV_9!F$1&amp;", ","")&amp;
IF(TV_10!E23&gt;0,TV_10!F$1&amp;", ","")&amp;
IF(TV_11!E23&gt;0,TV_11!F$1&amp;", ","")&amp;
IF(TV_12!E23&gt;0,TV_12!F$1&amp;", ","")&amp;
IF(TV_13!E23&gt;0,TV_13!F$1&amp;", ","")&amp;
IF(TV_14!E23&gt;0,TV_14!F$1&amp;", ","")&amp;
IF(TV_15!E23&gt;0,TV_15!F$1&amp;", ","")&amp;
IF(TV_16!E23&gt;0,TV_16!F$1&amp;", ","")&amp;
IF(TV_17!E23&gt;0,TV_17!F$1&amp;", ","")&amp;
IF(TV_18!E23&gt;0,TV_18!F$1&amp;", ","")&amp;
IF(TV_19!E23&gt;0,TV_19!F$1&amp;", ","")&amp;
IF(TV_20!E23&gt;0,TV_20!F$1&amp;", ","")&amp;
IF(TV_21!E23&gt;0,TV_21!F$1&amp;", ","")&amp;
IF(TV_22!E23&gt;0,TV_22!F$1&amp;", ","")&amp;
IF(TV_23!E23&gt;0,TV_23!F$1&amp;", ","")&amp;
IF(TV_24!E23&gt;0,TV_24!F$1&amp;", ","")&amp;
IF(TV_25!E23&gt;0,TV_25!F$1&amp;", ","")&amp;
IF(TV_26!E23&gt;0,TV_26!F$1&amp;", ","")&amp;
IF(TV_27!E23&gt;0,TV_27!F$1&amp;", ","")&amp;
IF(TV_28!E23&gt;0,TV_28!F$1&amp;", ","")&amp;
IF(TV_29!E23&gt;0,TV_29!F$1&amp;", ","")&amp;
IF(TV_30!E23&gt;0,TV_30!F$1&amp;", ","")&amp;
IF(TV_31!E23&gt;0,TV_31!F$1&amp;", ","")&amp;
IF(TV_32!E23&gt;0,TV_32!F$1&amp;", ","")&amp;
IF(TV_33!E23&gt;0,TV_33!F$1&amp;", ","")&amp;
IF(TV_34!E23&gt;0,TV_34!F$1&amp;", ","")&amp;
IF(TV_35!E23&gt;0,TV_35!F$1&amp;", ","")&amp;
IF(TV_36!E23&gt;0,TV_36!F$1&amp;", ","")&amp;
IF(TV_37!E23&gt;0,TV_37!F$1&amp;", ","")&amp;
IF(TV_38!E23&gt;0,TV_38!F$1&amp;", ","")&amp;
IF(TV_39!E23&gt;0,TV_39!F$1&amp;", ","")&amp;
IF(TV_40!E23&gt;0,TV_40!F$1&amp;", ","")&amp;
IF(TV_41!E23&gt;0,TV_41!F$1&amp;", ","")&amp;
IF(TV_42!E23&gt;0,TV_42!F$1&amp;", ","")&amp;
IF(TV_43!E23&gt;0,TV_43!F$1&amp;", ","")&amp;
IF(TV_44!E23&gt;0,TV_44!F$1&amp;", ","")&amp;
IF(TV_45!E23&gt;0,TV_45!F$1&amp;", ","")&amp;
IF(TV_46!E23&gt;0,TV_46!F$1&amp;", ","")&amp;
IF(TV_47!E23&gt;0,TV_47!F$1&amp;", ","")&amp;
IF(TV_48!E23&gt;0,TV_48!F$1&amp;", ","")&amp;
IF(TV_49!E23&gt;0,TV_49!F$1&amp;", ","")&amp;
IF(TV_50!E23&gt;0,TV_50!F$1&amp;", ","")&amp;
IF(TV_51!E23&gt;0,TV_51!F$1&amp;", ","")&amp;
IF(TV_52!E23&gt;0,TV_52!F$1&amp;", ","")&amp;
IF(TV_53!E23&gt;0,TV_53!F$1&amp;", ","")&amp;
IF(TV_54!E23&gt;0,TV_54!F$1&amp;", ","")&amp;
IF(TV_55!E23&gt;0,TV_55!F$1&amp;", ","")&amp;
IF(TV_56!E23&gt;0,TV_56!F$1&amp;", ","")&amp;
IF(TV_57!E23&gt;0,TV_57!F$1&amp;", ","")&amp;
IF(TV_58!E23&gt;0,TV_58!F$1&amp;", ","")&amp;
IF(TV_59!E23&gt;0,TV_59!F$1&amp;", ","")&amp;
IF(TV_60!E23&gt;0,TV_60!F$1&amp;", ",""))-2)</f>
        <v>8, 11, 26, 46, 50, 51, 57</v>
      </c>
      <c r="BS23" s="131" t="s">
        <v>314</v>
      </c>
      <c r="BT23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Planejador'!BS23),IF(CA$3=2,SUMIFS('Planilha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Planejador'!BS23),IF(CA$3=3,SUMIFS('Planilha de Controle'!J:J,'Planilha de Controle'!O:O,"Instalado",'Planilha de Controle'!L:L,"&gt;="&amp;'DashBoard - Planejador'!BZ$9,'Planilha de Controle'!M:M,"&lt;="&amp;'DashBoard - Planejador'!BZ$10,'Planilha de Controle'!G:G,'DashBoard - Planejador'!BS23))))+IF(CA$3=1,SUMIFS('Planilha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Planejador'!BS23),IF(CA$3=2,SUMIFS('Planilha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Planejador'!BS23),IF(CA$3=3,SUMIFS('Planilha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Planejador'!BS23))))</f>
        <v>0</v>
      </c>
      <c r="BV23" s="131" t="s">
        <v>60</v>
      </c>
      <c r="BW23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Planejador'!BV23),IF(CA$3=2,SUMIFS('Planilha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Planejador'!BV23),IF(CA$3=3,SUMIFS('Planilha de Controle'!J:J,'Planilha de Controle'!O:O,"Instalado",'Planilha de Controle'!L:L,"&gt;="&amp;'DashBoard - Planejador'!BZ$9,'Planilha de Controle'!M:M,"&lt;="&amp;'DashBoard - Planejador'!BZ$10,'Planilha de Controle'!H:H,'DashBoard - Planejador'!BV23))))+IF(CA$3=1,SUMIFS('Planilha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Planejador'!BV23),IF(CA$3=2,SUMIFS('Planilha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Planejador'!BV23),IF(CA$3=3,SUMIFS('Planilha de Controle'!J:J,'Planilha de Controle'!O:O,"Fechamento",'Planilha de Controle'!L:L,"&gt;="&amp;'DashBoard - Planejador'!BZ$9,'Planilha de Controle'!M:M,"&lt;="&amp;'DashBoard - Planejador'!BZ$10,'Planilha de Controle'!H:H,'DashBoard - Planejador'!BV23))))</f>
        <v>1</v>
      </c>
      <c r="CD23" s="23"/>
      <c r="CE23" s="23"/>
    </row>
    <row r="24" spans="2:83" ht="18" customHeight="1" x14ac:dyDescent="0.25">
      <c r="B24" s="26" t="s">
        <v>285</v>
      </c>
      <c r="C24" s="27">
        <f>SUMIF(TV_1!B:B, 'DashBoard - Planejador'!B24, TV_1!C:C)
+ SUMIF(TV_2!B:B, 'DashBoard - Planejador'!B24, TV_2!C:C)
+ SUMIF(TV_3!B:B, 'DashBoard - Planejador'!B24, TV_3!C:C)
+ SUMIF(TV_4!B:B, 'DashBoard - Planejador'!B24, TV_4!C:C)
+ SUMIF(TV_5!B:B, 'DashBoard - Planejador'!B24, TV_5!C:C)
+ SUMIF(TV_6!B:B, 'DashBoard - Planejador'!B24, TV_6!C:C)
+ SUMIF(TV_7!B:B, 'DashBoard - Planejador'!B24, TV_7!C:C)
+ SUMIF(TV_8!B:B, 'DashBoard - Planejador'!B24, TV_8!C:C)
+ SUMIF(TV_9!B:B, 'DashBoard - Planejador'!B24, TV_9!C:C)
+ SUMIF(TV_10!B:B, 'DashBoard - Planejador'!B24, TV_10!C:C)
+ SUMIF(TV_11!B:B, 'DashBoard - Planejador'!B24, TV_11!C:C)
+ SUMIF(TV_12!B:B, 'DashBoard - Planejador'!B24, TV_12!C:C)
+ SUMIF(TV_13!B:B, 'DashBoard - Planejador'!B24, TV_13!C:C)
+ SUMIF(TV_14!B:B, 'DashBoard - Planejador'!B24, TV_14!C:C)
+ SUMIF(TV_15!B:B, 'DashBoard - Planejador'!B24, TV_15!C:C)
+ SUMIF(TV_16!B:B, 'DashBoard - Planejador'!B24, TV_16!C:C)
+ SUMIF(TV_17!B:B, 'DashBoard - Planejador'!B24, TV_17!C:C)
+ SUMIF(TV_18!B:B, 'DashBoard - Planejador'!B24, TV_18!C:C)
+ SUMIF(TV_19!B:B, 'DashBoard - Planejador'!B24, TV_19!C:C)
+ SUMIF(TV_20!B:B, 'DashBoard - Planejador'!B24, TV_20!C:C)
+ SUMIF(TV_21!B:B, 'DashBoard - Planejador'!B24, TV_21!C:C)
+ SUMIF(TV_22!B:B, 'DashBoard - Planejador'!B24, TV_22!C:C)
+ SUMIF(TV_23!B:B, 'DashBoard - Planejador'!B24, TV_23!C:C)
+ SUMIF(TV_24!B:B, 'DashBoard - Planejador'!B24, TV_24!C:C)
+ SUMIF(TV_25!B:B, 'DashBoard - Planejador'!B24, TV_25!C:C)
+ SUMIF(TV_26!B:B, 'DashBoard - Planejador'!B24, TV_26!C:C)
+ SUMIF(TV_27!B:B, 'DashBoard - Planejador'!B24, TV_27!C:C)
+ SUMIF(TV_28!B:B, 'DashBoard - Planejador'!B24, TV_28!C:C)
+ SUMIF(TV_29!B:B, 'DashBoard - Planejador'!B24, TV_29!C:C)
+ SUMIF(TV_30!B:B, 'DashBoard - Planejador'!B24, TV_30!C:C)
+ SUMIF(TV_31!B:B, 'DashBoard - Planejador'!B24, TV_31!C:C)
+ SUMIF(TV_32!B:B, 'DashBoard - Planejador'!B24, TV_32!C:C)
+ SUMIF(TV_33!B:B, 'DashBoard - Planejador'!B24, TV_33!C:C)
+ SUMIF(TV_34!B:B, 'DashBoard - Planejador'!B24, TV_34!C:C)
+ SUMIF(TV_35!B:B, 'DashBoard - Planejador'!B24, TV_35!C:C)
+ SUMIF(TV_36!B:B, 'DashBoard - Planejador'!B24, TV_36!C:C)
+ SUMIF(TV_37!B:B, 'DashBoard - Planejador'!B24, TV_37!C:C)
+ SUMIF(TV_38!B:B, 'DashBoard - Planejador'!B24, TV_38!C:C)
+ SUMIF(TV_39!B:B, 'DashBoard - Planejador'!B24, TV_39!C:C)
+ SUMIF(TV_40!B:B, 'DashBoard - Planejador'!B24, TV_40!C:C)
+ SUMIF(TV_41!B:B, 'DashBoard - Planejador'!B24, TV_41!C:C)
+ SUMIF(TV_42!B:B, 'DashBoard - Planejador'!B24, TV_42!C:C)
+ SUMIF(TV_43!B:B, 'DashBoard - Planejador'!B24, TV_43!C:C)
+ SUMIF(TV_44!B:B, 'DashBoard - Planejador'!B24, TV_44!C:C)
+ SUMIF(TV_45!B:B, 'DashBoard - Planejador'!B24, TV_45!C:C)
+ SUMIF(TV_46!B:B, 'DashBoard - Planejador'!B24, TV_46!C:C)
+ SUMIF(TV_47!B:B, 'DashBoard - Planejador'!B24, TV_47!C:C)
+ SUMIF(TV_48!B:B, 'DashBoard - Planejador'!B24, TV_48!C:C)
+ SUMIF(TV_49!B:B, 'DashBoard - Planejador'!B24, TV_49!C:C)
+ SUMIF(TV_50!B:B, 'DashBoard - Planejador'!B24, TV_50!C:C)
+ SUMIF(TV_51!B:B, 'DashBoard - Planejador'!B24, TV_51!C:C)
+ SUMIF(TV_52!B:B, 'DashBoard - Planejador'!B24, TV_52!C:C)
+ SUMIF(TV_53!B:B, 'DashBoard - Planejador'!B24, TV_53!C:C)
+ SUMIF(TV_54!B:B, 'DashBoard - Planejador'!B24, TV_54!C:C)
+ SUMIF(TV_55!B:B, 'DashBoard - Planejador'!B24, TV_55!C:C)
+ SUMIF(TV_56!B:B, 'DashBoard - Planejador'!B24, TV_56!C:C)
+ SUMIF(TV_57!B:B, 'DashBoard - Planejador'!B24, TV_57!C:C)
+ SUMIF(TV_58!B:B, 'DashBoard - Planejador'!B24, TV_58!C:C)
+ SUMIF(TV_59!B:B, 'DashBoard - Planejador'!B24, TV_59!C:C)
+ SUMIF(TV_60!B:B, 'DashBoard - Planejador'!B24, TV_60!C:C)</f>
        <v>2</v>
      </c>
      <c r="D24" s="27">
        <f ca="1">SUMIF(TV_1!B:B, 'DashBoard - Planejador'!B24, TV_1!D:D)
+ SUMIF(TV_2!B:B, 'DashBoard - Planejador'!B24, TV_2!D:D)
+ SUMIF(TV_3!B:B, 'DashBoard - Planejador'!B24, TV_3!D:D)
+ SUMIF(TV_4!B:B, 'DashBoard - Planejador'!B24, TV_4!D:D)
+ SUMIF(TV_5!B:B, 'DashBoard - Planejador'!B24, TV_5!D:D)
+ SUMIF(TV_6!B:B, 'DashBoard - Planejador'!B24, TV_6!D:D)
+ SUMIF(TV_7!B:B, 'DashBoard - Planejador'!B24, TV_7!D:D)
+ SUMIF(TV_8!B:B, 'DashBoard - Planejador'!B24, TV_8!D:D)
+ SUMIF(TV_9!B:B, 'DashBoard - Planejador'!B24, TV_9!D:D)
+ SUMIF(TV_10!B:B, 'DashBoard - Planejador'!B24, TV_10!D:D)
+ SUMIF(TV_11!B:B, 'DashBoard - Planejador'!B24, TV_11!D:D)
+ SUMIF(TV_12!B:B, 'DashBoard - Planejador'!B24, TV_12!D:D)
+ SUMIF(TV_13!B:B, 'DashBoard - Planejador'!B24, TV_13!D:D)
+ SUMIF(TV_14!B:B, 'DashBoard - Planejador'!B24, TV_14!D:D)
+ SUMIF(TV_15!B:B, 'DashBoard - Planejador'!B24, TV_15!D:D)
+ SUMIF(TV_16!B:B, 'DashBoard - Planejador'!B24, TV_16!D:D)
+ SUMIF(TV_17!B:B, 'DashBoard - Planejador'!B24, TV_17!D:D)
+ SUMIF(TV_18!B:B, 'DashBoard - Planejador'!B24, TV_18!D:D)
+ SUMIF(TV_19!B:B, 'DashBoard - Planejador'!B24, TV_19!D:D)
+ SUMIF(TV_20!B:B, 'DashBoard - Planejador'!B24, TV_20!D:D)
+ SUMIF(TV_21!B:B, 'DashBoard - Planejador'!B24, TV_21!D:D)
+ SUMIF(TV_22!B:B, 'DashBoard - Planejador'!B24, TV_22!D:D)
+ SUMIF(TV_23!B:B, 'DashBoard - Planejador'!B24, TV_23!D:D)
+ SUMIF(TV_24!B:B, 'DashBoard - Planejador'!B24, TV_24!D:D)
+ SUMIF(TV_25!B:B, 'DashBoard - Planejador'!B24, TV_25!D:D)
+ SUMIF(TV_26!B:B, 'DashBoard - Planejador'!B24, TV_26!D:D)
+ SUMIF(TV_27!B:B, 'DashBoard - Planejador'!B24, TV_27!D:D)
+ SUMIF(TV_28!B:B, 'DashBoard - Planejador'!B24, TV_28!D:D)
+ SUMIF(TV_29!B:B, 'DashBoard - Planejador'!B24, TV_29!D:D)
+ SUMIF(TV_30!B:B, 'DashBoard - Planejador'!B24, TV_30!D:D)
+ SUMIF(TV_31!B:B, 'DashBoard - Planejador'!B24, TV_31!D:D)
+ SUMIF(TV_32!B:B, 'DashBoard - Planejador'!B24, TV_32!D:D)
+ SUMIF(TV_33!B:B, 'DashBoard - Planejador'!B24, TV_33!D:D)
+ SUMIF(TV_34!B:B, 'DashBoard - Planejador'!B24, TV_34!D:D)
+ SUMIF(TV_35!B:B, 'DashBoard - Planejador'!B24, TV_35!D:D)
+ SUMIF(TV_36!B:B, 'DashBoard - Planejador'!B24, TV_36!D:D)
+ SUMIF(TV_37!B:B, 'DashBoard - Planejador'!B24, TV_37!D:D)
+ SUMIF(TV_38!B:B, 'DashBoard - Planejador'!B24, TV_38!D:D)
+ SUMIF(TV_39!B:B, 'DashBoard - Planejador'!B24, TV_39!D:D)
+ SUMIF(TV_40!B:B, 'DashBoard - Planejador'!B24, TV_40!D:D)
+ SUMIF(TV_41!B:B, 'DashBoard - Planejador'!B24, TV_41!D:D)
+ SUMIF(TV_42!B:B, 'DashBoard - Planejador'!B24, TV_42!D:D)
+ SUMIF(TV_43!B:B, 'DashBoard - Planejador'!B24, TV_43!D:D)
+ SUMIF(TV_44!B:B, 'DashBoard - Planejador'!B24, TV_44!D:D)
+ SUMIF(TV_45!B:B, 'DashBoard - Planejador'!B24, TV_45!D:D)
+ SUMIF(TV_46!B:B, 'DashBoard - Planejador'!B24, TV_46!D:D)
+ SUMIF(TV_47!B:B, 'DashBoard - Planejador'!B24, TV_47!D:D)
+ SUMIF(TV_48!B:B, 'DashBoard - Planejador'!B24, TV_48!D:D)
+ SUMIF(TV_49!B:B, 'DashBoard - Planejador'!B24, TV_49!D:D)
+ SUMIF(TV_50!B:B, 'DashBoard - Planejador'!B24, TV_50!D:D)
+ SUMIF(TV_51!B:B, 'DashBoard - Planejador'!B24, TV_51!D:D)
+ SUMIF(TV_52!B:B, 'DashBoard - Planejador'!B24, TV_52!D:D)
+ SUMIF(TV_53!B:B, 'DashBoard - Planejador'!B24, TV_53!D:D)
+ SUMIF(TV_54!B:B, 'DashBoard - Planejador'!B24, TV_54!D:D)
+ SUMIF(TV_55!B:B, 'DashBoard - Planejador'!B24, TV_55!D:D)
+ SUMIF(TV_56!B:B, 'DashBoard - Planejador'!B24, TV_56!D:D)
+ SUMIF(TV_57!B:B, 'DashBoard - Planejador'!B24, TV_57!D:D)
+ SUMIF(TV_58!B:B, 'DashBoard - Planejador'!B24, TV_58!D:D)
+ SUMIF(TV_59!B:B, 'DashBoard - Planejador'!B24, TV_59!D:D)
+ SUMIF(TV_60!B:B, 'DashBoard - Planejador'!B24, TV_60!D:D)</f>
        <v>0</v>
      </c>
      <c r="E24" s="27">
        <f t="shared" ca="1" si="1"/>
        <v>2</v>
      </c>
      <c r="F24" s="115">
        <f t="shared" ca="1" si="2"/>
        <v>0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154" t="str">
        <f t="shared" ca="1" si="0"/>
        <v>2 Pontos Disponíveis! Lojas: 8</v>
      </c>
      <c r="BQ24" s="125" t="str">
        <f ca="1">LEFT(IF(TV_1!E24&gt;0,TV_1!F$1&amp;", ","")&amp;
IF(TV_2!E24&gt;0,TV_2!F$1&amp;", ","")&amp;
IF(TV_3!E24&gt;0,TV_3!F$1&amp;", ","")&amp;
IF(TV_4!E24&gt;0,TV_4!F$1&amp;", ","")&amp;
IF(TV_5!E24&gt;0,TV_5!F$1&amp;", ","")&amp;
IF(TV_6!E24&gt;0,TV_6!F$1&amp;", ","")&amp;
IF(TV_7!E24&gt;0,TV_7!F$1&amp;", ","")&amp;
IF(TV_8!E24&gt;0,TV_8!F$1&amp;", ","")&amp;
IF(TV_9!E24&gt;0,TV_9!F$1&amp;", ","")&amp;
IF(TV_10!E24&gt;0,TV_10!F$1&amp;", ","")&amp;
IF(TV_11!E24&gt;0,TV_11!F$1&amp;", ","")&amp;
IF(TV_12!E24&gt;0,TV_12!F$1&amp;", ","")&amp;
IF(TV_13!E24&gt;0,TV_13!F$1&amp;", ","")&amp;
IF(TV_14!E24&gt;0,TV_14!F$1&amp;", ","")&amp;
IF(TV_15!E24&gt;0,TV_15!F$1&amp;", ","")&amp;
IF(TV_16!E24&gt;0,TV_16!F$1&amp;", ","")&amp;
IF(TV_17!E24&gt;0,TV_17!F$1&amp;", ","")&amp;
IF(TV_18!E24&gt;0,TV_18!F$1&amp;", ","")&amp;
IF(TV_19!E24&gt;0,TV_19!F$1&amp;", ","")&amp;
IF(TV_20!E24&gt;0,TV_20!F$1&amp;", ","")&amp;
IF(TV_21!E24&gt;0,TV_21!F$1&amp;", ","")&amp;
IF(TV_22!E24&gt;0,TV_22!F$1&amp;", ","")&amp;
IF(TV_23!E24&gt;0,TV_23!F$1&amp;", ","")&amp;
IF(TV_24!E24&gt;0,TV_24!F$1&amp;", ","")&amp;
IF(TV_25!E24&gt;0,TV_25!F$1&amp;", ","")&amp;
IF(TV_26!E24&gt;0,TV_26!F$1&amp;", ","")&amp;
IF(TV_27!E24&gt;0,TV_27!F$1&amp;", ","")&amp;
IF(TV_28!E24&gt;0,TV_28!F$1&amp;", ","")&amp;
IF(TV_29!E24&gt;0,TV_29!F$1&amp;", ","")&amp;
IF(TV_30!E24&gt;0,TV_30!F$1&amp;", ","")&amp;
IF(TV_31!E24&gt;0,TV_31!F$1&amp;", ","")&amp;
IF(TV_32!E24&gt;0,TV_32!F$1&amp;", ","")&amp;
IF(TV_33!E24&gt;0,TV_33!F$1&amp;", ","")&amp;
IF(TV_34!E24&gt;0,TV_34!F$1&amp;", ","")&amp;
IF(TV_35!E24&gt;0,TV_35!F$1&amp;", ","")&amp;
IF(TV_36!E24&gt;0,TV_36!F$1&amp;", ","")&amp;
IF(TV_37!E24&gt;0,TV_37!F$1&amp;", ","")&amp;
IF(TV_38!E24&gt;0,TV_38!F$1&amp;", ","")&amp;
IF(TV_39!E24&gt;0,TV_39!F$1&amp;", ","")&amp;
IF(TV_40!E24&gt;0,TV_40!F$1&amp;", ","")&amp;
IF(TV_41!E24&gt;0,TV_41!F$1&amp;", ","")&amp;
IF(TV_42!E24&gt;0,TV_42!F$1&amp;", ","")&amp;
IF(TV_43!E24&gt;0,TV_43!F$1&amp;", ","")&amp;
IF(TV_44!E24&gt;0,TV_44!F$1&amp;", ","")&amp;
IF(TV_45!E24&gt;0,TV_45!F$1&amp;", ","")&amp;
IF(TV_46!E24&gt;0,TV_46!F$1&amp;", ","")&amp;
IF(TV_47!E24&gt;0,TV_47!F$1&amp;", ","")&amp;
IF(TV_48!E24&gt;0,TV_48!F$1&amp;", ","")&amp;
IF(TV_49!E24&gt;0,TV_49!F$1&amp;", ","")&amp;
IF(TV_50!E24&gt;0,TV_50!F$1&amp;", ","")&amp;
IF(TV_51!E24&gt;0,TV_51!F$1&amp;", ","")&amp;
IF(TV_52!E24&gt;0,TV_52!F$1&amp;", ","")&amp;
IF(TV_53!E24&gt;0,TV_53!F$1&amp;", ","")&amp;
IF(TV_54!E24&gt;0,TV_54!F$1&amp;", ","")&amp;
IF(TV_55!E24&gt;0,TV_55!F$1&amp;", ","")&amp;
IF(TV_56!E24&gt;0,TV_56!F$1&amp;", ","")&amp;
IF(TV_57!E24&gt;0,TV_57!F$1&amp;", ","")&amp;
IF(TV_58!E24&gt;0,TV_58!F$1&amp;", ","")&amp;
IF(TV_59!E24&gt;0,TV_59!F$1&amp;", ","")&amp;
IF(TV_60!E24&gt;0,TV_60!F$1&amp;", ",""),LEN(IF(TV_1!E24&gt;0,TV_1!F$1&amp;", ","")&amp;
IF(TV_2!E24&gt;0,TV_2!F$1&amp;", ","")&amp;
IF(TV_3!E24&gt;0,TV_3!F$1&amp;", ","")&amp;
IF(TV_4!E24&gt;0,TV_4!F$1&amp;", ","")&amp;
IF(TV_5!E24&gt;0,TV_5!F$1&amp;", ","")&amp;
IF(TV_6!E24&gt;0,TV_6!F$1&amp;", ","")&amp;
IF(TV_7!E24&gt;0,TV_7!F$1&amp;", ","")&amp;
IF(TV_8!E24&gt;0,TV_8!F$1&amp;", ","")&amp;
IF(TV_9!E24&gt;0,TV_9!F$1&amp;", ","")&amp;
IF(TV_10!E24&gt;0,TV_10!F$1&amp;", ","")&amp;
IF(TV_11!E24&gt;0,TV_11!F$1&amp;", ","")&amp;
IF(TV_12!E24&gt;0,TV_12!F$1&amp;", ","")&amp;
IF(TV_13!E24&gt;0,TV_13!F$1&amp;", ","")&amp;
IF(TV_14!E24&gt;0,TV_14!F$1&amp;", ","")&amp;
IF(TV_15!E24&gt;0,TV_15!F$1&amp;", ","")&amp;
IF(TV_16!E24&gt;0,TV_16!F$1&amp;", ","")&amp;
IF(TV_17!E24&gt;0,TV_17!F$1&amp;", ","")&amp;
IF(TV_18!E24&gt;0,TV_18!F$1&amp;", ","")&amp;
IF(TV_19!E24&gt;0,TV_19!F$1&amp;", ","")&amp;
IF(TV_20!E24&gt;0,TV_20!F$1&amp;", ","")&amp;
IF(TV_21!E24&gt;0,TV_21!F$1&amp;", ","")&amp;
IF(TV_22!E24&gt;0,TV_22!F$1&amp;", ","")&amp;
IF(TV_23!E24&gt;0,TV_23!F$1&amp;", ","")&amp;
IF(TV_24!E24&gt;0,TV_24!F$1&amp;", ","")&amp;
IF(TV_25!E24&gt;0,TV_25!F$1&amp;", ","")&amp;
IF(TV_26!E24&gt;0,TV_26!F$1&amp;", ","")&amp;
IF(TV_27!E24&gt;0,TV_27!F$1&amp;", ","")&amp;
IF(TV_28!E24&gt;0,TV_28!F$1&amp;", ","")&amp;
IF(TV_29!E24&gt;0,TV_29!F$1&amp;", ","")&amp;
IF(TV_30!E24&gt;0,TV_30!F$1&amp;", ","")&amp;
IF(TV_31!E24&gt;0,TV_31!F$1&amp;", ","")&amp;
IF(TV_32!E24&gt;0,TV_32!F$1&amp;", ","")&amp;
IF(TV_33!E24&gt;0,TV_33!F$1&amp;", ","")&amp;
IF(TV_34!E24&gt;0,TV_34!F$1&amp;", ","")&amp;
IF(TV_35!E24&gt;0,TV_35!F$1&amp;", ","")&amp;
IF(TV_36!E24&gt;0,TV_36!F$1&amp;", ","")&amp;
IF(TV_37!E24&gt;0,TV_37!F$1&amp;", ","")&amp;
IF(TV_38!E24&gt;0,TV_38!F$1&amp;", ","")&amp;
IF(TV_39!E24&gt;0,TV_39!F$1&amp;", ","")&amp;
IF(TV_40!E24&gt;0,TV_40!F$1&amp;", ","")&amp;
IF(TV_41!E24&gt;0,TV_41!F$1&amp;", ","")&amp;
IF(TV_42!E24&gt;0,TV_42!F$1&amp;", ","")&amp;
IF(TV_43!E24&gt;0,TV_43!F$1&amp;", ","")&amp;
IF(TV_44!E24&gt;0,TV_44!F$1&amp;", ","")&amp;
IF(TV_45!E24&gt;0,TV_45!F$1&amp;", ","")&amp;
IF(TV_46!E24&gt;0,TV_46!F$1&amp;", ","")&amp;
IF(TV_47!E24&gt;0,TV_47!F$1&amp;", ","")&amp;
IF(TV_48!E24&gt;0,TV_48!F$1&amp;", ","")&amp;
IF(TV_49!E24&gt;0,TV_49!F$1&amp;", ","")&amp;
IF(TV_50!E24&gt;0,TV_50!F$1&amp;", ","")&amp;
IF(TV_51!E24&gt;0,TV_51!F$1&amp;", ","")&amp;
IF(TV_52!E24&gt;0,TV_52!F$1&amp;", ","")&amp;
IF(TV_53!E24&gt;0,TV_53!F$1&amp;", ","")&amp;
IF(TV_54!E24&gt;0,TV_54!F$1&amp;", ","")&amp;
IF(TV_55!E24&gt;0,TV_55!F$1&amp;", ","")&amp;
IF(TV_56!E24&gt;0,TV_56!F$1&amp;", ","")&amp;
IF(TV_57!E24&gt;0,TV_57!F$1&amp;", ","")&amp;
IF(TV_58!E24&gt;0,TV_58!F$1&amp;", ","")&amp;
IF(TV_59!E24&gt;0,TV_59!F$1&amp;", ","")&amp;
IF(TV_60!E24&gt;0,TV_60!F$1&amp;", ",""))-2)</f>
        <v>8</v>
      </c>
      <c r="BS24" s="131" t="s">
        <v>315</v>
      </c>
      <c r="BT24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Planejador'!BS24),IF(CA$3=2,SUMIFS('Planilha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Planejador'!BS24),IF(CA$3=3,SUMIFS('Planilha de Controle'!J:J,'Planilha de Controle'!O:O,"Instalado",'Planilha de Controle'!L:L,"&gt;="&amp;'DashBoard - Planejador'!BZ$9,'Planilha de Controle'!M:M,"&lt;="&amp;'DashBoard - Planejador'!BZ$10,'Planilha de Controle'!G:G,'DashBoard - Planejador'!BS24))))+IF(CA$3=1,SUMIFS('Planilha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Planejador'!BS24),IF(CA$3=2,SUMIFS('Planilha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Planejador'!BS24),IF(CA$3=3,SUMIFS('Planilha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Planejador'!BS24))))</f>
        <v>0</v>
      </c>
      <c r="BV24" s="131" t="s">
        <v>61</v>
      </c>
      <c r="BW24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Planejador'!BV24),IF(CA$3=2,SUMIFS('Planilha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Planejador'!BV24),IF(CA$3=3,SUMIFS('Planilha de Controle'!J:J,'Planilha de Controle'!O:O,"Instalado",'Planilha de Controle'!L:L,"&gt;="&amp;'DashBoard - Planejador'!BZ$9,'Planilha de Controle'!M:M,"&lt;="&amp;'DashBoard - Planejador'!BZ$10,'Planilha de Controle'!H:H,'DashBoard - Planejador'!BV24))))+IF(CA$3=1,SUMIFS('Planilha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Planejador'!BV24),IF(CA$3=2,SUMIFS('Planilha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Planejador'!BV24),IF(CA$3=3,SUMIFS('Planilha de Controle'!J:J,'Planilha de Controle'!O:O,"Fechamento",'Planilha de Controle'!L:L,"&gt;="&amp;'DashBoard - Planejador'!BZ$9,'Planilha de Controle'!M:M,"&lt;="&amp;'DashBoard - Planejador'!BZ$10,'Planilha de Controle'!H:H,'DashBoard - Planejador'!BV24))))</f>
        <v>0</v>
      </c>
      <c r="CD24" s="23"/>
      <c r="CE24" s="23"/>
    </row>
    <row r="25" spans="2:83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S25" s="131" t="s">
        <v>318</v>
      </c>
      <c r="BT25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Planejador'!BS25),IF(CA$3=2,SUMIFS('Planilha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Planejador'!BS25),IF(CA$3=3,SUMIFS('Planilha de Controle'!J:J,'Planilha de Controle'!O:O,"Instalado",'Planilha de Controle'!L:L,"&gt;="&amp;'DashBoard - Planejador'!BZ$9,'Planilha de Controle'!M:M,"&lt;="&amp;'DashBoard - Planejador'!BZ$10,'Planilha de Controle'!G:G,'DashBoard - Planejador'!BS25))))+IF(CA$3=1,SUMIFS('Planilha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Planejador'!BS25),IF(CA$3=2,SUMIFS('Planilha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Planejador'!BS25),IF(CA$3=3,SUMIFS('Planilha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Planejador'!BS25))))</f>
        <v>0</v>
      </c>
      <c r="BV25" s="131" t="s">
        <v>62</v>
      </c>
      <c r="BW25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Planejador'!BV25),IF(CA$3=2,SUMIFS('Planilha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Planejador'!BV25),IF(CA$3=3,SUMIFS('Planilha de Controle'!J:J,'Planilha de Controle'!O:O,"Instalado",'Planilha de Controle'!L:L,"&gt;="&amp;'DashBoard - Planejador'!BZ$9,'Planilha de Controle'!M:M,"&lt;="&amp;'DashBoard - Planejador'!BZ$10,'Planilha de Controle'!H:H,'DashBoard - Planejador'!BV25))))+IF(CA$3=1,SUMIFS('Planilha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Planejador'!BV25),IF(CA$3=2,SUMIFS('Planilha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Planejador'!BV25),IF(CA$3=3,SUMIFS('Planilha de Controle'!J:J,'Planilha de Controle'!O:O,"Fechamento",'Planilha de Controle'!L:L,"&gt;="&amp;'DashBoard - Planejador'!BZ$9,'Planilha de Controle'!M:M,"&lt;="&amp;'DashBoard - Planejador'!BZ$10,'Planilha de Controle'!H:H,'DashBoard - Planejador'!BV25))))</f>
        <v>0</v>
      </c>
      <c r="CD25" s="23"/>
      <c r="CE25" s="23"/>
    </row>
    <row r="26" spans="2:83" ht="20.100000000000001" customHeight="1" x14ac:dyDescent="0.25">
      <c r="B26" s="202" t="s">
        <v>71</v>
      </c>
      <c r="C26" s="203"/>
      <c r="D26" s="204"/>
      <c r="E26" s="126">
        <f ca="1">SUM(E5:E24)</f>
        <v>3191</v>
      </c>
      <c r="BS26" s="131" t="s">
        <v>319</v>
      </c>
      <c r="BT26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Planejador'!BS26),IF(CA$3=2,SUMIFS('Planilha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Planejador'!BS26),IF(CA$3=3,SUMIFS('Planilha de Controle'!J:J,'Planilha de Controle'!O:O,"Instalado",'Planilha de Controle'!L:L,"&gt;="&amp;'DashBoard - Planejador'!BZ$9,'Planilha de Controle'!M:M,"&lt;="&amp;'DashBoard - Planejador'!BZ$10,'Planilha de Controle'!G:G,'DashBoard - Planejador'!BS26))))+IF(CA$3=1,SUMIFS('Planilha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Planejador'!BS26),IF(CA$3=2,SUMIFS('Planilha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Planejador'!BS26),IF(CA$3=3,SUMIFS('Planilha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Planejador'!BS26))))</f>
        <v>0</v>
      </c>
      <c r="BV26" s="131" t="s">
        <v>430</v>
      </c>
      <c r="BW26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Controle'!H:H,'DashBoard - Planejador'!BV26),IF(CA$3=2,SUMIFS('Planilha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Controle'!H:H,'DashBoard - Planejador'!BV26),IF(CA$3=3,SUMIFS('Planilha de Controle'!J:J,'Planilha de Controle'!O:O,"Instalado",'Planilha de Controle'!L:L,"&gt;="&amp;'DashBoard - Planejador'!BZ$9,'Planilha de Controle'!M:M,"&lt;="&amp;'DashBoard - Planejador'!BZ$10,'Planilha de Controle'!H:H,'DashBoard - Planejador'!BV26))))+IF(CA$3=1,SUMIFS('Planilha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Controle'!H:H,'DashBoard - Planejador'!BV26),IF(CA$3=2,SUMIFS('Planilha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Controle'!H:H,'DashBoard - Planejador'!BV26),IF(CA$3=3,SUMIFS('Planilha de Controle'!J:J,'Planilha de Controle'!O:O,"Fechamento",'Planilha de Controle'!L:L,"&gt;="&amp;'DashBoard - Planejador'!BZ$9,'Planilha de Controle'!M:M,"&lt;="&amp;'DashBoard - Planejador'!BZ$10,'Planilha de Controle'!H:H,'DashBoard - Planejador'!BV26))))</f>
        <v>2</v>
      </c>
      <c r="CD26" s="23"/>
      <c r="CE26" s="23"/>
    </row>
    <row r="27" spans="2:83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S27" s="131" t="s">
        <v>320</v>
      </c>
      <c r="BT27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Planejador'!BS27),IF(CA$3=2,SUMIFS('Planilha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Planejador'!BS27),IF(CA$3=3,SUMIFS('Planilha de Controle'!J:J,'Planilha de Controle'!O:O,"Instalado",'Planilha de Controle'!L:L,"&gt;="&amp;'DashBoard - Planejador'!BZ$9,'Planilha de Controle'!M:M,"&lt;="&amp;'DashBoard - Planejador'!BZ$10,'Planilha de Controle'!G:G,'DashBoard - Planejador'!BS27))))+IF(CA$3=1,SUMIFS('Planilha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Planejador'!BS27),IF(CA$3=2,SUMIFS('Planilha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Planejador'!BS27),IF(CA$3=3,SUMIFS('Planilha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Planejador'!BS27))))</f>
        <v>0</v>
      </c>
      <c r="CD27" s="23"/>
      <c r="CE27" s="23"/>
    </row>
    <row r="28" spans="2:83" ht="20.100000000000001" customHeight="1" x14ac:dyDescent="0.3">
      <c r="BS28" s="131" t="s">
        <v>321</v>
      </c>
      <c r="BT28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Planejador'!BS28),IF(CA$3=2,SUMIFS('Planilha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Planejador'!BS28),IF(CA$3=3,SUMIFS('Planilha de Controle'!J:J,'Planilha de Controle'!O:O,"Instalado",'Planilha de Controle'!L:L,"&gt;="&amp;'DashBoard - Planejador'!BZ$9,'Planilha de Controle'!M:M,"&lt;="&amp;'DashBoard - Planejador'!BZ$10,'Planilha de Controle'!G:G,'DashBoard - Planejador'!BS28))))+IF(CA$3=1,SUMIFS('Planilha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Planejador'!BS28),IF(CA$3=2,SUMIFS('Planilha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Planejador'!BS28),IF(CA$3=3,SUMIFS('Planilha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Planejador'!BS28))))</f>
        <v>0</v>
      </c>
      <c r="CD28" s="23"/>
      <c r="CE28" s="23"/>
    </row>
    <row r="29" spans="2:83" ht="20.100000000000001" customHeight="1" x14ac:dyDescent="0.3">
      <c r="BS29" s="131" t="s">
        <v>322</v>
      </c>
      <c r="BT29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Planejador'!BS29),IF(CA$3=2,SUMIFS('Planilha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Planejador'!BS29),IF(CA$3=3,SUMIFS('Planilha de Controle'!J:J,'Planilha de Controle'!O:O,"Instalado",'Planilha de Controle'!L:L,"&gt;="&amp;'DashBoard - Planejador'!BZ$9,'Planilha de Controle'!M:M,"&lt;="&amp;'DashBoard - Planejador'!BZ$10,'Planilha de Controle'!G:G,'DashBoard - Planejador'!BS29))))+IF(CA$3=1,SUMIFS('Planilha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Planejador'!BS29),IF(CA$3=2,SUMIFS('Planilha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Planejador'!BS29),IF(CA$3=3,SUMIFS('Planilha de Controle'!J:J,'Planilha de Controle'!O:O,"Fechamento",'Planilha de Controle'!L:L,"&gt;="&amp;'DashBoard - Planejador'!BZ$9,'Planilha de Controle'!M:M,"&lt;="&amp;'DashBoard - Planejador'!BZ$10,'Planilha de Controle'!G:G,'DashBoard - Planejador'!BS29))))</f>
        <v>0</v>
      </c>
      <c r="BW29" s="23"/>
      <c r="CD29" s="23"/>
      <c r="CE29" s="23"/>
    </row>
    <row r="30" spans="2:83" ht="20.100000000000001" customHeight="1" x14ac:dyDescent="0.3">
      <c r="BS30" s="131" t="s">
        <v>323</v>
      </c>
      <c r="BT30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Planejador'!BS30),IF(CA$3=2,SUMIFS('Planilha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Planejador'!BS30),IF(CA$3=3,SUMIFS('Planilha de Controle'!J:J,'Planilha de Controle'!O:O,"Instalado",'Planilha de Controle'!L:L,"&gt;="&amp;'DashBoard - Planejador'!BZ$9,'Planilha de Controle'!M:M,"&lt;="&amp;'DashBoard - Planejador'!BZ$10,'Planilha de Controle'!G:G,'DashBoard - Planejador'!BS30))))+IF(CA$3=1,SUMIFS('Planilha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Planejador'!BS30),IF(CA$3=2,SUMIFS('Planilha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Planejador'!BS30),IF(CA$3=3,SUMIFS('Planilha de Controle'!J:J,'Planilha de Controle'!O:O,"Fechamento",'Planilha de Controle'!L:L,"&gt;="&amp;'DashBoard - Planejador'!BZ$9,'Planilha de Controle'!M:M,"&lt;="&amp;'DashBoard - Planejador'!BZ$10,'Planilha de Controle'!G:G,'DashBoard - Planejador'!BS30))))</f>
        <v>0</v>
      </c>
      <c r="BW30" s="23"/>
      <c r="CD30" s="23"/>
      <c r="CE30" s="23"/>
    </row>
    <row r="31" spans="2:83" ht="20.100000000000001" customHeight="1" x14ac:dyDescent="0.3">
      <c r="BS31" s="131" t="s">
        <v>324</v>
      </c>
      <c r="BT31" s="134">
        <f>IF(CA$3=1,SUMIFS('Planilha de Controle'!J:J,'Planilha de Controle'!O:O,"Instalado",'Planilha de Controle'!L:L,"&gt;="&amp;'DashBoard - Planejador'!BZ$9,'Planilha de Controle'!M:M,"&lt;="&amp;'DashBoard - Planejador'!BZ$10,'Planilha de Controle'!C:C,'DashBoard - Planejador'!BZ$6,'Planilha de Controle'!G:G,'DashBoard - Planejador'!BS31),IF(CA$3=2,SUMIFS('Planilha de Controle'!J:J,'Planilha de Controle'!O:O,"Instalado",'Planilha de Controle'!L:L,"&gt;="&amp;'DashBoard - Planejador'!BZ$9,'Planilha de Controle'!M:M,"&lt;="&amp;'DashBoard - Planejador'!BZ$10,'Planilha de Controle'!E:E,'DashBoard - Planejador'!BZ$7,'Planilha de Controle'!G:G,'DashBoard - Planejador'!BS31),IF(CA$3=3,SUMIFS('Planilha de Controle'!J:J,'Planilha de Controle'!O:O,"Instalado",'Planilha de Controle'!L:L,"&gt;="&amp;'DashBoard - Planejador'!BZ$9,'Planilha de Controle'!M:M,"&lt;="&amp;'DashBoard - Planejador'!BZ$10,'Planilha de Controle'!G:G,'DashBoard - Planejador'!BS31))))+IF(CA$3=1,SUMIFS('Planilha de Controle'!J:J,'Planilha de Controle'!O:O,"Fechamento",'Planilha de Controle'!L:L,"&gt;="&amp;'DashBoard - Planejador'!BZ$9,'Planilha de Controle'!M:M,"&lt;="&amp;'DashBoard - Planejador'!BZ$10,'Planilha de Controle'!C:C,'DashBoard - Planejador'!BZ$6,'Planilha de Controle'!G:G,'DashBoard - Planejador'!BS31),IF(CA$3=2,SUMIFS('Planilha de Controle'!J:J,'Planilha de Controle'!O:O,"Fechamento",'Planilha de Controle'!L:L,"&gt;="&amp;'DashBoard - Planejador'!BZ$9,'Planilha de Controle'!M:M,"&lt;="&amp;'DashBoard - Planejador'!BZ$10,'Planilha de Controle'!E:E,'DashBoard - Planejador'!BZ$7,'Planilha de Controle'!G:G,'DashBoard - Planejador'!BS31),IF(CA$3=3,SUMIFS('Planilha de Controle'!J:J,'Planilha de Controle'!O:O,"Fechamento",'Planilha de Controle'!L:L,"&gt;="&amp;'DashBoard - Planejador'!BZ$9,'Planilha de Controle'!M:M,"&lt;="&amp;'DashBoard - Planejador'!BZ$10,'Planilha de Controle'!G:G,'DashBoard - Planejador'!BS31))))</f>
        <v>0</v>
      </c>
      <c r="BW31" s="23"/>
      <c r="CD31" s="23"/>
      <c r="CE31" s="23"/>
    </row>
    <row r="32" spans="2:83" ht="20.100000000000001" customHeight="1" x14ac:dyDescent="0.3">
      <c r="BW32" s="23"/>
      <c r="CD32" s="23"/>
      <c r="CE32" s="23"/>
    </row>
    <row r="33" spans="75:75" ht="20.100000000000001" customHeight="1" x14ac:dyDescent="0.3">
      <c r="BW33" s="23"/>
    </row>
    <row r="34" spans="75:75" ht="20.100000000000001" customHeight="1" x14ac:dyDescent="0.3">
      <c r="BW34" s="23"/>
    </row>
    <row r="35" spans="75:75" ht="20.100000000000001" customHeight="1" x14ac:dyDescent="0.3">
      <c r="BW35" s="23"/>
    </row>
    <row r="36" spans="75:75" ht="20.100000000000001" customHeight="1" x14ac:dyDescent="0.3">
      <c r="BW36" s="23"/>
    </row>
    <row r="37" spans="75:75" ht="20.100000000000001" customHeight="1" x14ac:dyDescent="0.3">
      <c r="BW37" s="23"/>
    </row>
    <row r="38" spans="75:75" ht="20.100000000000001" customHeight="1" x14ac:dyDescent="0.3">
      <c r="BW38" s="23"/>
    </row>
    <row r="39" spans="75:75" ht="20.100000000000001" customHeight="1" x14ac:dyDescent="0.3">
      <c r="BW39" s="23"/>
    </row>
    <row r="40" spans="75:75" ht="20.100000000000001" customHeight="1" x14ac:dyDescent="0.3">
      <c r="BW40" s="23"/>
    </row>
    <row r="41" spans="75:75" ht="20.100000000000001" customHeight="1" x14ac:dyDescent="0.3">
      <c r="BW41" s="23"/>
    </row>
    <row r="42" spans="75:75" ht="20.100000000000001" customHeight="1" x14ac:dyDescent="0.3">
      <c r="BW42" s="23" t="str">
        <f>IF(BV42="","",SUMIFS('Planilha de Controle'!J$15:J$4996,'Planilha de Controle'!C$15:C$4996,BV42,'Planilha de Controle'!O$15:O$4996,"Instalado",'Planilha de Controle'!L$15:L$4996,"&gt;="&amp;'DashBoard - Planejador'!BZ$9,'Planilha de Controle'!M$15:M$4996,"&lt;="&amp;'DashBoard - Planejador'!BZ$10))</f>
        <v/>
      </c>
    </row>
    <row r="43" spans="75:75" ht="20.100000000000001" customHeight="1" x14ac:dyDescent="0.3">
      <c r="BW43" s="23" t="str">
        <f>IF(BV43="","",SUMIFS('Planilha de Controle'!J$15:J$4996,'Planilha de Controle'!C$15:C$4996,BV43,'Planilha de Controle'!O$15:O$4996,"Instalado",'Planilha de Controle'!L$15:L$4996,"&gt;="&amp;'DashBoard - Planejador'!BZ$9,'Planilha de Controle'!M$15:M$4996,"&lt;="&amp;'DashBoard - Planejador'!BZ$10))</f>
        <v/>
      </c>
    </row>
  </sheetData>
  <mergeCells count="23"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  <mergeCell ref="BS5:BT5"/>
    <mergeCell ref="BV5:BW5"/>
    <mergeCell ref="BS3:BZ3"/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</mergeCells>
  <conditionalFormatting sqref="F4:F24">
    <cfRule type="iconSet" priority="9">
      <iconSet showValue="0" reverse="1">
        <cfvo type="percent" val="0"/>
        <cfvo type="num" val="0.3"/>
        <cfvo type="num" val="0.8"/>
      </iconSet>
    </cfRule>
  </conditionalFormatting>
  <conditionalFormatting sqref="BT1:BT2 BT4 BT6:BT1048576">
    <cfRule type="cellIs" dxfId="8" priority="7" operator="greaterThan">
      <formula>0</formula>
    </cfRule>
    <cfRule type="cellIs" dxfId="7" priority="8" operator="equal">
      <formula>0</formula>
    </cfRule>
  </conditionalFormatting>
  <conditionalFormatting sqref="BW6:BW28">
    <cfRule type="cellIs" dxfId="6" priority="5" operator="greaterThan">
      <formula>0</formula>
    </cfRule>
    <cfRule type="cellIs" dxfId="5" priority="6" operator="equal">
      <formula>0</formula>
    </cfRule>
  </conditionalFormatting>
  <conditionalFormatting sqref="BZ6:BZ7">
    <cfRule type="expression" dxfId="4" priority="3">
      <formula>$CA$3&lt;3</formula>
    </cfRule>
    <cfRule type="expression" dxfId="3" priority="4">
      <formula>$CA$3=3</formula>
    </cfRule>
  </conditionalFormatting>
  <conditionalFormatting sqref="BZ6">
    <cfRule type="expression" dxfId="2" priority="2">
      <formula>$CA$3=1</formula>
    </cfRule>
  </conditionalFormatting>
  <conditionalFormatting sqref="BZ7">
    <cfRule type="expression" dxfId="1" priority="1">
      <formula>$CA$3=2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Planilha3.AlternarMapaVisibilidade">
                <anchor moveWithCells="1" sizeWithCells="1">
                  <from>
                    <xdr:col>67</xdr:col>
                    <xdr:colOff>295275</xdr:colOff>
                    <xdr:row>0</xdr:row>
                    <xdr:rowOff>104775</xdr:rowOff>
                  </from>
                  <to>
                    <xdr:col>68</xdr:col>
                    <xdr:colOff>1333500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autoFill="0" autoPict="0" macro="[0]!Planilha8.AlternarLojasVisibilidade">
                <anchor moveWithCells="1" sizeWithCells="1">
                  <from>
                    <xdr:col>70</xdr:col>
                    <xdr:colOff>0</xdr:colOff>
                    <xdr:row>0</xdr:row>
                    <xdr:rowOff>104775</xdr:rowOff>
                  </from>
                  <to>
                    <xdr:col>70</xdr:col>
                    <xdr:colOff>1333500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>
                <anchor moveWithCells="1">
                  <from>
                    <xdr:col>76</xdr:col>
                    <xdr:colOff>19050</xdr:colOff>
                    <xdr:row>5</xdr:row>
                    <xdr:rowOff>9525</xdr:rowOff>
                  </from>
                  <to>
                    <xdr:col>77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>
                <anchor moveWithCells="1">
                  <from>
                    <xdr:col>76</xdr:col>
                    <xdr:colOff>19050</xdr:colOff>
                    <xdr:row>6</xdr:row>
                    <xdr:rowOff>9525</xdr:rowOff>
                  </from>
                  <to>
                    <xdr:col>77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>
                <anchor moveWithCells="1">
                  <from>
                    <xdr:col>76</xdr:col>
                    <xdr:colOff>19050</xdr:colOff>
                    <xdr:row>4</xdr:row>
                    <xdr:rowOff>9525</xdr:rowOff>
                  </from>
                  <to>
                    <xdr:col>77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D90D-A9F2-4293-9E59-FABB06C175A9}">
  <sheetPr codeName="Planilha6">
    <tabColor theme="1"/>
  </sheetPr>
  <dimension ref="A1:BS2556"/>
  <sheetViews>
    <sheetView tabSelected="1" workbookViewId="0">
      <pane ySplit="14" topLeftCell="A75" activePane="bottomLeft" state="frozen"/>
      <selection pane="bottomLeft" activeCell="B89" sqref="B89"/>
    </sheetView>
  </sheetViews>
  <sheetFormatPr defaultRowHeight="15" x14ac:dyDescent="0.25"/>
  <cols>
    <col min="1" max="1" width="4.5703125" style="23" customWidth="1"/>
    <col min="2" max="2" width="26.5703125" bestFit="1" customWidth="1"/>
    <col min="3" max="3" width="26.5703125" style="74" customWidth="1"/>
    <col min="4" max="4" width="21.7109375" bestFit="1" customWidth="1"/>
    <col min="5" max="5" width="19.85546875" bestFit="1" customWidth="1"/>
    <col min="6" max="6" width="25.42578125" customWidth="1"/>
    <col min="7" max="7" width="23.140625" customWidth="1"/>
    <col min="8" max="8" width="23.140625" bestFit="1" customWidth="1"/>
    <col min="9" max="9" width="18.7109375" style="69" customWidth="1"/>
    <col min="10" max="10" width="20.7109375" customWidth="1"/>
    <col min="11" max="11" width="30.7109375" bestFit="1" customWidth="1"/>
    <col min="12" max="12" width="21.5703125" style="97" customWidth="1"/>
    <col min="13" max="13" width="22.28515625" style="97" customWidth="1"/>
    <col min="14" max="14" width="9.140625" style="69" customWidth="1"/>
    <col min="15" max="15" width="22.28515625" customWidth="1"/>
    <col min="16" max="16" width="22.28515625" style="97" customWidth="1"/>
    <col min="17" max="17" width="22.28515625" customWidth="1"/>
    <col min="18" max="18" width="39.5703125" bestFit="1" customWidth="1"/>
    <col min="20" max="22" width="22.28515625" customWidth="1"/>
    <col min="30" max="30" width="22.28515625" style="147" customWidth="1"/>
  </cols>
  <sheetData>
    <row r="1" spans="2:71" s="22" customFormat="1" ht="42.75" customHeight="1" x14ac:dyDescent="0.25">
      <c r="B1" s="34" t="s">
        <v>72</v>
      </c>
      <c r="C1" s="127"/>
      <c r="D1" s="34" t="s">
        <v>433</v>
      </c>
      <c r="E1" s="34"/>
      <c r="F1" s="127" t="s">
        <v>457</v>
      </c>
      <c r="G1" s="141">
        <v>8</v>
      </c>
      <c r="H1" s="38" t="s">
        <v>428</v>
      </c>
      <c r="I1" s="108">
        <v>45899</v>
      </c>
      <c r="K1" s="32"/>
      <c r="L1" s="93"/>
      <c r="M1" s="93"/>
      <c r="N1" s="70"/>
      <c r="P1" s="93"/>
      <c r="AD1" s="78"/>
      <c r="BS1" s="37"/>
    </row>
    <row r="2" spans="2:71" s="23" customFormat="1" x14ac:dyDescent="0.25">
      <c r="C2" s="73"/>
      <c r="I2" s="71"/>
      <c r="K2" s="75" t="b">
        <v>0</v>
      </c>
      <c r="L2" s="94"/>
      <c r="M2" s="94"/>
      <c r="N2" s="71"/>
      <c r="P2" s="94"/>
      <c r="AD2" s="75"/>
    </row>
    <row r="3" spans="2:71" s="23" customFormat="1" ht="15.75" x14ac:dyDescent="0.3">
      <c r="B3" s="213" t="s">
        <v>326</v>
      </c>
      <c r="C3" s="213"/>
      <c r="D3" s="213"/>
      <c r="E3" s="213"/>
      <c r="F3" s="104"/>
      <c r="G3" s="213" t="s">
        <v>452</v>
      </c>
      <c r="H3" s="213"/>
      <c r="I3" s="213"/>
      <c r="J3" s="104"/>
      <c r="K3" s="213" t="s">
        <v>463</v>
      </c>
      <c r="L3" s="213"/>
      <c r="M3" s="104"/>
      <c r="N3" s="103"/>
      <c r="P3" s="94"/>
      <c r="Z3" s="75"/>
      <c r="AD3" s="75"/>
    </row>
    <row r="4" spans="2:71" s="23" customFormat="1" x14ac:dyDescent="0.25">
      <c r="B4" s="76" t="s">
        <v>301</v>
      </c>
      <c r="C4" s="153" t="s">
        <v>311</v>
      </c>
      <c r="D4" s="76" t="s">
        <v>316</v>
      </c>
      <c r="E4" s="76" t="s">
        <v>319</v>
      </c>
      <c r="F4" s="76"/>
      <c r="G4" s="28" t="s">
        <v>48</v>
      </c>
      <c r="H4" s="28" t="s">
        <v>54</v>
      </c>
      <c r="I4" s="148" t="s">
        <v>68</v>
      </c>
      <c r="K4" s="211" t="str">
        <f ca="1">asd!E4</f>
        <v>20 Pontos Disponíveis! Lojas: 8</v>
      </c>
      <c r="L4" s="211"/>
      <c r="M4" s="29"/>
      <c r="O4" s="94"/>
      <c r="Y4" s="75"/>
      <c r="AD4" s="75"/>
    </row>
    <row r="5" spans="2:71" s="23" customFormat="1" x14ac:dyDescent="0.25">
      <c r="B5" s="76" t="s">
        <v>302</v>
      </c>
      <c r="C5" s="153" t="s">
        <v>307</v>
      </c>
      <c r="D5" s="76" t="s">
        <v>317</v>
      </c>
      <c r="E5" s="76" t="s">
        <v>320</v>
      </c>
      <c r="F5" s="76"/>
      <c r="G5" s="28" t="s">
        <v>49</v>
      </c>
      <c r="H5" s="28" t="s">
        <v>55</v>
      </c>
      <c r="I5" s="148" t="s">
        <v>58</v>
      </c>
      <c r="K5" s="211"/>
      <c r="L5" s="211"/>
      <c r="M5" s="29"/>
      <c r="O5" s="94"/>
      <c r="Y5" s="75"/>
      <c r="AD5" s="75"/>
    </row>
    <row r="6" spans="2:71" s="23" customFormat="1" x14ac:dyDescent="0.25">
      <c r="B6" s="76" t="s">
        <v>303</v>
      </c>
      <c r="C6" s="153" t="s">
        <v>308</v>
      </c>
      <c r="D6" s="76" t="s">
        <v>313</v>
      </c>
      <c r="E6" s="76" t="s">
        <v>321</v>
      </c>
      <c r="F6" s="76"/>
      <c r="G6" s="28" t="s">
        <v>50</v>
      </c>
      <c r="H6" s="28" t="s">
        <v>56</v>
      </c>
      <c r="I6" s="148" t="s">
        <v>59</v>
      </c>
      <c r="K6" s="212" t="s">
        <v>464</v>
      </c>
      <c r="L6" s="78"/>
      <c r="M6" s="71"/>
      <c r="O6" s="94"/>
      <c r="Y6" s="75"/>
      <c r="AD6" s="75"/>
    </row>
    <row r="7" spans="2:71" s="23" customFormat="1" x14ac:dyDescent="0.25">
      <c r="B7" s="76" t="s">
        <v>304</v>
      </c>
      <c r="C7" s="153" t="s">
        <v>309</v>
      </c>
      <c r="D7" s="76" t="s">
        <v>314</v>
      </c>
      <c r="E7" s="76" t="s">
        <v>322</v>
      </c>
      <c r="F7" s="76"/>
      <c r="G7" s="28" t="s">
        <v>51</v>
      </c>
      <c r="H7" s="28" t="s">
        <v>57</v>
      </c>
      <c r="I7" s="148" t="s">
        <v>60</v>
      </c>
      <c r="K7" s="212"/>
      <c r="L7" s="78"/>
      <c r="M7" s="71"/>
      <c r="O7" s="94"/>
      <c r="Y7" s="75"/>
      <c r="AD7" s="75"/>
    </row>
    <row r="8" spans="2:71" s="23" customFormat="1" x14ac:dyDescent="0.25">
      <c r="B8" s="76" t="s">
        <v>305</v>
      </c>
      <c r="C8" s="153" t="s">
        <v>310</v>
      </c>
      <c r="D8" s="76" t="s">
        <v>315</v>
      </c>
      <c r="E8" s="76" t="s">
        <v>323</v>
      </c>
      <c r="F8" s="76"/>
      <c r="G8" s="28" t="s">
        <v>52</v>
      </c>
      <c r="H8" s="28" t="s">
        <v>64</v>
      </c>
      <c r="I8" s="148" t="s">
        <v>61</v>
      </c>
      <c r="K8" s="94"/>
      <c r="M8" s="71"/>
      <c r="O8" s="94"/>
      <c r="Y8" s="75" t="str">
        <f>PROPER(W8)</f>
        <v/>
      </c>
      <c r="AD8" s="75"/>
    </row>
    <row r="9" spans="2:71" s="23" customFormat="1" x14ac:dyDescent="0.25">
      <c r="B9" s="76" t="s">
        <v>306</v>
      </c>
      <c r="C9" s="153" t="s">
        <v>312</v>
      </c>
      <c r="D9" s="76" t="s">
        <v>318</v>
      </c>
      <c r="E9" s="76" t="s">
        <v>324</v>
      </c>
      <c r="F9" s="76"/>
      <c r="G9" s="28" t="s">
        <v>53</v>
      </c>
      <c r="H9" s="28" t="s">
        <v>69</v>
      </c>
      <c r="I9" s="148" t="s">
        <v>62</v>
      </c>
      <c r="K9" s="94"/>
      <c r="M9" s="71"/>
      <c r="O9" s="94"/>
      <c r="Y9" s="75" t="str">
        <f t="shared" ref="Y9:Z32" si="0">PROPER(W9)</f>
        <v/>
      </c>
      <c r="AD9" s="75"/>
    </row>
    <row r="10" spans="2:71" s="23" customFormat="1" x14ac:dyDescent="0.25">
      <c r="B10" s="76" t="s">
        <v>325</v>
      </c>
      <c r="C10" s="153" t="s">
        <v>430</v>
      </c>
      <c r="D10" s="76"/>
      <c r="E10" s="76"/>
      <c r="F10" s="76"/>
      <c r="G10" s="95" t="s">
        <v>63</v>
      </c>
      <c r="H10" s="95" t="s">
        <v>285</v>
      </c>
      <c r="I10" s="95" t="s">
        <v>430</v>
      </c>
      <c r="K10" s="94"/>
      <c r="L10" s="94"/>
      <c r="M10" s="71"/>
      <c r="O10" s="94"/>
      <c r="Y10" s="75" t="str">
        <f t="shared" si="0"/>
        <v/>
      </c>
      <c r="AD10" s="75"/>
    </row>
    <row r="11" spans="2:71" s="23" customFormat="1" x14ac:dyDescent="0.25">
      <c r="C11" s="73"/>
      <c r="I11" s="71"/>
      <c r="L11" s="94"/>
      <c r="M11" s="94"/>
      <c r="N11" s="71"/>
      <c r="P11" s="94"/>
      <c r="Z11" s="75" t="str">
        <f t="shared" si="0"/>
        <v/>
      </c>
      <c r="AD11" s="75"/>
    </row>
    <row r="12" spans="2:71" s="22" customFormat="1" x14ac:dyDescent="0.25">
      <c r="C12" s="72"/>
      <c r="I12" s="70"/>
      <c r="L12" s="93"/>
      <c r="M12" s="93"/>
      <c r="N12" s="70"/>
      <c r="P12" s="93"/>
      <c r="Z12" s="78" t="str">
        <f t="shared" si="0"/>
        <v/>
      </c>
      <c r="AD12" s="78"/>
    </row>
    <row r="13" spans="2:71" s="23" customFormat="1" x14ac:dyDescent="0.25">
      <c r="C13" s="73"/>
      <c r="I13" s="71"/>
      <c r="L13" s="94"/>
      <c r="M13" s="94"/>
      <c r="N13" s="71"/>
      <c r="P13" s="94"/>
      <c r="Z13" s="75" t="str">
        <f t="shared" si="0"/>
        <v/>
      </c>
      <c r="AD13" s="75"/>
    </row>
    <row r="14" spans="2:71" s="76" customFormat="1" ht="14.25" x14ac:dyDescent="0.3">
      <c r="B14" s="140" t="s">
        <v>292</v>
      </c>
      <c r="C14" s="149" t="s">
        <v>288</v>
      </c>
      <c r="D14" s="98" t="s">
        <v>439</v>
      </c>
      <c r="E14" s="98" t="s">
        <v>289</v>
      </c>
      <c r="F14" s="98" t="s">
        <v>291</v>
      </c>
      <c r="G14" s="98" t="s">
        <v>419</v>
      </c>
      <c r="H14" s="98" t="s">
        <v>421</v>
      </c>
      <c r="I14" s="98" t="s">
        <v>462</v>
      </c>
      <c r="J14" s="98" t="s">
        <v>47</v>
      </c>
      <c r="K14" s="98" t="s">
        <v>295</v>
      </c>
      <c r="L14" s="99" t="s">
        <v>296</v>
      </c>
      <c r="M14" s="99" t="s">
        <v>294</v>
      </c>
      <c r="N14" s="107" t="s">
        <v>426</v>
      </c>
      <c r="O14" s="98" t="s">
        <v>429</v>
      </c>
      <c r="P14" s="99" t="s">
        <v>297</v>
      </c>
      <c r="Q14" s="98" t="s">
        <v>298</v>
      </c>
      <c r="R14" s="98" t="s">
        <v>299</v>
      </c>
      <c r="Z14" s="100" t="str">
        <f t="shared" si="0"/>
        <v/>
      </c>
      <c r="AC14" s="24"/>
      <c r="AD14" s="100"/>
    </row>
    <row r="15" spans="2:71" s="24" customFormat="1" ht="14.25" x14ac:dyDescent="0.3">
      <c r="B15" s="150">
        <v>8</v>
      </c>
      <c r="C15" s="151" t="s">
        <v>440</v>
      </c>
      <c r="D15" s="121" t="s">
        <v>327</v>
      </c>
      <c r="E15" s="121" t="s">
        <v>440</v>
      </c>
      <c r="F15" s="121" t="s">
        <v>438</v>
      </c>
      <c r="G15" s="76" t="s">
        <v>301</v>
      </c>
      <c r="H15" s="121" t="s">
        <v>285</v>
      </c>
      <c r="I15" s="123" t="str" cm="1">
        <f t="array" aca="1" ref="I15" ca="1">IF(N15="Ativo",IFERROR(_xlfn.XLOOKUP(H15,INDIRECT("'TV_"&amp;B15&amp;"'!B:B"),INDIRECT("'TV_"&amp;B15&amp;"'!C:C"),0)-_xlfn.XLOOKUP(H15,INDIRECT("'TV_"&amp;B15&amp;"'!B:B"),INDIRECT("'TV_"&amp;B15&amp;"'!D:D"),0),""),"")</f>
        <v/>
      </c>
      <c r="J15" s="121">
        <v>2</v>
      </c>
      <c r="K15" s="121" t="s">
        <v>300</v>
      </c>
      <c r="L15" s="122">
        <v>45743</v>
      </c>
      <c r="M15" s="122">
        <v>45870</v>
      </c>
      <c r="N15" s="123" t="str">
        <f t="shared" ref="N15:N46" ca="1" si="1">IF(M15="","",IF(O15="Em negociação",IF(TODAY()-L15&gt;5,"Inativo","Ativo"),IF(O15="Instalado",IF(IF(K$2=FALSE,I$1,TODAY())&lt;=M15,"Ativo","Inativo"),IF(O15="Fechamento",IF(IF(K$2=FALSE,I$1,TODAY())&lt;=M15,"Ativo","Inativo"),"Inativo"))))</f>
        <v>Inativo</v>
      </c>
      <c r="O15" s="121" t="s">
        <v>331</v>
      </c>
      <c r="P15" s="122" t="s">
        <v>300</v>
      </c>
      <c r="Q15" s="121" t="s">
        <v>300</v>
      </c>
      <c r="R15" s="121" t="s">
        <v>332</v>
      </c>
      <c r="Z15" s="124" t="str">
        <f t="shared" si="0"/>
        <v/>
      </c>
    </row>
    <row r="16" spans="2:71" s="24" customFormat="1" ht="14.25" x14ac:dyDescent="0.3">
      <c r="B16" s="150">
        <v>8</v>
      </c>
      <c r="C16" s="151" t="s">
        <v>440</v>
      </c>
      <c r="D16" s="121" t="s">
        <v>327</v>
      </c>
      <c r="E16" s="121" t="s">
        <v>300</v>
      </c>
      <c r="F16" s="121" t="s">
        <v>437</v>
      </c>
      <c r="G16" s="121" t="s">
        <v>430</v>
      </c>
      <c r="H16" s="121" t="s">
        <v>430</v>
      </c>
      <c r="I16" s="123" t="str" cm="1">
        <f t="array" aca="1" ref="I16" ca="1">IF(N16="Ativo",IFERROR(_xlfn.XLOOKUP(H16,INDIRECT("'TV_"&amp;B16&amp;"'!B:B"),INDIRECT("'TV_"&amp;B16&amp;"'!C:C"),0)-_xlfn.XLOOKUP(H16,INDIRECT("'TV_"&amp;B16&amp;"'!B:B"),INDIRECT("'TV_"&amp;B16&amp;"'!D:D"),0),""),"")</f>
        <v/>
      </c>
      <c r="J16" s="121">
        <v>2</v>
      </c>
      <c r="K16" s="121" t="s">
        <v>300</v>
      </c>
      <c r="L16" s="122">
        <v>45743</v>
      </c>
      <c r="M16" s="122">
        <v>45870</v>
      </c>
      <c r="N16" s="123" t="str">
        <f t="shared" ca="1" si="1"/>
        <v>Inativo</v>
      </c>
      <c r="O16" s="121" t="s">
        <v>344</v>
      </c>
      <c r="P16" s="122" t="s">
        <v>300</v>
      </c>
      <c r="Q16" s="121" t="s">
        <v>300</v>
      </c>
      <c r="R16" s="121" t="s">
        <v>332</v>
      </c>
      <c r="Z16" s="124" t="str">
        <f t="shared" ref="Z16" si="2">PROPER(X16)</f>
        <v/>
      </c>
      <c r="AD16" s="124"/>
    </row>
    <row r="17" spans="2:30" s="24" customFormat="1" ht="14.25" x14ac:dyDescent="0.3">
      <c r="B17" s="150">
        <v>17</v>
      </c>
      <c r="C17" s="151" t="s">
        <v>440</v>
      </c>
      <c r="D17" s="121" t="s">
        <v>327</v>
      </c>
      <c r="E17" s="121" t="s">
        <v>300</v>
      </c>
      <c r="F17" s="121" t="s">
        <v>328</v>
      </c>
      <c r="G17" s="121" t="s">
        <v>420</v>
      </c>
      <c r="H17" s="121" t="s">
        <v>285</v>
      </c>
      <c r="I17" s="123" t="str" cm="1">
        <f t="array" aca="1" ref="I17" ca="1">IF(N17="Ativo",IFERROR(_xlfn.XLOOKUP(H17,INDIRECT("'TV_"&amp;B17&amp;"'!B:B"),INDIRECT("'TV_"&amp;B17&amp;"'!C:C"),0)-_xlfn.XLOOKUP(H17,INDIRECT("'TV_"&amp;B17&amp;"'!B:B"),INDIRECT("'TV_"&amp;B17&amp;"'!D:D"),0),""),"")</f>
        <v/>
      </c>
      <c r="J17" s="121">
        <v>2</v>
      </c>
      <c r="K17" s="121" t="s">
        <v>300</v>
      </c>
      <c r="L17" s="122">
        <v>45743</v>
      </c>
      <c r="M17" s="122">
        <v>45870</v>
      </c>
      <c r="N17" s="123" t="str">
        <f t="shared" ca="1" si="1"/>
        <v>Inativo</v>
      </c>
      <c r="O17" s="121" t="s">
        <v>331</v>
      </c>
      <c r="P17" s="122" t="s">
        <v>300</v>
      </c>
      <c r="Q17" s="121" t="s">
        <v>300</v>
      </c>
      <c r="R17" s="121" t="s">
        <v>332</v>
      </c>
      <c r="Z17" s="124" t="str">
        <f t="shared" si="0"/>
        <v/>
      </c>
      <c r="AD17" s="124"/>
    </row>
    <row r="18" spans="2:30" s="24" customFormat="1" ht="14.25" x14ac:dyDescent="0.3">
      <c r="B18" s="150">
        <v>26</v>
      </c>
      <c r="C18" s="151" t="s">
        <v>440</v>
      </c>
      <c r="D18" s="121" t="s">
        <v>327</v>
      </c>
      <c r="E18" s="121" t="s">
        <v>300</v>
      </c>
      <c r="F18" s="121" t="s">
        <v>328</v>
      </c>
      <c r="G18" s="121" t="s">
        <v>420</v>
      </c>
      <c r="H18" s="121" t="s">
        <v>285</v>
      </c>
      <c r="I18" s="123" t="str" cm="1">
        <f t="array" aca="1" ref="I18" ca="1">IF(N18="Ativo",IFERROR(_xlfn.XLOOKUP(H18,INDIRECT("'TV_"&amp;B18&amp;"'!B:B"),INDIRECT("'TV_"&amp;B18&amp;"'!C:C"),0)-_xlfn.XLOOKUP(H18,INDIRECT("'TV_"&amp;B18&amp;"'!B:B"),INDIRECT("'TV_"&amp;B18&amp;"'!D:D"),0),""),"")</f>
        <v/>
      </c>
      <c r="J18" s="121">
        <v>2</v>
      </c>
      <c r="K18" s="121" t="s">
        <v>300</v>
      </c>
      <c r="L18" s="122">
        <v>45743</v>
      </c>
      <c r="M18" s="122">
        <v>45870</v>
      </c>
      <c r="N18" s="123" t="str">
        <f t="shared" ca="1" si="1"/>
        <v>Inativo</v>
      </c>
      <c r="O18" s="121" t="s">
        <v>331</v>
      </c>
      <c r="P18" s="122" t="s">
        <v>300</v>
      </c>
      <c r="Q18" s="121" t="s">
        <v>300</v>
      </c>
      <c r="R18" s="121" t="s">
        <v>332</v>
      </c>
      <c r="Z18" s="124" t="str">
        <f t="shared" si="0"/>
        <v/>
      </c>
      <c r="AD18" s="124"/>
    </row>
    <row r="19" spans="2:30" s="24" customFormat="1" ht="14.25" x14ac:dyDescent="0.3">
      <c r="B19" s="150">
        <v>11</v>
      </c>
      <c r="C19" s="151" t="s">
        <v>440</v>
      </c>
      <c r="D19" s="121" t="s">
        <v>327</v>
      </c>
      <c r="E19" s="121" t="s">
        <v>300</v>
      </c>
      <c r="F19" s="121" t="s">
        <v>328</v>
      </c>
      <c r="G19" s="121" t="s">
        <v>420</v>
      </c>
      <c r="H19" s="121" t="s">
        <v>285</v>
      </c>
      <c r="I19" s="123" t="str" cm="1">
        <f t="array" aca="1" ref="I19" ca="1">IF(N19="Ativo",IFERROR(_xlfn.XLOOKUP(H19,INDIRECT("'TV_"&amp;B19&amp;"'!B:B"),INDIRECT("'TV_"&amp;B19&amp;"'!C:C"),0)-_xlfn.XLOOKUP(H19,INDIRECT("'TV_"&amp;B19&amp;"'!B:B"),INDIRECT("'TV_"&amp;B19&amp;"'!D:D"),0),""),"")</f>
        <v/>
      </c>
      <c r="J19" s="121">
        <v>2</v>
      </c>
      <c r="K19" s="121" t="s">
        <v>300</v>
      </c>
      <c r="L19" s="122">
        <v>45743</v>
      </c>
      <c r="M19" s="122">
        <v>45870</v>
      </c>
      <c r="N19" s="123" t="str">
        <f t="shared" ca="1" si="1"/>
        <v>Inativo</v>
      </c>
      <c r="O19" s="121" t="s">
        <v>331</v>
      </c>
      <c r="P19" s="122" t="s">
        <v>300</v>
      </c>
      <c r="Q19" s="121" t="s">
        <v>300</v>
      </c>
      <c r="R19" s="121" t="s">
        <v>332</v>
      </c>
      <c r="Z19" s="124" t="str">
        <f t="shared" si="0"/>
        <v/>
      </c>
      <c r="AD19" s="124"/>
    </row>
    <row r="20" spans="2:30" s="24" customFormat="1" ht="14.25" x14ac:dyDescent="0.3">
      <c r="B20" s="150">
        <v>50</v>
      </c>
      <c r="C20" s="151" t="s">
        <v>440</v>
      </c>
      <c r="D20" s="121" t="s">
        <v>327</v>
      </c>
      <c r="E20" s="121" t="s">
        <v>300</v>
      </c>
      <c r="F20" s="121" t="s">
        <v>328</v>
      </c>
      <c r="G20" s="121" t="s">
        <v>420</v>
      </c>
      <c r="H20" s="121" t="s">
        <v>285</v>
      </c>
      <c r="I20" s="123" t="str" cm="1">
        <f t="array" aca="1" ref="I20" ca="1">IF(N20="Ativo",IFERROR(_xlfn.XLOOKUP(H20,INDIRECT("'TV_"&amp;B20&amp;"'!B:B"),INDIRECT("'TV_"&amp;B20&amp;"'!C:C"),0)-_xlfn.XLOOKUP(H20,INDIRECT("'TV_"&amp;B20&amp;"'!B:B"),INDIRECT("'TV_"&amp;B20&amp;"'!D:D"),0),""),"")</f>
        <v/>
      </c>
      <c r="J20" s="121">
        <v>2</v>
      </c>
      <c r="K20" s="121" t="s">
        <v>300</v>
      </c>
      <c r="L20" s="122">
        <v>45743</v>
      </c>
      <c r="M20" s="122">
        <v>45870</v>
      </c>
      <c r="N20" s="123" t="str">
        <f t="shared" ca="1" si="1"/>
        <v>Inativo</v>
      </c>
      <c r="O20" s="121" t="s">
        <v>331</v>
      </c>
      <c r="P20" s="122" t="s">
        <v>300</v>
      </c>
      <c r="Q20" s="121" t="s">
        <v>300</v>
      </c>
      <c r="R20" s="121" t="s">
        <v>332</v>
      </c>
      <c r="Z20" s="124" t="str">
        <f t="shared" si="0"/>
        <v/>
      </c>
      <c r="AD20" s="124"/>
    </row>
    <row r="21" spans="2:30" s="24" customFormat="1" ht="14.25" x14ac:dyDescent="0.3">
      <c r="B21" s="150">
        <v>30</v>
      </c>
      <c r="C21" s="151" t="s">
        <v>440</v>
      </c>
      <c r="D21" s="121" t="s">
        <v>327</v>
      </c>
      <c r="E21" s="121" t="s">
        <v>300</v>
      </c>
      <c r="F21" s="121" t="s">
        <v>328</v>
      </c>
      <c r="G21" s="121" t="s">
        <v>420</v>
      </c>
      <c r="H21" s="121" t="s">
        <v>285</v>
      </c>
      <c r="I21" s="123" t="str" cm="1">
        <f t="array" aca="1" ref="I21" ca="1">IF(N21="Ativo",IFERROR(_xlfn.XLOOKUP(H21,INDIRECT("'TV_"&amp;B21&amp;"'!B:B"),INDIRECT("'TV_"&amp;B21&amp;"'!C:C"),0)-_xlfn.XLOOKUP(H21,INDIRECT("'TV_"&amp;B21&amp;"'!B:B"),INDIRECT("'TV_"&amp;B21&amp;"'!D:D"),0),""),"")</f>
        <v/>
      </c>
      <c r="J21" s="121">
        <v>2</v>
      </c>
      <c r="K21" s="121" t="s">
        <v>300</v>
      </c>
      <c r="L21" s="122">
        <v>45743</v>
      </c>
      <c r="M21" s="122">
        <v>45870</v>
      </c>
      <c r="N21" s="123" t="str">
        <f t="shared" ca="1" si="1"/>
        <v>Inativo</v>
      </c>
      <c r="O21" s="121" t="s">
        <v>331</v>
      </c>
      <c r="P21" s="122" t="s">
        <v>300</v>
      </c>
      <c r="Q21" s="121" t="s">
        <v>300</v>
      </c>
      <c r="R21" s="121" t="s">
        <v>332</v>
      </c>
      <c r="Z21" s="124" t="str">
        <f t="shared" si="0"/>
        <v/>
      </c>
      <c r="AD21" s="124"/>
    </row>
    <row r="22" spans="2:30" s="24" customFormat="1" ht="14.25" x14ac:dyDescent="0.3">
      <c r="B22" s="150">
        <v>21</v>
      </c>
      <c r="C22" s="151" t="s">
        <v>440</v>
      </c>
      <c r="D22" s="121" t="s">
        <v>327</v>
      </c>
      <c r="E22" s="121" t="s">
        <v>300</v>
      </c>
      <c r="F22" s="121" t="s">
        <v>328</v>
      </c>
      <c r="G22" s="121" t="s">
        <v>420</v>
      </c>
      <c r="H22" s="121" t="s">
        <v>285</v>
      </c>
      <c r="I22" s="123" t="str" cm="1">
        <f t="array" aca="1" ref="I22" ca="1">IF(N22="Ativo",IFERROR(_xlfn.XLOOKUP(H22,INDIRECT("'TV_"&amp;B22&amp;"'!B:B"),INDIRECT("'TV_"&amp;B22&amp;"'!C:C"),0)-_xlfn.XLOOKUP(H22,INDIRECT("'TV_"&amp;B22&amp;"'!B:B"),INDIRECT("'TV_"&amp;B22&amp;"'!D:D"),0),""),"")</f>
        <v/>
      </c>
      <c r="J22" s="121">
        <v>2</v>
      </c>
      <c r="K22" s="121" t="s">
        <v>300</v>
      </c>
      <c r="L22" s="122">
        <v>45743</v>
      </c>
      <c r="M22" s="122">
        <v>45870</v>
      </c>
      <c r="N22" s="123" t="str">
        <f t="shared" ca="1" si="1"/>
        <v>Inativo</v>
      </c>
      <c r="O22" s="121" t="s">
        <v>331</v>
      </c>
      <c r="P22" s="122" t="s">
        <v>300</v>
      </c>
      <c r="Q22" s="121" t="s">
        <v>300</v>
      </c>
      <c r="R22" s="121" t="s">
        <v>332</v>
      </c>
      <c r="Z22" s="124" t="str">
        <f t="shared" si="0"/>
        <v/>
      </c>
      <c r="AD22" s="124"/>
    </row>
    <row r="23" spans="2:30" s="24" customFormat="1" ht="14.25" x14ac:dyDescent="0.3">
      <c r="B23" s="150">
        <v>13</v>
      </c>
      <c r="C23" s="151" t="s">
        <v>440</v>
      </c>
      <c r="D23" s="121" t="s">
        <v>327</v>
      </c>
      <c r="E23" s="121" t="s">
        <v>300</v>
      </c>
      <c r="F23" s="121" t="s">
        <v>328</v>
      </c>
      <c r="G23" s="121" t="s">
        <v>420</v>
      </c>
      <c r="H23" s="121" t="s">
        <v>285</v>
      </c>
      <c r="I23" s="123" t="str" cm="1">
        <f t="array" aca="1" ref="I23" ca="1">IF(N23="Ativo",IFERROR(_xlfn.XLOOKUP(H23,INDIRECT("'TV_"&amp;B23&amp;"'!B:B"),INDIRECT("'TV_"&amp;B23&amp;"'!C:C"),0)-_xlfn.XLOOKUP(H23,INDIRECT("'TV_"&amp;B23&amp;"'!B:B"),INDIRECT("'TV_"&amp;B23&amp;"'!D:D"),0),""),"")</f>
        <v/>
      </c>
      <c r="J23" s="121">
        <v>2</v>
      </c>
      <c r="K23" s="121" t="s">
        <v>300</v>
      </c>
      <c r="L23" s="122">
        <v>45743</v>
      </c>
      <c r="M23" s="122">
        <v>45870</v>
      </c>
      <c r="N23" s="123" t="str">
        <f t="shared" ca="1" si="1"/>
        <v>Inativo</v>
      </c>
      <c r="O23" s="121" t="s">
        <v>331</v>
      </c>
      <c r="P23" s="122" t="s">
        <v>300</v>
      </c>
      <c r="Q23" s="121" t="s">
        <v>300</v>
      </c>
      <c r="R23" s="121" t="s">
        <v>332</v>
      </c>
      <c r="Z23" s="124" t="str">
        <f t="shared" si="0"/>
        <v/>
      </c>
      <c r="AD23" s="124"/>
    </row>
    <row r="24" spans="2:30" s="24" customFormat="1" ht="14.25" x14ac:dyDescent="0.3">
      <c r="B24" s="150">
        <v>23</v>
      </c>
      <c r="C24" s="151" t="s">
        <v>440</v>
      </c>
      <c r="D24" s="121" t="s">
        <v>327</v>
      </c>
      <c r="E24" s="121" t="s">
        <v>300</v>
      </c>
      <c r="F24" s="121" t="s">
        <v>328</v>
      </c>
      <c r="G24" s="121" t="s">
        <v>420</v>
      </c>
      <c r="H24" s="121" t="s">
        <v>285</v>
      </c>
      <c r="I24" s="123" t="str" cm="1">
        <f t="array" aca="1" ref="I24" ca="1">IF(N24="Ativo",IFERROR(_xlfn.XLOOKUP(H24,INDIRECT("'TV_"&amp;B24&amp;"'!B:B"),INDIRECT("'TV_"&amp;B24&amp;"'!C:C"),0)-_xlfn.XLOOKUP(H24,INDIRECT("'TV_"&amp;B24&amp;"'!B:B"),INDIRECT("'TV_"&amp;B24&amp;"'!D:D"),0),""),"")</f>
        <v/>
      </c>
      <c r="J24" s="121">
        <v>2</v>
      </c>
      <c r="K24" s="121" t="s">
        <v>300</v>
      </c>
      <c r="L24" s="122">
        <v>45743</v>
      </c>
      <c r="M24" s="122">
        <v>45870</v>
      </c>
      <c r="N24" s="123" t="str">
        <f t="shared" ca="1" si="1"/>
        <v>Inativo</v>
      </c>
      <c r="O24" s="121" t="s">
        <v>331</v>
      </c>
      <c r="P24" s="122" t="s">
        <v>300</v>
      </c>
      <c r="Q24" s="121" t="s">
        <v>300</v>
      </c>
      <c r="R24" s="121" t="s">
        <v>332</v>
      </c>
      <c r="Z24" s="124" t="str">
        <f t="shared" si="0"/>
        <v/>
      </c>
      <c r="AD24" s="124"/>
    </row>
    <row r="25" spans="2:30" s="24" customFormat="1" ht="14.25" x14ac:dyDescent="0.3">
      <c r="B25" s="150">
        <v>51</v>
      </c>
      <c r="C25" s="151" t="s">
        <v>440</v>
      </c>
      <c r="D25" s="121" t="s">
        <v>327</v>
      </c>
      <c r="E25" s="121" t="s">
        <v>300</v>
      </c>
      <c r="F25" s="121" t="s">
        <v>328</v>
      </c>
      <c r="G25" s="121" t="s">
        <v>420</v>
      </c>
      <c r="H25" s="121" t="s">
        <v>285</v>
      </c>
      <c r="I25" s="123" t="str" cm="1">
        <f t="array" aca="1" ref="I25" ca="1">IF(N25="Ativo",IFERROR(_xlfn.XLOOKUP(H25,INDIRECT("'TV_"&amp;B25&amp;"'!B:B"),INDIRECT("'TV_"&amp;B25&amp;"'!C:C"),0)-_xlfn.XLOOKUP(H25,INDIRECT("'TV_"&amp;B25&amp;"'!B:B"),INDIRECT("'TV_"&amp;B25&amp;"'!D:D"),0),""),"")</f>
        <v/>
      </c>
      <c r="J25" s="121">
        <v>2</v>
      </c>
      <c r="K25" s="121" t="s">
        <v>300</v>
      </c>
      <c r="L25" s="122">
        <v>45743</v>
      </c>
      <c r="M25" s="122">
        <v>45870</v>
      </c>
      <c r="N25" s="123" t="str">
        <f t="shared" ca="1" si="1"/>
        <v>Inativo</v>
      </c>
      <c r="O25" s="121" t="s">
        <v>331</v>
      </c>
      <c r="P25" s="122" t="s">
        <v>300</v>
      </c>
      <c r="Q25" s="121" t="s">
        <v>300</v>
      </c>
      <c r="R25" s="121" t="s">
        <v>332</v>
      </c>
      <c r="Z25" s="124" t="str">
        <f t="shared" si="0"/>
        <v/>
      </c>
      <c r="AD25" s="124"/>
    </row>
    <row r="26" spans="2:30" s="24" customFormat="1" ht="14.25" x14ac:dyDescent="0.3">
      <c r="B26" s="150">
        <v>7</v>
      </c>
      <c r="C26" s="151" t="s">
        <v>440</v>
      </c>
      <c r="D26" s="121" t="s">
        <v>327</v>
      </c>
      <c r="E26" s="121" t="s">
        <v>300</v>
      </c>
      <c r="F26" s="121" t="s">
        <v>328</v>
      </c>
      <c r="G26" s="121" t="s">
        <v>420</v>
      </c>
      <c r="H26" s="121" t="s">
        <v>285</v>
      </c>
      <c r="I26" s="123" t="str" cm="1">
        <f t="array" aca="1" ref="I26" ca="1">IF(N26="Ativo",IFERROR(_xlfn.XLOOKUP(H26,INDIRECT("'TV_"&amp;B26&amp;"'!B:B"),INDIRECT("'TV_"&amp;B26&amp;"'!C:C"),0)-_xlfn.XLOOKUP(H26,INDIRECT("'TV_"&amp;B26&amp;"'!B:B"),INDIRECT("'TV_"&amp;B26&amp;"'!D:D"),0),""),"")</f>
        <v/>
      </c>
      <c r="J26" s="121">
        <v>2</v>
      </c>
      <c r="K26" s="121" t="s">
        <v>300</v>
      </c>
      <c r="L26" s="122">
        <v>45743</v>
      </c>
      <c r="M26" s="122">
        <v>45870</v>
      </c>
      <c r="N26" s="123" t="str">
        <f t="shared" ca="1" si="1"/>
        <v>Inativo</v>
      </c>
      <c r="O26" s="121" t="s">
        <v>331</v>
      </c>
      <c r="P26" s="122" t="s">
        <v>300</v>
      </c>
      <c r="Q26" s="121" t="s">
        <v>300</v>
      </c>
      <c r="R26" s="121" t="s">
        <v>332</v>
      </c>
      <c r="Z26" s="124" t="str">
        <f t="shared" si="0"/>
        <v/>
      </c>
      <c r="AD26" s="124"/>
    </row>
    <row r="27" spans="2:30" s="24" customFormat="1" ht="14.25" x14ac:dyDescent="0.3">
      <c r="B27" s="150">
        <v>57</v>
      </c>
      <c r="C27" s="151" t="s">
        <v>440</v>
      </c>
      <c r="D27" s="121" t="s">
        <v>327</v>
      </c>
      <c r="E27" s="121" t="s">
        <v>300</v>
      </c>
      <c r="F27" s="121" t="s">
        <v>328</v>
      </c>
      <c r="G27" s="121" t="s">
        <v>420</v>
      </c>
      <c r="H27" s="121" t="s">
        <v>285</v>
      </c>
      <c r="I27" s="123" t="str" cm="1">
        <f t="array" aca="1" ref="I27" ca="1">IF(N27="Ativo",IFERROR(_xlfn.XLOOKUP(H27,INDIRECT("'TV_"&amp;B27&amp;"'!B:B"),INDIRECT("'TV_"&amp;B27&amp;"'!C:C"),0)-_xlfn.XLOOKUP(H27,INDIRECT("'TV_"&amp;B27&amp;"'!B:B"),INDIRECT("'TV_"&amp;B27&amp;"'!D:D"),0),""),"")</f>
        <v/>
      </c>
      <c r="J27" s="121">
        <v>2</v>
      </c>
      <c r="K27" s="121" t="s">
        <v>300</v>
      </c>
      <c r="L27" s="122">
        <v>45743</v>
      </c>
      <c r="M27" s="122">
        <v>45870</v>
      </c>
      <c r="N27" s="123" t="str">
        <f t="shared" ca="1" si="1"/>
        <v>Inativo</v>
      </c>
      <c r="O27" s="121" t="s">
        <v>331</v>
      </c>
      <c r="P27" s="122" t="s">
        <v>300</v>
      </c>
      <c r="Q27" s="121" t="s">
        <v>300</v>
      </c>
      <c r="R27" s="121" t="s">
        <v>332</v>
      </c>
      <c r="Z27" s="124" t="str">
        <f t="shared" si="0"/>
        <v/>
      </c>
      <c r="AD27" s="124"/>
    </row>
    <row r="28" spans="2:30" s="24" customFormat="1" ht="14.25" x14ac:dyDescent="0.3">
      <c r="B28" s="150">
        <v>8</v>
      </c>
      <c r="C28" s="151" t="s">
        <v>441</v>
      </c>
      <c r="D28" s="121" t="s">
        <v>333</v>
      </c>
      <c r="E28" s="121" t="s">
        <v>300</v>
      </c>
      <c r="F28" s="121" t="s">
        <v>334</v>
      </c>
      <c r="G28" s="121"/>
      <c r="H28" s="121" t="s">
        <v>63</v>
      </c>
      <c r="I28" s="123" t="str" cm="1">
        <f t="array" aca="1" ref="I28" ca="1">IF(N28="Ativo",IFERROR(_xlfn.XLOOKUP(H28,INDIRECT("'TV_"&amp;B28&amp;"'!B:B"),INDIRECT("'TV_"&amp;B28&amp;"'!C:C"),0)-_xlfn.XLOOKUP(H28,INDIRECT("'TV_"&amp;B28&amp;"'!B:B"),INDIRECT("'TV_"&amp;B28&amp;"'!D:D"),0),""),"")</f>
        <v/>
      </c>
      <c r="J28" s="121">
        <v>1</v>
      </c>
      <c r="K28" s="121" t="s">
        <v>300</v>
      </c>
      <c r="L28" s="122">
        <v>45809</v>
      </c>
      <c r="M28" s="122">
        <v>45870</v>
      </c>
      <c r="N28" s="123" t="str">
        <f t="shared" ca="1" si="1"/>
        <v>Inativo</v>
      </c>
      <c r="O28" s="121" t="s">
        <v>331</v>
      </c>
      <c r="P28" s="122" t="s">
        <v>300</v>
      </c>
      <c r="Q28" s="121" t="s">
        <v>300</v>
      </c>
      <c r="R28" s="121" t="s">
        <v>332</v>
      </c>
      <c r="Z28" s="124" t="str">
        <f t="shared" si="0"/>
        <v/>
      </c>
      <c r="AD28" s="124"/>
    </row>
    <row r="29" spans="2:30" s="24" customFormat="1" ht="14.25" x14ac:dyDescent="0.3">
      <c r="B29" s="150">
        <v>57</v>
      </c>
      <c r="C29" s="151" t="s">
        <v>440</v>
      </c>
      <c r="D29" s="121" t="s">
        <v>327</v>
      </c>
      <c r="E29" s="121" t="s">
        <v>300</v>
      </c>
      <c r="F29" s="121" t="s">
        <v>335</v>
      </c>
      <c r="G29" s="121"/>
      <c r="H29" s="121" t="s">
        <v>63</v>
      </c>
      <c r="I29" s="123" t="str" cm="1">
        <f t="array" aca="1" ref="I29" ca="1">IF(N29="Ativo",IFERROR(_xlfn.XLOOKUP(H29,INDIRECT("'TV_"&amp;B29&amp;"'!B:B"),INDIRECT("'TV_"&amp;B29&amp;"'!C:C"),0)-_xlfn.XLOOKUP(H29,INDIRECT("'TV_"&amp;B29&amp;"'!B:B"),INDIRECT("'TV_"&amp;B29&amp;"'!D:D"),0),""),"")</f>
        <v/>
      </c>
      <c r="J29" s="121">
        <v>1</v>
      </c>
      <c r="K29" s="121" t="s">
        <v>300</v>
      </c>
      <c r="L29" s="122">
        <v>45838</v>
      </c>
      <c r="M29" s="122">
        <v>45870</v>
      </c>
      <c r="N29" s="123" t="str">
        <f t="shared" ca="1" si="1"/>
        <v>Inativo</v>
      </c>
      <c r="O29" s="121" t="s">
        <v>331</v>
      </c>
      <c r="P29" s="122" t="s">
        <v>300</v>
      </c>
      <c r="Q29" s="121" t="s">
        <v>300</v>
      </c>
      <c r="R29" s="121" t="s">
        <v>332</v>
      </c>
      <c r="Z29" s="124" t="str">
        <f t="shared" si="0"/>
        <v/>
      </c>
      <c r="AD29" s="124"/>
    </row>
    <row r="30" spans="2:30" s="24" customFormat="1" ht="14.25" x14ac:dyDescent="0.3">
      <c r="B30" s="150">
        <v>8</v>
      </c>
      <c r="C30" s="151" t="s">
        <v>442</v>
      </c>
      <c r="D30" s="121" t="s">
        <v>336</v>
      </c>
      <c r="E30" s="121" t="s">
        <v>300</v>
      </c>
      <c r="F30" s="121" t="s">
        <v>337</v>
      </c>
      <c r="G30" s="121"/>
      <c r="H30" s="121" t="s">
        <v>285</v>
      </c>
      <c r="I30" s="123" t="str" cm="1">
        <f t="array" aca="1" ref="I30" ca="1">IF(N30="Ativo",IFERROR(_xlfn.XLOOKUP(H30,INDIRECT("'TV_"&amp;B30&amp;"'!B:B"),INDIRECT("'TV_"&amp;B30&amp;"'!C:C"),0)-_xlfn.XLOOKUP(H30,INDIRECT("'TV_"&amp;B30&amp;"'!B:B"),INDIRECT("'TV_"&amp;B30&amp;"'!D:D"),0),""),"")</f>
        <v/>
      </c>
      <c r="J30" s="121">
        <v>1</v>
      </c>
      <c r="K30" s="121" t="s">
        <v>300</v>
      </c>
      <c r="L30" s="122">
        <v>45775</v>
      </c>
      <c r="M30" s="122">
        <v>45870</v>
      </c>
      <c r="N30" s="123" t="str">
        <f t="shared" ca="1" si="1"/>
        <v>Inativo</v>
      </c>
      <c r="O30" s="121" t="s">
        <v>331</v>
      </c>
      <c r="P30" s="122" t="s">
        <v>300</v>
      </c>
      <c r="Q30" s="121" t="s">
        <v>300</v>
      </c>
      <c r="R30" s="121" t="s">
        <v>332</v>
      </c>
      <c r="Z30" s="124" t="str">
        <f t="shared" si="0"/>
        <v/>
      </c>
      <c r="AD30" s="124"/>
    </row>
    <row r="31" spans="2:30" s="24" customFormat="1" ht="14.25" x14ac:dyDescent="0.3">
      <c r="B31" s="150">
        <v>31</v>
      </c>
      <c r="C31" s="151" t="s">
        <v>442</v>
      </c>
      <c r="D31" s="121" t="s">
        <v>336</v>
      </c>
      <c r="E31" s="121" t="s">
        <v>300</v>
      </c>
      <c r="F31" s="121" t="s">
        <v>337</v>
      </c>
      <c r="G31" s="121"/>
      <c r="H31" s="121" t="s">
        <v>285</v>
      </c>
      <c r="I31" s="123" t="str" cm="1">
        <f t="array" aca="1" ref="I31" ca="1">IF(N31="Ativo",IFERROR(_xlfn.XLOOKUP(H31,INDIRECT("'TV_"&amp;B31&amp;"'!B:B"),INDIRECT("'TV_"&amp;B31&amp;"'!C:C"),0)-_xlfn.XLOOKUP(H31,INDIRECT("'TV_"&amp;B31&amp;"'!B:B"),INDIRECT("'TV_"&amp;B31&amp;"'!D:D"),0),""),"")</f>
        <v/>
      </c>
      <c r="J31" s="121">
        <v>1</v>
      </c>
      <c r="K31" s="121" t="s">
        <v>300</v>
      </c>
      <c r="L31" s="122">
        <v>45775</v>
      </c>
      <c r="M31" s="122">
        <v>45870</v>
      </c>
      <c r="N31" s="123" t="str">
        <f t="shared" ca="1" si="1"/>
        <v>Inativo</v>
      </c>
      <c r="O31" s="121" t="s">
        <v>331</v>
      </c>
      <c r="P31" s="122" t="s">
        <v>300</v>
      </c>
      <c r="Q31" s="121" t="s">
        <v>300</v>
      </c>
      <c r="R31" s="121" t="s">
        <v>332</v>
      </c>
      <c r="Z31" s="124" t="str">
        <f t="shared" si="0"/>
        <v/>
      </c>
      <c r="AD31" s="124"/>
    </row>
    <row r="32" spans="2:30" s="24" customFormat="1" ht="14.25" x14ac:dyDescent="0.3">
      <c r="B32" s="150">
        <v>41</v>
      </c>
      <c r="C32" s="151" t="s">
        <v>442</v>
      </c>
      <c r="D32" s="121" t="s">
        <v>336</v>
      </c>
      <c r="E32" s="121" t="s">
        <v>300</v>
      </c>
      <c r="F32" s="121" t="s">
        <v>337</v>
      </c>
      <c r="G32" s="121"/>
      <c r="H32" s="121" t="s">
        <v>285</v>
      </c>
      <c r="I32" s="123" t="str" cm="1">
        <f t="array" aca="1" ref="I32" ca="1">IF(N32="Ativo",IFERROR(_xlfn.XLOOKUP(H32,INDIRECT("'TV_"&amp;B32&amp;"'!B:B"),INDIRECT("'TV_"&amp;B32&amp;"'!C:C"),0)-_xlfn.XLOOKUP(H32,INDIRECT("'TV_"&amp;B32&amp;"'!B:B"),INDIRECT("'TV_"&amp;B32&amp;"'!D:D"),0),""),"")</f>
        <v/>
      </c>
      <c r="J32" s="121">
        <v>1</v>
      </c>
      <c r="K32" s="121" t="s">
        <v>300</v>
      </c>
      <c r="L32" s="122">
        <v>45775</v>
      </c>
      <c r="M32" s="122">
        <v>45870</v>
      </c>
      <c r="N32" s="123" t="str">
        <f t="shared" ca="1" si="1"/>
        <v>Inativo</v>
      </c>
      <c r="O32" s="121" t="s">
        <v>331</v>
      </c>
      <c r="P32" s="122" t="s">
        <v>300</v>
      </c>
      <c r="Q32" s="121" t="s">
        <v>300</v>
      </c>
      <c r="R32" s="121" t="s">
        <v>332</v>
      </c>
      <c r="Z32" s="124" t="str">
        <f t="shared" si="0"/>
        <v/>
      </c>
      <c r="AD32" s="124"/>
    </row>
    <row r="33" spans="2:30" s="24" customFormat="1" ht="14.25" x14ac:dyDescent="0.3">
      <c r="B33" s="150">
        <v>8</v>
      </c>
      <c r="C33" s="151" t="s">
        <v>447</v>
      </c>
      <c r="D33" s="121" t="s">
        <v>339</v>
      </c>
      <c r="E33" s="121" t="s">
        <v>343</v>
      </c>
      <c r="F33" s="121" t="s">
        <v>351</v>
      </c>
      <c r="G33" s="121"/>
      <c r="H33" s="121" t="s">
        <v>60</v>
      </c>
      <c r="I33" s="123" t="str" cm="1">
        <f t="array" aca="1" ref="I33" ca="1">IF(N33="Ativo",IFERROR(_xlfn.XLOOKUP(H33,INDIRECT("'TV_"&amp;B33&amp;"'!B:B"),INDIRECT("'TV_"&amp;B33&amp;"'!C:C"),0)-_xlfn.XLOOKUP(H33,INDIRECT("'TV_"&amp;B33&amp;"'!B:B"),INDIRECT("'TV_"&amp;B33&amp;"'!D:D"),0),""),"")</f>
        <v/>
      </c>
      <c r="J33" s="121">
        <v>1</v>
      </c>
      <c r="K33" s="121" t="s">
        <v>341</v>
      </c>
      <c r="L33" s="122">
        <v>45891</v>
      </c>
      <c r="M33" s="122">
        <v>45898</v>
      </c>
      <c r="N33" s="123" t="str">
        <f t="shared" ca="1" si="1"/>
        <v>Inativo</v>
      </c>
      <c r="O33" s="121" t="s">
        <v>344</v>
      </c>
      <c r="P33" s="122">
        <v>45890</v>
      </c>
      <c r="Q33" s="121" t="s">
        <v>300</v>
      </c>
      <c r="R33" s="121" t="s">
        <v>345</v>
      </c>
      <c r="AD33" s="124"/>
    </row>
    <row r="34" spans="2:30" s="24" customFormat="1" ht="14.25" x14ac:dyDescent="0.3">
      <c r="B34" s="150">
        <v>57</v>
      </c>
      <c r="C34" s="151" t="s">
        <v>447</v>
      </c>
      <c r="D34" s="121" t="s">
        <v>346</v>
      </c>
      <c r="E34" s="121" t="s">
        <v>300</v>
      </c>
      <c r="F34" s="121" t="s">
        <v>425</v>
      </c>
      <c r="G34" s="121"/>
      <c r="H34" s="121" t="s">
        <v>63</v>
      </c>
      <c r="I34" s="123" t="str" cm="1">
        <f t="array" aca="1" ref="I34" ca="1">IF(N34="Ativo",IFERROR(_xlfn.XLOOKUP(H34,INDIRECT("'TV_"&amp;B34&amp;"'!B:B"),INDIRECT("'TV_"&amp;B34&amp;"'!C:C"),0)-_xlfn.XLOOKUP(H34,INDIRECT("'TV_"&amp;B34&amp;"'!B:B"),INDIRECT("'TV_"&amp;B34&amp;"'!D:D"),0),""),"")</f>
        <v/>
      </c>
      <c r="J34" s="121">
        <v>1</v>
      </c>
      <c r="K34" s="121" t="s">
        <v>341</v>
      </c>
      <c r="L34" s="122" t="s">
        <v>300</v>
      </c>
      <c r="M34" s="122">
        <v>45898</v>
      </c>
      <c r="N34" s="123" t="str">
        <f t="shared" ca="1" si="1"/>
        <v>Inativo</v>
      </c>
      <c r="O34" s="121" t="s">
        <v>344</v>
      </c>
      <c r="P34" s="122" t="s">
        <v>300</v>
      </c>
      <c r="Q34" s="121" t="s">
        <v>300</v>
      </c>
      <c r="R34" s="121" t="s">
        <v>349</v>
      </c>
      <c r="AD34" s="124"/>
    </row>
    <row r="35" spans="2:30" s="24" customFormat="1" ht="14.25" x14ac:dyDescent="0.3">
      <c r="B35" s="150">
        <v>57</v>
      </c>
      <c r="C35" s="151" t="s">
        <v>447</v>
      </c>
      <c r="D35" s="121" t="s">
        <v>346</v>
      </c>
      <c r="E35" s="121" t="s">
        <v>300</v>
      </c>
      <c r="F35" s="121" t="s">
        <v>417</v>
      </c>
      <c r="G35" s="121" t="s">
        <v>422</v>
      </c>
      <c r="H35" s="121" t="s">
        <v>68</v>
      </c>
      <c r="I35" s="123" t="str" cm="1">
        <f t="array" aca="1" ref="I35" ca="1">IF(N35="Ativo",IFERROR(_xlfn.XLOOKUP(H35,INDIRECT("'TV_"&amp;B35&amp;"'!B:B"),INDIRECT("'TV_"&amp;B35&amp;"'!C:C"),0)-_xlfn.XLOOKUP(H35,INDIRECT("'TV_"&amp;B35&amp;"'!B:B"),INDIRECT("'TV_"&amp;B35&amp;"'!D:D"),0),""),"")</f>
        <v/>
      </c>
      <c r="J35" s="121">
        <v>1</v>
      </c>
      <c r="K35" s="121" t="s">
        <v>341</v>
      </c>
      <c r="L35" s="122" t="s">
        <v>300</v>
      </c>
      <c r="M35" s="122">
        <v>45898</v>
      </c>
      <c r="N35" s="123" t="str">
        <f t="shared" ca="1" si="1"/>
        <v>Inativo</v>
      </c>
      <c r="O35" s="121" t="s">
        <v>344</v>
      </c>
      <c r="P35" s="122" t="s">
        <v>300</v>
      </c>
      <c r="Q35" s="121" t="s">
        <v>300</v>
      </c>
      <c r="R35" s="121" t="s">
        <v>349</v>
      </c>
      <c r="AD35" s="124"/>
    </row>
    <row r="36" spans="2:30" s="24" customFormat="1" ht="14.25" x14ac:dyDescent="0.3">
      <c r="B36" s="150">
        <v>57</v>
      </c>
      <c r="C36" s="151" t="s">
        <v>447</v>
      </c>
      <c r="D36" s="121" t="s">
        <v>346</v>
      </c>
      <c r="E36" s="121" t="s">
        <v>300</v>
      </c>
      <c r="F36" s="121" t="s">
        <v>379</v>
      </c>
      <c r="G36" s="121" t="s">
        <v>315</v>
      </c>
      <c r="H36" s="121" t="s">
        <v>48</v>
      </c>
      <c r="I36" s="123" t="str" cm="1">
        <f t="array" aca="1" ref="I36" ca="1">IF(N36="Ativo",IFERROR(_xlfn.XLOOKUP(H36,INDIRECT("'TV_"&amp;B36&amp;"'!B:B"),INDIRECT("'TV_"&amp;B36&amp;"'!C:C"),0)-_xlfn.XLOOKUP(H36,INDIRECT("'TV_"&amp;B36&amp;"'!B:B"),INDIRECT("'TV_"&amp;B36&amp;"'!D:D"),0),""),"")</f>
        <v/>
      </c>
      <c r="J36" s="121">
        <v>1</v>
      </c>
      <c r="K36" s="121" t="s">
        <v>341</v>
      </c>
      <c r="L36" s="122" t="s">
        <v>300</v>
      </c>
      <c r="M36" s="122">
        <v>45898</v>
      </c>
      <c r="N36" s="123" t="str">
        <f t="shared" ca="1" si="1"/>
        <v>Inativo</v>
      </c>
      <c r="O36" s="121" t="s">
        <v>344</v>
      </c>
      <c r="P36" s="122" t="s">
        <v>300</v>
      </c>
      <c r="Q36" s="121" t="s">
        <v>300</v>
      </c>
      <c r="R36" s="121" t="s">
        <v>349</v>
      </c>
      <c r="AD36" s="124"/>
    </row>
    <row r="37" spans="2:30" s="24" customFormat="1" ht="14.25" x14ac:dyDescent="0.3">
      <c r="B37" s="150">
        <v>57</v>
      </c>
      <c r="C37" s="151" t="s">
        <v>447</v>
      </c>
      <c r="D37" s="121" t="s">
        <v>346</v>
      </c>
      <c r="E37" s="121" t="s">
        <v>300</v>
      </c>
      <c r="F37" s="121" t="s">
        <v>351</v>
      </c>
      <c r="G37" s="121" t="s">
        <v>423</v>
      </c>
      <c r="H37" s="121" t="s">
        <v>60</v>
      </c>
      <c r="I37" s="123" t="str" cm="1">
        <f t="array" aca="1" ref="I37" ca="1">IF(N37="Ativo",IFERROR(_xlfn.XLOOKUP(H37,INDIRECT("'TV_"&amp;B37&amp;"'!B:B"),INDIRECT("'TV_"&amp;B37&amp;"'!C:C"),0)-_xlfn.XLOOKUP(H37,INDIRECT("'TV_"&amp;B37&amp;"'!B:B"),INDIRECT("'TV_"&amp;B37&amp;"'!D:D"),0),""),"")</f>
        <v/>
      </c>
      <c r="J37" s="121">
        <v>1</v>
      </c>
      <c r="K37" s="121" t="s">
        <v>341</v>
      </c>
      <c r="L37" s="122" t="s">
        <v>300</v>
      </c>
      <c r="M37" s="122">
        <v>45898</v>
      </c>
      <c r="N37" s="123" t="str">
        <f t="shared" ca="1" si="1"/>
        <v>Inativo</v>
      </c>
      <c r="O37" s="121" t="s">
        <v>344</v>
      </c>
      <c r="P37" s="122" t="s">
        <v>300</v>
      </c>
      <c r="Q37" s="121" t="s">
        <v>300</v>
      </c>
      <c r="R37" s="121" t="s">
        <v>349</v>
      </c>
      <c r="AD37" s="124"/>
    </row>
    <row r="38" spans="2:30" s="24" customFormat="1" ht="14.25" x14ac:dyDescent="0.3">
      <c r="B38" s="150">
        <v>26</v>
      </c>
      <c r="C38" s="151" t="s">
        <v>447</v>
      </c>
      <c r="D38" s="121" t="s">
        <v>346</v>
      </c>
      <c r="E38" s="121" t="s">
        <v>300</v>
      </c>
      <c r="F38" s="121" t="s">
        <v>407</v>
      </c>
      <c r="G38" s="121" t="s">
        <v>424</v>
      </c>
      <c r="H38" s="121" t="s">
        <v>64</v>
      </c>
      <c r="I38" s="123" t="str" cm="1">
        <f t="array" aca="1" ref="I38" ca="1">IF(N38="Ativo",IFERROR(_xlfn.XLOOKUP(H38,INDIRECT("'TV_"&amp;B38&amp;"'!B:B"),INDIRECT("'TV_"&amp;B38&amp;"'!C:C"),0)-_xlfn.XLOOKUP(H38,INDIRECT("'TV_"&amp;B38&amp;"'!B:B"),INDIRECT("'TV_"&amp;B38&amp;"'!D:D"),0),""),"")</f>
        <v/>
      </c>
      <c r="J38" s="121">
        <v>1</v>
      </c>
      <c r="K38" s="121" t="s">
        <v>341</v>
      </c>
      <c r="L38" s="122" t="s">
        <v>300</v>
      </c>
      <c r="M38" s="122">
        <v>45898</v>
      </c>
      <c r="N38" s="123" t="str">
        <f t="shared" ca="1" si="1"/>
        <v>Inativo</v>
      </c>
      <c r="O38" s="121" t="s">
        <v>344</v>
      </c>
      <c r="P38" s="122" t="s">
        <v>300</v>
      </c>
      <c r="Q38" s="121" t="s">
        <v>300</v>
      </c>
      <c r="R38" s="121" t="s">
        <v>349</v>
      </c>
      <c r="AD38" s="124"/>
    </row>
    <row r="39" spans="2:30" s="24" customFormat="1" ht="14.25" x14ac:dyDescent="0.3">
      <c r="B39" s="150">
        <v>46</v>
      </c>
      <c r="C39" s="151" t="s">
        <v>443</v>
      </c>
      <c r="D39" s="121" t="s">
        <v>352</v>
      </c>
      <c r="E39" s="121" t="s">
        <v>300</v>
      </c>
      <c r="F39" s="121" t="s">
        <v>353</v>
      </c>
      <c r="G39" s="24" t="s">
        <v>324</v>
      </c>
      <c r="H39" s="121" t="s">
        <v>48</v>
      </c>
      <c r="I39" s="123" t="str" cm="1">
        <f t="array" aca="1" ref="I39" ca="1">IF(N39="Ativo",IFERROR(_xlfn.XLOOKUP(H39,INDIRECT("'TV_"&amp;B39&amp;"'!B:B"),INDIRECT("'TV_"&amp;B39&amp;"'!C:C"),0)-_xlfn.XLOOKUP(H39,INDIRECT("'TV_"&amp;B39&amp;"'!B:B"),INDIRECT("'TV_"&amp;B39&amp;"'!D:D"),0),""),"")</f>
        <v/>
      </c>
      <c r="J39" s="121">
        <v>1</v>
      </c>
      <c r="K39" s="121" t="s">
        <v>300</v>
      </c>
      <c r="L39" s="122">
        <v>45930</v>
      </c>
      <c r="M39" s="122">
        <v>45898</v>
      </c>
      <c r="N39" s="123" t="str">
        <f t="shared" ca="1" si="1"/>
        <v>Inativo</v>
      </c>
      <c r="O39" s="121" t="s">
        <v>355</v>
      </c>
      <c r="P39" s="122" t="s">
        <v>300</v>
      </c>
      <c r="Q39" s="121" t="s">
        <v>300</v>
      </c>
      <c r="R39" s="121" t="s">
        <v>356</v>
      </c>
      <c r="AD39" s="124"/>
    </row>
    <row r="40" spans="2:30" s="24" customFormat="1" ht="14.25" x14ac:dyDescent="0.3">
      <c r="B40" s="150">
        <v>9</v>
      </c>
      <c r="C40" s="151" t="s">
        <v>443</v>
      </c>
      <c r="D40" s="121" t="s">
        <v>352</v>
      </c>
      <c r="E40" s="121" t="s">
        <v>300</v>
      </c>
      <c r="F40" s="121" t="s">
        <v>353</v>
      </c>
      <c r="G40" s="24" t="s">
        <v>324</v>
      </c>
      <c r="H40" s="121" t="s">
        <v>48</v>
      </c>
      <c r="I40" s="123" t="str" cm="1">
        <f t="array" aca="1" ref="I40" ca="1">IF(N40="Ativo",IFERROR(_xlfn.XLOOKUP(H40,INDIRECT("'TV_"&amp;B40&amp;"'!B:B"),INDIRECT("'TV_"&amp;B40&amp;"'!C:C"),0)-_xlfn.XLOOKUP(H40,INDIRECT("'TV_"&amp;B40&amp;"'!B:B"),INDIRECT("'TV_"&amp;B40&amp;"'!D:D"),0),""),"")</f>
        <v/>
      </c>
      <c r="J40" s="121">
        <v>1</v>
      </c>
      <c r="K40" s="121" t="s">
        <v>300</v>
      </c>
      <c r="L40" s="122">
        <v>45930</v>
      </c>
      <c r="M40" s="122"/>
      <c r="N40" s="123" t="str">
        <f t="shared" ca="1" si="1"/>
        <v/>
      </c>
      <c r="O40" s="121" t="s">
        <v>355</v>
      </c>
      <c r="P40" s="122" t="s">
        <v>300</v>
      </c>
      <c r="Q40" s="121" t="s">
        <v>300</v>
      </c>
      <c r="R40" s="121" t="s">
        <v>356</v>
      </c>
      <c r="AD40" s="124"/>
    </row>
    <row r="41" spans="2:30" s="24" customFormat="1" ht="14.25" x14ac:dyDescent="0.3">
      <c r="B41" s="150">
        <v>50</v>
      </c>
      <c r="C41" s="151" t="s">
        <v>443</v>
      </c>
      <c r="D41" s="121" t="s">
        <v>352</v>
      </c>
      <c r="E41" s="121" t="s">
        <v>300</v>
      </c>
      <c r="F41" s="121" t="s">
        <v>353</v>
      </c>
      <c r="G41" s="24" t="s">
        <v>324</v>
      </c>
      <c r="H41" s="121" t="s">
        <v>48</v>
      </c>
      <c r="I41" s="123" t="str" cm="1">
        <f t="array" aca="1" ref="I41" ca="1">IF(N41="Ativo",IFERROR(_xlfn.XLOOKUP(H41,INDIRECT("'TV_"&amp;B41&amp;"'!B:B"),INDIRECT("'TV_"&amp;B41&amp;"'!C:C"),0)-_xlfn.XLOOKUP(H41,INDIRECT("'TV_"&amp;B41&amp;"'!B:B"),INDIRECT("'TV_"&amp;B41&amp;"'!D:D"),0),""),"")</f>
        <v/>
      </c>
      <c r="J41" s="121">
        <v>1</v>
      </c>
      <c r="K41" s="121" t="s">
        <v>300</v>
      </c>
      <c r="L41" s="122">
        <v>45930</v>
      </c>
      <c r="M41" s="122"/>
      <c r="N41" s="123" t="str">
        <f t="shared" ca="1" si="1"/>
        <v/>
      </c>
      <c r="O41" s="121" t="s">
        <v>355</v>
      </c>
      <c r="P41" s="122" t="s">
        <v>300</v>
      </c>
      <c r="Q41" s="121" t="s">
        <v>300</v>
      </c>
      <c r="R41" s="121" t="s">
        <v>356</v>
      </c>
      <c r="AD41" s="124"/>
    </row>
    <row r="42" spans="2:30" s="24" customFormat="1" ht="14.25" x14ac:dyDescent="0.3">
      <c r="B42" s="150">
        <v>54</v>
      </c>
      <c r="C42" s="151" t="s">
        <v>443</v>
      </c>
      <c r="D42" s="121" t="s">
        <v>352</v>
      </c>
      <c r="E42" s="121" t="s">
        <v>300</v>
      </c>
      <c r="F42" s="121" t="s">
        <v>353</v>
      </c>
      <c r="G42" s="24" t="s">
        <v>324</v>
      </c>
      <c r="H42" s="121" t="s">
        <v>48</v>
      </c>
      <c r="I42" s="123" t="str" cm="1">
        <f t="array" aca="1" ref="I42" ca="1">IF(N42="Ativo",IFERROR(_xlfn.XLOOKUP(H42,INDIRECT("'TV_"&amp;B42&amp;"'!B:B"),INDIRECT("'TV_"&amp;B42&amp;"'!C:C"),0)-_xlfn.XLOOKUP(H42,INDIRECT("'TV_"&amp;B42&amp;"'!B:B"),INDIRECT("'TV_"&amp;B42&amp;"'!D:D"),0),""),"")</f>
        <v/>
      </c>
      <c r="J42" s="121">
        <v>1</v>
      </c>
      <c r="K42" s="121" t="s">
        <v>300</v>
      </c>
      <c r="L42" s="122">
        <v>45930</v>
      </c>
      <c r="M42" s="122"/>
      <c r="N42" s="123" t="str">
        <f t="shared" ca="1" si="1"/>
        <v/>
      </c>
      <c r="O42" s="121" t="s">
        <v>355</v>
      </c>
      <c r="P42" s="122" t="s">
        <v>300</v>
      </c>
      <c r="Q42" s="121" t="s">
        <v>300</v>
      </c>
      <c r="R42" s="121" t="s">
        <v>356</v>
      </c>
      <c r="AD42" s="124"/>
    </row>
    <row r="43" spans="2:30" s="24" customFormat="1" ht="14.25" x14ac:dyDescent="0.3">
      <c r="B43" s="150">
        <v>52</v>
      </c>
      <c r="C43" s="151" t="s">
        <v>443</v>
      </c>
      <c r="D43" s="121" t="s">
        <v>352</v>
      </c>
      <c r="E43" s="121" t="s">
        <v>300</v>
      </c>
      <c r="F43" s="121" t="s">
        <v>353</v>
      </c>
      <c r="G43" s="24" t="s">
        <v>324</v>
      </c>
      <c r="H43" s="121" t="s">
        <v>48</v>
      </c>
      <c r="I43" s="123" t="str" cm="1">
        <f t="array" aca="1" ref="I43" ca="1">IF(N43="Ativo",IFERROR(_xlfn.XLOOKUP(H43,INDIRECT("'TV_"&amp;B43&amp;"'!B:B"),INDIRECT("'TV_"&amp;B43&amp;"'!C:C"),0)-_xlfn.XLOOKUP(H43,INDIRECT("'TV_"&amp;B43&amp;"'!B:B"),INDIRECT("'TV_"&amp;B43&amp;"'!D:D"),0),""),"")</f>
        <v/>
      </c>
      <c r="J43" s="121">
        <v>1</v>
      </c>
      <c r="K43" s="121" t="s">
        <v>300</v>
      </c>
      <c r="L43" s="122">
        <v>45930</v>
      </c>
      <c r="M43" s="122"/>
      <c r="N43" s="123" t="str">
        <f t="shared" ca="1" si="1"/>
        <v/>
      </c>
      <c r="O43" s="121" t="s">
        <v>355</v>
      </c>
      <c r="P43" s="122" t="s">
        <v>300</v>
      </c>
      <c r="Q43" s="121" t="s">
        <v>300</v>
      </c>
      <c r="R43" s="121" t="s">
        <v>356</v>
      </c>
      <c r="AD43" s="124"/>
    </row>
    <row r="44" spans="2:30" s="24" customFormat="1" ht="14.25" x14ac:dyDescent="0.3">
      <c r="B44" s="150">
        <v>25</v>
      </c>
      <c r="C44" s="151" t="s">
        <v>443</v>
      </c>
      <c r="D44" s="121" t="s">
        <v>352</v>
      </c>
      <c r="E44" s="121" t="s">
        <v>300</v>
      </c>
      <c r="F44" s="121" t="s">
        <v>353</v>
      </c>
      <c r="G44" s="24" t="s">
        <v>324</v>
      </c>
      <c r="H44" s="121" t="s">
        <v>48</v>
      </c>
      <c r="I44" s="123" t="str" cm="1">
        <f t="array" aca="1" ref="I44" ca="1">IF(N44="Ativo",IFERROR(_xlfn.XLOOKUP(H44,INDIRECT("'TV_"&amp;B44&amp;"'!B:B"),INDIRECT("'TV_"&amp;B44&amp;"'!C:C"),0)-_xlfn.XLOOKUP(H44,INDIRECT("'TV_"&amp;B44&amp;"'!B:B"),INDIRECT("'TV_"&amp;B44&amp;"'!D:D"),0),""),"")</f>
        <v/>
      </c>
      <c r="J44" s="121">
        <v>1</v>
      </c>
      <c r="K44" s="121" t="s">
        <v>300</v>
      </c>
      <c r="L44" s="122">
        <v>45930</v>
      </c>
      <c r="M44" s="122"/>
      <c r="N44" s="123" t="str">
        <f t="shared" ca="1" si="1"/>
        <v/>
      </c>
      <c r="O44" s="121" t="s">
        <v>355</v>
      </c>
      <c r="P44" s="122" t="s">
        <v>300</v>
      </c>
      <c r="Q44" s="121" t="s">
        <v>300</v>
      </c>
      <c r="R44" s="121" t="s">
        <v>356</v>
      </c>
      <c r="AD44" s="124"/>
    </row>
    <row r="45" spans="2:30" s="24" customFormat="1" ht="14.25" x14ac:dyDescent="0.3">
      <c r="B45" s="150">
        <v>28</v>
      </c>
      <c r="C45" s="151" t="s">
        <v>443</v>
      </c>
      <c r="D45" s="121" t="s">
        <v>352</v>
      </c>
      <c r="E45" s="121" t="s">
        <v>300</v>
      </c>
      <c r="F45" s="121" t="s">
        <v>353</v>
      </c>
      <c r="G45" s="24" t="s">
        <v>324</v>
      </c>
      <c r="H45" s="121" t="s">
        <v>48</v>
      </c>
      <c r="I45" s="123" t="str" cm="1">
        <f t="array" aca="1" ref="I45" ca="1">IF(N45="Ativo",IFERROR(_xlfn.XLOOKUP(H45,INDIRECT("'TV_"&amp;B45&amp;"'!B:B"),INDIRECT("'TV_"&amp;B45&amp;"'!C:C"),0)-_xlfn.XLOOKUP(H45,INDIRECT("'TV_"&amp;B45&amp;"'!B:B"),INDIRECT("'TV_"&amp;B45&amp;"'!D:D"),0),""),"")</f>
        <v/>
      </c>
      <c r="J45" s="121">
        <v>1</v>
      </c>
      <c r="K45" s="121" t="s">
        <v>300</v>
      </c>
      <c r="L45" s="122">
        <v>45930</v>
      </c>
      <c r="M45" s="122"/>
      <c r="N45" s="123" t="str">
        <f t="shared" ca="1" si="1"/>
        <v/>
      </c>
      <c r="O45" s="121" t="s">
        <v>355</v>
      </c>
      <c r="P45" s="122" t="s">
        <v>300</v>
      </c>
      <c r="Q45" s="121" t="s">
        <v>300</v>
      </c>
      <c r="R45" s="121" t="s">
        <v>356</v>
      </c>
      <c r="AD45" s="124"/>
    </row>
    <row r="46" spans="2:30" s="24" customFormat="1" ht="14.25" x14ac:dyDescent="0.3">
      <c r="B46" s="150">
        <v>41</v>
      </c>
      <c r="C46" s="151" t="s">
        <v>443</v>
      </c>
      <c r="D46" s="121" t="s">
        <v>352</v>
      </c>
      <c r="E46" s="121" t="s">
        <v>300</v>
      </c>
      <c r="F46" s="121" t="s">
        <v>353</v>
      </c>
      <c r="G46" s="24" t="s">
        <v>324</v>
      </c>
      <c r="H46" s="121" t="s">
        <v>48</v>
      </c>
      <c r="I46" s="123" t="str" cm="1">
        <f t="array" aca="1" ref="I46" ca="1">IF(N46="Ativo",IFERROR(_xlfn.XLOOKUP(H46,INDIRECT("'TV_"&amp;B46&amp;"'!B:B"),INDIRECT("'TV_"&amp;B46&amp;"'!C:C"),0)-_xlfn.XLOOKUP(H46,INDIRECT("'TV_"&amp;B46&amp;"'!B:B"),INDIRECT("'TV_"&amp;B46&amp;"'!D:D"),0),""),"")</f>
        <v/>
      </c>
      <c r="J46" s="121">
        <v>1</v>
      </c>
      <c r="K46" s="121" t="s">
        <v>300</v>
      </c>
      <c r="L46" s="122">
        <v>45930</v>
      </c>
      <c r="M46" s="122"/>
      <c r="N46" s="123" t="str">
        <f t="shared" ca="1" si="1"/>
        <v/>
      </c>
      <c r="O46" s="121" t="s">
        <v>355</v>
      </c>
      <c r="P46" s="122" t="s">
        <v>300</v>
      </c>
      <c r="Q46" s="121" t="s">
        <v>300</v>
      </c>
      <c r="R46" s="121" t="s">
        <v>356</v>
      </c>
      <c r="AD46" s="124"/>
    </row>
    <row r="47" spans="2:30" s="24" customFormat="1" ht="14.25" x14ac:dyDescent="0.3">
      <c r="B47" s="150">
        <v>26</v>
      </c>
      <c r="C47" s="151" t="s">
        <v>443</v>
      </c>
      <c r="D47" s="121" t="s">
        <v>352</v>
      </c>
      <c r="E47" s="121" t="s">
        <v>300</v>
      </c>
      <c r="F47" s="121" t="s">
        <v>353</v>
      </c>
      <c r="G47" s="24" t="s">
        <v>324</v>
      </c>
      <c r="H47" s="121" t="s">
        <v>48</v>
      </c>
      <c r="I47" s="123" t="str" cm="1">
        <f t="array" aca="1" ref="I47" ca="1">IF(N47="Ativo",IFERROR(_xlfn.XLOOKUP(H47,INDIRECT("'TV_"&amp;B47&amp;"'!B:B"),INDIRECT("'TV_"&amp;B47&amp;"'!C:C"),0)-_xlfn.XLOOKUP(H47,INDIRECT("'TV_"&amp;B47&amp;"'!B:B"),INDIRECT("'TV_"&amp;B47&amp;"'!D:D"),0),""),"")</f>
        <v/>
      </c>
      <c r="J47" s="121">
        <v>1</v>
      </c>
      <c r="K47" s="121" t="s">
        <v>300</v>
      </c>
      <c r="L47" s="122">
        <v>45930</v>
      </c>
      <c r="M47" s="122"/>
      <c r="N47" s="123" t="str">
        <f t="shared" ref="N47:N78" ca="1" si="3">IF(M47="","",IF(O47="Em negociação",IF(TODAY()-L47&gt;5,"Inativo","Ativo"),IF(O47="Instalado",IF(IF(K$2=FALSE,I$1,TODAY())&lt;=M47,"Ativo","Inativo"),IF(O47="Fechamento",IF(IF(K$2=FALSE,I$1,TODAY())&lt;=M47,"Ativo","Inativo"),"Inativo"))))</f>
        <v/>
      </c>
      <c r="O47" s="121" t="s">
        <v>355</v>
      </c>
      <c r="P47" s="122" t="s">
        <v>300</v>
      </c>
      <c r="Q47" s="121" t="s">
        <v>300</v>
      </c>
      <c r="R47" s="121" t="s">
        <v>356</v>
      </c>
      <c r="AD47" s="124"/>
    </row>
    <row r="48" spans="2:30" s="24" customFormat="1" ht="14.25" x14ac:dyDescent="0.3">
      <c r="B48" s="150">
        <v>14</v>
      </c>
      <c r="C48" s="151" t="s">
        <v>443</v>
      </c>
      <c r="D48" s="121" t="s">
        <v>352</v>
      </c>
      <c r="E48" s="121" t="s">
        <v>300</v>
      </c>
      <c r="F48" s="121" t="s">
        <v>353</v>
      </c>
      <c r="G48" s="24" t="s">
        <v>324</v>
      </c>
      <c r="H48" s="121" t="s">
        <v>48</v>
      </c>
      <c r="I48" s="123" t="str" cm="1">
        <f t="array" aca="1" ref="I48" ca="1">IF(N48="Ativo",IFERROR(_xlfn.XLOOKUP(H48,INDIRECT("'TV_"&amp;B48&amp;"'!B:B"),INDIRECT("'TV_"&amp;B48&amp;"'!C:C"),0)-_xlfn.XLOOKUP(H48,INDIRECT("'TV_"&amp;B48&amp;"'!B:B"),INDIRECT("'TV_"&amp;B48&amp;"'!D:D"),0),""),"")</f>
        <v/>
      </c>
      <c r="J48" s="121">
        <v>1</v>
      </c>
      <c r="K48" s="121" t="s">
        <v>300</v>
      </c>
      <c r="L48" s="122">
        <v>45930</v>
      </c>
      <c r="M48" s="122"/>
      <c r="N48" s="123" t="str">
        <f t="shared" ca="1" si="3"/>
        <v/>
      </c>
      <c r="O48" s="121" t="s">
        <v>355</v>
      </c>
      <c r="P48" s="122" t="s">
        <v>300</v>
      </c>
      <c r="Q48" s="121" t="s">
        <v>300</v>
      </c>
      <c r="R48" s="121" t="s">
        <v>356</v>
      </c>
      <c r="AD48" s="124"/>
    </row>
    <row r="49" spans="2:30" s="24" customFormat="1" ht="14.25" x14ac:dyDescent="0.3">
      <c r="B49" s="150">
        <v>30</v>
      </c>
      <c r="C49" s="151" t="s">
        <v>443</v>
      </c>
      <c r="D49" s="121" t="s">
        <v>352</v>
      </c>
      <c r="E49" s="121" t="s">
        <v>300</v>
      </c>
      <c r="F49" s="121" t="s">
        <v>353</v>
      </c>
      <c r="G49" s="24" t="s">
        <v>324</v>
      </c>
      <c r="H49" s="121" t="s">
        <v>48</v>
      </c>
      <c r="I49" s="123" t="str" cm="1">
        <f t="array" aca="1" ref="I49" ca="1">IF(N49="Ativo",IFERROR(_xlfn.XLOOKUP(H49,INDIRECT("'TV_"&amp;B49&amp;"'!B:B"),INDIRECT("'TV_"&amp;B49&amp;"'!C:C"),0)-_xlfn.XLOOKUP(H49,INDIRECT("'TV_"&amp;B49&amp;"'!B:B"),INDIRECT("'TV_"&amp;B49&amp;"'!D:D"),0),""),"")</f>
        <v/>
      </c>
      <c r="J49" s="121">
        <v>1</v>
      </c>
      <c r="K49" s="121" t="s">
        <v>300</v>
      </c>
      <c r="L49" s="122">
        <v>45930</v>
      </c>
      <c r="M49" s="122"/>
      <c r="N49" s="123" t="str">
        <f t="shared" ca="1" si="3"/>
        <v/>
      </c>
      <c r="O49" s="121" t="s">
        <v>355</v>
      </c>
      <c r="P49" s="122" t="s">
        <v>300</v>
      </c>
      <c r="Q49" s="121" t="s">
        <v>300</v>
      </c>
      <c r="R49" s="121" t="s">
        <v>356</v>
      </c>
      <c r="AD49" s="124"/>
    </row>
    <row r="50" spans="2:30" s="24" customFormat="1" ht="14.25" x14ac:dyDescent="0.3">
      <c r="B50" s="150">
        <v>15</v>
      </c>
      <c r="C50" s="151" t="s">
        <v>443</v>
      </c>
      <c r="D50" s="121" t="s">
        <v>352</v>
      </c>
      <c r="E50" s="121" t="s">
        <v>300</v>
      </c>
      <c r="F50" s="121" t="s">
        <v>353</v>
      </c>
      <c r="G50" s="24" t="s">
        <v>324</v>
      </c>
      <c r="H50" s="121" t="s">
        <v>48</v>
      </c>
      <c r="I50" s="123" t="str" cm="1">
        <f t="array" aca="1" ref="I50" ca="1">IF(N50="Ativo",IFERROR(_xlfn.XLOOKUP(H50,INDIRECT("'TV_"&amp;B50&amp;"'!B:B"),INDIRECT("'TV_"&amp;B50&amp;"'!C:C"),0)-_xlfn.XLOOKUP(H50,INDIRECT("'TV_"&amp;B50&amp;"'!B:B"),INDIRECT("'TV_"&amp;B50&amp;"'!D:D"),0),""),"")</f>
        <v/>
      </c>
      <c r="J50" s="121">
        <v>1</v>
      </c>
      <c r="K50" s="121" t="s">
        <v>300</v>
      </c>
      <c r="L50" s="122">
        <v>45930</v>
      </c>
      <c r="M50" s="122"/>
      <c r="N50" s="123" t="str">
        <f t="shared" ca="1" si="3"/>
        <v/>
      </c>
      <c r="O50" s="121" t="s">
        <v>355</v>
      </c>
      <c r="P50" s="122" t="s">
        <v>300</v>
      </c>
      <c r="Q50" s="121" t="s">
        <v>300</v>
      </c>
      <c r="R50" s="121" t="s">
        <v>356</v>
      </c>
      <c r="AD50" s="124"/>
    </row>
    <row r="51" spans="2:30" s="24" customFormat="1" ht="14.25" x14ac:dyDescent="0.3">
      <c r="B51" s="150">
        <v>7</v>
      </c>
      <c r="C51" s="151" t="s">
        <v>443</v>
      </c>
      <c r="D51" s="121" t="s">
        <v>352</v>
      </c>
      <c r="E51" s="121" t="s">
        <v>300</v>
      </c>
      <c r="F51" s="121" t="s">
        <v>353</v>
      </c>
      <c r="G51" s="24" t="s">
        <v>324</v>
      </c>
      <c r="H51" s="121" t="s">
        <v>48</v>
      </c>
      <c r="I51" s="123" t="str" cm="1">
        <f t="array" aca="1" ref="I51" ca="1">IF(N51="Ativo",IFERROR(_xlfn.XLOOKUP(H51,INDIRECT("'TV_"&amp;B51&amp;"'!B:B"),INDIRECT("'TV_"&amp;B51&amp;"'!C:C"),0)-_xlfn.XLOOKUP(H51,INDIRECT("'TV_"&amp;B51&amp;"'!B:B"),INDIRECT("'TV_"&amp;B51&amp;"'!D:D"),0),""),"")</f>
        <v/>
      </c>
      <c r="J51" s="121">
        <v>1</v>
      </c>
      <c r="K51" s="121" t="s">
        <v>300</v>
      </c>
      <c r="L51" s="122">
        <v>45930</v>
      </c>
      <c r="M51" s="122"/>
      <c r="N51" s="123" t="str">
        <f t="shared" ca="1" si="3"/>
        <v/>
      </c>
      <c r="O51" s="121" t="s">
        <v>355</v>
      </c>
      <c r="P51" s="122" t="s">
        <v>300</v>
      </c>
      <c r="Q51" s="121" t="s">
        <v>300</v>
      </c>
      <c r="R51" s="121" t="s">
        <v>356</v>
      </c>
      <c r="AD51" s="124"/>
    </row>
    <row r="52" spans="2:30" s="24" customFormat="1" ht="14.25" x14ac:dyDescent="0.3">
      <c r="B52" s="150">
        <v>18</v>
      </c>
      <c r="C52" s="151" t="s">
        <v>443</v>
      </c>
      <c r="D52" s="121" t="s">
        <v>352</v>
      </c>
      <c r="E52" s="121" t="s">
        <v>300</v>
      </c>
      <c r="F52" s="121" t="s">
        <v>353</v>
      </c>
      <c r="G52" s="24" t="s">
        <v>324</v>
      </c>
      <c r="H52" s="121" t="s">
        <v>48</v>
      </c>
      <c r="I52" s="123" t="str" cm="1">
        <f t="array" aca="1" ref="I52" ca="1">IF(N52="Ativo",IFERROR(_xlfn.XLOOKUP(H52,INDIRECT("'TV_"&amp;B52&amp;"'!B:B"),INDIRECT("'TV_"&amp;B52&amp;"'!C:C"),0)-_xlfn.XLOOKUP(H52,INDIRECT("'TV_"&amp;B52&amp;"'!B:B"),INDIRECT("'TV_"&amp;B52&amp;"'!D:D"),0),""),"")</f>
        <v/>
      </c>
      <c r="J52" s="121">
        <v>1</v>
      </c>
      <c r="K52" s="121" t="s">
        <v>300</v>
      </c>
      <c r="L52" s="122">
        <v>45930</v>
      </c>
      <c r="M52" s="122"/>
      <c r="N52" s="123" t="str">
        <f t="shared" ca="1" si="3"/>
        <v/>
      </c>
      <c r="O52" s="121" t="s">
        <v>355</v>
      </c>
      <c r="P52" s="122" t="s">
        <v>300</v>
      </c>
      <c r="Q52" s="121" t="s">
        <v>300</v>
      </c>
      <c r="R52" s="121" t="s">
        <v>356</v>
      </c>
      <c r="AD52" s="124"/>
    </row>
    <row r="53" spans="2:30" s="24" customFormat="1" ht="14.25" x14ac:dyDescent="0.3">
      <c r="B53" s="150">
        <v>45</v>
      </c>
      <c r="C53" s="151" t="s">
        <v>443</v>
      </c>
      <c r="D53" s="121" t="s">
        <v>352</v>
      </c>
      <c r="E53" s="121" t="s">
        <v>300</v>
      </c>
      <c r="F53" s="121" t="s">
        <v>353</v>
      </c>
      <c r="G53" s="24" t="s">
        <v>324</v>
      </c>
      <c r="H53" s="121" t="s">
        <v>48</v>
      </c>
      <c r="I53" s="123" t="str" cm="1">
        <f t="array" aca="1" ref="I53" ca="1">IF(N53="Ativo",IFERROR(_xlfn.XLOOKUP(H53,INDIRECT("'TV_"&amp;B53&amp;"'!B:B"),INDIRECT("'TV_"&amp;B53&amp;"'!C:C"),0)-_xlfn.XLOOKUP(H53,INDIRECT("'TV_"&amp;B53&amp;"'!B:B"),INDIRECT("'TV_"&amp;B53&amp;"'!D:D"),0),""),"")</f>
        <v/>
      </c>
      <c r="J53" s="121">
        <v>1</v>
      </c>
      <c r="K53" s="121" t="s">
        <v>300</v>
      </c>
      <c r="L53" s="122">
        <v>45930</v>
      </c>
      <c r="M53" s="122"/>
      <c r="N53" s="123" t="str">
        <f t="shared" ca="1" si="3"/>
        <v/>
      </c>
      <c r="O53" s="121" t="s">
        <v>355</v>
      </c>
      <c r="P53" s="122" t="s">
        <v>300</v>
      </c>
      <c r="Q53" s="121" t="s">
        <v>300</v>
      </c>
      <c r="R53" s="121" t="s">
        <v>356</v>
      </c>
      <c r="AD53" s="124"/>
    </row>
    <row r="54" spans="2:30" s="24" customFormat="1" ht="14.25" x14ac:dyDescent="0.3">
      <c r="B54" s="150">
        <v>23</v>
      </c>
      <c r="C54" s="151" t="s">
        <v>443</v>
      </c>
      <c r="D54" s="121" t="s">
        <v>352</v>
      </c>
      <c r="E54" s="121" t="s">
        <v>300</v>
      </c>
      <c r="F54" s="121" t="s">
        <v>353</v>
      </c>
      <c r="G54" s="24" t="s">
        <v>324</v>
      </c>
      <c r="H54" s="121" t="s">
        <v>48</v>
      </c>
      <c r="I54" s="123" t="str" cm="1">
        <f t="array" aca="1" ref="I54" ca="1">IF(N54="Ativo",IFERROR(_xlfn.XLOOKUP(H54,INDIRECT("'TV_"&amp;B54&amp;"'!B:B"),INDIRECT("'TV_"&amp;B54&amp;"'!C:C"),0)-_xlfn.XLOOKUP(H54,INDIRECT("'TV_"&amp;B54&amp;"'!B:B"),INDIRECT("'TV_"&amp;B54&amp;"'!D:D"),0),""),"")</f>
        <v/>
      </c>
      <c r="J54" s="121">
        <v>1</v>
      </c>
      <c r="K54" s="121" t="s">
        <v>300</v>
      </c>
      <c r="L54" s="122">
        <v>45930</v>
      </c>
      <c r="M54" s="122"/>
      <c r="N54" s="123" t="str">
        <f t="shared" ca="1" si="3"/>
        <v/>
      </c>
      <c r="O54" s="121" t="s">
        <v>355</v>
      </c>
      <c r="P54" s="122" t="s">
        <v>300</v>
      </c>
      <c r="Q54" s="121" t="s">
        <v>300</v>
      </c>
      <c r="R54" s="121" t="s">
        <v>356</v>
      </c>
      <c r="AD54" s="124"/>
    </row>
    <row r="55" spans="2:30" s="24" customFormat="1" ht="14.25" x14ac:dyDescent="0.3">
      <c r="B55" s="150">
        <v>31</v>
      </c>
      <c r="C55" s="151" t="s">
        <v>443</v>
      </c>
      <c r="D55" s="121" t="s">
        <v>352</v>
      </c>
      <c r="E55" s="121" t="s">
        <v>300</v>
      </c>
      <c r="F55" s="121" t="s">
        <v>353</v>
      </c>
      <c r="G55" s="24" t="s">
        <v>324</v>
      </c>
      <c r="H55" s="121" t="s">
        <v>48</v>
      </c>
      <c r="I55" s="123" t="str" cm="1">
        <f t="array" aca="1" ref="I55" ca="1">IF(N55="Ativo",IFERROR(_xlfn.XLOOKUP(H55,INDIRECT("'TV_"&amp;B55&amp;"'!B:B"),INDIRECT("'TV_"&amp;B55&amp;"'!C:C"),0)-_xlfn.XLOOKUP(H55,INDIRECT("'TV_"&amp;B55&amp;"'!B:B"),INDIRECT("'TV_"&amp;B55&amp;"'!D:D"),0),""),"")</f>
        <v/>
      </c>
      <c r="J55" s="121">
        <v>1</v>
      </c>
      <c r="K55" s="121" t="s">
        <v>300</v>
      </c>
      <c r="L55" s="122">
        <v>45930</v>
      </c>
      <c r="M55" s="122"/>
      <c r="N55" s="123" t="str">
        <f t="shared" ca="1" si="3"/>
        <v/>
      </c>
      <c r="O55" s="121" t="s">
        <v>355</v>
      </c>
      <c r="P55" s="122" t="s">
        <v>300</v>
      </c>
      <c r="Q55" s="121" t="s">
        <v>300</v>
      </c>
      <c r="R55" s="121" t="s">
        <v>356</v>
      </c>
      <c r="AD55" s="124"/>
    </row>
    <row r="56" spans="2:30" s="24" customFormat="1" ht="14.25" x14ac:dyDescent="0.3">
      <c r="B56" s="150">
        <v>51</v>
      </c>
      <c r="C56" s="151" t="s">
        <v>443</v>
      </c>
      <c r="D56" s="121" t="s">
        <v>352</v>
      </c>
      <c r="E56" s="121" t="s">
        <v>300</v>
      </c>
      <c r="F56" s="121" t="s">
        <v>353</v>
      </c>
      <c r="G56" s="24" t="s">
        <v>324</v>
      </c>
      <c r="H56" s="121" t="s">
        <v>48</v>
      </c>
      <c r="I56" s="123" t="str" cm="1">
        <f t="array" aca="1" ref="I56" ca="1">IF(N56="Ativo",IFERROR(_xlfn.XLOOKUP(H56,INDIRECT("'TV_"&amp;B56&amp;"'!B:B"),INDIRECT("'TV_"&amp;B56&amp;"'!C:C"),0)-_xlfn.XLOOKUP(H56,INDIRECT("'TV_"&amp;B56&amp;"'!B:B"),INDIRECT("'TV_"&amp;B56&amp;"'!D:D"),0),""),"")</f>
        <v/>
      </c>
      <c r="J56" s="121">
        <v>1</v>
      </c>
      <c r="K56" s="121" t="s">
        <v>300</v>
      </c>
      <c r="L56" s="122">
        <v>45930</v>
      </c>
      <c r="M56" s="122"/>
      <c r="N56" s="123" t="str">
        <f t="shared" ca="1" si="3"/>
        <v/>
      </c>
      <c r="O56" s="121" t="s">
        <v>355</v>
      </c>
      <c r="P56" s="122" t="s">
        <v>300</v>
      </c>
      <c r="Q56" s="121" t="s">
        <v>300</v>
      </c>
      <c r="R56" s="121" t="s">
        <v>356</v>
      </c>
      <c r="AD56" s="124"/>
    </row>
    <row r="57" spans="2:30" s="24" customFormat="1" ht="14.25" x14ac:dyDescent="0.3">
      <c r="B57" s="150">
        <v>26</v>
      </c>
      <c r="C57" s="151" t="s">
        <v>448</v>
      </c>
      <c r="D57" s="121" t="s">
        <v>357</v>
      </c>
      <c r="E57" s="121" t="s">
        <v>343</v>
      </c>
      <c r="F57" s="121" t="s">
        <v>351</v>
      </c>
      <c r="G57" s="24" t="s">
        <v>314</v>
      </c>
      <c r="H57" s="121" t="s">
        <v>60</v>
      </c>
      <c r="I57" s="123" t="str" cm="1">
        <f t="array" aca="1" ref="I57" ca="1">IF(N57="Ativo",IFERROR(_xlfn.XLOOKUP(H57,INDIRECT("'TV_"&amp;B57&amp;"'!B:B"),INDIRECT("'TV_"&amp;B57&amp;"'!C:C"),0)-_xlfn.XLOOKUP(H57,INDIRECT("'TV_"&amp;B57&amp;"'!B:B"),INDIRECT("'TV_"&amp;B57&amp;"'!D:D"),0),""),"")</f>
        <v/>
      </c>
      <c r="J57" s="121">
        <v>1</v>
      </c>
      <c r="K57" s="121"/>
      <c r="L57" s="122"/>
      <c r="M57" s="122"/>
      <c r="N57" s="123" t="str">
        <f t="shared" ca="1" si="3"/>
        <v/>
      </c>
      <c r="O57" s="121" t="s">
        <v>408</v>
      </c>
      <c r="P57" s="122"/>
      <c r="Q57" s="121"/>
      <c r="R57" s="121" t="s">
        <v>361</v>
      </c>
      <c r="AD57" s="124"/>
    </row>
    <row r="58" spans="2:30" s="24" customFormat="1" ht="14.25" x14ac:dyDescent="0.3">
      <c r="B58" s="150">
        <v>50</v>
      </c>
      <c r="C58" s="151" t="s">
        <v>448</v>
      </c>
      <c r="D58" s="121" t="s">
        <v>357</v>
      </c>
      <c r="E58" s="121" t="s">
        <v>343</v>
      </c>
      <c r="F58" s="121" t="s">
        <v>434</v>
      </c>
      <c r="G58" s="24" t="s">
        <v>314</v>
      </c>
      <c r="H58" s="121" t="s">
        <v>60</v>
      </c>
      <c r="I58" s="123" t="str" cm="1">
        <f t="array" aca="1" ref="I58" ca="1">IF(N58="Ativo",IFERROR(_xlfn.XLOOKUP(H58,INDIRECT("'TV_"&amp;B58&amp;"'!B:B"),INDIRECT("'TV_"&amp;B58&amp;"'!C:C"),0)-_xlfn.XLOOKUP(H58,INDIRECT("'TV_"&amp;B58&amp;"'!B:B"),INDIRECT("'TV_"&amp;B58&amp;"'!D:D"),0),""),"")</f>
        <v/>
      </c>
      <c r="J58" s="121">
        <v>1</v>
      </c>
      <c r="K58" s="121"/>
      <c r="L58" s="122"/>
      <c r="M58" s="122"/>
      <c r="N58" s="123" t="str">
        <f t="shared" ca="1" si="3"/>
        <v/>
      </c>
      <c r="O58" s="121" t="s">
        <v>408</v>
      </c>
      <c r="P58" s="122"/>
      <c r="Q58" s="121"/>
      <c r="R58" s="121" t="s">
        <v>361</v>
      </c>
      <c r="AD58" s="124"/>
    </row>
    <row r="59" spans="2:30" s="24" customFormat="1" ht="14.25" x14ac:dyDescent="0.3">
      <c r="B59" s="150">
        <v>50</v>
      </c>
      <c r="C59" s="151" t="s">
        <v>448</v>
      </c>
      <c r="D59" s="121" t="s">
        <v>357</v>
      </c>
      <c r="E59" s="121" t="s">
        <v>343</v>
      </c>
      <c r="F59" s="121" t="s">
        <v>435</v>
      </c>
      <c r="G59" s="24" t="s">
        <v>310</v>
      </c>
      <c r="H59" s="121" t="s">
        <v>64</v>
      </c>
      <c r="I59" s="123" t="str" cm="1">
        <f t="array" aca="1" ref="I59" ca="1">IF(N59="Ativo",IFERROR(_xlfn.XLOOKUP(H59,INDIRECT("'TV_"&amp;B59&amp;"'!B:B"),INDIRECT("'TV_"&amp;B59&amp;"'!C:C"),0)-_xlfn.XLOOKUP(H59,INDIRECT("'TV_"&amp;B59&amp;"'!B:B"),INDIRECT("'TV_"&amp;B59&amp;"'!D:D"),0),""),"")</f>
        <v/>
      </c>
      <c r="J59" s="121">
        <v>1</v>
      </c>
      <c r="K59" s="121"/>
      <c r="L59" s="122"/>
      <c r="M59" s="122"/>
      <c r="N59" s="123" t="str">
        <f t="shared" ca="1" si="3"/>
        <v/>
      </c>
      <c r="O59" s="121" t="s">
        <v>408</v>
      </c>
      <c r="P59" s="122"/>
      <c r="Q59" s="121"/>
      <c r="R59" s="121" t="s">
        <v>361</v>
      </c>
      <c r="AD59" s="124"/>
    </row>
    <row r="60" spans="2:30" s="24" customFormat="1" ht="14.25" x14ac:dyDescent="0.3">
      <c r="B60" s="150">
        <v>50</v>
      </c>
      <c r="C60" s="151" t="s">
        <v>448</v>
      </c>
      <c r="D60" s="121" t="s">
        <v>357</v>
      </c>
      <c r="E60" s="121" t="s">
        <v>343</v>
      </c>
      <c r="F60" s="121" t="s">
        <v>418</v>
      </c>
      <c r="G60" s="121" t="s">
        <v>422</v>
      </c>
      <c r="H60" s="121" t="s">
        <v>68</v>
      </c>
      <c r="I60" s="123" t="str" cm="1">
        <f t="array" aca="1" ref="I60" ca="1">IF(N60="Ativo",IFERROR(_xlfn.XLOOKUP(H60,INDIRECT("'TV_"&amp;B60&amp;"'!B:B"),INDIRECT("'TV_"&amp;B60&amp;"'!C:C"),0)-_xlfn.XLOOKUP(H60,INDIRECT("'TV_"&amp;B60&amp;"'!B:B"),INDIRECT("'TV_"&amp;B60&amp;"'!D:D"),0),""),"")</f>
        <v/>
      </c>
      <c r="J60" s="121">
        <v>1</v>
      </c>
      <c r="K60" s="121"/>
      <c r="L60" s="122"/>
      <c r="M60" s="122"/>
      <c r="N60" s="123" t="str">
        <f t="shared" ca="1" si="3"/>
        <v/>
      </c>
      <c r="O60" s="121" t="s">
        <v>408</v>
      </c>
      <c r="P60" s="122"/>
      <c r="Q60" s="121"/>
      <c r="R60" s="121" t="s">
        <v>361</v>
      </c>
      <c r="AD60" s="124"/>
    </row>
    <row r="61" spans="2:30" s="24" customFormat="1" ht="14.25" x14ac:dyDescent="0.3">
      <c r="B61" s="150">
        <v>8</v>
      </c>
      <c r="C61" s="151" t="s">
        <v>444</v>
      </c>
      <c r="D61" s="121" t="s">
        <v>366</v>
      </c>
      <c r="E61" s="121" t="s">
        <v>300</v>
      </c>
      <c r="F61" s="121" t="s">
        <v>367</v>
      </c>
      <c r="G61" s="121"/>
      <c r="H61" s="121" t="s">
        <v>285</v>
      </c>
      <c r="I61" s="123" t="str" cm="1">
        <f t="array" aca="1" ref="I61" ca="1">IF(N61="Ativo",IFERROR(_xlfn.XLOOKUP(H61,INDIRECT("'TV_"&amp;B61&amp;"'!B:B"),INDIRECT("'TV_"&amp;B61&amp;"'!C:C"),0)-_xlfn.XLOOKUP(H61,INDIRECT("'TV_"&amp;B61&amp;"'!B:B"),INDIRECT("'TV_"&amp;B61&amp;"'!D:D"),0),""),"")</f>
        <v/>
      </c>
      <c r="J61" s="121">
        <v>1</v>
      </c>
      <c r="K61" s="121" t="s">
        <v>300</v>
      </c>
      <c r="L61" s="122">
        <v>45775</v>
      </c>
      <c r="M61" s="122">
        <v>45870</v>
      </c>
      <c r="N61" s="123" t="str">
        <f t="shared" ca="1" si="3"/>
        <v>Inativo</v>
      </c>
      <c r="O61" s="121" t="s">
        <v>408</v>
      </c>
      <c r="P61" s="122" t="s">
        <v>300</v>
      </c>
      <c r="Q61" s="121" t="s">
        <v>300</v>
      </c>
      <c r="R61" s="121" t="s">
        <v>361</v>
      </c>
      <c r="AD61" s="124"/>
    </row>
    <row r="62" spans="2:30" s="24" customFormat="1" ht="14.25" x14ac:dyDescent="0.3">
      <c r="B62" s="150">
        <v>11</v>
      </c>
      <c r="C62" s="151" t="s">
        <v>444</v>
      </c>
      <c r="D62" s="121" t="s">
        <v>366</v>
      </c>
      <c r="E62" s="121" t="s">
        <v>300</v>
      </c>
      <c r="F62" s="121" t="s">
        <v>367</v>
      </c>
      <c r="G62" s="121"/>
      <c r="H62" s="121" t="s">
        <v>285</v>
      </c>
      <c r="I62" s="123" t="str" cm="1">
        <f t="array" aca="1" ref="I62" ca="1">IF(N62="Ativo",IFERROR(_xlfn.XLOOKUP(H62,INDIRECT("'TV_"&amp;B62&amp;"'!B:B"),INDIRECT("'TV_"&amp;B62&amp;"'!C:C"),0)-_xlfn.XLOOKUP(H62,INDIRECT("'TV_"&amp;B62&amp;"'!B:B"),INDIRECT("'TV_"&amp;B62&amp;"'!D:D"),0),""),"")</f>
        <v/>
      </c>
      <c r="J62" s="121">
        <v>1</v>
      </c>
      <c r="K62" s="121" t="s">
        <v>300</v>
      </c>
      <c r="L62" s="122">
        <v>45775</v>
      </c>
      <c r="M62" s="122">
        <v>45870</v>
      </c>
      <c r="N62" s="123" t="str">
        <f t="shared" ca="1" si="3"/>
        <v>Inativo</v>
      </c>
      <c r="O62" s="121" t="s">
        <v>408</v>
      </c>
      <c r="P62" s="122" t="s">
        <v>300</v>
      </c>
      <c r="Q62" s="121" t="s">
        <v>300</v>
      </c>
      <c r="R62" s="121" t="s">
        <v>361</v>
      </c>
      <c r="AD62" s="124"/>
    </row>
    <row r="63" spans="2:30" s="24" customFormat="1" ht="14.25" x14ac:dyDescent="0.3">
      <c r="B63" s="150">
        <v>26</v>
      </c>
      <c r="C63" s="151" t="s">
        <v>444</v>
      </c>
      <c r="D63" s="121" t="s">
        <v>366</v>
      </c>
      <c r="E63" s="121" t="s">
        <v>300</v>
      </c>
      <c r="F63" s="121" t="s">
        <v>367</v>
      </c>
      <c r="G63" s="121"/>
      <c r="H63" s="121" t="s">
        <v>285</v>
      </c>
      <c r="I63" s="123" t="str" cm="1">
        <f t="array" aca="1" ref="I63" ca="1">IF(N63="Ativo",IFERROR(_xlfn.XLOOKUP(H63,INDIRECT("'TV_"&amp;B63&amp;"'!B:B"),INDIRECT("'TV_"&amp;B63&amp;"'!C:C"),0)-_xlfn.XLOOKUP(H63,INDIRECT("'TV_"&amp;B63&amp;"'!B:B"),INDIRECT("'TV_"&amp;B63&amp;"'!D:D"),0),""),"")</f>
        <v/>
      </c>
      <c r="J63" s="121">
        <v>1</v>
      </c>
      <c r="K63" s="121" t="s">
        <v>300</v>
      </c>
      <c r="L63" s="122">
        <v>45775</v>
      </c>
      <c r="M63" s="122">
        <v>45870</v>
      </c>
      <c r="N63" s="123" t="str">
        <f t="shared" ca="1" si="3"/>
        <v>Inativo</v>
      </c>
      <c r="O63" s="121" t="s">
        <v>408</v>
      </c>
      <c r="P63" s="122" t="s">
        <v>300</v>
      </c>
      <c r="Q63" s="121" t="s">
        <v>300</v>
      </c>
      <c r="R63" s="121" t="s">
        <v>361</v>
      </c>
      <c r="AD63" s="124"/>
    </row>
    <row r="64" spans="2:30" s="24" customFormat="1" ht="14.25" x14ac:dyDescent="0.3">
      <c r="B64" s="150">
        <v>50</v>
      </c>
      <c r="C64" s="151" t="s">
        <v>444</v>
      </c>
      <c r="D64" s="121" t="s">
        <v>366</v>
      </c>
      <c r="E64" s="121" t="s">
        <v>300</v>
      </c>
      <c r="F64" s="121" t="s">
        <v>367</v>
      </c>
      <c r="G64" s="121"/>
      <c r="H64" s="121" t="s">
        <v>285</v>
      </c>
      <c r="I64" s="123" t="str" cm="1">
        <f t="array" aca="1" ref="I64" ca="1">IF(N64="Ativo",IFERROR(_xlfn.XLOOKUP(H64,INDIRECT("'TV_"&amp;B64&amp;"'!B:B"),INDIRECT("'TV_"&amp;B64&amp;"'!C:C"),0)-_xlfn.XLOOKUP(H64,INDIRECT("'TV_"&amp;B64&amp;"'!B:B"),INDIRECT("'TV_"&amp;B64&amp;"'!D:D"),0),""),"")</f>
        <v/>
      </c>
      <c r="J64" s="121">
        <v>1</v>
      </c>
      <c r="K64" s="121" t="s">
        <v>300</v>
      </c>
      <c r="L64" s="122">
        <v>45775</v>
      </c>
      <c r="M64" s="122">
        <v>45870</v>
      </c>
      <c r="N64" s="123" t="str">
        <f t="shared" ca="1" si="3"/>
        <v>Inativo</v>
      </c>
      <c r="O64" s="121" t="s">
        <v>408</v>
      </c>
      <c r="P64" s="122" t="s">
        <v>300</v>
      </c>
      <c r="Q64" s="121" t="s">
        <v>300</v>
      </c>
      <c r="R64" s="121" t="s">
        <v>361</v>
      </c>
      <c r="AD64" s="124"/>
    </row>
    <row r="65" spans="2:30" s="24" customFormat="1" ht="14.25" x14ac:dyDescent="0.3">
      <c r="B65" s="150">
        <v>51</v>
      </c>
      <c r="C65" s="151" t="s">
        <v>444</v>
      </c>
      <c r="D65" s="121" t="s">
        <v>366</v>
      </c>
      <c r="E65" s="121" t="s">
        <v>300</v>
      </c>
      <c r="F65" s="121" t="s">
        <v>367</v>
      </c>
      <c r="G65" s="121"/>
      <c r="H65" s="121" t="s">
        <v>285</v>
      </c>
      <c r="I65" s="123" t="str" cm="1">
        <f t="array" aca="1" ref="I65" ca="1">IF(N65="Ativo",IFERROR(_xlfn.XLOOKUP(H65,INDIRECT("'TV_"&amp;B65&amp;"'!B:B"),INDIRECT("'TV_"&amp;B65&amp;"'!C:C"),0)-_xlfn.XLOOKUP(H65,INDIRECT("'TV_"&amp;B65&amp;"'!B:B"),INDIRECT("'TV_"&amp;B65&amp;"'!D:D"),0),""),"")</f>
        <v/>
      </c>
      <c r="J65" s="121">
        <v>1</v>
      </c>
      <c r="K65" s="121" t="s">
        <v>300</v>
      </c>
      <c r="L65" s="122">
        <v>45775</v>
      </c>
      <c r="M65" s="122">
        <v>45870</v>
      </c>
      <c r="N65" s="123" t="str">
        <f t="shared" ca="1" si="3"/>
        <v>Inativo</v>
      </c>
      <c r="O65" s="121" t="s">
        <v>408</v>
      </c>
      <c r="P65" s="122" t="s">
        <v>300</v>
      </c>
      <c r="Q65" s="121" t="s">
        <v>300</v>
      </c>
      <c r="R65" s="121" t="s">
        <v>361</v>
      </c>
      <c r="AD65" s="124"/>
    </row>
    <row r="66" spans="2:30" s="24" customFormat="1" ht="14.25" x14ac:dyDescent="0.3">
      <c r="B66" s="150">
        <v>13</v>
      </c>
      <c r="C66" s="151" t="s">
        <v>445</v>
      </c>
      <c r="D66" s="121" t="s">
        <v>369</v>
      </c>
      <c r="E66" s="121" t="s">
        <v>300</v>
      </c>
      <c r="F66" s="121" t="s">
        <v>411</v>
      </c>
      <c r="G66" s="121"/>
      <c r="H66" s="121" t="s">
        <v>56</v>
      </c>
      <c r="I66" s="123" t="str" cm="1">
        <f t="array" aca="1" ref="I66" ca="1">IF(N66="Ativo",IFERROR(_xlfn.XLOOKUP(H66,INDIRECT("'TV_"&amp;B66&amp;"'!B:B"),INDIRECT("'TV_"&amp;B66&amp;"'!C:C"),0)-_xlfn.XLOOKUP(H66,INDIRECT("'TV_"&amp;B66&amp;"'!B:B"),INDIRECT("'TV_"&amp;B66&amp;"'!D:D"),0),""),"")</f>
        <v/>
      </c>
      <c r="J66" s="121">
        <v>10</v>
      </c>
      <c r="K66" s="121" t="s">
        <v>371</v>
      </c>
      <c r="L66" s="122"/>
      <c r="M66" s="122"/>
      <c r="N66" s="123" t="str">
        <f t="shared" ca="1" si="3"/>
        <v/>
      </c>
      <c r="O66" s="121" t="s">
        <v>408</v>
      </c>
      <c r="P66" s="122"/>
      <c r="Q66" s="121"/>
      <c r="R66" s="121" t="s">
        <v>361</v>
      </c>
      <c r="AD66" s="124"/>
    </row>
    <row r="67" spans="2:30" s="24" customFormat="1" ht="14.25" x14ac:dyDescent="0.3">
      <c r="B67" s="150">
        <v>14</v>
      </c>
      <c r="C67" s="151" t="s">
        <v>445</v>
      </c>
      <c r="D67" s="121" t="s">
        <v>369</v>
      </c>
      <c r="E67" s="121" t="s">
        <v>300</v>
      </c>
      <c r="F67" s="121" t="s">
        <v>411</v>
      </c>
      <c r="G67" s="121"/>
      <c r="H67" s="121" t="s">
        <v>56</v>
      </c>
      <c r="I67" s="123" t="str" cm="1">
        <f t="array" aca="1" ref="I67" ca="1">IF(N67="Ativo",IFERROR(_xlfn.XLOOKUP(H67,INDIRECT("'TV_"&amp;B67&amp;"'!B:B"),INDIRECT("'TV_"&amp;B67&amp;"'!C:C"),0)-_xlfn.XLOOKUP(H67,INDIRECT("'TV_"&amp;B67&amp;"'!B:B"),INDIRECT("'TV_"&amp;B67&amp;"'!D:D"),0),""),"")</f>
        <v/>
      </c>
      <c r="J67" s="121">
        <v>10</v>
      </c>
      <c r="K67" s="121" t="s">
        <v>371</v>
      </c>
      <c r="L67" s="122"/>
      <c r="M67" s="122"/>
      <c r="N67" s="123" t="str">
        <f t="shared" ca="1" si="3"/>
        <v/>
      </c>
      <c r="O67" s="121" t="s">
        <v>408</v>
      </c>
      <c r="P67" s="122"/>
      <c r="Q67" s="121"/>
      <c r="R67" s="121" t="s">
        <v>361</v>
      </c>
      <c r="AD67" s="124"/>
    </row>
    <row r="68" spans="2:30" s="24" customFormat="1" ht="14.25" x14ac:dyDescent="0.3">
      <c r="B68" s="150">
        <v>26</v>
      </c>
      <c r="C68" s="151" t="s">
        <v>445</v>
      </c>
      <c r="D68" s="121" t="s">
        <v>369</v>
      </c>
      <c r="E68" s="121" t="s">
        <v>300</v>
      </c>
      <c r="F68" s="121" t="s">
        <v>411</v>
      </c>
      <c r="G68" s="121"/>
      <c r="H68" s="121" t="s">
        <v>56</v>
      </c>
      <c r="I68" s="123" t="str" cm="1">
        <f t="array" aca="1" ref="I68" ca="1">IF(N68="Ativo",IFERROR(_xlfn.XLOOKUP(H68,INDIRECT("'TV_"&amp;B68&amp;"'!B:B"),INDIRECT("'TV_"&amp;B68&amp;"'!C:C"),0)-_xlfn.XLOOKUP(H68,INDIRECT("'TV_"&amp;B68&amp;"'!B:B"),INDIRECT("'TV_"&amp;B68&amp;"'!D:D"),0),""),"")</f>
        <v/>
      </c>
      <c r="J68" s="121">
        <v>10</v>
      </c>
      <c r="K68" s="121" t="s">
        <v>371</v>
      </c>
      <c r="L68" s="122"/>
      <c r="M68" s="122"/>
      <c r="N68" s="123" t="str">
        <f t="shared" ca="1" si="3"/>
        <v/>
      </c>
      <c r="O68" s="121" t="s">
        <v>408</v>
      </c>
      <c r="P68" s="122"/>
      <c r="Q68" s="121"/>
      <c r="R68" s="121" t="s">
        <v>361</v>
      </c>
      <c r="AD68" s="124"/>
    </row>
    <row r="69" spans="2:30" s="24" customFormat="1" ht="14.25" x14ac:dyDescent="0.3">
      <c r="B69" s="150">
        <v>50</v>
      </c>
      <c r="C69" s="151" t="s">
        <v>445</v>
      </c>
      <c r="D69" s="121" t="s">
        <v>369</v>
      </c>
      <c r="E69" s="121" t="s">
        <v>300</v>
      </c>
      <c r="F69" s="121" t="s">
        <v>411</v>
      </c>
      <c r="G69" s="121"/>
      <c r="H69" s="121" t="s">
        <v>56</v>
      </c>
      <c r="I69" s="123" t="str" cm="1">
        <f t="array" aca="1" ref="I69" ca="1">IF(N69="Ativo",IFERROR(_xlfn.XLOOKUP(H69,INDIRECT("'TV_"&amp;B69&amp;"'!B:B"),INDIRECT("'TV_"&amp;B69&amp;"'!C:C"),0)-_xlfn.XLOOKUP(H69,INDIRECT("'TV_"&amp;B69&amp;"'!B:B"),INDIRECT("'TV_"&amp;B69&amp;"'!D:D"),0),""),"")</f>
        <v/>
      </c>
      <c r="J69" s="121">
        <v>10</v>
      </c>
      <c r="K69" s="121" t="s">
        <v>371</v>
      </c>
      <c r="L69" s="122"/>
      <c r="M69" s="122"/>
      <c r="N69" s="123" t="str">
        <f t="shared" ca="1" si="3"/>
        <v/>
      </c>
      <c r="O69" s="121" t="s">
        <v>408</v>
      </c>
      <c r="P69" s="122"/>
      <c r="Q69" s="121"/>
      <c r="R69" s="121" t="s">
        <v>361</v>
      </c>
      <c r="AD69" s="124"/>
    </row>
    <row r="70" spans="2:30" s="24" customFormat="1" ht="14.25" x14ac:dyDescent="0.3">
      <c r="B70" s="150">
        <v>51</v>
      </c>
      <c r="C70" s="151" t="s">
        <v>445</v>
      </c>
      <c r="D70" s="121" t="s">
        <v>369</v>
      </c>
      <c r="E70" s="121" t="s">
        <v>300</v>
      </c>
      <c r="F70" s="121" t="s">
        <v>411</v>
      </c>
      <c r="G70" s="121"/>
      <c r="H70" s="121" t="s">
        <v>56</v>
      </c>
      <c r="I70" s="123" t="str" cm="1">
        <f t="array" aca="1" ref="I70" ca="1">IF(N70="Ativo",IFERROR(_xlfn.XLOOKUP(H70,INDIRECT("'TV_"&amp;B70&amp;"'!B:B"),INDIRECT("'TV_"&amp;B70&amp;"'!C:C"),0)-_xlfn.XLOOKUP(H70,INDIRECT("'TV_"&amp;B70&amp;"'!B:B"),INDIRECT("'TV_"&amp;B70&amp;"'!D:D"),0),""),"")</f>
        <v/>
      </c>
      <c r="J70" s="121">
        <v>10</v>
      </c>
      <c r="K70" s="121" t="s">
        <v>371</v>
      </c>
      <c r="L70" s="122"/>
      <c r="M70" s="122"/>
      <c r="N70" s="123" t="str">
        <f t="shared" ca="1" si="3"/>
        <v/>
      </c>
      <c r="O70" s="121" t="s">
        <v>408</v>
      </c>
      <c r="P70" s="122"/>
      <c r="Q70" s="121"/>
      <c r="R70" s="121" t="s">
        <v>361</v>
      </c>
      <c r="AD70" s="124"/>
    </row>
    <row r="71" spans="2:30" s="24" customFormat="1" ht="14.25" x14ac:dyDescent="0.3">
      <c r="B71" s="150">
        <v>57</v>
      </c>
      <c r="C71" s="151" t="s">
        <v>445</v>
      </c>
      <c r="D71" s="121" t="s">
        <v>369</v>
      </c>
      <c r="E71" s="121" t="s">
        <v>300</v>
      </c>
      <c r="F71" s="121" t="s">
        <v>411</v>
      </c>
      <c r="G71" s="121"/>
      <c r="H71" s="121" t="s">
        <v>56</v>
      </c>
      <c r="I71" s="123" t="str" cm="1">
        <f t="array" aca="1" ref="I71" ca="1">IF(N71="Ativo",IFERROR(_xlfn.XLOOKUP(H71,INDIRECT("'TV_"&amp;B71&amp;"'!B:B"),INDIRECT("'TV_"&amp;B71&amp;"'!C:C"),0)-_xlfn.XLOOKUP(H71,INDIRECT("'TV_"&amp;B71&amp;"'!B:B"),INDIRECT("'TV_"&amp;B71&amp;"'!D:D"),0),""),"")</f>
        <v/>
      </c>
      <c r="J71" s="121">
        <v>10</v>
      </c>
      <c r="K71" s="121" t="s">
        <v>371</v>
      </c>
      <c r="L71" s="122"/>
      <c r="M71" s="122"/>
      <c r="N71" s="123" t="str">
        <f t="shared" ca="1" si="3"/>
        <v/>
      </c>
      <c r="O71" s="121" t="s">
        <v>408</v>
      </c>
      <c r="P71" s="122"/>
      <c r="Q71" s="121"/>
      <c r="R71" s="121" t="s">
        <v>361</v>
      </c>
      <c r="AD71" s="124"/>
    </row>
    <row r="72" spans="2:30" s="24" customFormat="1" ht="14.25" x14ac:dyDescent="0.3">
      <c r="B72" s="150">
        <v>26</v>
      </c>
      <c r="C72" s="151" t="s">
        <v>445</v>
      </c>
      <c r="D72" s="121" t="s">
        <v>369</v>
      </c>
      <c r="E72" s="121" t="s">
        <v>300</v>
      </c>
      <c r="F72" s="121" t="s">
        <v>418</v>
      </c>
      <c r="G72" s="121"/>
      <c r="H72" s="121" t="s">
        <v>68</v>
      </c>
      <c r="I72" s="123" t="str" cm="1">
        <f t="array" aca="1" ref="I72" ca="1">IF(N72="Ativo",IFERROR(_xlfn.XLOOKUP(H72,INDIRECT("'TV_"&amp;B72&amp;"'!B:B"),INDIRECT("'TV_"&amp;B72&amp;"'!C:C"),0)-_xlfn.XLOOKUP(H72,INDIRECT("'TV_"&amp;B72&amp;"'!B:B"),INDIRECT("'TV_"&amp;B72&amp;"'!D:D"),0),""),"")</f>
        <v/>
      </c>
      <c r="J72" s="121">
        <v>1</v>
      </c>
      <c r="K72" s="121" t="s">
        <v>371</v>
      </c>
      <c r="L72" s="122"/>
      <c r="M72" s="122"/>
      <c r="N72" s="123" t="str">
        <f t="shared" ca="1" si="3"/>
        <v/>
      </c>
      <c r="O72" s="121" t="s">
        <v>408</v>
      </c>
      <c r="P72" s="122"/>
      <c r="Q72" s="121"/>
      <c r="R72" s="121" t="s">
        <v>361</v>
      </c>
      <c r="AD72" s="124"/>
    </row>
    <row r="73" spans="2:30" s="24" customFormat="1" ht="14.25" x14ac:dyDescent="0.3">
      <c r="B73" s="150">
        <v>50</v>
      </c>
      <c r="C73" s="151" t="s">
        <v>445</v>
      </c>
      <c r="D73" s="121" t="s">
        <v>369</v>
      </c>
      <c r="E73" s="121" t="s">
        <v>300</v>
      </c>
      <c r="F73" s="121" t="s">
        <v>418</v>
      </c>
      <c r="G73" s="121"/>
      <c r="H73" s="121" t="s">
        <v>68</v>
      </c>
      <c r="I73" s="123" t="str" cm="1">
        <f t="array" aca="1" ref="I73" ca="1">IF(N73="Ativo",IFERROR(_xlfn.XLOOKUP(H73,INDIRECT("'TV_"&amp;B73&amp;"'!B:B"),INDIRECT("'TV_"&amp;B73&amp;"'!C:C"),0)-_xlfn.XLOOKUP(H73,INDIRECT("'TV_"&amp;B73&amp;"'!B:B"),INDIRECT("'TV_"&amp;B73&amp;"'!D:D"),0),""),"")</f>
        <v/>
      </c>
      <c r="J73" s="121">
        <v>1</v>
      </c>
      <c r="K73" s="121" t="s">
        <v>371</v>
      </c>
      <c r="L73" s="122"/>
      <c r="M73" s="122"/>
      <c r="N73" s="123" t="str">
        <f t="shared" ca="1" si="3"/>
        <v/>
      </c>
      <c r="O73" s="121" t="s">
        <v>408</v>
      </c>
      <c r="P73" s="122"/>
      <c r="Q73" s="121"/>
      <c r="R73" s="121" t="s">
        <v>361</v>
      </c>
      <c r="AD73" s="124"/>
    </row>
    <row r="74" spans="2:30" s="24" customFormat="1" ht="14.25" x14ac:dyDescent="0.3">
      <c r="B74" s="150">
        <v>51</v>
      </c>
      <c r="C74" s="151" t="s">
        <v>445</v>
      </c>
      <c r="D74" s="121" t="s">
        <v>369</v>
      </c>
      <c r="E74" s="121" t="s">
        <v>300</v>
      </c>
      <c r="F74" s="121" t="s">
        <v>418</v>
      </c>
      <c r="G74" s="121"/>
      <c r="H74" s="121" t="s">
        <v>68</v>
      </c>
      <c r="I74" s="123" t="str" cm="1">
        <f t="array" aca="1" ref="I74" ca="1">IF(N74="Ativo",IFERROR(_xlfn.XLOOKUP(H74,INDIRECT("'TV_"&amp;B74&amp;"'!B:B"),INDIRECT("'TV_"&amp;B74&amp;"'!C:C"),0)-_xlfn.XLOOKUP(H74,INDIRECT("'TV_"&amp;B74&amp;"'!B:B"),INDIRECT("'TV_"&amp;B74&amp;"'!D:D"),0),""),"")</f>
        <v/>
      </c>
      <c r="J74" s="121">
        <v>1</v>
      </c>
      <c r="K74" s="121" t="s">
        <v>371</v>
      </c>
      <c r="L74" s="122"/>
      <c r="M74" s="122"/>
      <c r="N74" s="123" t="str">
        <f t="shared" ca="1" si="3"/>
        <v/>
      </c>
      <c r="O74" s="121" t="s">
        <v>408</v>
      </c>
      <c r="P74" s="122"/>
      <c r="Q74" s="121"/>
      <c r="R74" s="121" t="s">
        <v>361</v>
      </c>
      <c r="AD74" s="124"/>
    </row>
    <row r="75" spans="2:30" s="24" customFormat="1" ht="14.25" x14ac:dyDescent="0.3">
      <c r="B75" s="150">
        <v>57</v>
      </c>
      <c r="C75" s="151" t="s">
        <v>445</v>
      </c>
      <c r="D75" s="121" t="s">
        <v>369</v>
      </c>
      <c r="E75" s="121" t="s">
        <v>300</v>
      </c>
      <c r="F75" s="121" t="s">
        <v>418</v>
      </c>
      <c r="G75" s="121"/>
      <c r="H75" s="121" t="s">
        <v>68</v>
      </c>
      <c r="I75" s="123" t="str" cm="1">
        <f t="array" aca="1" ref="I75" ca="1">IF(N75="Ativo",IFERROR(_xlfn.XLOOKUP(H75,INDIRECT("'TV_"&amp;B75&amp;"'!B:B"),INDIRECT("'TV_"&amp;B75&amp;"'!C:C"),0)-_xlfn.XLOOKUP(H75,INDIRECT("'TV_"&amp;B75&amp;"'!B:B"),INDIRECT("'TV_"&amp;B75&amp;"'!D:D"),0),""),"")</f>
        <v/>
      </c>
      <c r="J75" s="121">
        <v>1</v>
      </c>
      <c r="K75" s="121" t="s">
        <v>371</v>
      </c>
      <c r="L75" s="122"/>
      <c r="M75" s="122"/>
      <c r="N75" s="123" t="str">
        <f t="shared" ca="1" si="3"/>
        <v/>
      </c>
      <c r="O75" s="121" t="s">
        <v>408</v>
      </c>
      <c r="P75" s="122"/>
      <c r="Q75" s="121"/>
      <c r="R75" s="121" t="s">
        <v>361</v>
      </c>
      <c r="AD75" s="124"/>
    </row>
    <row r="76" spans="2:30" s="24" customFormat="1" ht="14.25" x14ac:dyDescent="0.3">
      <c r="B76" s="150">
        <v>1</v>
      </c>
      <c r="C76" s="151" t="s">
        <v>445</v>
      </c>
      <c r="D76" s="121" t="s">
        <v>369</v>
      </c>
      <c r="E76" s="121" t="s">
        <v>300</v>
      </c>
      <c r="F76" s="121" t="s">
        <v>411</v>
      </c>
      <c r="G76" s="121"/>
      <c r="H76" s="121" t="s">
        <v>56</v>
      </c>
      <c r="I76" s="123" t="str" cm="1">
        <f t="array" aca="1" ref="I76" ca="1">IF(N76="Ativo",IFERROR(_xlfn.XLOOKUP(H76,INDIRECT("'TV_"&amp;B76&amp;"'!B:B"),INDIRECT("'TV_"&amp;B76&amp;"'!C:C"),0)-_xlfn.XLOOKUP(H76,INDIRECT("'TV_"&amp;B76&amp;"'!B:B"),INDIRECT("'TV_"&amp;B76&amp;"'!D:D"),0),""),"")</f>
        <v/>
      </c>
      <c r="J76" s="121">
        <v>10</v>
      </c>
      <c r="K76" s="121" t="s">
        <v>371</v>
      </c>
      <c r="L76" s="122"/>
      <c r="M76" s="122"/>
      <c r="N76" s="123" t="str">
        <f t="shared" ca="1" si="3"/>
        <v/>
      </c>
      <c r="O76" s="121" t="s">
        <v>408</v>
      </c>
      <c r="P76" s="122"/>
      <c r="Q76" s="121"/>
      <c r="R76" s="121" t="s">
        <v>361</v>
      </c>
      <c r="AD76" s="124"/>
    </row>
    <row r="77" spans="2:30" s="24" customFormat="1" ht="14.25" x14ac:dyDescent="0.3">
      <c r="B77" s="150">
        <v>8</v>
      </c>
      <c r="C77" s="151" t="s">
        <v>445</v>
      </c>
      <c r="D77" s="121" t="s">
        <v>369</v>
      </c>
      <c r="E77" s="121" t="s">
        <v>300</v>
      </c>
      <c r="F77" s="121" t="s">
        <v>411</v>
      </c>
      <c r="G77" s="121"/>
      <c r="H77" s="121" t="s">
        <v>56</v>
      </c>
      <c r="I77" s="123" t="str" cm="1">
        <f t="array" aca="1" ref="I77" ca="1">IF(N77="Ativo",IFERROR(_xlfn.XLOOKUP(H77,INDIRECT("'TV_"&amp;B77&amp;"'!B:B"),INDIRECT("'TV_"&amp;B77&amp;"'!C:C"),0)-_xlfn.XLOOKUP(H77,INDIRECT("'TV_"&amp;B77&amp;"'!B:B"),INDIRECT("'TV_"&amp;B77&amp;"'!D:D"),0),""),"")</f>
        <v/>
      </c>
      <c r="J77" s="121">
        <v>10</v>
      </c>
      <c r="K77" s="121" t="s">
        <v>371</v>
      </c>
      <c r="L77" s="122"/>
      <c r="M77" s="122"/>
      <c r="N77" s="123" t="str">
        <f t="shared" ca="1" si="3"/>
        <v/>
      </c>
      <c r="O77" s="121" t="s">
        <v>408</v>
      </c>
      <c r="P77" s="122"/>
      <c r="Q77" s="121"/>
      <c r="R77" s="121" t="s">
        <v>361</v>
      </c>
      <c r="AD77" s="124"/>
    </row>
    <row r="78" spans="2:30" s="24" customFormat="1" ht="14.25" x14ac:dyDescent="0.3">
      <c r="B78" s="150">
        <v>52</v>
      </c>
      <c r="C78" s="151" t="s">
        <v>445</v>
      </c>
      <c r="D78" s="121" t="s">
        <v>369</v>
      </c>
      <c r="E78" s="121" t="s">
        <v>300</v>
      </c>
      <c r="F78" s="121" t="s">
        <v>411</v>
      </c>
      <c r="G78" s="121"/>
      <c r="H78" s="121" t="s">
        <v>56</v>
      </c>
      <c r="I78" s="123" t="str" cm="1">
        <f t="array" aca="1" ref="I78" ca="1">IF(N78="Ativo",IFERROR(_xlfn.XLOOKUP(H78,INDIRECT("'TV_"&amp;B78&amp;"'!B:B"),INDIRECT("'TV_"&amp;B78&amp;"'!C:C"),0)-_xlfn.XLOOKUP(H78,INDIRECT("'TV_"&amp;B78&amp;"'!B:B"),INDIRECT("'TV_"&amp;B78&amp;"'!D:D"),0),""),"")</f>
        <v/>
      </c>
      <c r="J78" s="121">
        <v>10</v>
      </c>
      <c r="K78" s="121" t="s">
        <v>371</v>
      </c>
      <c r="L78" s="122"/>
      <c r="M78" s="122"/>
      <c r="N78" s="123" t="str">
        <f t="shared" ca="1" si="3"/>
        <v/>
      </c>
      <c r="O78" s="121" t="s">
        <v>408</v>
      </c>
      <c r="P78" s="122"/>
      <c r="Q78" s="121"/>
      <c r="R78" s="121" t="s">
        <v>361</v>
      </c>
      <c r="AD78" s="124"/>
    </row>
    <row r="79" spans="2:30" s="24" customFormat="1" ht="14.25" x14ac:dyDescent="0.3">
      <c r="B79" s="150">
        <v>34</v>
      </c>
      <c r="C79" s="151" t="s">
        <v>445</v>
      </c>
      <c r="D79" s="121" t="s">
        <v>369</v>
      </c>
      <c r="E79" s="121" t="s">
        <v>300</v>
      </c>
      <c r="F79" s="121" t="s">
        <v>411</v>
      </c>
      <c r="G79" s="121"/>
      <c r="H79" s="121" t="s">
        <v>56</v>
      </c>
      <c r="I79" s="123" t="str" cm="1">
        <f t="array" aca="1" ref="I79" ca="1">IF(N79="Ativo",IFERROR(_xlfn.XLOOKUP(H79,INDIRECT("'TV_"&amp;B79&amp;"'!B:B"),INDIRECT("'TV_"&amp;B79&amp;"'!C:C"),0)-_xlfn.XLOOKUP(H79,INDIRECT("'TV_"&amp;B79&amp;"'!B:B"),INDIRECT("'TV_"&amp;B79&amp;"'!D:D"),0),""),"")</f>
        <v/>
      </c>
      <c r="J79" s="121">
        <v>10</v>
      </c>
      <c r="K79" s="121" t="s">
        <v>371</v>
      </c>
      <c r="L79" s="122"/>
      <c r="M79" s="122"/>
      <c r="N79" s="123" t="str">
        <f t="shared" ref="N79:N110" ca="1" si="4">IF(M79="","",IF(O79="Em negociação",IF(TODAY()-L79&gt;5,"Inativo","Ativo"),IF(O79="Instalado",IF(IF(K$2=FALSE,I$1,TODAY())&lt;=M79,"Ativo","Inativo"),IF(O79="Fechamento",IF(IF(K$2=FALSE,I$1,TODAY())&lt;=M79,"Ativo","Inativo"),"Inativo"))))</f>
        <v/>
      </c>
      <c r="O79" s="121" t="s">
        <v>408</v>
      </c>
      <c r="P79" s="122"/>
      <c r="Q79" s="121"/>
      <c r="R79" s="121" t="s">
        <v>361</v>
      </c>
      <c r="AD79" s="124"/>
    </row>
    <row r="80" spans="2:30" s="24" customFormat="1" ht="14.25" x14ac:dyDescent="0.3">
      <c r="B80" s="150">
        <v>11</v>
      </c>
      <c r="C80" s="151" t="s">
        <v>446</v>
      </c>
      <c r="D80" s="121" t="s">
        <v>374</v>
      </c>
      <c r="E80" s="121" t="s">
        <v>300</v>
      </c>
      <c r="F80" s="121" t="s">
        <v>375</v>
      </c>
      <c r="G80" s="121"/>
      <c r="H80" s="121" t="s">
        <v>56</v>
      </c>
      <c r="I80" s="123" cm="1">
        <f t="array" aca="1" ref="I80" ca="1">IF(N80="Ativo",IFERROR(_xlfn.XLOOKUP(H80,INDIRECT("'TV_"&amp;B80&amp;"'!B:B"),INDIRECT("'TV_"&amp;B80&amp;"'!C:C"),0)-_xlfn.XLOOKUP(H80,INDIRECT("'TV_"&amp;B80&amp;"'!B:B"),INDIRECT("'TV_"&amp;B80&amp;"'!D:D"),0),""),"")</f>
        <v>30</v>
      </c>
      <c r="J80" s="121">
        <v>20</v>
      </c>
      <c r="K80" s="121" t="s">
        <v>300</v>
      </c>
      <c r="L80" s="122">
        <v>45839</v>
      </c>
      <c r="M80" s="122">
        <v>46023</v>
      </c>
      <c r="N80" s="123" t="str">
        <f t="shared" ca="1" si="4"/>
        <v>Ativo</v>
      </c>
      <c r="O80" s="121" t="s">
        <v>344</v>
      </c>
      <c r="P80" s="122" t="s">
        <v>300</v>
      </c>
      <c r="Q80" s="121" t="s">
        <v>300</v>
      </c>
      <c r="R80" s="121"/>
      <c r="AD80" s="124"/>
    </row>
    <row r="81" spans="2:30" s="24" customFormat="1" ht="14.25" x14ac:dyDescent="0.3">
      <c r="B81" s="150">
        <v>13</v>
      </c>
      <c r="C81" s="151" t="s">
        <v>446</v>
      </c>
      <c r="D81" s="121" t="s">
        <v>374</v>
      </c>
      <c r="E81" s="121" t="s">
        <v>300</v>
      </c>
      <c r="F81" s="121" t="s">
        <v>375</v>
      </c>
      <c r="G81" s="121"/>
      <c r="H81" s="121" t="s">
        <v>56</v>
      </c>
      <c r="I81" s="123" cm="1">
        <f t="array" aca="1" ref="I81" ca="1">IF(N81="Ativo",IFERROR(_xlfn.XLOOKUP(H81,INDIRECT("'TV_"&amp;B81&amp;"'!B:B"),INDIRECT("'TV_"&amp;B81&amp;"'!C:C"),0)-_xlfn.XLOOKUP(H81,INDIRECT("'TV_"&amp;B81&amp;"'!B:B"),INDIRECT("'TV_"&amp;B81&amp;"'!D:D"),0),""),"")</f>
        <v>-20</v>
      </c>
      <c r="J81" s="121">
        <v>20</v>
      </c>
      <c r="K81" s="121" t="s">
        <v>300</v>
      </c>
      <c r="L81" s="122">
        <v>45839</v>
      </c>
      <c r="M81" s="122">
        <v>46023</v>
      </c>
      <c r="N81" s="123" t="str">
        <f t="shared" ca="1" si="4"/>
        <v>Ativo</v>
      </c>
      <c r="O81" s="121" t="s">
        <v>344</v>
      </c>
      <c r="P81" s="122" t="s">
        <v>300</v>
      </c>
      <c r="Q81" s="121" t="s">
        <v>300</v>
      </c>
      <c r="R81" s="121"/>
      <c r="AD81" s="124"/>
    </row>
    <row r="82" spans="2:30" s="24" customFormat="1" ht="14.25" x14ac:dyDescent="0.3">
      <c r="B82" s="150">
        <v>26</v>
      </c>
      <c r="C82" s="151" t="s">
        <v>446</v>
      </c>
      <c r="D82" s="121" t="s">
        <v>374</v>
      </c>
      <c r="E82" s="121" t="s">
        <v>300</v>
      </c>
      <c r="F82" s="121" t="s">
        <v>375</v>
      </c>
      <c r="G82" s="121"/>
      <c r="H82" s="121" t="s">
        <v>56</v>
      </c>
      <c r="I82" s="123" cm="1">
        <f t="array" aca="1" ref="I82" ca="1">IF(N82="Ativo",IFERROR(_xlfn.XLOOKUP(H82,INDIRECT("'TV_"&amp;B82&amp;"'!B:B"),INDIRECT("'TV_"&amp;B82&amp;"'!C:C"),0)-_xlfn.XLOOKUP(H82,INDIRECT("'TV_"&amp;B82&amp;"'!B:B"),INDIRECT("'TV_"&amp;B82&amp;"'!D:D"),0),""),"")</f>
        <v>30</v>
      </c>
      <c r="J82" s="121">
        <v>20</v>
      </c>
      <c r="K82" s="121" t="s">
        <v>300</v>
      </c>
      <c r="L82" s="122">
        <v>45839</v>
      </c>
      <c r="M82" s="122">
        <v>46023</v>
      </c>
      <c r="N82" s="123" t="str">
        <f t="shared" ca="1" si="4"/>
        <v>Ativo</v>
      </c>
      <c r="O82" s="121" t="s">
        <v>344</v>
      </c>
      <c r="P82" s="122" t="s">
        <v>300</v>
      </c>
      <c r="Q82" s="121" t="s">
        <v>300</v>
      </c>
      <c r="R82" s="121"/>
      <c r="AD82" s="124"/>
    </row>
    <row r="83" spans="2:30" s="24" customFormat="1" ht="14.25" x14ac:dyDescent="0.3">
      <c r="B83" s="150">
        <v>57</v>
      </c>
      <c r="C83" s="151" t="s">
        <v>446</v>
      </c>
      <c r="D83" s="121" t="s">
        <v>374</v>
      </c>
      <c r="E83" s="121" t="s">
        <v>300</v>
      </c>
      <c r="F83" s="121" t="s">
        <v>375</v>
      </c>
      <c r="G83" s="121"/>
      <c r="H83" s="121" t="s">
        <v>56</v>
      </c>
      <c r="I83" s="123" cm="1">
        <f t="array" aca="1" ref="I83" ca="1">IF(N83="Ativo",IFERROR(_xlfn.XLOOKUP(H83,INDIRECT("'TV_"&amp;B83&amp;"'!B:B"),INDIRECT("'TV_"&amp;B83&amp;"'!C:C"),0)-_xlfn.XLOOKUP(H83,INDIRECT("'TV_"&amp;B83&amp;"'!B:B"),INDIRECT("'TV_"&amp;B83&amp;"'!D:D"),0),""),"")</f>
        <v>30</v>
      </c>
      <c r="J83" s="121">
        <v>20</v>
      </c>
      <c r="K83" s="121" t="s">
        <v>300</v>
      </c>
      <c r="L83" s="122">
        <v>45839</v>
      </c>
      <c r="M83" s="122">
        <v>46023</v>
      </c>
      <c r="N83" s="123" t="str">
        <f t="shared" ca="1" si="4"/>
        <v>Ativo</v>
      </c>
      <c r="O83" s="121" t="s">
        <v>344</v>
      </c>
      <c r="P83" s="122" t="s">
        <v>300</v>
      </c>
      <c r="Q83" s="121" t="s">
        <v>300</v>
      </c>
      <c r="R83" s="121"/>
      <c r="AD83" s="124"/>
    </row>
    <row r="84" spans="2:30" s="24" customFormat="1" ht="14.25" x14ac:dyDescent="0.3">
      <c r="B84" s="150">
        <v>58</v>
      </c>
      <c r="C84" s="151" t="s">
        <v>446</v>
      </c>
      <c r="D84" s="121" t="s">
        <v>374</v>
      </c>
      <c r="E84" s="121" t="s">
        <v>300</v>
      </c>
      <c r="F84" s="121" t="s">
        <v>375</v>
      </c>
      <c r="G84" s="121"/>
      <c r="H84" s="121" t="s">
        <v>56</v>
      </c>
      <c r="I84" s="123" cm="1">
        <f t="array" aca="1" ref="I84" ca="1">IF(N84="Ativo",IFERROR(_xlfn.XLOOKUP(H84,INDIRECT("'TV_"&amp;B84&amp;"'!B:B"),INDIRECT("'TV_"&amp;B84&amp;"'!C:C"),0)-_xlfn.XLOOKUP(H84,INDIRECT("'TV_"&amp;B84&amp;"'!B:B"),INDIRECT("'TV_"&amp;B84&amp;"'!D:D"),0),""),"")</f>
        <v>-20</v>
      </c>
      <c r="J84" s="121">
        <v>20</v>
      </c>
      <c r="K84" s="121" t="s">
        <v>300</v>
      </c>
      <c r="L84" s="122">
        <v>45839</v>
      </c>
      <c r="M84" s="122">
        <v>46023</v>
      </c>
      <c r="N84" s="123" t="str">
        <f t="shared" ca="1" si="4"/>
        <v>Ativo</v>
      </c>
      <c r="O84" s="121" t="s">
        <v>344</v>
      </c>
      <c r="P84" s="122" t="s">
        <v>300</v>
      </c>
      <c r="Q84" s="121" t="s">
        <v>300</v>
      </c>
      <c r="R84" s="121"/>
      <c r="AD84" s="124"/>
    </row>
    <row r="85" spans="2:30" s="24" customFormat="1" ht="14.25" x14ac:dyDescent="0.3">
      <c r="B85" s="150">
        <v>8</v>
      </c>
      <c r="C85" s="151" t="s">
        <v>449</v>
      </c>
      <c r="D85" s="121" t="s">
        <v>378</v>
      </c>
      <c r="E85" s="121" t="s">
        <v>300</v>
      </c>
      <c r="F85" s="121" t="s">
        <v>379</v>
      </c>
      <c r="G85" s="121"/>
      <c r="H85" s="121" t="s">
        <v>48</v>
      </c>
      <c r="I85" s="123" t="str" cm="1">
        <f t="array" aca="1" ref="I85" ca="1">IF(N85="Ativo",IFERROR(_xlfn.XLOOKUP(H85,INDIRECT("'TV_"&amp;B85&amp;"'!B:B"),INDIRECT("'TV_"&amp;B85&amp;"'!C:C"),0)-_xlfn.XLOOKUP(H85,INDIRECT("'TV_"&amp;B85&amp;"'!B:B"),INDIRECT("'TV_"&amp;B85&amp;"'!D:D"),0),""),"")</f>
        <v/>
      </c>
      <c r="J85" s="121">
        <v>1</v>
      </c>
      <c r="K85" s="121" t="s">
        <v>300</v>
      </c>
      <c r="L85" s="122">
        <v>45775</v>
      </c>
      <c r="M85" s="122">
        <v>45870</v>
      </c>
      <c r="N85" s="123" t="str">
        <f t="shared" ca="1" si="4"/>
        <v>Inativo</v>
      </c>
      <c r="O85" s="121" t="s">
        <v>344</v>
      </c>
      <c r="P85" s="122" t="s">
        <v>300</v>
      </c>
      <c r="Q85" s="121" t="s">
        <v>300</v>
      </c>
      <c r="R85" s="121" t="s">
        <v>332</v>
      </c>
      <c r="AD85" s="124"/>
    </row>
    <row r="86" spans="2:30" s="24" customFormat="1" ht="14.25" x14ac:dyDescent="0.3">
      <c r="B86" s="150">
        <v>51</v>
      </c>
      <c r="C86" s="151" t="s">
        <v>449</v>
      </c>
      <c r="D86" s="121" t="s">
        <v>378</v>
      </c>
      <c r="E86" s="121" t="s">
        <v>300</v>
      </c>
      <c r="F86" s="121" t="s">
        <v>379</v>
      </c>
      <c r="G86" s="121"/>
      <c r="H86" s="121" t="s">
        <v>48</v>
      </c>
      <c r="I86" s="123" t="str" cm="1">
        <f t="array" aca="1" ref="I86" ca="1">IF(N86="Ativo",IFERROR(_xlfn.XLOOKUP(H86,INDIRECT("'TV_"&amp;B86&amp;"'!B:B"),INDIRECT("'TV_"&amp;B86&amp;"'!C:C"),0)-_xlfn.XLOOKUP(H86,INDIRECT("'TV_"&amp;B86&amp;"'!B:B"),INDIRECT("'TV_"&amp;B86&amp;"'!D:D"),0),""),"")</f>
        <v/>
      </c>
      <c r="J86" s="121">
        <v>1</v>
      </c>
      <c r="K86" s="121" t="s">
        <v>300</v>
      </c>
      <c r="L86" s="122">
        <v>45775</v>
      </c>
      <c r="M86" s="122">
        <v>45870</v>
      </c>
      <c r="N86" s="123" t="str">
        <f t="shared" ca="1" si="4"/>
        <v>Inativo</v>
      </c>
      <c r="O86" s="121" t="s">
        <v>382</v>
      </c>
      <c r="P86" s="122" t="s">
        <v>300</v>
      </c>
      <c r="Q86" s="121" t="s">
        <v>300</v>
      </c>
      <c r="R86" s="121" t="s">
        <v>332</v>
      </c>
      <c r="AD86" s="124"/>
    </row>
    <row r="87" spans="2:30" s="24" customFormat="1" ht="14.25" x14ac:dyDescent="0.3">
      <c r="B87" s="150">
        <v>57</v>
      </c>
      <c r="C87" s="151" t="s">
        <v>449</v>
      </c>
      <c r="D87" s="121" t="s">
        <v>378</v>
      </c>
      <c r="E87" s="121" t="s">
        <v>300</v>
      </c>
      <c r="F87" s="121" t="s">
        <v>379</v>
      </c>
      <c r="G87" s="121"/>
      <c r="H87" s="121" t="s">
        <v>48</v>
      </c>
      <c r="I87" s="123" t="str" cm="1">
        <f t="array" aca="1" ref="I87" ca="1">IF(N87="Ativo",IFERROR(_xlfn.XLOOKUP(H87,INDIRECT("'TV_"&amp;B87&amp;"'!B:B"),INDIRECT("'TV_"&amp;B87&amp;"'!C:C"),0)-_xlfn.XLOOKUP(H87,INDIRECT("'TV_"&amp;B87&amp;"'!B:B"),INDIRECT("'TV_"&amp;B87&amp;"'!D:D"),0),""),"")</f>
        <v/>
      </c>
      <c r="J87" s="121">
        <v>1</v>
      </c>
      <c r="K87" s="121" t="s">
        <v>300</v>
      </c>
      <c r="L87" s="122">
        <v>45775</v>
      </c>
      <c r="M87" s="122">
        <v>45870</v>
      </c>
      <c r="N87" s="123" t="str">
        <f t="shared" ref="N87:N88" ca="1" si="5">IF(M87="","",IF(O87="Em negociação",IF(TODAY()-L87&gt;5,"Inativo","Ativo"),IF(O87="Instalado",IF(IF(K$2=FALSE,I$1,TODAY())&lt;=M87,"Ativo","Inativo"),IF(O87="Fechamento",IF(IF(K$2=FALSE,I$1,TODAY())&lt;=M87,"Ativo","Inativo"),"Inativo"))))</f>
        <v>Inativo</v>
      </c>
      <c r="O87" s="121" t="s">
        <v>382</v>
      </c>
      <c r="P87" s="122" t="s">
        <v>300</v>
      </c>
      <c r="Q87" s="121" t="s">
        <v>300</v>
      </c>
      <c r="R87" s="121" t="s">
        <v>332</v>
      </c>
      <c r="AD87" s="124"/>
    </row>
    <row r="88" spans="2:30" s="24" customFormat="1" ht="14.25" x14ac:dyDescent="0.3">
      <c r="B88" s="150">
        <v>51</v>
      </c>
      <c r="C88" s="151" t="s">
        <v>449</v>
      </c>
      <c r="D88" s="121" t="s">
        <v>416</v>
      </c>
      <c r="E88" s="121" t="s">
        <v>388</v>
      </c>
      <c r="F88" s="121" t="s">
        <v>387</v>
      </c>
      <c r="G88" s="121"/>
      <c r="H88" s="121" t="s">
        <v>64</v>
      </c>
      <c r="I88" s="123" t="str" cm="1">
        <f t="array" aca="1" ref="I88" ca="1">IF(N88="Ativo",IFERROR(_xlfn.XLOOKUP(H88,INDIRECT("'TV_"&amp;B88&amp;"'!B:B"),INDIRECT("'TV_"&amp;B88&amp;"'!C:C"),0)-_xlfn.XLOOKUP(H88,INDIRECT("'TV_"&amp;B88&amp;"'!B:B"),INDIRECT("'TV_"&amp;B88&amp;"'!D:D"),0),""),"")</f>
        <v/>
      </c>
      <c r="J88" s="121">
        <v>1</v>
      </c>
      <c r="K88" s="121" t="s">
        <v>341</v>
      </c>
      <c r="L88" s="122"/>
      <c r="M88" s="122"/>
      <c r="N88" s="123" t="str">
        <f t="shared" ca="1" si="5"/>
        <v/>
      </c>
      <c r="O88" s="121" t="s">
        <v>408</v>
      </c>
      <c r="P88" s="122"/>
      <c r="Q88" s="121"/>
      <c r="R88" s="121" t="s">
        <v>427</v>
      </c>
      <c r="AD88" s="124"/>
    </row>
    <row r="89" spans="2:30" s="24" customFormat="1" ht="14.25" x14ac:dyDescent="0.3">
      <c r="B89" s="121"/>
      <c r="C89" s="151"/>
      <c r="D89" s="121"/>
      <c r="E89" s="121"/>
      <c r="F89" s="121"/>
      <c r="G89" s="121"/>
      <c r="H89" s="121"/>
      <c r="I89" s="123" t="str" cm="1">
        <f t="array" aca="1" ref="I89" ca="1">IF(N89="Ativo",IFERROR(_xlfn.XLOOKUP(H89,INDIRECT("'TV_"&amp;B89&amp;"'!B:B"),INDIRECT("'TV_"&amp;B89&amp;"'!C:C"),0)-_xlfn.XLOOKUP(H89,INDIRECT("'TV_"&amp;B89&amp;"'!B:B"),INDIRECT("'TV_"&amp;B89&amp;"'!D:D"),0),""),"")</f>
        <v/>
      </c>
      <c r="J89" s="121"/>
      <c r="K89" s="121"/>
      <c r="L89" s="122"/>
      <c r="M89" s="122"/>
      <c r="N89" s="123" t="str">
        <f t="shared" ref="N89:N151" ca="1" si="6">IF(M89="","",IF(O89="Em negociação",IF(TODAY()-L89&gt;5,"Inativo","Ativo"),IF(O89="Instalado",IF(IF(K$2=FALSE,I$1,TODAY())&lt;=M89,"Ativo","Inativo"),IF(O89="Fechamento",IF(IF(K$2=FALSE,I$1,TODAY())&lt;=M89,"Ativo","Inativo"),"Inativo"))))</f>
        <v/>
      </c>
      <c r="O89" s="121"/>
      <c r="P89" s="122"/>
      <c r="Q89" s="121"/>
      <c r="R89" s="121"/>
      <c r="AD89" s="124"/>
    </row>
    <row r="90" spans="2:30" s="24" customFormat="1" ht="14.25" x14ac:dyDescent="0.3">
      <c r="B90" s="121"/>
      <c r="C90" s="151"/>
      <c r="D90" s="121"/>
      <c r="E90" s="121"/>
      <c r="F90" s="121"/>
      <c r="G90" s="121"/>
      <c r="H90" s="121"/>
      <c r="I90" s="123" t="str" cm="1">
        <f t="array" aca="1" ref="I90" ca="1">IF(N90="Ativo",IFERROR(_xlfn.XLOOKUP(H90,INDIRECT("'TV_"&amp;B90&amp;"'!B:B"),INDIRECT("'TV_"&amp;B90&amp;"'!C:C"),0)-_xlfn.XLOOKUP(H90,INDIRECT("'TV_"&amp;B90&amp;"'!B:B"),INDIRECT("'TV_"&amp;B90&amp;"'!D:D"),0),""),"")</f>
        <v/>
      </c>
      <c r="J90" s="121"/>
      <c r="K90" s="121"/>
      <c r="L90" s="122"/>
      <c r="M90" s="122"/>
      <c r="N90" s="123" t="str">
        <f t="shared" ca="1" si="6"/>
        <v/>
      </c>
      <c r="O90" s="121"/>
      <c r="P90" s="122"/>
      <c r="Q90" s="121"/>
      <c r="R90" s="121"/>
      <c r="AD90" s="124"/>
    </row>
    <row r="91" spans="2:30" s="24" customFormat="1" ht="14.25" x14ac:dyDescent="0.3">
      <c r="B91" s="121"/>
      <c r="C91" s="151"/>
      <c r="D91" s="121"/>
      <c r="E91" s="121"/>
      <c r="F91" s="121"/>
      <c r="G91" s="121"/>
      <c r="H91" s="121"/>
      <c r="I91" s="123" t="str" cm="1">
        <f t="array" aca="1" ref="I91" ca="1">IF(N91="Ativo",IFERROR(_xlfn.XLOOKUP(H91,INDIRECT("'TV_"&amp;B91&amp;"'!B:B"),INDIRECT("'TV_"&amp;B91&amp;"'!C:C"),0)-_xlfn.XLOOKUP(H91,INDIRECT("'TV_"&amp;B91&amp;"'!B:B"),INDIRECT("'TV_"&amp;B91&amp;"'!D:D"),0),""),"")</f>
        <v/>
      </c>
      <c r="J91" s="121"/>
      <c r="K91" s="121"/>
      <c r="L91" s="122"/>
      <c r="M91" s="122"/>
      <c r="N91" s="123" t="str">
        <f t="shared" ca="1" si="6"/>
        <v/>
      </c>
      <c r="O91" s="121"/>
      <c r="P91" s="122"/>
      <c r="Q91" s="121"/>
      <c r="R91" s="121"/>
      <c r="AD91" s="124"/>
    </row>
    <row r="92" spans="2:30" s="24" customFormat="1" ht="14.25" x14ac:dyDescent="0.3">
      <c r="B92" s="121"/>
      <c r="C92" s="151"/>
      <c r="D92" s="121"/>
      <c r="E92" s="121"/>
      <c r="F92" s="121"/>
      <c r="G92" s="121"/>
      <c r="H92" s="121"/>
      <c r="I92" s="123" t="str" cm="1">
        <f t="array" aca="1" ref="I92" ca="1">IF(N92="Ativo",IFERROR(_xlfn.XLOOKUP(H92,INDIRECT("'TV_"&amp;B92&amp;"'!B:B"),INDIRECT("'TV_"&amp;B92&amp;"'!C:C"),0)-_xlfn.XLOOKUP(H92,INDIRECT("'TV_"&amp;B92&amp;"'!B:B"),INDIRECT("'TV_"&amp;B92&amp;"'!D:D"),0),""),"")</f>
        <v/>
      </c>
      <c r="J92" s="121"/>
      <c r="K92" s="121"/>
      <c r="L92" s="122"/>
      <c r="M92" s="122"/>
      <c r="N92" s="123" t="str">
        <f t="shared" ca="1" si="6"/>
        <v/>
      </c>
      <c r="O92" s="121"/>
      <c r="P92" s="122"/>
      <c r="Q92" s="121"/>
      <c r="R92" s="121"/>
      <c r="AD92" s="124"/>
    </row>
    <row r="93" spans="2:30" s="24" customFormat="1" ht="14.25" x14ac:dyDescent="0.3">
      <c r="B93" s="121"/>
      <c r="C93" s="151"/>
      <c r="D93" s="121"/>
      <c r="E93" s="121"/>
      <c r="F93" s="121"/>
      <c r="G93" s="121"/>
      <c r="H93" s="121"/>
      <c r="I93" s="123" t="str" cm="1">
        <f t="array" aca="1" ref="I93" ca="1">IF(N93="Ativo",IFERROR(_xlfn.XLOOKUP(H93,INDIRECT("'TV_"&amp;B93&amp;"'!B:B"),INDIRECT("'TV_"&amp;B93&amp;"'!C:C"),0)-_xlfn.XLOOKUP(H93,INDIRECT("'TV_"&amp;B93&amp;"'!B:B"),INDIRECT("'TV_"&amp;B93&amp;"'!D:D"),0),""),"")</f>
        <v/>
      </c>
      <c r="J93" s="121"/>
      <c r="K93" s="121"/>
      <c r="L93" s="122"/>
      <c r="M93" s="122"/>
      <c r="N93" s="123" t="str">
        <f t="shared" ca="1" si="6"/>
        <v/>
      </c>
      <c r="O93" s="121"/>
      <c r="P93" s="122"/>
      <c r="Q93" s="121"/>
      <c r="R93" s="121"/>
      <c r="AD93" s="124"/>
    </row>
    <row r="94" spans="2:30" s="24" customFormat="1" ht="14.25" x14ac:dyDescent="0.3">
      <c r="B94" s="121"/>
      <c r="C94" s="151"/>
      <c r="D94" s="121"/>
      <c r="E94" s="121"/>
      <c r="F94" s="121"/>
      <c r="G94" s="121"/>
      <c r="H94" s="121"/>
      <c r="I94" s="123" t="str" cm="1">
        <f t="array" aca="1" ref="I94" ca="1">IF(N94="Ativo",IFERROR(_xlfn.XLOOKUP(H94,INDIRECT("'TV_"&amp;B94&amp;"'!B:B"),INDIRECT("'TV_"&amp;B94&amp;"'!C:C"),0)-_xlfn.XLOOKUP(H94,INDIRECT("'TV_"&amp;B94&amp;"'!B:B"),INDIRECT("'TV_"&amp;B94&amp;"'!D:D"),0),""),"")</f>
        <v/>
      </c>
      <c r="J94" s="121"/>
      <c r="K94" s="121"/>
      <c r="L94" s="122"/>
      <c r="M94" s="122"/>
      <c r="N94" s="123" t="str">
        <f t="shared" ca="1" si="6"/>
        <v/>
      </c>
      <c r="O94" s="121"/>
      <c r="P94" s="122"/>
      <c r="Q94" s="121"/>
      <c r="R94" s="121"/>
      <c r="AD94" s="124"/>
    </row>
    <row r="95" spans="2:30" s="24" customFormat="1" ht="14.25" x14ac:dyDescent="0.3">
      <c r="B95" s="121"/>
      <c r="C95" s="151"/>
      <c r="D95" s="121"/>
      <c r="E95" s="121"/>
      <c r="F95" s="121"/>
      <c r="G95" s="121"/>
      <c r="H95" s="121"/>
      <c r="I95" s="123" t="str" cm="1">
        <f t="array" aca="1" ref="I95" ca="1">IF(N95="Ativo",IFERROR(_xlfn.XLOOKUP(H95,INDIRECT("'TV_"&amp;B95&amp;"'!B:B"),INDIRECT("'TV_"&amp;B95&amp;"'!C:C"),0)-_xlfn.XLOOKUP(H95,INDIRECT("'TV_"&amp;B95&amp;"'!B:B"),INDIRECT("'TV_"&amp;B95&amp;"'!D:D"),0),""),"")</f>
        <v/>
      </c>
      <c r="J95" s="121"/>
      <c r="K95" s="121"/>
      <c r="L95" s="122"/>
      <c r="M95" s="122"/>
      <c r="N95" s="123" t="str">
        <f t="shared" ca="1" si="6"/>
        <v/>
      </c>
      <c r="O95" s="121"/>
      <c r="P95" s="122"/>
      <c r="Q95" s="121"/>
      <c r="R95" s="121"/>
      <c r="AD95" s="124"/>
    </row>
    <row r="96" spans="2:30" s="24" customFormat="1" ht="14.25" x14ac:dyDescent="0.3">
      <c r="B96" s="121"/>
      <c r="C96" s="151"/>
      <c r="D96" s="121"/>
      <c r="E96" s="121"/>
      <c r="F96" s="121"/>
      <c r="G96" s="121"/>
      <c r="H96" s="121"/>
      <c r="I96" s="123" t="str" cm="1">
        <f t="array" aca="1" ref="I96" ca="1">IF(N96="Ativo",IFERROR(_xlfn.XLOOKUP(H96,INDIRECT("'TV_"&amp;B96&amp;"'!B:B"),INDIRECT("'TV_"&amp;B96&amp;"'!C:C"),0)-_xlfn.XLOOKUP(H96,INDIRECT("'TV_"&amp;B96&amp;"'!B:B"),INDIRECT("'TV_"&amp;B96&amp;"'!D:D"),0),""),"")</f>
        <v/>
      </c>
      <c r="J96" s="121"/>
      <c r="K96" s="121"/>
      <c r="L96" s="122"/>
      <c r="M96" s="122"/>
      <c r="N96" s="123" t="str">
        <f t="shared" ca="1" si="6"/>
        <v/>
      </c>
      <c r="O96" s="121"/>
      <c r="P96" s="122"/>
      <c r="Q96" s="121"/>
      <c r="R96" s="121"/>
      <c r="AD96" s="124"/>
    </row>
    <row r="97" spans="2:30" s="24" customFormat="1" ht="14.25" x14ac:dyDescent="0.3">
      <c r="B97" s="121"/>
      <c r="C97" s="151"/>
      <c r="D97" s="121"/>
      <c r="E97" s="121"/>
      <c r="F97" s="121"/>
      <c r="G97" s="121"/>
      <c r="H97" s="121"/>
      <c r="I97" s="123" t="str" cm="1">
        <f t="array" aca="1" ref="I97" ca="1">IF(N97="Ativo",IFERROR(_xlfn.XLOOKUP(H97,INDIRECT("'TV_"&amp;B97&amp;"'!B:B"),INDIRECT("'TV_"&amp;B97&amp;"'!C:C"),0)-_xlfn.XLOOKUP(H97,INDIRECT("'TV_"&amp;B97&amp;"'!B:B"),INDIRECT("'TV_"&amp;B97&amp;"'!D:D"),0),""),"")</f>
        <v/>
      </c>
      <c r="J97" s="121"/>
      <c r="K97" s="121"/>
      <c r="L97" s="122"/>
      <c r="M97" s="122"/>
      <c r="N97" s="123" t="str">
        <f t="shared" ca="1" si="6"/>
        <v/>
      </c>
      <c r="O97" s="121"/>
      <c r="P97" s="122"/>
      <c r="Q97" s="121"/>
      <c r="R97" s="121"/>
      <c r="AD97" s="124"/>
    </row>
    <row r="98" spans="2:30" s="24" customFormat="1" ht="14.25" x14ac:dyDescent="0.3">
      <c r="B98" s="121"/>
      <c r="C98" s="151"/>
      <c r="D98" s="121"/>
      <c r="E98" s="121"/>
      <c r="F98" s="121"/>
      <c r="G98" s="121"/>
      <c r="H98" s="121"/>
      <c r="I98" s="123" t="str" cm="1">
        <f t="array" aca="1" ref="I98" ca="1">IF(N98="Ativo",IFERROR(_xlfn.XLOOKUP(H98,INDIRECT("'TV_"&amp;B98&amp;"'!B:B"),INDIRECT("'TV_"&amp;B98&amp;"'!C:C"),0)-_xlfn.XLOOKUP(H98,INDIRECT("'TV_"&amp;B98&amp;"'!B:B"),INDIRECT("'TV_"&amp;B98&amp;"'!D:D"),0),""),"")</f>
        <v/>
      </c>
      <c r="J98" s="121"/>
      <c r="K98" s="121"/>
      <c r="L98" s="122"/>
      <c r="M98" s="122"/>
      <c r="N98" s="123" t="str">
        <f t="shared" ca="1" si="6"/>
        <v/>
      </c>
      <c r="O98" s="121"/>
      <c r="P98" s="122"/>
      <c r="Q98" s="121"/>
      <c r="R98" s="121"/>
      <c r="AD98" s="124"/>
    </row>
    <row r="99" spans="2:30" s="24" customFormat="1" ht="14.25" x14ac:dyDescent="0.3">
      <c r="B99" s="121"/>
      <c r="C99" s="151"/>
      <c r="D99" s="121"/>
      <c r="E99" s="121"/>
      <c r="F99" s="121"/>
      <c r="G99" s="121"/>
      <c r="H99" s="121"/>
      <c r="I99" s="123" t="str" cm="1">
        <f t="array" aca="1" ref="I99" ca="1">IF(N99="Ativo",IFERROR(_xlfn.XLOOKUP(H99,INDIRECT("'TV_"&amp;B99&amp;"'!B:B"),INDIRECT("'TV_"&amp;B99&amp;"'!C:C"),0)-_xlfn.XLOOKUP(H99,INDIRECT("'TV_"&amp;B99&amp;"'!B:B"),INDIRECT("'TV_"&amp;B99&amp;"'!D:D"),0),""),"")</f>
        <v/>
      </c>
      <c r="J99" s="121"/>
      <c r="K99" s="121"/>
      <c r="L99" s="122"/>
      <c r="M99" s="122"/>
      <c r="N99" s="123" t="str">
        <f t="shared" ca="1" si="6"/>
        <v/>
      </c>
      <c r="O99" s="121"/>
      <c r="P99" s="122"/>
      <c r="Q99" s="121"/>
      <c r="R99" s="121"/>
      <c r="AD99" s="124"/>
    </row>
    <row r="100" spans="2:30" s="24" customFormat="1" ht="14.25" x14ac:dyDescent="0.3">
      <c r="B100" s="121"/>
      <c r="C100" s="151"/>
      <c r="D100" s="121"/>
      <c r="E100" s="121"/>
      <c r="F100" s="121"/>
      <c r="G100" s="121"/>
      <c r="H100" s="121"/>
      <c r="I100" s="123" t="str" cm="1">
        <f t="array" aca="1" ref="I100" ca="1">IF(N100="Ativo",IFERROR(_xlfn.XLOOKUP(H100,INDIRECT("'TV_"&amp;B100&amp;"'!B:B"),INDIRECT("'TV_"&amp;B100&amp;"'!C:C"),0)-_xlfn.XLOOKUP(H100,INDIRECT("'TV_"&amp;B100&amp;"'!B:B"),INDIRECT("'TV_"&amp;B100&amp;"'!D:D"),0),""),"")</f>
        <v/>
      </c>
      <c r="J100" s="121"/>
      <c r="K100" s="121"/>
      <c r="L100" s="122"/>
      <c r="M100" s="122"/>
      <c r="N100" s="123" t="str">
        <f t="shared" ca="1" si="6"/>
        <v/>
      </c>
      <c r="O100" s="121"/>
      <c r="P100" s="122"/>
      <c r="Q100" s="121"/>
      <c r="R100" s="121"/>
      <c r="AD100" s="124"/>
    </row>
    <row r="101" spans="2:30" s="24" customFormat="1" ht="14.25" x14ac:dyDescent="0.3">
      <c r="B101" s="121"/>
      <c r="C101" s="151"/>
      <c r="D101" s="121"/>
      <c r="E101" s="121"/>
      <c r="F101" s="121"/>
      <c r="G101" s="121"/>
      <c r="H101" s="121"/>
      <c r="I101" s="123" t="str" cm="1">
        <f t="array" aca="1" ref="I101" ca="1">IF(N101="Ativo",IFERROR(_xlfn.XLOOKUP(H101,INDIRECT("'TV_"&amp;B101&amp;"'!B:B"),INDIRECT("'TV_"&amp;B101&amp;"'!C:C"),0)-_xlfn.XLOOKUP(H101,INDIRECT("'TV_"&amp;B101&amp;"'!B:B"),INDIRECT("'TV_"&amp;B101&amp;"'!D:D"),0),""),"")</f>
        <v/>
      </c>
      <c r="J101" s="121"/>
      <c r="K101" s="121"/>
      <c r="L101" s="122"/>
      <c r="M101" s="122"/>
      <c r="N101" s="123" t="str">
        <f t="shared" ca="1" si="6"/>
        <v/>
      </c>
      <c r="O101" s="121"/>
      <c r="P101" s="122"/>
      <c r="Q101" s="121"/>
      <c r="R101" s="121"/>
      <c r="AD101" s="124"/>
    </row>
    <row r="102" spans="2:30" s="24" customFormat="1" ht="14.25" x14ac:dyDescent="0.3">
      <c r="B102" s="121"/>
      <c r="C102" s="151"/>
      <c r="D102" s="121"/>
      <c r="E102" s="121"/>
      <c r="F102" s="121"/>
      <c r="G102" s="121"/>
      <c r="H102" s="121"/>
      <c r="I102" s="123" t="str" cm="1">
        <f t="array" aca="1" ref="I102" ca="1">IF(N102="Ativo",IFERROR(_xlfn.XLOOKUP(H102,INDIRECT("'TV_"&amp;B102&amp;"'!B:B"),INDIRECT("'TV_"&amp;B102&amp;"'!C:C"),0)-_xlfn.XLOOKUP(H102,INDIRECT("'TV_"&amp;B102&amp;"'!B:B"),INDIRECT("'TV_"&amp;B102&amp;"'!D:D"),0),""),"")</f>
        <v/>
      </c>
      <c r="J102" s="121"/>
      <c r="K102" s="121"/>
      <c r="L102" s="122"/>
      <c r="M102" s="122"/>
      <c r="N102" s="123" t="str">
        <f t="shared" ca="1" si="6"/>
        <v/>
      </c>
      <c r="O102" s="121"/>
      <c r="P102" s="122"/>
      <c r="Q102" s="121"/>
      <c r="R102" s="121"/>
      <c r="AD102" s="124"/>
    </row>
    <row r="103" spans="2:30" s="24" customFormat="1" ht="14.25" x14ac:dyDescent="0.3">
      <c r="B103" s="121"/>
      <c r="C103" s="151"/>
      <c r="D103" s="121"/>
      <c r="E103" s="121"/>
      <c r="F103" s="121"/>
      <c r="G103" s="121"/>
      <c r="H103" s="121"/>
      <c r="I103" s="123" t="str" cm="1">
        <f t="array" aca="1" ref="I103" ca="1">IF(N103="Ativo",IFERROR(_xlfn.XLOOKUP(H103,INDIRECT("'TV_"&amp;B103&amp;"'!B:B"),INDIRECT("'TV_"&amp;B103&amp;"'!C:C"),0)-_xlfn.XLOOKUP(H103,INDIRECT("'TV_"&amp;B103&amp;"'!B:B"),INDIRECT("'TV_"&amp;B103&amp;"'!D:D"),0),""),"")</f>
        <v/>
      </c>
      <c r="J103" s="121"/>
      <c r="K103" s="121"/>
      <c r="L103" s="122"/>
      <c r="M103" s="122"/>
      <c r="N103" s="123" t="str">
        <f t="shared" ca="1" si="6"/>
        <v/>
      </c>
      <c r="O103" s="121"/>
      <c r="P103" s="122"/>
      <c r="Q103" s="121"/>
      <c r="R103" s="121"/>
      <c r="AD103" s="124"/>
    </row>
    <row r="104" spans="2:30" s="24" customFormat="1" ht="14.25" x14ac:dyDescent="0.3">
      <c r="B104" s="121"/>
      <c r="C104" s="151"/>
      <c r="D104" s="121"/>
      <c r="E104" s="121"/>
      <c r="F104" s="121"/>
      <c r="G104" s="121"/>
      <c r="H104" s="121"/>
      <c r="I104" s="123" t="str" cm="1">
        <f t="array" aca="1" ref="I104" ca="1">IF(N104="Ativo",IFERROR(_xlfn.XLOOKUP(H104,INDIRECT("'TV_"&amp;B104&amp;"'!B:B"),INDIRECT("'TV_"&amp;B104&amp;"'!C:C"),0)-_xlfn.XLOOKUP(H104,INDIRECT("'TV_"&amp;B104&amp;"'!B:B"),INDIRECT("'TV_"&amp;B104&amp;"'!D:D"),0),""),"")</f>
        <v/>
      </c>
      <c r="J104" s="121"/>
      <c r="K104" s="121"/>
      <c r="L104" s="122"/>
      <c r="M104" s="122"/>
      <c r="N104" s="123" t="str">
        <f t="shared" ca="1" si="6"/>
        <v/>
      </c>
      <c r="O104" s="121"/>
      <c r="P104" s="122"/>
      <c r="Q104" s="121"/>
      <c r="R104" s="121"/>
      <c r="AD104" s="124"/>
    </row>
    <row r="105" spans="2:30" s="24" customFormat="1" ht="14.25" x14ac:dyDescent="0.3">
      <c r="B105" s="121"/>
      <c r="C105" s="151"/>
      <c r="D105" s="121"/>
      <c r="E105" s="121"/>
      <c r="F105" s="121"/>
      <c r="G105" s="121"/>
      <c r="H105" s="121"/>
      <c r="I105" s="123" t="str" cm="1">
        <f t="array" aca="1" ref="I105" ca="1">IF(N105="Ativo",IFERROR(_xlfn.XLOOKUP(H105,INDIRECT("'TV_"&amp;B105&amp;"'!B:B"),INDIRECT("'TV_"&amp;B105&amp;"'!C:C"),0)-_xlfn.XLOOKUP(H105,INDIRECT("'TV_"&amp;B105&amp;"'!B:B"),INDIRECT("'TV_"&amp;B105&amp;"'!D:D"),0),""),"")</f>
        <v/>
      </c>
      <c r="J105" s="121"/>
      <c r="K105" s="121"/>
      <c r="L105" s="122"/>
      <c r="M105" s="122"/>
      <c r="N105" s="123" t="str">
        <f t="shared" ca="1" si="6"/>
        <v/>
      </c>
      <c r="O105" s="121"/>
      <c r="P105" s="122"/>
      <c r="Q105" s="121"/>
      <c r="R105" s="121"/>
      <c r="AD105" s="124"/>
    </row>
    <row r="106" spans="2:30" s="24" customFormat="1" ht="14.25" x14ac:dyDescent="0.3">
      <c r="B106" s="121"/>
      <c r="C106" s="151"/>
      <c r="D106" s="121"/>
      <c r="E106" s="121"/>
      <c r="F106" s="121"/>
      <c r="G106" s="121"/>
      <c r="H106" s="121"/>
      <c r="I106" s="123" t="str" cm="1">
        <f t="array" aca="1" ref="I106" ca="1">IF(N106="Ativo",IFERROR(_xlfn.XLOOKUP(H106,INDIRECT("'TV_"&amp;B106&amp;"'!B:B"),INDIRECT("'TV_"&amp;B106&amp;"'!C:C"),0)-_xlfn.XLOOKUP(H106,INDIRECT("'TV_"&amp;B106&amp;"'!B:B"),INDIRECT("'TV_"&amp;B106&amp;"'!D:D"),0),""),"")</f>
        <v/>
      </c>
      <c r="J106" s="121"/>
      <c r="K106" s="121"/>
      <c r="L106" s="122"/>
      <c r="M106" s="122"/>
      <c r="N106" s="123" t="str">
        <f t="shared" ca="1" si="6"/>
        <v/>
      </c>
      <c r="O106" s="121"/>
      <c r="P106" s="122"/>
      <c r="Q106" s="121"/>
      <c r="R106" s="121"/>
      <c r="AD106" s="124"/>
    </row>
    <row r="107" spans="2:30" s="24" customFormat="1" ht="14.25" x14ac:dyDescent="0.3">
      <c r="B107" s="121"/>
      <c r="C107" s="151"/>
      <c r="D107" s="121"/>
      <c r="E107" s="121"/>
      <c r="F107" s="121"/>
      <c r="G107" s="121"/>
      <c r="H107" s="121"/>
      <c r="I107" s="123" t="str" cm="1">
        <f t="array" aca="1" ref="I107" ca="1">IF(N107="Ativo",IFERROR(_xlfn.XLOOKUP(H107,INDIRECT("'TV_"&amp;B107&amp;"'!B:B"),INDIRECT("'TV_"&amp;B107&amp;"'!C:C"),0)-_xlfn.XLOOKUP(H107,INDIRECT("'TV_"&amp;B107&amp;"'!B:B"),INDIRECT("'TV_"&amp;B107&amp;"'!D:D"),0),""),"")</f>
        <v/>
      </c>
      <c r="J107" s="121"/>
      <c r="K107" s="121"/>
      <c r="L107" s="122"/>
      <c r="M107" s="122"/>
      <c r="N107" s="123" t="str">
        <f t="shared" ca="1" si="6"/>
        <v/>
      </c>
      <c r="O107" s="121"/>
      <c r="P107" s="122"/>
      <c r="Q107" s="121"/>
      <c r="R107" s="121"/>
      <c r="AD107" s="124"/>
    </row>
    <row r="108" spans="2:30" s="24" customFormat="1" ht="14.25" x14ac:dyDescent="0.3">
      <c r="B108" s="121"/>
      <c r="C108" s="151"/>
      <c r="D108" s="121"/>
      <c r="E108" s="121"/>
      <c r="F108" s="121"/>
      <c r="G108" s="121"/>
      <c r="H108" s="121"/>
      <c r="I108" s="123" t="str" cm="1">
        <f t="array" aca="1" ref="I108" ca="1">IF(N108="Ativo",IFERROR(_xlfn.XLOOKUP(H108,INDIRECT("'TV_"&amp;B108&amp;"'!B:B"),INDIRECT("'TV_"&amp;B108&amp;"'!C:C"),0)-_xlfn.XLOOKUP(H108,INDIRECT("'TV_"&amp;B108&amp;"'!B:B"),INDIRECT("'TV_"&amp;B108&amp;"'!D:D"),0),""),"")</f>
        <v/>
      </c>
      <c r="J108" s="121"/>
      <c r="K108" s="121"/>
      <c r="L108" s="122"/>
      <c r="M108" s="122"/>
      <c r="N108" s="123" t="str">
        <f t="shared" ca="1" si="6"/>
        <v/>
      </c>
      <c r="O108" s="121"/>
      <c r="P108" s="122"/>
      <c r="Q108" s="121"/>
      <c r="R108" s="121"/>
      <c r="AD108" s="124"/>
    </row>
    <row r="109" spans="2:30" s="24" customFormat="1" ht="14.25" x14ac:dyDescent="0.3">
      <c r="B109" s="121"/>
      <c r="C109" s="151"/>
      <c r="D109" s="121"/>
      <c r="E109" s="121"/>
      <c r="F109" s="121"/>
      <c r="G109" s="121"/>
      <c r="H109" s="121"/>
      <c r="I109" s="123" t="str" cm="1">
        <f t="array" aca="1" ref="I109" ca="1">IF(N109="Ativo",IFERROR(_xlfn.XLOOKUP(H109,INDIRECT("'TV_"&amp;B109&amp;"'!B:B"),INDIRECT("'TV_"&amp;B109&amp;"'!C:C"),0)-_xlfn.XLOOKUP(H109,INDIRECT("'TV_"&amp;B109&amp;"'!B:B"),INDIRECT("'TV_"&amp;B109&amp;"'!D:D"),0),""),"")</f>
        <v/>
      </c>
      <c r="J109" s="121"/>
      <c r="K109" s="121"/>
      <c r="L109" s="122"/>
      <c r="M109" s="122"/>
      <c r="N109" s="123" t="str">
        <f t="shared" ca="1" si="6"/>
        <v/>
      </c>
      <c r="O109" s="121"/>
      <c r="P109" s="122"/>
      <c r="Q109" s="121"/>
      <c r="R109" s="121"/>
      <c r="AD109" s="124"/>
    </row>
    <row r="110" spans="2:30" s="24" customFormat="1" ht="14.25" x14ac:dyDescent="0.3">
      <c r="B110" s="121"/>
      <c r="C110" s="151"/>
      <c r="D110" s="121"/>
      <c r="E110" s="121"/>
      <c r="F110" s="121"/>
      <c r="G110" s="121"/>
      <c r="H110" s="121"/>
      <c r="I110" s="123" t="str" cm="1">
        <f t="array" aca="1" ref="I110" ca="1">IF(N110="Ativo",IFERROR(_xlfn.XLOOKUP(H110,INDIRECT("'TV_"&amp;B110&amp;"'!B:B"),INDIRECT("'TV_"&amp;B110&amp;"'!C:C"),0)-_xlfn.XLOOKUP(H110,INDIRECT("'TV_"&amp;B110&amp;"'!B:B"),INDIRECT("'TV_"&amp;B110&amp;"'!D:D"),0),""),"")</f>
        <v/>
      </c>
      <c r="J110" s="121"/>
      <c r="K110" s="121"/>
      <c r="L110" s="122"/>
      <c r="M110" s="122"/>
      <c r="N110" s="123" t="str">
        <f t="shared" ca="1" si="6"/>
        <v/>
      </c>
      <c r="O110" s="121"/>
      <c r="P110" s="122"/>
      <c r="Q110" s="121"/>
      <c r="R110" s="121"/>
      <c r="AD110" s="124"/>
    </row>
    <row r="111" spans="2:30" s="24" customFormat="1" ht="14.25" x14ac:dyDescent="0.3">
      <c r="B111" s="121"/>
      <c r="C111" s="151"/>
      <c r="D111" s="121"/>
      <c r="E111" s="121"/>
      <c r="F111" s="121"/>
      <c r="G111" s="121"/>
      <c r="H111" s="121"/>
      <c r="I111" s="123" t="str" cm="1">
        <f t="array" aca="1" ref="I111" ca="1">IF(N111="Ativo",IFERROR(_xlfn.XLOOKUP(H111,INDIRECT("'TV_"&amp;B111&amp;"'!B:B"),INDIRECT("'TV_"&amp;B111&amp;"'!C:C"),0)-_xlfn.XLOOKUP(H111,INDIRECT("'TV_"&amp;B111&amp;"'!B:B"),INDIRECT("'TV_"&amp;B111&amp;"'!D:D"),0),""),"")</f>
        <v/>
      </c>
      <c r="J111" s="121"/>
      <c r="K111" s="121"/>
      <c r="L111" s="122"/>
      <c r="M111" s="122"/>
      <c r="N111" s="123" t="str">
        <f t="shared" ca="1" si="6"/>
        <v/>
      </c>
      <c r="O111" s="121"/>
      <c r="P111" s="122"/>
      <c r="Q111" s="121"/>
      <c r="R111" s="121"/>
      <c r="AD111" s="124"/>
    </row>
    <row r="112" spans="2:30" s="24" customFormat="1" ht="14.25" x14ac:dyDescent="0.3">
      <c r="B112" s="121"/>
      <c r="C112" s="151"/>
      <c r="D112" s="121"/>
      <c r="E112" s="121"/>
      <c r="F112" s="121"/>
      <c r="G112" s="121"/>
      <c r="H112" s="121"/>
      <c r="I112" s="123" t="str" cm="1">
        <f t="array" aca="1" ref="I112" ca="1">IF(N112="Ativo",IFERROR(_xlfn.XLOOKUP(H112,INDIRECT("'TV_"&amp;B112&amp;"'!B:B"),INDIRECT("'TV_"&amp;B112&amp;"'!C:C"),0)-_xlfn.XLOOKUP(H112,INDIRECT("'TV_"&amp;B112&amp;"'!B:B"),INDIRECT("'TV_"&amp;B112&amp;"'!D:D"),0),""),"")</f>
        <v/>
      </c>
      <c r="J112" s="121"/>
      <c r="K112" s="121"/>
      <c r="L112" s="122"/>
      <c r="M112" s="122"/>
      <c r="N112" s="123" t="str">
        <f t="shared" ca="1" si="6"/>
        <v/>
      </c>
      <c r="O112" s="121"/>
      <c r="P112" s="122"/>
      <c r="Q112" s="121"/>
      <c r="R112" s="121"/>
      <c r="AD112" s="124"/>
    </row>
    <row r="113" spans="2:30" s="24" customFormat="1" ht="14.25" x14ac:dyDescent="0.3">
      <c r="B113" s="121"/>
      <c r="C113" s="151"/>
      <c r="D113" s="121"/>
      <c r="E113" s="121"/>
      <c r="F113" s="121"/>
      <c r="G113" s="121"/>
      <c r="H113" s="121"/>
      <c r="I113" s="123" t="str" cm="1">
        <f t="array" aca="1" ref="I113" ca="1">IF(N113="Ativo",IFERROR(_xlfn.XLOOKUP(H113,INDIRECT("'TV_"&amp;B113&amp;"'!B:B"),INDIRECT("'TV_"&amp;B113&amp;"'!C:C"),0)-_xlfn.XLOOKUP(H113,INDIRECT("'TV_"&amp;B113&amp;"'!B:B"),INDIRECT("'TV_"&amp;B113&amp;"'!D:D"),0),""),"")</f>
        <v/>
      </c>
      <c r="J113" s="121"/>
      <c r="K113" s="121"/>
      <c r="L113" s="122"/>
      <c r="M113" s="122"/>
      <c r="N113" s="123" t="str">
        <f t="shared" ca="1" si="6"/>
        <v/>
      </c>
      <c r="O113" s="121"/>
      <c r="P113" s="122"/>
      <c r="Q113" s="121"/>
      <c r="R113" s="121"/>
      <c r="AD113" s="124"/>
    </row>
    <row r="114" spans="2:30" s="24" customFormat="1" ht="14.25" x14ac:dyDescent="0.3">
      <c r="B114" s="121"/>
      <c r="C114" s="151"/>
      <c r="D114" s="121"/>
      <c r="E114" s="121"/>
      <c r="F114" s="121"/>
      <c r="G114" s="121"/>
      <c r="H114" s="121"/>
      <c r="I114" s="123" t="str" cm="1">
        <f t="array" aca="1" ref="I114" ca="1">IF(N114="Ativo",IFERROR(_xlfn.XLOOKUP(H114,INDIRECT("'TV_"&amp;B114&amp;"'!B:B"),INDIRECT("'TV_"&amp;B114&amp;"'!C:C"),0)-_xlfn.XLOOKUP(H114,INDIRECT("'TV_"&amp;B114&amp;"'!B:B"),INDIRECT("'TV_"&amp;B114&amp;"'!D:D"),0),""),"")</f>
        <v/>
      </c>
      <c r="J114" s="121"/>
      <c r="K114" s="121"/>
      <c r="L114" s="122"/>
      <c r="M114" s="122"/>
      <c r="N114" s="123" t="str">
        <f t="shared" ca="1" si="6"/>
        <v/>
      </c>
      <c r="O114" s="121"/>
      <c r="P114" s="122"/>
      <c r="Q114" s="121"/>
      <c r="R114" s="121"/>
      <c r="AD114" s="124"/>
    </row>
    <row r="115" spans="2:30" s="24" customFormat="1" ht="14.25" x14ac:dyDescent="0.3">
      <c r="B115" s="121"/>
      <c r="C115" s="151"/>
      <c r="D115" s="121"/>
      <c r="E115" s="121"/>
      <c r="F115" s="121"/>
      <c r="G115" s="121"/>
      <c r="H115" s="121"/>
      <c r="I115" s="123" t="str" cm="1">
        <f t="array" aca="1" ref="I115" ca="1">IF(N115="Ativo",IFERROR(_xlfn.XLOOKUP(H115,INDIRECT("'TV_"&amp;B115&amp;"'!B:B"),INDIRECT("'TV_"&amp;B115&amp;"'!C:C"),0)-_xlfn.XLOOKUP(H115,INDIRECT("'TV_"&amp;B115&amp;"'!B:B"),INDIRECT("'TV_"&amp;B115&amp;"'!D:D"),0),""),"")</f>
        <v/>
      </c>
      <c r="J115" s="121"/>
      <c r="K115" s="121"/>
      <c r="L115" s="122"/>
      <c r="M115" s="122"/>
      <c r="N115" s="123" t="str">
        <f t="shared" ca="1" si="6"/>
        <v/>
      </c>
      <c r="O115" s="121"/>
      <c r="P115" s="122"/>
      <c r="Q115" s="121"/>
      <c r="R115" s="121"/>
      <c r="AD115" s="124"/>
    </row>
    <row r="116" spans="2:30" s="24" customFormat="1" ht="14.25" x14ac:dyDescent="0.3">
      <c r="B116" s="121"/>
      <c r="C116" s="151"/>
      <c r="D116" s="121"/>
      <c r="E116" s="121"/>
      <c r="F116" s="121"/>
      <c r="G116" s="121"/>
      <c r="H116" s="121"/>
      <c r="I116" s="123" t="str" cm="1">
        <f t="array" aca="1" ref="I116" ca="1">IF(N116="Ativo",IFERROR(_xlfn.XLOOKUP(H116,INDIRECT("'TV_"&amp;B116&amp;"'!B:B"),INDIRECT("'TV_"&amp;B116&amp;"'!C:C"),0)-_xlfn.XLOOKUP(H116,INDIRECT("'TV_"&amp;B116&amp;"'!B:B"),INDIRECT("'TV_"&amp;B116&amp;"'!D:D"),0),""),"")</f>
        <v/>
      </c>
      <c r="J116" s="121"/>
      <c r="K116" s="121"/>
      <c r="L116" s="122"/>
      <c r="M116" s="122"/>
      <c r="N116" s="123" t="str">
        <f t="shared" ca="1" si="6"/>
        <v/>
      </c>
      <c r="O116" s="121"/>
      <c r="P116" s="122"/>
      <c r="Q116" s="121"/>
      <c r="R116" s="121"/>
      <c r="AD116" s="124"/>
    </row>
    <row r="117" spans="2:30" s="24" customFormat="1" ht="14.25" x14ac:dyDescent="0.3">
      <c r="B117" s="121"/>
      <c r="C117" s="151"/>
      <c r="D117" s="121"/>
      <c r="E117" s="121"/>
      <c r="F117" s="121"/>
      <c r="G117" s="121"/>
      <c r="H117" s="121"/>
      <c r="I117" s="123" t="str" cm="1">
        <f t="array" aca="1" ref="I117" ca="1">IF(N117="Ativo",IFERROR(_xlfn.XLOOKUP(H117,INDIRECT("'TV_"&amp;B117&amp;"'!B:B"),INDIRECT("'TV_"&amp;B117&amp;"'!C:C"),0)-_xlfn.XLOOKUP(H117,INDIRECT("'TV_"&amp;B117&amp;"'!B:B"),INDIRECT("'TV_"&amp;B117&amp;"'!D:D"),0),""),"")</f>
        <v/>
      </c>
      <c r="J117" s="121"/>
      <c r="K117" s="121"/>
      <c r="L117" s="122"/>
      <c r="M117" s="122"/>
      <c r="N117" s="123" t="str">
        <f t="shared" ca="1" si="6"/>
        <v/>
      </c>
      <c r="O117" s="121"/>
      <c r="P117" s="122"/>
      <c r="Q117" s="121"/>
      <c r="R117" s="121"/>
      <c r="AD117" s="124"/>
    </row>
    <row r="118" spans="2:30" s="24" customFormat="1" ht="14.25" x14ac:dyDescent="0.3">
      <c r="B118" s="121"/>
      <c r="C118" s="151"/>
      <c r="D118" s="121"/>
      <c r="E118" s="121"/>
      <c r="F118" s="121"/>
      <c r="G118" s="121"/>
      <c r="H118" s="121"/>
      <c r="I118" s="123" t="str" cm="1">
        <f t="array" aca="1" ref="I118" ca="1">IF(N118="Ativo",IFERROR(_xlfn.XLOOKUP(H118,INDIRECT("'TV_"&amp;B118&amp;"'!B:B"),INDIRECT("'TV_"&amp;B118&amp;"'!C:C"),0)-_xlfn.XLOOKUP(H118,INDIRECT("'TV_"&amp;B118&amp;"'!B:B"),INDIRECT("'TV_"&amp;B118&amp;"'!D:D"),0),""),"")</f>
        <v/>
      </c>
      <c r="J118" s="121"/>
      <c r="K118" s="121"/>
      <c r="L118" s="122"/>
      <c r="M118" s="122"/>
      <c r="N118" s="123" t="str">
        <f t="shared" ca="1" si="6"/>
        <v/>
      </c>
      <c r="O118" s="121"/>
      <c r="P118" s="122"/>
      <c r="Q118" s="121"/>
      <c r="R118" s="121"/>
      <c r="AD118" s="124"/>
    </row>
    <row r="119" spans="2:30" s="24" customFormat="1" ht="14.25" x14ac:dyDescent="0.3">
      <c r="B119" s="121"/>
      <c r="C119" s="151"/>
      <c r="D119" s="121"/>
      <c r="E119" s="121"/>
      <c r="F119" s="121"/>
      <c r="G119" s="121"/>
      <c r="H119" s="121"/>
      <c r="I119" s="123" t="str" cm="1">
        <f t="array" aca="1" ref="I119" ca="1">IF(N119="Ativo",IFERROR(_xlfn.XLOOKUP(H119,INDIRECT("'TV_"&amp;B119&amp;"'!B:B"),INDIRECT("'TV_"&amp;B119&amp;"'!C:C"),0)-_xlfn.XLOOKUP(H119,INDIRECT("'TV_"&amp;B119&amp;"'!B:B"),INDIRECT("'TV_"&amp;B119&amp;"'!D:D"),0),""),"")</f>
        <v/>
      </c>
      <c r="J119" s="121"/>
      <c r="K119" s="121"/>
      <c r="L119" s="122"/>
      <c r="M119" s="122"/>
      <c r="N119" s="123" t="str">
        <f t="shared" ca="1" si="6"/>
        <v/>
      </c>
      <c r="O119" s="121"/>
      <c r="P119" s="122"/>
      <c r="Q119" s="121"/>
      <c r="R119" s="121"/>
      <c r="AD119" s="124"/>
    </row>
    <row r="120" spans="2:30" s="24" customFormat="1" ht="14.25" x14ac:dyDescent="0.3">
      <c r="B120" s="121"/>
      <c r="C120" s="151"/>
      <c r="D120" s="121"/>
      <c r="E120" s="121"/>
      <c r="F120" s="121"/>
      <c r="G120" s="121"/>
      <c r="H120" s="121"/>
      <c r="I120" s="123" t="str" cm="1">
        <f t="array" aca="1" ref="I120" ca="1">IF(N120="Ativo",IFERROR(_xlfn.XLOOKUP(H120,INDIRECT("'TV_"&amp;B120&amp;"'!B:B"),INDIRECT("'TV_"&amp;B120&amp;"'!C:C"),0)-_xlfn.XLOOKUP(H120,INDIRECT("'TV_"&amp;B120&amp;"'!B:B"),INDIRECT("'TV_"&amp;B120&amp;"'!D:D"),0),""),"")</f>
        <v/>
      </c>
      <c r="J120" s="121"/>
      <c r="K120" s="121"/>
      <c r="L120" s="122"/>
      <c r="M120" s="122"/>
      <c r="N120" s="123" t="str">
        <f t="shared" ca="1" si="6"/>
        <v/>
      </c>
      <c r="O120" s="121"/>
      <c r="P120" s="122"/>
      <c r="Q120" s="121"/>
      <c r="R120" s="121"/>
      <c r="AD120" s="124"/>
    </row>
    <row r="121" spans="2:30" s="24" customFormat="1" ht="14.25" x14ac:dyDescent="0.3">
      <c r="B121" s="121"/>
      <c r="C121" s="151"/>
      <c r="D121" s="121"/>
      <c r="E121" s="121"/>
      <c r="F121" s="121"/>
      <c r="G121" s="121"/>
      <c r="H121" s="121"/>
      <c r="I121" s="123" t="str" cm="1">
        <f t="array" aca="1" ref="I121" ca="1">IF(N121="Ativo",IFERROR(_xlfn.XLOOKUP(H121,INDIRECT("'TV_"&amp;B121&amp;"'!B:B"),INDIRECT("'TV_"&amp;B121&amp;"'!C:C"),0)-_xlfn.XLOOKUP(H121,INDIRECT("'TV_"&amp;B121&amp;"'!B:B"),INDIRECT("'TV_"&amp;B121&amp;"'!D:D"),0),""),"")</f>
        <v/>
      </c>
      <c r="J121" s="121"/>
      <c r="K121" s="121"/>
      <c r="L121" s="122"/>
      <c r="M121" s="122"/>
      <c r="N121" s="123" t="str">
        <f t="shared" ca="1" si="6"/>
        <v/>
      </c>
      <c r="O121" s="121"/>
      <c r="P121" s="122"/>
      <c r="Q121" s="121"/>
      <c r="R121" s="121"/>
      <c r="AD121" s="124"/>
    </row>
    <row r="122" spans="2:30" s="24" customFormat="1" ht="14.25" x14ac:dyDescent="0.3">
      <c r="B122" s="121"/>
      <c r="C122" s="151"/>
      <c r="D122" s="121"/>
      <c r="E122" s="121"/>
      <c r="F122" s="121"/>
      <c r="G122" s="121"/>
      <c r="H122" s="121"/>
      <c r="I122" s="123" t="str" cm="1">
        <f t="array" aca="1" ref="I122" ca="1">IF(N122="Ativo",IFERROR(_xlfn.XLOOKUP(H122,INDIRECT("'TV_"&amp;B122&amp;"'!B:B"),INDIRECT("'TV_"&amp;B122&amp;"'!C:C"),0)-_xlfn.XLOOKUP(H122,INDIRECT("'TV_"&amp;B122&amp;"'!B:B"),INDIRECT("'TV_"&amp;B122&amp;"'!D:D"),0),""),"")</f>
        <v/>
      </c>
      <c r="J122" s="121"/>
      <c r="K122" s="121"/>
      <c r="L122" s="122"/>
      <c r="M122" s="122"/>
      <c r="N122" s="123" t="str">
        <f t="shared" ca="1" si="6"/>
        <v/>
      </c>
      <c r="O122" s="121"/>
      <c r="P122" s="122"/>
      <c r="Q122" s="121"/>
      <c r="R122" s="121"/>
      <c r="AD122" s="124"/>
    </row>
    <row r="123" spans="2:30" s="24" customFormat="1" ht="14.25" x14ac:dyDescent="0.3">
      <c r="B123" s="121"/>
      <c r="C123" s="151"/>
      <c r="D123" s="121"/>
      <c r="E123" s="121"/>
      <c r="F123" s="121"/>
      <c r="G123" s="121"/>
      <c r="H123" s="121"/>
      <c r="I123" s="123" t="str" cm="1">
        <f t="array" aca="1" ref="I123" ca="1">IF(N123="Ativo",IFERROR(_xlfn.XLOOKUP(H123,INDIRECT("'TV_"&amp;B123&amp;"'!B:B"),INDIRECT("'TV_"&amp;B123&amp;"'!C:C"),0)-_xlfn.XLOOKUP(H123,INDIRECT("'TV_"&amp;B123&amp;"'!B:B"),INDIRECT("'TV_"&amp;B123&amp;"'!D:D"),0),""),"")</f>
        <v/>
      </c>
      <c r="J123" s="121"/>
      <c r="K123" s="121"/>
      <c r="L123" s="122"/>
      <c r="M123" s="122"/>
      <c r="N123" s="123" t="str">
        <f t="shared" ca="1" si="6"/>
        <v/>
      </c>
      <c r="O123" s="121"/>
      <c r="P123" s="122"/>
      <c r="Q123" s="121"/>
      <c r="R123" s="121"/>
      <c r="AD123" s="124"/>
    </row>
    <row r="124" spans="2:30" s="24" customFormat="1" ht="14.25" x14ac:dyDescent="0.3">
      <c r="B124" s="121"/>
      <c r="C124" s="151"/>
      <c r="D124" s="121"/>
      <c r="E124" s="121"/>
      <c r="F124" s="121"/>
      <c r="G124" s="121"/>
      <c r="H124" s="121"/>
      <c r="I124" s="123" t="str" cm="1">
        <f t="array" aca="1" ref="I124" ca="1">IF(N124="Ativo",IFERROR(_xlfn.XLOOKUP(H124,INDIRECT("'TV_"&amp;B124&amp;"'!B:B"),INDIRECT("'TV_"&amp;B124&amp;"'!C:C"),0)-_xlfn.XLOOKUP(H124,INDIRECT("'TV_"&amp;B124&amp;"'!B:B"),INDIRECT("'TV_"&amp;B124&amp;"'!D:D"),0),""),"")</f>
        <v/>
      </c>
      <c r="J124" s="121"/>
      <c r="K124" s="121"/>
      <c r="L124" s="122"/>
      <c r="M124" s="122"/>
      <c r="N124" s="123" t="str">
        <f t="shared" ca="1" si="6"/>
        <v/>
      </c>
      <c r="O124" s="121"/>
      <c r="P124" s="122"/>
      <c r="Q124" s="121"/>
      <c r="R124" s="121"/>
      <c r="AD124" s="124"/>
    </row>
    <row r="125" spans="2:30" s="24" customFormat="1" ht="14.25" x14ac:dyDescent="0.3">
      <c r="B125" s="121"/>
      <c r="C125" s="151"/>
      <c r="D125" s="121"/>
      <c r="E125" s="121"/>
      <c r="F125" s="121"/>
      <c r="G125" s="121"/>
      <c r="H125" s="121"/>
      <c r="I125" s="123" t="str" cm="1">
        <f t="array" aca="1" ref="I125" ca="1">IF(N125="Ativo",IFERROR(_xlfn.XLOOKUP(H125,INDIRECT("'TV_"&amp;B125&amp;"'!B:B"),INDIRECT("'TV_"&amp;B125&amp;"'!C:C"),0)-_xlfn.XLOOKUP(H125,INDIRECT("'TV_"&amp;B125&amp;"'!B:B"),INDIRECT("'TV_"&amp;B125&amp;"'!D:D"),0),""),"")</f>
        <v/>
      </c>
      <c r="J125" s="121"/>
      <c r="K125" s="121"/>
      <c r="L125" s="122"/>
      <c r="M125" s="122"/>
      <c r="N125" s="123" t="str">
        <f t="shared" ca="1" si="6"/>
        <v/>
      </c>
      <c r="O125" s="121"/>
      <c r="P125" s="122"/>
      <c r="Q125" s="121"/>
      <c r="R125" s="121"/>
      <c r="AD125" s="124"/>
    </row>
    <row r="126" spans="2:30" s="24" customFormat="1" ht="14.25" x14ac:dyDescent="0.3">
      <c r="B126" s="121"/>
      <c r="C126" s="151"/>
      <c r="D126" s="121"/>
      <c r="E126" s="121"/>
      <c r="F126" s="121"/>
      <c r="G126" s="121"/>
      <c r="H126" s="121"/>
      <c r="I126" s="123" t="str" cm="1">
        <f t="array" aca="1" ref="I126" ca="1">IF(N126="Ativo",IFERROR(_xlfn.XLOOKUP(H126,INDIRECT("'TV_"&amp;B126&amp;"'!B:B"),INDIRECT("'TV_"&amp;B126&amp;"'!C:C"),0)-_xlfn.XLOOKUP(H126,INDIRECT("'TV_"&amp;B126&amp;"'!B:B"),INDIRECT("'TV_"&amp;B126&amp;"'!D:D"),0),""),"")</f>
        <v/>
      </c>
      <c r="J126" s="121"/>
      <c r="K126" s="121"/>
      <c r="L126" s="122"/>
      <c r="M126" s="122"/>
      <c r="N126" s="123" t="str">
        <f t="shared" ca="1" si="6"/>
        <v/>
      </c>
      <c r="O126" s="121"/>
      <c r="P126" s="122"/>
      <c r="Q126" s="121"/>
      <c r="R126" s="121"/>
      <c r="AD126" s="124"/>
    </row>
    <row r="127" spans="2:30" s="24" customFormat="1" ht="14.25" x14ac:dyDescent="0.3">
      <c r="B127" s="121"/>
      <c r="C127" s="151"/>
      <c r="D127" s="121"/>
      <c r="E127" s="121"/>
      <c r="F127" s="121"/>
      <c r="G127" s="121"/>
      <c r="H127" s="121"/>
      <c r="I127" s="123" t="str" cm="1">
        <f t="array" aca="1" ref="I127" ca="1">IF(N127="Ativo",IFERROR(_xlfn.XLOOKUP(H127,INDIRECT("'TV_"&amp;B127&amp;"'!B:B"),INDIRECT("'TV_"&amp;B127&amp;"'!C:C"),0)-_xlfn.XLOOKUP(H127,INDIRECT("'TV_"&amp;B127&amp;"'!B:B"),INDIRECT("'TV_"&amp;B127&amp;"'!D:D"),0),""),"")</f>
        <v/>
      </c>
      <c r="J127" s="121"/>
      <c r="K127" s="121"/>
      <c r="L127" s="122"/>
      <c r="M127" s="122"/>
      <c r="N127" s="123" t="str">
        <f t="shared" ca="1" si="6"/>
        <v/>
      </c>
      <c r="O127" s="121"/>
      <c r="P127" s="122"/>
      <c r="Q127" s="121"/>
      <c r="R127" s="121"/>
      <c r="AD127" s="124"/>
    </row>
    <row r="128" spans="2:30" s="24" customFormat="1" ht="14.25" x14ac:dyDescent="0.3">
      <c r="B128" s="121"/>
      <c r="C128" s="151"/>
      <c r="D128" s="121"/>
      <c r="E128" s="121"/>
      <c r="F128" s="121"/>
      <c r="G128" s="121"/>
      <c r="H128" s="121"/>
      <c r="I128" s="123" t="str" cm="1">
        <f t="array" aca="1" ref="I128" ca="1">IF(N128="Ativo",IFERROR(_xlfn.XLOOKUP(H128,INDIRECT("'TV_"&amp;B128&amp;"'!B:B"),INDIRECT("'TV_"&amp;B128&amp;"'!C:C"),0)-_xlfn.XLOOKUP(H128,INDIRECT("'TV_"&amp;B128&amp;"'!B:B"),INDIRECT("'TV_"&amp;B128&amp;"'!D:D"),0),""),"")</f>
        <v/>
      </c>
      <c r="J128" s="121"/>
      <c r="K128" s="121"/>
      <c r="L128" s="122"/>
      <c r="M128" s="122"/>
      <c r="N128" s="123" t="str">
        <f t="shared" ca="1" si="6"/>
        <v/>
      </c>
      <c r="O128" s="121"/>
      <c r="P128" s="122"/>
      <c r="Q128" s="121"/>
      <c r="R128" s="121"/>
      <c r="AD128" s="124"/>
    </row>
    <row r="129" spans="2:30" s="24" customFormat="1" ht="14.25" x14ac:dyDescent="0.3">
      <c r="B129" s="121"/>
      <c r="C129" s="151"/>
      <c r="D129" s="121"/>
      <c r="E129" s="121"/>
      <c r="F129" s="121"/>
      <c r="G129" s="121"/>
      <c r="H129" s="121"/>
      <c r="I129" s="123" t="str" cm="1">
        <f t="array" aca="1" ref="I129" ca="1">IF(N129="Ativo",IFERROR(_xlfn.XLOOKUP(H129,INDIRECT("'TV_"&amp;B129&amp;"'!B:B"),INDIRECT("'TV_"&amp;B129&amp;"'!C:C"),0)-_xlfn.XLOOKUP(H129,INDIRECT("'TV_"&amp;B129&amp;"'!B:B"),INDIRECT("'TV_"&amp;B129&amp;"'!D:D"),0),""),"")</f>
        <v/>
      </c>
      <c r="J129" s="121"/>
      <c r="K129" s="121"/>
      <c r="L129" s="122"/>
      <c r="M129" s="122"/>
      <c r="N129" s="123" t="str">
        <f t="shared" ca="1" si="6"/>
        <v/>
      </c>
      <c r="O129" s="121"/>
      <c r="P129" s="122"/>
      <c r="Q129" s="121"/>
      <c r="R129" s="121"/>
      <c r="AD129" s="124"/>
    </row>
    <row r="130" spans="2:30" s="24" customFormat="1" ht="14.25" x14ac:dyDescent="0.3">
      <c r="B130" s="121"/>
      <c r="C130" s="151"/>
      <c r="D130" s="121"/>
      <c r="E130" s="121"/>
      <c r="F130" s="121"/>
      <c r="G130" s="121"/>
      <c r="H130" s="121"/>
      <c r="I130" s="123" t="str" cm="1">
        <f t="array" aca="1" ref="I130" ca="1">IF(N130="Ativo",IFERROR(_xlfn.XLOOKUP(H130,INDIRECT("'TV_"&amp;B130&amp;"'!B:B"),INDIRECT("'TV_"&amp;B130&amp;"'!C:C"),0)-_xlfn.XLOOKUP(H130,INDIRECT("'TV_"&amp;B130&amp;"'!B:B"),INDIRECT("'TV_"&amp;B130&amp;"'!D:D"),0),""),"")</f>
        <v/>
      </c>
      <c r="J130" s="121"/>
      <c r="K130" s="121"/>
      <c r="L130" s="122"/>
      <c r="M130" s="122"/>
      <c r="N130" s="123" t="str">
        <f t="shared" ca="1" si="6"/>
        <v/>
      </c>
      <c r="O130" s="121"/>
      <c r="P130" s="122"/>
      <c r="Q130" s="121"/>
      <c r="R130" s="121"/>
      <c r="AD130" s="124"/>
    </row>
    <row r="131" spans="2:30" s="24" customFormat="1" ht="14.25" x14ac:dyDescent="0.3">
      <c r="B131" s="121"/>
      <c r="C131" s="151"/>
      <c r="D131" s="121"/>
      <c r="E131" s="121"/>
      <c r="F131" s="121"/>
      <c r="G131" s="121"/>
      <c r="H131" s="121"/>
      <c r="I131" s="123" t="str" cm="1">
        <f t="array" aca="1" ref="I131" ca="1">IF(N131="Ativo",IFERROR(_xlfn.XLOOKUP(H131,INDIRECT("'TV_"&amp;B131&amp;"'!B:B"),INDIRECT("'TV_"&amp;B131&amp;"'!C:C"),0)-_xlfn.XLOOKUP(H131,INDIRECT("'TV_"&amp;B131&amp;"'!B:B"),INDIRECT("'TV_"&amp;B131&amp;"'!D:D"),0),""),"")</f>
        <v/>
      </c>
      <c r="J131" s="121"/>
      <c r="K131" s="121"/>
      <c r="L131" s="122"/>
      <c r="M131" s="122"/>
      <c r="N131" s="123" t="str">
        <f t="shared" ca="1" si="6"/>
        <v/>
      </c>
      <c r="O131" s="121"/>
      <c r="P131" s="122"/>
      <c r="Q131" s="121"/>
      <c r="R131" s="121"/>
      <c r="AD131" s="124"/>
    </row>
    <row r="132" spans="2:30" s="24" customFormat="1" ht="14.25" x14ac:dyDescent="0.3">
      <c r="B132" s="121"/>
      <c r="C132" s="151"/>
      <c r="D132" s="121"/>
      <c r="E132" s="121"/>
      <c r="F132" s="121"/>
      <c r="G132" s="121"/>
      <c r="H132" s="121"/>
      <c r="I132" s="123" t="str" cm="1">
        <f t="array" aca="1" ref="I132" ca="1">IF(N132="Ativo",IFERROR(_xlfn.XLOOKUP(H132,INDIRECT("'TV_"&amp;B132&amp;"'!B:B"),INDIRECT("'TV_"&amp;B132&amp;"'!C:C"),0)-_xlfn.XLOOKUP(H132,INDIRECT("'TV_"&amp;B132&amp;"'!B:B"),INDIRECT("'TV_"&amp;B132&amp;"'!D:D"),0),""),"")</f>
        <v/>
      </c>
      <c r="J132" s="121"/>
      <c r="K132" s="121"/>
      <c r="L132" s="122"/>
      <c r="M132" s="122"/>
      <c r="N132" s="123" t="str">
        <f t="shared" ca="1" si="6"/>
        <v/>
      </c>
      <c r="O132" s="121"/>
      <c r="P132" s="122"/>
      <c r="Q132" s="121"/>
      <c r="R132" s="121"/>
      <c r="AD132" s="124"/>
    </row>
    <row r="133" spans="2:30" s="24" customFormat="1" ht="14.25" x14ac:dyDescent="0.3">
      <c r="B133" s="121"/>
      <c r="C133" s="151"/>
      <c r="D133" s="121"/>
      <c r="E133" s="121"/>
      <c r="F133" s="121"/>
      <c r="G133" s="121"/>
      <c r="H133" s="121"/>
      <c r="I133" s="123" t="str" cm="1">
        <f t="array" aca="1" ref="I133" ca="1">IF(N133="Ativo",IFERROR(_xlfn.XLOOKUP(H133,INDIRECT("'TV_"&amp;B133&amp;"'!B:B"),INDIRECT("'TV_"&amp;B133&amp;"'!C:C"),0)-_xlfn.XLOOKUP(H133,INDIRECT("'TV_"&amp;B133&amp;"'!B:B"),INDIRECT("'TV_"&amp;B133&amp;"'!D:D"),0),""),"")</f>
        <v/>
      </c>
      <c r="J133" s="121"/>
      <c r="K133" s="121"/>
      <c r="L133" s="122"/>
      <c r="M133" s="122"/>
      <c r="N133" s="123" t="str">
        <f t="shared" ca="1" si="6"/>
        <v/>
      </c>
      <c r="O133" s="121"/>
      <c r="P133" s="122"/>
      <c r="Q133" s="121"/>
      <c r="R133" s="121"/>
      <c r="AD133" s="124"/>
    </row>
    <row r="134" spans="2:30" s="24" customFormat="1" ht="14.25" x14ac:dyDescent="0.3">
      <c r="B134" s="121"/>
      <c r="C134" s="151"/>
      <c r="D134" s="121"/>
      <c r="E134" s="121"/>
      <c r="F134" s="121"/>
      <c r="G134" s="121"/>
      <c r="H134" s="121"/>
      <c r="I134" s="123" t="str" cm="1">
        <f t="array" aca="1" ref="I134" ca="1">IF(N134="Ativo",IFERROR(_xlfn.XLOOKUP(H134,INDIRECT("'TV_"&amp;B134&amp;"'!B:B"),INDIRECT("'TV_"&amp;B134&amp;"'!C:C"),0)-_xlfn.XLOOKUP(H134,INDIRECT("'TV_"&amp;B134&amp;"'!B:B"),INDIRECT("'TV_"&amp;B134&amp;"'!D:D"),0),""),"")</f>
        <v/>
      </c>
      <c r="J134" s="121"/>
      <c r="K134" s="121"/>
      <c r="L134" s="122"/>
      <c r="M134" s="122"/>
      <c r="N134" s="123" t="str">
        <f t="shared" ca="1" si="6"/>
        <v/>
      </c>
      <c r="O134" s="121"/>
      <c r="P134" s="122"/>
      <c r="Q134" s="121"/>
      <c r="R134" s="121"/>
      <c r="AD134" s="124"/>
    </row>
    <row r="135" spans="2:30" s="24" customFormat="1" ht="14.25" x14ac:dyDescent="0.3">
      <c r="B135" s="121"/>
      <c r="C135" s="151"/>
      <c r="D135" s="121"/>
      <c r="E135" s="121"/>
      <c r="F135" s="121"/>
      <c r="G135" s="121"/>
      <c r="H135" s="121"/>
      <c r="I135" s="123" t="str" cm="1">
        <f t="array" aca="1" ref="I135" ca="1">IF(N135="Ativo",IFERROR(_xlfn.XLOOKUP(H135,INDIRECT("'TV_"&amp;B135&amp;"'!B:B"),INDIRECT("'TV_"&amp;B135&amp;"'!C:C"),0)-_xlfn.XLOOKUP(H135,INDIRECT("'TV_"&amp;B135&amp;"'!B:B"),INDIRECT("'TV_"&amp;B135&amp;"'!D:D"),0),""),"")</f>
        <v/>
      </c>
      <c r="J135" s="121"/>
      <c r="K135" s="121"/>
      <c r="L135" s="122"/>
      <c r="M135" s="122"/>
      <c r="N135" s="123" t="str">
        <f t="shared" ca="1" si="6"/>
        <v/>
      </c>
      <c r="O135" s="121"/>
      <c r="P135" s="122"/>
      <c r="Q135" s="121"/>
      <c r="R135" s="121"/>
      <c r="AD135" s="124"/>
    </row>
    <row r="136" spans="2:30" s="24" customFormat="1" ht="14.25" x14ac:dyDescent="0.3">
      <c r="B136" s="121"/>
      <c r="C136" s="151"/>
      <c r="D136" s="121"/>
      <c r="E136" s="121"/>
      <c r="F136" s="121"/>
      <c r="G136" s="121"/>
      <c r="H136" s="121"/>
      <c r="I136" s="123" t="str" cm="1">
        <f t="array" aca="1" ref="I136" ca="1">IF(N136="Ativo",IFERROR(_xlfn.XLOOKUP(H136,INDIRECT("'TV_"&amp;B136&amp;"'!B:B"),INDIRECT("'TV_"&amp;B136&amp;"'!C:C"),0)-_xlfn.XLOOKUP(H136,INDIRECT("'TV_"&amp;B136&amp;"'!B:B"),INDIRECT("'TV_"&amp;B136&amp;"'!D:D"),0),""),"")</f>
        <v/>
      </c>
      <c r="J136" s="121"/>
      <c r="K136" s="121"/>
      <c r="L136" s="122"/>
      <c r="M136" s="122"/>
      <c r="N136" s="123" t="str">
        <f t="shared" ca="1" si="6"/>
        <v/>
      </c>
      <c r="O136" s="121"/>
      <c r="P136" s="122"/>
      <c r="Q136" s="121"/>
      <c r="R136" s="121"/>
      <c r="AD136" s="124"/>
    </row>
    <row r="137" spans="2:30" s="24" customFormat="1" ht="14.25" x14ac:dyDescent="0.3">
      <c r="B137" s="121"/>
      <c r="C137" s="151"/>
      <c r="D137" s="121"/>
      <c r="E137" s="121"/>
      <c r="F137" s="121"/>
      <c r="G137" s="121"/>
      <c r="H137" s="121"/>
      <c r="I137" s="123" t="str" cm="1">
        <f t="array" aca="1" ref="I137" ca="1">IF(N137="Ativo",IFERROR(_xlfn.XLOOKUP(H137,INDIRECT("'TV_"&amp;B137&amp;"'!B:B"),INDIRECT("'TV_"&amp;B137&amp;"'!C:C"),0)-_xlfn.XLOOKUP(H137,INDIRECT("'TV_"&amp;B137&amp;"'!B:B"),INDIRECT("'TV_"&amp;B137&amp;"'!D:D"),0),""),"")</f>
        <v/>
      </c>
      <c r="J137" s="121"/>
      <c r="K137" s="121"/>
      <c r="L137" s="122"/>
      <c r="M137" s="122"/>
      <c r="N137" s="123" t="str">
        <f t="shared" ca="1" si="6"/>
        <v/>
      </c>
      <c r="O137" s="121"/>
      <c r="P137" s="122"/>
      <c r="Q137" s="121"/>
      <c r="R137" s="121"/>
      <c r="AD137" s="124"/>
    </row>
    <row r="138" spans="2:30" s="24" customFormat="1" ht="14.25" x14ac:dyDescent="0.3">
      <c r="B138" s="121"/>
      <c r="C138" s="151"/>
      <c r="D138" s="121"/>
      <c r="E138" s="121"/>
      <c r="F138" s="121"/>
      <c r="G138" s="121"/>
      <c r="H138" s="121"/>
      <c r="I138" s="123" t="str" cm="1">
        <f t="array" aca="1" ref="I138" ca="1">IF(N138="Ativo",IFERROR(_xlfn.XLOOKUP(H138,INDIRECT("'TV_"&amp;B138&amp;"'!B:B"),INDIRECT("'TV_"&amp;B138&amp;"'!C:C"),0)-_xlfn.XLOOKUP(H138,INDIRECT("'TV_"&amp;B138&amp;"'!B:B"),INDIRECT("'TV_"&amp;B138&amp;"'!D:D"),0),""),"")</f>
        <v/>
      </c>
      <c r="J138" s="121"/>
      <c r="K138" s="121"/>
      <c r="L138" s="122"/>
      <c r="M138" s="122"/>
      <c r="N138" s="123" t="str">
        <f t="shared" ca="1" si="6"/>
        <v/>
      </c>
      <c r="O138" s="121"/>
      <c r="P138" s="122"/>
      <c r="Q138" s="121"/>
      <c r="R138" s="121"/>
      <c r="AD138" s="124"/>
    </row>
    <row r="139" spans="2:30" s="24" customFormat="1" ht="14.25" x14ac:dyDescent="0.3">
      <c r="B139" s="121"/>
      <c r="C139" s="151"/>
      <c r="D139" s="121"/>
      <c r="E139" s="121"/>
      <c r="F139" s="121"/>
      <c r="G139" s="121"/>
      <c r="H139" s="121"/>
      <c r="I139" s="123" t="str" cm="1">
        <f t="array" aca="1" ref="I139" ca="1">IF(N139="Ativo",IFERROR(_xlfn.XLOOKUP(H139,INDIRECT("'TV_"&amp;B139&amp;"'!B:B"),INDIRECT("'TV_"&amp;B139&amp;"'!C:C"),0)-_xlfn.XLOOKUP(H139,INDIRECT("'TV_"&amp;B139&amp;"'!B:B"),INDIRECT("'TV_"&amp;B139&amp;"'!D:D"),0),""),"")</f>
        <v/>
      </c>
      <c r="J139" s="121"/>
      <c r="K139" s="121"/>
      <c r="L139" s="122"/>
      <c r="M139" s="122"/>
      <c r="N139" s="123" t="str">
        <f t="shared" ca="1" si="6"/>
        <v/>
      </c>
      <c r="O139" s="121"/>
      <c r="P139" s="122"/>
      <c r="Q139" s="121"/>
      <c r="R139" s="121"/>
      <c r="AD139" s="124"/>
    </row>
    <row r="140" spans="2:30" s="24" customFormat="1" ht="14.25" x14ac:dyDescent="0.3">
      <c r="B140" s="121"/>
      <c r="C140" s="151"/>
      <c r="D140" s="121"/>
      <c r="E140" s="121"/>
      <c r="F140" s="121"/>
      <c r="G140" s="121"/>
      <c r="H140" s="121"/>
      <c r="I140" s="123" t="str" cm="1">
        <f t="array" aca="1" ref="I140" ca="1">IF(N140="Ativo",IFERROR(_xlfn.XLOOKUP(H140,INDIRECT("'TV_"&amp;B140&amp;"'!B:B"),INDIRECT("'TV_"&amp;B140&amp;"'!C:C"),0)-_xlfn.XLOOKUP(H140,INDIRECT("'TV_"&amp;B140&amp;"'!B:B"),INDIRECT("'TV_"&amp;B140&amp;"'!D:D"),0),""),"")</f>
        <v/>
      </c>
      <c r="J140" s="121"/>
      <c r="K140" s="121"/>
      <c r="L140" s="122"/>
      <c r="M140" s="122"/>
      <c r="N140" s="123" t="str">
        <f t="shared" ca="1" si="6"/>
        <v/>
      </c>
      <c r="O140" s="121"/>
      <c r="P140" s="122"/>
      <c r="Q140" s="121"/>
      <c r="R140" s="121"/>
      <c r="AD140" s="124"/>
    </row>
    <row r="141" spans="2:30" s="24" customFormat="1" ht="14.25" x14ac:dyDescent="0.3">
      <c r="B141" s="121"/>
      <c r="C141" s="151"/>
      <c r="D141" s="121"/>
      <c r="E141" s="121"/>
      <c r="F141" s="121"/>
      <c r="G141" s="121"/>
      <c r="H141" s="121"/>
      <c r="I141" s="123" t="str" cm="1">
        <f t="array" aca="1" ref="I141" ca="1">IF(N141="Ativo",IFERROR(_xlfn.XLOOKUP(H141,INDIRECT("'TV_"&amp;B141&amp;"'!B:B"),INDIRECT("'TV_"&amp;B141&amp;"'!C:C"),0)-_xlfn.XLOOKUP(H141,INDIRECT("'TV_"&amp;B141&amp;"'!B:B"),INDIRECT("'TV_"&amp;B141&amp;"'!D:D"),0),""),"")</f>
        <v/>
      </c>
      <c r="J141" s="121"/>
      <c r="K141" s="121"/>
      <c r="L141" s="122"/>
      <c r="M141" s="122"/>
      <c r="N141" s="123" t="str">
        <f t="shared" ca="1" si="6"/>
        <v/>
      </c>
      <c r="O141" s="121"/>
      <c r="P141" s="122"/>
      <c r="Q141" s="121"/>
      <c r="R141" s="121"/>
      <c r="AD141" s="124"/>
    </row>
    <row r="142" spans="2:30" s="24" customFormat="1" ht="14.25" x14ac:dyDescent="0.3">
      <c r="B142" s="121"/>
      <c r="C142" s="151"/>
      <c r="D142" s="121"/>
      <c r="E142" s="121"/>
      <c r="F142" s="121"/>
      <c r="G142" s="121"/>
      <c r="H142" s="121"/>
      <c r="I142" s="123" t="str" cm="1">
        <f t="array" aca="1" ref="I142" ca="1">IF(N142="Ativo",IFERROR(_xlfn.XLOOKUP(H142,INDIRECT("'TV_"&amp;B142&amp;"'!B:B"),INDIRECT("'TV_"&amp;B142&amp;"'!C:C"),0)-_xlfn.XLOOKUP(H142,INDIRECT("'TV_"&amp;B142&amp;"'!B:B"),INDIRECT("'TV_"&amp;B142&amp;"'!D:D"),0),""),"")</f>
        <v/>
      </c>
      <c r="J142" s="121"/>
      <c r="K142" s="121"/>
      <c r="L142" s="122"/>
      <c r="M142" s="122"/>
      <c r="N142" s="123" t="str">
        <f t="shared" ca="1" si="6"/>
        <v/>
      </c>
      <c r="O142" s="121"/>
      <c r="P142" s="122"/>
      <c r="Q142" s="121"/>
      <c r="R142" s="121"/>
      <c r="AD142" s="124"/>
    </row>
    <row r="143" spans="2:30" s="24" customFormat="1" ht="14.25" x14ac:dyDescent="0.3">
      <c r="B143" s="121"/>
      <c r="C143" s="151"/>
      <c r="D143" s="121"/>
      <c r="E143" s="121"/>
      <c r="F143" s="121"/>
      <c r="G143" s="121"/>
      <c r="H143" s="121"/>
      <c r="I143" s="123" t="str" cm="1">
        <f t="array" aca="1" ref="I143" ca="1">IF(N143="Ativo",IFERROR(_xlfn.XLOOKUP(H143,INDIRECT("'TV_"&amp;B143&amp;"'!B:B"),INDIRECT("'TV_"&amp;B143&amp;"'!C:C"),0)-_xlfn.XLOOKUP(H143,INDIRECT("'TV_"&amp;B143&amp;"'!B:B"),INDIRECT("'TV_"&amp;B143&amp;"'!D:D"),0),""),"")</f>
        <v/>
      </c>
      <c r="J143" s="121"/>
      <c r="K143" s="121"/>
      <c r="L143" s="122"/>
      <c r="M143" s="122"/>
      <c r="N143" s="123" t="str">
        <f t="shared" ca="1" si="6"/>
        <v/>
      </c>
      <c r="O143" s="121"/>
      <c r="P143" s="122"/>
      <c r="Q143" s="121"/>
      <c r="R143" s="121"/>
      <c r="AD143" s="124"/>
    </row>
    <row r="144" spans="2:30" s="24" customFormat="1" ht="14.25" x14ac:dyDescent="0.3">
      <c r="B144" s="121"/>
      <c r="C144" s="151"/>
      <c r="D144" s="121"/>
      <c r="E144" s="121"/>
      <c r="F144" s="121"/>
      <c r="G144" s="121"/>
      <c r="H144" s="121"/>
      <c r="I144" s="123" t="str" cm="1">
        <f t="array" aca="1" ref="I144" ca="1">IF(N144="Ativo",IFERROR(_xlfn.XLOOKUP(H144,INDIRECT("'TV_"&amp;B144&amp;"'!B:B"),INDIRECT("'TV_"&amp;B144&amp;"'!C:C"),0)-_xlfn.XLOOKUP(H144,INDIRECT("'TV_"&amp;B144&amp;"'!B:B"),INDIRECT("'TV_"&amp;B144&amp;"'!D:D"),0),""),"")</f>
        <v/>
      </c>
      <c r="J144" s="121"/>
      <c r="K144" s="121"/>
      <c r="L144" s="122"/>
      <c r="M144" s="122"/>
      <c r="N144" s="123" t="str">
        <f t="shared" ca="1" si="6"/>
        <v/>
      </c>
      <c r="O144" s="121"/>
      <c r="P144" s="122"/>
      <c r="Q144" s="121"/>
      <c r="R144" s="121"/>
      <c r="AD144" s="124"/>
    </row>
    <row r="145" spans="2:30" s="24" customFormat="1" ht="14.25" x14ac:dyDescent="0.3">
      <c r="B145" s="121"/>
      <c r="C145" s="151"/>
      <c r="D145" s="121"/>
      <c r="E145" s="121"/>
      <c r="F145" s="121"/>
      <c r="G145" s="121"/>
      <c r="H145" s="121"/>
      <c r="I145" s="123" t="str" cm="1">
        <f t="array" aca="1" ref="I145" ca="1">IF(N145="Ativo",IFERROR(_xlfn.XLOOKUP(H145,INDIRECT("'TV_"&amp;B145&amp;"'!B:B"),INDIRECT("'TV_"&amp;B145&amp;"'!C:C"),0)-_xlfn.XLOOKUP(H145,INDIRECT("'TV_"&amp;B145&amp;"'!B:B"),INDIRECT("'TV_"&amp;B145&amp;"'!D:D"),0),""),"")</f>
        <v/>
      </c>
      <c r="J145" s="121"/>
      <c r="K145" s="121"/>
      <c r="L145" s="122"/>
      <c r="M145" s="122"/>
      <c r="N145" s="123" t="str">
        <f t="shared" ca="1" si="6"/>
        <v/>
      </c>
      <c r="O145" s="121"/>
      <c r="P145" s="122"/>
      <c r="Q145" s="121"/>
      <c r="R145" s="121"/>
      <c r="AD145" s="124"/>
    </row>
    <row r="146" spans="2:30" s="24" customFormat="1" ht="14.25" x14ac:dyDescent="0.3">
      <c r="B146" s="121"/>
      <c r="C146" s="151"/>
      <c r="D146" s="121"/>
      <c r="E146" s="121"/>
      <c r="F146" s="121"/>
      <c r="G146" s="121"/>
      <c r="H146" s="121"/>
      <c r="I146" s="123" t="str" cm="1">
        <f t="array" aca="1" ref="I146" ca="1">IF(N146="Ativo",IFERROR(_xlfn.XLOOKUP(H146,INDIRECT("'TV_"&amp;B146&amp;"'!B:B"),INDIRECT("'TV_"&amp;B146&amp;"'!C:C"),0)-_xlfn.XLOOKUP(H146,INDIRECT("'TV_"&amp;B146&amp;"'!B:B"),INDIRECT("'TV_"&amp;B146&amp;"'!D:D"),0),""),"")</f>
        <v/>
      </c>
      <c r="J146" s="121"/>
      <c r="K146" s="121"/>
      <c r="L146" s="122"/>
      <c r="M146" s="122"/>
      <c r="N146" s="123" t="str">
        <f t="shared" ca="1" si="6"/>
        <v/>
      </c>
      <c r="O146" s="121"/>
      <c r="P146" s="122"/>
      <c r="Q146" s="121"/>
      <c r="R146" s="121"/>
      <c r="AD146" s="124"/>
    </row>
    <row r="147" spans="2:30" s="24" customFormat="1" ht="14.25" x14ac:dyDescent="0.3">
      <c r="B147" s="121"/>
      <c r="C147" s="151"/>
      <c r="D147" s="121"/>
      <c r="E147" s="121"/>
      <c r="F147" s="121"/>
      <c r="G147" s="121"/>
      <c r="H147" s="121"/>
      <c r="I147" s="123" t="str" cm="1">
        <f t="array" aca="1" ref="I147" ca="1">IF(N147="Ativo",IFERROR(_xlfn.XLOOKUP(H147,INDIRECT("'TV_"&amp;B147&amp;"'!B:B"),INDIRECT("'TV_"&amp;B147&amp;"'!C:C"),0)-_xlfn.XLOOKUP(H147,INDIRECT("'TV_"&amp;B147&amp;"'!B:B"),INDIRECT("'TV_"&amp;B147&amp;"'!D:D"),0),""),"")</f>
        <v/>
      </c>
      <c r="J147" s="121"/>
      <c r="K147" s="121"/>
      <c r="L147" s="122"/>
      <c r="M147" s="122"/>
      <c r="N147" s="123" t="str">
        <f t="shared" ca="1" si="6"/>
        <v/>
      </c>
      <c r="O147" s="121"/>
      <c r="P147" s="122"/>
      <c r="Q147" s="121"/>
      <c r="R147" s="121"/>
      <c r="AD147" s="124"/>
    </row>
    <row r="148" spans="2:30" s="24" customFormat="1" ht="14.25" x14ac:dyDescent="0.3">
      <c r="B148" s="121"/>
      <c r="C148" s="151"/>
      <c r="D148" s="121"/>
      <c r="E148" s="121"/>
      <c r="F148" s="121"/>
      <c r="G148" s="121"/>
      <c r="H148" s="121"/>
      <c r="I148" s="123" t="str" cm="1">
        <f t="array" aca="1" ref="I148" ca="1">IF(N148="Ativo",IFERROR(_xlfn.XLOOKUP(H148,INDIRECT("'TV_"&amp;B148&amp;"'!B:B"),INDIRECT("'TV_"&amp;B148&amp;"'!C:C"),0)-_xlfn.XLOOKUP(H148,INDIRECT("'TV_"&amp;B148&amp;"'!B:B"),INDIRECT("'TV_"&amp;B148&amp;"'!D:D"),0),""),"")</f>
        <v/>
      </c>
      <c r="J148" s="121"/>
      <c r="K148" s="121"/>
      <c r="L148" s="122"/>
      <c r="M148" s="122"/>
      <c r="N148" s="123" t="str">
        <f t="shared" ca="1" si="6"/>
        <v/>
      </c>
      <c r="O148" s="121"/>
      <c r="P148" s="122"/>
      <c r="Q148" s="121"/>
      <c r="R148" s="121"/>
      <c r="AD148" s="124"/>
    </row>
    <row r="149" spans="2:30" s="24" customFormat="1" ht="14.25" x14ac:dyDescent="0.3">
      <c r="B149" s="121"/>
      <c r="C149" s="151"/>
      <c r="D149" s="121"/>
      <c r="E149" s="121"/>
      <c r="F149" s="121"/>
      <c r="G149" s="121"/>
      <c r="H149" s="121"/>
      <c r="I149" s="123" t="str" cm="1">
        <f t="array" aca="1" ref="I149" ca="1">IF(N149="Ativo",IFERROR(_xlfn.XLOOKUP(H149,INDIRECT("'TV_"&amp;B149&amp;"'!B:B"),INDIRECT("'TV_"&amp;B149&amp;"'!C:C"),0)-_xlfn.XLOOKUP(H149,INDIRECT("'TV_"&amp;B149&amp;"'!B:B"),INDIRECT("'TV_"&amp;B149&amp;"'!D:D"),0),""),"")</f>
        <v/>
      </c>
      <c r="J149" s="121"/>
      <c r="K149" s="121"/>
      <c r="L149" s="122"/>
      <c r="M149" s="122"/>
      <c r="N149" s="123" t="str">
        <f t="shared" ca="1" si="6"/>
        <v/>
      </c>
      <c r="O149" s="121"/>
      <c r="P149" s="122"/>
      <c r="Q149" s="121"/>
      <c r="R149" s="121"/>
      <c r="AD149" s="124"/>
    </row>
    <row r="150" spans="2:30" s="24" customFormat="1" ht="14.25" x14ac:dyDescent="0.3">
      <c r="B150" s="121"/>
      <c r="C150" s="151"/>
      <c r="D150" s="121"/>
      <c r="E150" s="121"/>
      <c r="F150" s="121"/>
      <c r="G150" s="121"/>
      <c r="H150" s="121"/>
      <c r="I150" s="123" t="str" cm="1">
        <f t="array" aca="1" ref="I150" ca="1">IF(N150="Ativo",IFERROR(_xlfn.XLOOKUP(H150,INDIRECT("'TV_"&amp;B150&amp;"'!B:B"),INDIRECT("'TV_"&amp;B150&amp;"'!C:C"),0)-_xlfn.XLOOKUP(H150,INDIRECT("'TV_"&amp;B150&amp;"'!B:B"),INDIRECT("'TV_"&amp;B150&amp;"'!D:D"),0),""),"")</f>
        <v/>
      </c>
      <c r="J150" s="121"/>
      <c r="K150" s="121"/>
      <c r="L150" s="122"/>
      <c r="M150" s="122"/>
      <c r="N150" s="123" t="str">
        <f t="shared" ca="1" si="6"/>
        <v/>
      </c>
      <c r="O150" s="121"/>
      <c r="P150" s="122"/>
      <c r="Q150" s="121"/>
      <c r="R150" s="121"/>
      <c r="AD150" s="124"/>
    </row>
    <row r="151" spans="2:30" s="24" customFormat="1" ht="14.25" x14ac:dyDescent="0.3">
      <c r="B151" s="121"/>
      <c r="C151" s="151"/>
      <c r="D151" s="121"/>
      <c r="E151" s="121"/>
      <c r="F151" s="121"/>
      <c r="G151" s="121"/>
      <c r="H151" s="121"/>
      <c r="I151" s="123" t="str" cm="1">
        <f t="array" aca="1" ref="I151" ca="1">IF(N151="Ativo",IFERROR(_xlfn.XLOOKUP(H151,INDIRECT("'TV_"&amp;B151&amp;"'!B:B"),INDIRECT("'TV_"&amp;B151&amp;"'!C:C"),0)-_xlfn.XLOOKUP(H151,INDIRECT("'TV_"&amp;B151&amp;"'!B:B"),INDIRECT("'TV_"&amp;B151&amp;"'!D:D"),0),""),"")</f>
        <v/>
      </c>
      <c r="J151" s="121"/>
      <c r="K151" s="121"/>
      <c r="L151" s="122"/>
      <c r="M151" s="122"/>
      <c r="N151" s="123" t="str">
        <f t="shared" ca="1" si="6"/>
        <v/>
      </c>
      <c r="O151" s="121"/>
      <c r="P151" s="122"/>
      <c r="Q151" s="121"/>
      <c r="R151" s="121"/>
      <c r="AD151" s="124"/>
    </row>
    <row r="152" spans="2:30" s="24" customFormat="1" ht="14.25" x14ac:dyDescent="0.3">
      <c r="B152" s="121"/>
      <c r="C152" s="151"/>
      <c r="D152" s="121"/>
      <c r="E152" s="121"/>
      <c r="F152" s="121"/>
      <c r="G152" s="121"/>
      <c r="H152" s="121"/>
      <c r="I152" s="123" t="str" cm="1">
        <f t="array" aca="1" ref="I152" ca="1">IF(N152="Ativo",IFERROR(_xlfn.XLOOKUP(H152,INDIRECT("'TV_"&amp;B152&amp;"'!B:B"),INDIRECT("'TV_"&amp;B152&amp;"'!C:C"),0)-_xlfn.XLOOKUP(H152,INDIRECT("'TV_"&amp;B152&amp;"'!B:B"),INDIRECT("'TV_"&amp;B152&amp;"'!D:D"),0),""),"")</f>
        <v/>
      </c>
      <c r="J152" s="121"/>
      <c r="K152" s="121"/>
      <c r="L152" s="122"/>
      <c r="M152" s="122"/>
      <c r="N152" s="123" t="str">
        <f t="shared" ref="N152:N215" ca="1" si="7">IF(M152="","",IF(O152="Em negociação",IF(TODAY()-L152&gt;5,"Inativo","Ativo"),IF(O152="Instalado",IF(IF(K$2=FALSE,I$1,TODAY())&lt;=M152,"Ativo","Inativo"),IF(O152="Fechamento",IF(IF(K$2=FALSE,I$1,TODAY())&lt;=M152,"Ativo","Inativo"),"Inativo"))))</f>
        <v/>
      </c>
      <c r="O152" s="121"/>
      <c r="P152" s="122"/>
      <c r="Q152" s="121"/>
      <c r="R152" s="121"/>
      <c r="AD152" s="124"/>
    </row>
    <row r="153" spans="2:30" s="24" customFormat="1" ht="14.25" x14ac:dyDescent="0.3">
      <c r="B153" s="121"/>
      <c r="C153" s="151"/>
      <c r="D153" s="121"/>
      <c r="E153" s="121"/>
      <c r="F153" s="121"/>
      <c r="G153" s="121"/>
      <c r="H153" s="121"/>
      <c r="I153" s="123" t="str" cm="1">
        <f t="array" aca="1" ref="I153" ca="1">IF(N153="Ativo",IFERROR(_xlfn.XLOOKUP(H153,INDIRECT("'TV_"&amp;B153&amp;"'!B:B"),INDIRECT("'TV_"&amp;B153&amp;"'!C:C"),0)-_xlfn.XLOOKUP(H153,INDIRECT("'TV_"&amp;B153&amp;"'!B:B"),INDIRECT("'TV_"&amp;B153&amp;"'!D:D"),0),""),"")</f>
        <v/>
      </c>
      <c r="J153" s="121"/>
      <c r="K153" s="121"/>
      <c r="L153" s="122"/>
      <c r="M153" s="122"/>
      <c r="N153" s="123" t="str">
        <f t="shared" ca="1" si="7"/>
        <v/>
      </c>
      <c r="O153" s="121"/>
      <c r="P153" s="122"/>
      <c r="Q153" s="121"/>
      <c r="R153" s="121"/>
      <c r="AD153" s="124"/>
    </row>
    <row r="154" spans="2:30" s="24" customFormat="1" ht="14.25" x14ac:dyDescent="0.3">
      <c r="B154" s="121"/>
      <c r="C154" s="151"/>
      <c r="D154" s="121"/>
      <c r="E154" s="121"/>
      <c r="F154" s="121"/>
      <c r="G154" s="121"/>
      <c r="H154" s="121"/>
      <c r="I154" s="123" t="str" cm="1">
        <f t="array" aca="1" ref="I154" ca="1">IF(N154="Ativo",IFERROR(_xlfn.XLOOKUP(H154,INDIRECT("'TV_"&amp;B154&amp;"'!B:B"),INDIRECT("'TV_"&amp;B154&amp;"'!C:C"),0)-_xlfn.XLOOKUP(H154,INDIRECT("'TV_"&amp;B154&amp;"'!B:B"),INDIRECT("'TV_"&amp;B154&amp;"'!D:D"),0),""),"")</f>
        <v/>
      </c>
      <c r="J154" s="121"/>
      <c r="K154" s="121"/>
      <c r="L154" s="122"/>
      <c r="M154" s="122"/>
      <c r="N154" s="123" t="str">
        <f t="shared" ca="1" si="7"/>
        <v/>
      </c>
      <c r="O154" s="121"/>
      <c r="P154" s="122"/>
      <c r="Q154" s="121"/>
      <c r="R154" s="121"/>
      <c r="AD154" s="124"/>
    </row>
    <row r="155" spans="2:30" s="24" customFormat="1" ht="14.25" x14ac:dyDescent="0.3">
      <c r="B155" s="121"/>
      <c r="C155" s="151"/>
      <c r="D155" s="121"/>
      <c r="E155" s="121"/>
      <c r="F155" s="121"/>
      <c r="G155" s="121"/>
      <c r="H155" s="121"/>
      <c r="I155" s="123" t="str" cm="1">
        <f t="array" aca="1" ref="I155" ca="1">IF(N155="Ativo",IFERROR(_xlfn.XLOOKUP(H155,INDIRECT("'TV_"&amp;B155&amp;"'!B:B"),INDIRECT("'TV_"&amp;B155&amp;"'!C:C"),0)-_xlfn.XLOOKUP(H155,INDIRECT("'TV_"&amp;B155&amp;"'!B:B"),INDIRECT("'TV_"&amp;B155&amp;"'!D:D"),0),""),"")</f>
        <v/>
      </c>
      <c r="J155" s="121"/>
      <c r="K155" s="121"/>
      <c r="L155" s="122"/>
      <c r="M155" s="122"/>
      <c r="N155" s="123" t="str">
        <f t="shared" ca="1" si="7"/>
        <v/>
      </c>
      <c r="O155" s="121"/>
      <c r="P155" s="122"/>
      <c r="Q155" s="121"/>
      <c r="R155" s="121"/>
      <c r="AD155" s="124"/>
    </row>
    <row r="156" spans="2:30" s="24" customFormat="1" ht="14.25" x14ac:dyDescent="0.3">
      <c r="B156" s="121"/>
      <c r="C156" s="151"/>
      <c r="D156" s="121"/>
      <c r="E156" s="121"/>
      <c r="F156" s="121"/>
      <c r="G156" s="121"/>
      <c r="H156" s="121"/>
      <c r="I156" s="123" t="str" cm="1">
        <f t="array" aca="1" ref="I156" ca="1">IF(N156="Ativo",IFERROR(_xlfn.XLOOKUP(H156,INDIRECT("'TV_"&amp;B156&amp;"'!B:B"),INDIRECT("'TV_"&amp;B156&amp;"'!C:C"),0)-_xlfn.XLOOKUP(H156,INDIRECT("'TV_"&amp;B156&amp;"'!B:B"),INDIRECT("'TV_"&amp;B156&amp;"'!D:D"),0),""),"")</f>
        <v/>
      </c>
      <c r="J156" s="121"/>
      <c r="K156" s="121"/>
      <c r="L156" s="122"/>
      <c r="M156" s="122"/>
      <c r="N156" s="123" t="str">
        <f t="shared" ca="1" si="7"/>
        <v/>
      </c>
      <c r="O156" s="121"/>
      <c r="P156" s="122"/>
      <c r="Q156" s="121"/>
      <c r="R156" s="121"/>
      <c r="AD156" s="124"/>
    </row>
    <row r="157" spans="2:30" s="24" customFormat="1" ht="14.25" x14ac:dyDescent="0.3">
      <c r="B157" s="121"/>
      <c r="C157" s="151"/>
      <c r="D157" s="121"/>
      <c r="E157" s="121"/>
      <c r="F157" s="121"/>
      <c r="G157" s="121"/>
      <c r="H157" s="121"/>
      <c r="I157" s="123" t="str" cm="1">
        <f t="array" aca="1" ref="I157" ca="1">IF(N157="Ativo",IFERROR(_xlfn.XLOOKUP(H157,INDIRECT("'TV_"&amp;B157&amp;"'!B:B"),INDIRECT("'TV_"&amp;B157&amp;"'!C:C"),0)-_xlfn.XLOOKUP(H157,INDIRECT("'TV_"&amp;B157&amp;"'!B:B"),INDIRECT("'TV_"&amp;B157&amp;"'!D:D"),0),""),"")</f>
        <v/>
      </c>
      <c r="J157" s="121"/>
      <c r="K157" s="121"/>
      <c r="L157" s="122"/>
      <c r="M157" s="122"/>
      <c r="N157" s="123" t="str">
        <f t="shared" ca="1" si="7"/>
        <v/>
      </c>
      <c r="O157" s="121"/>
      <c r="P157" s="122"/>
      <c r="Q157" s="121"/>
      <c r="R157" s="121"/>
      <c r="AD157" s="124"/>
    </row>
    <row r="158" spans="2:30" s="24" customFormat="1" ht="14.25" x14ac:dyDescent="0.3">
      <c r="B158" s="121"/>
      <c r="C158" s="151"/>
      <c r="D158" s="121"/>
      <c r="E158" s="121"/>
      <c r="F158" s="121"/>
      <c r="G158" s="121"/>
      <c r="H158" s="121"/>
      <c r="I158" s="123" t="str" cm="1">
        <f t="array" aca="1" ref="I158" ca="1">IF(N158="Ativo",IFERROR(_xlfn.XLOOKUP(H158,INDIRECT("'TV_"&amp;B158&amp;"'!B:B"),INDIRECT("'TV_"&amp;B158&amp;"'!C:C"),0)-_xlfn.XLOOKUP(H158,INDIRECT("'TV_"&amp;B158&amp;"'!B:B"),INDIRECT("'TV_"&amp;B158&amp;"'!D:D"),0),""),"")</f>
        <v/>
      </c>
      <c r="J158" s="121"/>
      <c r="K158" s="121"/>
      <c r="L158" s="122"/>
      <c r="M158" s="122"/>
      <c r="N158" s="123" t="str">
        <f t="shared" ca="1" si="7"/>
        <v/>
      </c>
      <c r="O158" s="121"/>
      <c r="P158" s="122"/>
      <c r="Q158" s="121"/>
      <c r="R158" s="121"/>
      <c r="AD158" s="124"/>
    </row>
    <row r="159" spans="2:30" s="24" customFormat="1" ht="14.25" x14ac:dyDescent="0.3">
      <c r="B159" s="121"/>
      <c r="C159" s="151"/>
      <c r="D159" s="121"/>
      <c r="E159" s="121"/>
      <c r="F159" s="121"/>
      <c r="G159" s="121"/>
      <c r="H159" s="121"/>
      <c r="I159" s="123" t="str" cm="1">
        <f t="array" aca="1" ref="I159" ca="1">IF(N159="Ativo",IFERROR(_xlfn.XLOOKUP(H159,INDIRECT("'TV_"&amp;B159&amp;"'!B:B"),INDIRECT("'TV_"&amp;B159&amp;"'!C:C"),0)-_xlfn.XLOOKUP(H159,INDIRECT("'TV_"&amp;B159&amp;"'!B:B"),INDIRECT("'TV_"&amp;B159&amp;"'!D:D"),0),""),"")</f>
        <v/>
      </c>
      <c r="J159" s="121"/>
      <c r="K159" s="121"/>
      <c r="L159" s="122"/>
      <c r="M159" s="122"/>
      <c r="N159" s="123" t="str">
        <f t="shared" ca="1" si="7"/>
        <v/>
      </c>
      <c r="O159" s="121"/>
      <c r="P159" s="122"/>
      <c r="Q159" s="121"/>
      <c r="R159" s="121"/>
      <c r="AD159" s="124"/>
    </row>
    <row r="160" spans="2:30" s="24" customFormat="1" ht="14.25" x14ac:dyDescent="0.3">
      <c r="B160" s="121"/>
      <c r="C160" s="151"/>
      <c r="D160" s="121"/>
      <c r="E160" s="121"/>
      <c r="F160" s="121"/>
      <c r="G160" s="121"/>
      <c r="H160" s="121"/>
      <c r="I160" s="123" t="str" cm="1">
        <f t="array" aca="1" ref="I160" ca="1">IF(N160="Ativo",IFERROR(_xlfn.XLOOKUP(H160,INDIRECT("'TV_"&amp;B160&amp;"'!B:B"),INDIRECT("'TV_"&amp;B160&amp;"'!C:C"),0)-_xlfn.XLOOKUP(H160,INDIRECT("'TV_"&amp;B160&amp;"'!B:B"),INDIRECT("'TV_"&amp;B160&amp;"'!D:D"),0),""),"")</f>
        <v/>
      </c>
      <c r="J160" s="121"/>
      <c r="K160" s="121"/>
      <c r="L160" s="122"/>
      <c r="M160" s="122"/>
      <c r="N160" s="123" t="str">
        <f t="shared" ca="1" si="7"/>
        <v/>
      </c>
      <c r="O160" s="121"/>
      <c r="P160" s="122"/>
      <c r="Q160" s="121"/>
      <c r="R160" s="121"/>
      <c r="AD160" s="124"/>
    </row>
    <row r="161" spans="2:30" s="24" customFormat="1" ht="14.25" x14ac:dyDescent="0.3">
      <c r="B161" s="121"/>
      <c r="C161" s="151"/>
      <c r="D161" s="121"/>
      <c r="E161" s="121"/>
      <c r="F161" s="121"/>
      <c r="G161" s="121"/>
      <c r="H161" s="121"/>
      <c r="I161" s="123" t="str" cm="1">
        <f t="array" aca="1" ref="I161" ca="1">IF(N161="Ativo",IFERROR(_xlfn.XLOOKUP(H161,INDIRECT("'TV_"&amp;B161&amp;"'!B:B"),INDIRECT("'TV_"&amp;B161&amp;"'!C:C"),0)-_xlfn.XLOOKUP(H161,INDIRECT("'TV_"&amp;B161&amp;"'!B:B"),INDIRECT("'TV_"&amp;B161&amp;"'!D:D"),0),""),"")</f>
        <v/>
      </c>
      <c r="J161" s="121"/>
      <c r="K161" s="121"/>
      <c r="L161" s="122"/>
      <c r="M161" s="122"/>
      <c r="N161" s="123" t="str">
        <f t="shared" ca="1" si="7"/>
        <v/>
      </c>
      <c r="O161" s="121"/>
      <c r="P161" s="122"/>
      <c r="Q161" s="121"/>
      <c r="R161" s="121"/>
      <c r="AD161" s="124"/>
    </row>
    <row r="162" spans="2:30" s="24" customFormat="1" ht="14.25" x14ac:dyDescent="0.3">
      <c r="B162" s="121"/>
      <c r="C162" s="151"/>
      <c r="D162" s="121"/>
      <c r="E162" s="121"/>
      <c r="F162" s="121"/>
      <c r="G162" s="121"/>
      <c r="H162" s="121"/>
      <c r="I162" s="123" t="str" cm="1">
        <f t="array" aca="1" ref="I162" ca="1">IF(N162="Ativo",IFERROR(_xlfn.XLOOKUP(H162,INDIRECT("'TV_"&amp;B162&amp;"'!B:B"),INDIRECT("'TV_"&amp;B162&amp;"'!C:C"),0)-_xlfn.XLOOKUP(H162,INDIRECT("'TV_"&amp;B162&amp;"'!B:B"),INDIRECT("'TV_"&amp;B162&amp;"'!D:D"),0),""),"")</f>
        <v/>
      </c>
      <c r="J162" s="121"/>
      <c r="K162" s="121"/>
      <c r="L162" s="122"/>
      <c r="M162" s="122"/>
      <c r="N162" s="123" t="str">
        <f t="shared" ca="1" si="7"/>
        <v/>
      </c>
      <c r="O162" s="121"/>
      <c r="P162" s="122"/>
      <c r="Q162" s="121"/>
      <c r="R162" s="121"/>
      <c r="AD162" s="124"/>
    </row>
    <row r="163" spans="2:30" s="24" customFormat="1" ht="14.25" x14ac:dyDescent="0.3">
      <c r="B163" s="121"/>
      <c r="C163" s="151"/>
      <c r="D163" s="121"/>
      <c r="E163" s="121"/>
      <c r="F163" s="121"/>
      <c r="G163" s="121"/>
      <c r="H163" s="121"/>
      <c r="I163" s="123" t="str" cm="1">
        <f t="array" aca="1" ref="I163" ca="1">IF(N163="Ativo",IFERROR(_xlfn.XLOOKUP(H163,INDIRECT("'TV_"&amp;B163&amp;"'!B:B"),INDIRECT("'TV_"&amp;B163&amp;"'!C:C"),0)-_xlfn.XLOOKUP(H163,INDIRECT("'TV_"&amp;B163&amp;"'!B:B"),INDIRECT("'TV_"&amp;B163&amp;"'!D:D"),0),""),"")</f>
        <v/>
      </c>
      <c r="J163" s="121"/>
      <c r="K163" s="121"/>
      <c r="L163" s="122"/>
      <c r="M163" s="122"/>
      <c r="N163" s="123" t="str">
        <f t="shared" ca="1" si="7"/>
        <v/>
      </c>
      <c r="O163" s="121"/>
      <c r="P163" s="122"/>
      <c r="Q163" s="121"/>
      <c r="R163" s="121"/>
      <c r="AD163" s="124"/>
    </row>
    <row r="164" spans="2:30" s="24" customFormat="1" ht="14.25" x14ac:dyDescent="0.3">
      <c r="B164" s="121"/>
      <c r="C164" s="151"/>
      <c r="D164" s="121"/>
      <c r="E164" s="121"/>
      <c r="F164" s="121"/>
      <c r="G164" s="121"/>
      <c r="H164" s="121"/>
      <c r="I164" s="123" t="str" cm="1">
        <f t="array" aca="1" ref="I164" ca="1">IF(N164="Ativo",IFERROR(_xlfn.XLOOKUP(H164,INDIRECT("'TV_"&amp;B164&amp;"'!B:B"),INDIRECT("'TV_"&amp;B164&amp;"'!C:C"),0)-_xlfn.XLOOKUP(H164,INDIRECT("'TV_"&amp;B164&amp;"'!B:B"),INDIRECT("'TV_"&amp;B164&amp;"'!D:D"),0),""),"")</f>
        <v/>
      </c>
      <c r="J164" s="121"/>
      <c r="K164" s="121"/>
      <c r="L164" s="122"/>
      <c r="M164" s="122"/>
      <c r="N164" s="123" t="str">
        <f t="shared" ca="1" si="7"/>
        <v/>
      </c>
      <c r="O164" s="121"/>
      <c r="P164" s="122"/>
      <c r="Q164" s="121"/>
      <c r="R164" s="121"/>
      <c r="AD164" s="124"/>
    </row>
    <row r="165" spans="2:30" s="24" customFormat="1" ht="14.25" x14ac:dyDescent="0.3">
      <c r="B165" s="121"/>
      <c r="C165" s="151"/>
      <c r="D165" s="121"/>
      <c r="E165" s="121"/>
      <c r="F165" s="121"/>
      <c r="G165" s="121"/>
      <c r="H165" s="121"/>
      <c r="I165" s="123" t="str" cm="1">
        <f t="array" aca="1" ref="I165" ca="1">IF(N165="Ativo",IFERROR(_xlfn.XLOOKUP(H165,INDIRECT("'TV_"&amp;B165&amp;"'!B:B"),INDIRECT("'TV_"&amp;B165&amp;"'!C:C"),0)-_xlfn.XLOOKUP(H165,INDIRECT("'TV_"&amp;B165&amp;"'!B:B"),INDIRECT("'TV_"&amp;B165&amp;"'!D:D"),0),""),"")</f>
        <v/>
      </c>
      <c r="J165" s="121"/>
      <c r="K165" s="121"/>
      <c r="L165" s="122"/>
      <c r="M165" s="122"/>
      <c r="N165" s="123" t="str">
        <f t="shared" ca="1" si="7"/>
        <v/>
      </c>
      <c r="O165" s="121"/>
      <c r="P165" s="122"/>
      <c r="Q165" s="121"/>
      <c r="R165" s="121"/>
      <c r="AD165" s="124"/>
    </row>
    <row r="166" spans="2:30" s="24" customFormat="1" ht="14.25" x14ac:dyDescent="0.3">
      <c r="B166" s="121"/>
      <c r="C166" s="151"/>
      <c r="D166" s="121"/>
      <c r="E166" s="121"/>
      <c r="F166" s="121"/>
      <c r="G166" s="121"/>
      <c r="H166" s="121"/>
      <c r="I166" s="123" t="str" cm="1">
        <f t="array" aca="1" ref="I166" ca="1">IF(N166="Ativo",IFERROR(_xlfn.XLOOKUP(H166,INDIRECT("'TV_"&amp;B166&amp;"'!B:B"),INDIRECT("'TV_"&amp;B166&amp;"'!C:C"),0)-_xlfn.XLOOKUP(H166,INDIRECT("'TV_"&amp;B166&amp;"'!B:B"),INDIRECT("'TV_"&amp;B166&amp;"'!D:D"),0),""),"")</f>
        <v/>
      </c>
      <c r="J166" s="121"/>
      <c r="K166" s="121"/>
      <c r="L166" s="122"/>
      <c r="M166" s="122"/>
      <c r="N166" s="123" t="str">
        <f t="shared" ca="1" si="7"/>
        <v/>
      </c>
      <c r="O166" s="121"/>
      <c r="P166" s="122"/>
      <c r="Q166" s="121"/>
      <c r="R166" s="121"/>
      <c r="AD166" s="124"/>
    </row>
    <row r="167" spans="2:30" s="24" customFormat="1" ht="14.25" x14ac:dyDescent="0.3">
      <c r="B167" s="121"/>
      <c r="C167" s="151"/>
      <c r="D167" s="121"/>
      <c r="E167" s="121"/>
      <c r="F167" s="121"/>
      <c r="G167" s="121"/>
      <c r="H167" s="121"/>
      <c r="I167" s="123" t="str" cm="1">
        <f t="array" aca="1" ref="I167" ca="1">IF(N167="Ativo",IFERROR(_xlfn.XLOOKUP(H167,INDIRECT("'TV_"&amp;B167&amp;"'!B:B"),INDIRECT("'TV_"&amp;B167&amp;"'!C:C"),0)-_xlfn.XLOOKUP(H167,INDIRECT("'TV_"&amp;B167&amp;"'!B:B"),INDIRECT("'TV_"&amp;B167&amp;"'!D:D"),0),""),"")</f>
        <v/>
      </c>
      <c r="J167" s="121"/>
      <c r="K167" s="121"/>
      <c r="L167" s="122"/>
      <c r="M167" s="122"/>
      <c r="N167" s="123" t="str">
        <f t="shared" ca="1" si="7"/>
        <v/>
      </c>
      <c r="O167" s="121"/>
      <c r="P167" s="122"/>
      <c r="Q167" s="121"/>
      <c r="R167" s="121"/>
      <c r="AD167" s="124"/>
    </row>
    <row r="168" spans="2:30" s="24" customFormat="1" ht="14.25" x14ac:dyDescent="0.3">
      <c r="B168" s="121"/>
      <c r="C168" s="151"/>
      <c r="D168" s="121"/>
      <c r="E168" s="121"/>
      <c r="F168" s="121"/>
      <c r="G168" s="121"/>
      <c r="H168" s="121"/>
      <c r="I168" s="123" t="str" cm="1">
        <f t="array" aca="1" ref="I168" ca="1">IF(N168="Ativo",IFERROR(_xlfn.XLOOKUP(H168,INDIRECT("'TV_"&amp;B168&amp;"'!B:B"),INDIRECT("'TV_"&amp;B168&amp;"'!C:C"),0)-_xlfn.XLOOKUP(H168,INDIRECT("'TV_"&amp;B168&amp;"'!B:B"),INDIRECT("'TV_"&amp;B168&amp;"'!D:D"),0),""),"")</f>
        <v/>
      </c>
      <c r="J168" s="121"/>
      <c r="K168" s="121"/>
      <c r="L168" s="122"/>
      <c r="M168" s="122"/>
      <c r="N168" s="123" t="str">
        <f t="shared" ca="1" si="7"/>
        <v/>
      </c>
      <c r="O168" s="121"/>
      <c r="P168" s="122"/>
      <c r="Q168" s="121"/>
      <c r="R168" s="121"/>
      <c r="AD168" s="124"/>
    </row>
    <row r="169" spans="2:30" s="24" customFormat="1" ht="14.25" x14ac:dyDescent="0.3">
      <c r="B169" s="121"/>
      <c r="C169" s="151"/>
      <c r="D169" s="121"/>
      <c r="E169" s="121"/>
      <c r="F169" s="121"/>
      <c r="G169" s="121"/>
      <c r="H169" s="121"/>
      <c r="I169" s="123" t="str" cm="1">
        <f t="array" aca="1" ref="I169" ca="1">IF(N169="Ativo",IFERROR(_xlfn.XLOOKUP(H169,INDIRECT("'TV_"&amp;B169&amp;"'!B:B"),INDIRECT("'TV_"&amp;B169&amp;"'!C:C"),0)-_xlfn.XLOOKUP(H169,INDIRECT("'TV_"&amp;B169&amp;"'!B:B"),INDIRECT("'TV_"&amp;B169&amp;"'!D:D"),0),""),"")</f>
        <v/>
      </c>
      <c r="J169" s="121"/>
      <c r="K169" s="121"/>
      <c r="L169" s="122"/>
      <c r="M169" s="122"/>
      <c r="N169" s="123" t="str">
        <f t="shared" ca="1" si="7"/>
        <v/>
      </c>
      <c r="O169" s="121"/>
      <c r="P169" s="122"/>
      <c r="Q169" s="121"/>
      <c r="R169" s="121"/>
      <c r="AD169" s="124"/>
    </row>
    <row r="170" spans="2:30" s="24" customFormat="1" ht="14.25" x14ac:dyDescent="0.3">
      <c r="B170" s="121"/>
      <c r="C170" s="151"/>
      <c r="D170" s="121"/>
      <c r="E170" s="121"/>
      <c r="F170" s="121"/>
      <c r="G170" s="121"/>
      <c r="H170" s="121"/>
      <c r="I170" s="123" t="str" cm="1">
        <f t="array" aca="1" ref="I170" ca="1">IF(N170="Ativo",IFERROR(_xlfn.XLOOKUP(H170,INDIRECT("'TV_"&amp;B170&amp;"'!B:B"),INDIRECT("'TV_"&amp;B170&amp;"'!C:C"),0)-_xlfn.XLOOKUP(H170,INDIRECT("'TV_"&amp;B170&amp;"'!B:B"),INDIRECT("'TV_"&amp;B170&amp;"'!D:D"),0),""),"")</f>
        <v/>
      </c>
      <c r="J170" s="121"/>
      <c r="K170" s="121"/>
      <c r="L170" s="122"/>
      <c r="M170" s="122"/>
      <c r="N170" s="123" t="str">
        <f t="shared" ca="1" si="7"/>
        <v/>
      </c>
      <c r="O170" s="121"/>
      <c r="P170" s="122"/>
      <c r="Q170" s="121"/>
      <c r="R170" s="121"/>
      <c r="AD170" s="124"/>
    </row>
    <row r="171" spans="2:30" s="24" customFormat="1" ht="14.25" x14ac:dyDescent="0.3">
      <c r="B171" s="121"/>
      <c r="C171" s="151"/>
      <c r="D171" s="121"/>
      <c r="E171" s="121"/>
      <c r="F171" s="121"/>
      <c r="G171" s="121"/>
      <c r="H171" s="121"/>
      <c r="I171" s="123" t="str" cm="1">
        <f t="array" aca="1" ref="I171" ca="1">IF(N171="Ativo",IFERROR(_xlfn.XLOOKUP(H171,INDIRECT("'TV_"&amp;B171&amp;"'!B:B"),INDIRECT("'TV_"&amp;B171&amp;"'!C:C"),0)-_xlfn.XLOOKUP(H171,INDIRECT("'TV_"&amp;B171&amp;"'!B:B"),INDIRECT("'TV_"&amp;B171&amp;"'!D:D"),0),""),"")</f>
        <v/>
      </c>
      <c r="J171" s="121"/>
      <c r="K171" s="121"/>
      <c r="L171" s="122"/>
      <c r="M171" s="122"/>
      <c r="N171" s="123" t="str">
        <f t="shared" ca="1" si="7"/>
        <v/>
      </c>
      <c r="O171" s="121"/>
      <c r="P171" s="122"/>
      <c r="Q171" s="121"/>
      <c r="R171" s="121"/>
      <c r="AD171" s="124"/>
    </row>
    <row r="172" spans="2:30" s="24" customFormat="1" ht="14.25" x14ac:dyDescent="0.3">
      <c r="B172" s="121"/>
      <c r="C172" s="151"/>
      <c r="D172" s="121"/>
      <c r="E172" s="121"/>
      <c r="F172" s="121"/>
      <c r="G172" s="121"/>
      <c r="H172" s="121"/>
      <c r="I172" s="123" t="str" cm="1">
        <f t="array" aca="1" ref="I172" ca="1">IF(N172="Ativo",IFERROR(_xlfn.XLOOKUP(H172,INDIRECT("'TV_"&amp;B172&amp;"'!B:B"),INDIRECT("'TV_"&amp;B172&amp;"'!C:C"),0)-_xlfn.XLOOKUP(H172,INDIRECT("'TV_"&amp;B172&amp;"'!B:B"),INDIRECT("'TV_"&amp;B172&amp;"'!D:D"),0),""),"")</f>
        <v/>
      </c>
      <c r="J172" s="121"/>
      <c r="K172" s="121"/>
      <c r="L172" s="122"/>
      <c r="M172" s="122"/>
      <c r="N172" s="123" t="str">
        <f t="shared" ca="1" si="7"/>
        <v/>
      </c>
      <c r="O172" s="121"/>
      <c r="P172" s="122"/>
      <c r="Q172" s="121"/>
      <c r="R172" s="121"/>
      <c r="AD172" s="124"/>
    </row>
    <row r="173" spans="2:30" s="24" customFormat="1" ht="14.25" x14ac:dyDescent="0.3">
      <c r="B173" s="121"/>
      <c r="C173" s="151"/>
      <c r="D173" s="121"/>
      <c r="E173" s="121"/>
      <c r="F173" s="121"/>
      <c r="G173" s="121"/>
      <c r="H173" s="121"/>
      <c r="I173" s="123" t="str" cm="1">
        <f t="array" aca="1" ref="I173" ca="1">IF(N173="Ativo",IFERROR(_xlfn.XLOOKUP(H173,INDIRECT("'TV_"&amp;B173&amp;"'!B:B"),INDIRECT("'TV_"&amp;B173&amp;"'!C:C"),0)-_xlfn.XLOOKUP(H173,INDIRECT("'TV_"&amp;B173&amp;"'!B:B"),INDIRECT("'TV_"&amp;B173&amp;"'!D:D"),0),""),"")</f>
        <v/>
      </c>
      <c r="J173" s="121"/>
      <c r="K173" s="121"/>
      <c r="L173" s="122"/>
      <c r="M173" s="122"/>
      <c r="N173" s="123" t="str">
        <f t="shared" ca="1" si="7"/>
        <v/>
      </c>
      <c r="O173" s="121"/>
      <c r="P173" s="122"/>
      <c r="Q173" s="121"/>
      <c r="R173" s="121"/>
      <c r="AD173" s="124"/>
    </row>
    <row r="174" spans="2:30" s="24" customFormat="1" ht="14.25" x14ac:dyDescent="0.3">
      <c r="B174" s="121"/>
      <c r="C174" s="151"/>
      <c r="D174" s="121"/>
      <c r="E174" s="121"/>
      <c r="F174" s="121"/>
      <c r="G174" s="121"/>
      <c r="H174" s="121"/>
      <c r="I174" s="123" t="str" cm="1">
        <f t="array" aca="1" ref="I174" ca="1">IF(N174="Ativo",IFERROR(_xlfn.XLOOKUP(H174,INDIRECT("'TV_"&amp;B174&amp;"'!B:B"),INDIRECT("'TV_"&amp;B174&amp;"'!C:C"),0)-_xlfn.XLOOKUP(H174,INDIRECT("'TV_"&amp;B174&amp;"'!B:B"),INDIRECT("'TV_"&amp;B174&amp;"'!D:D"),0),""),"")</f>
        <v/>
      </c>
      <c r="J174" s="121"/>
      <c r="K174" s="121"/>
      <c r="L174" s="122"/>
      <c r="M174" s="122"/>
      <c r="N174" s="123" t="str">
        <f t="shared" ca="1" si="7"/>
        <v/>
      </c>
      <c r="O174" s="121"/>
      <c r="P174" s="122"/>
      <c r="Q174" s="121"/>
      <c r="R174" s="121"/>
      <c r="AD174" s="124"/>
    </row>
    <row r="175" spans="2:30" s="24" customFormat="1" ht="14.25" x14ac:dyDescent="0.3">
      <c r="B175" s="121"/>
      <c r="C175" s="151"/>
      <c r="D175" s="121"/>
      <c r="E175" s="121"/>
      <c r="F175" s="121"/>
      <c r="G175" s="121"/>
      <c r="H175" s="121"/>
      <c r="I175" s="123" t="str" cm="1">
        <f t="array" aca="1" ref="I175" ca="1">IF(N175="Ativo",IFERROR(_xlfn.XLOOKUP(H175,INDIRECT("'TV_"&amp;B175&amp;"'!B:B"),INDIRECT("'TV_"&amp;B175&amp;"'!C:C"),0)-_xlfn.XLOOKUP(H175,INDIRECT("'TV_"&amp;B175&amp;"'!B:B"),INDIRECT("'TV_"&amp;B175&amp;"'!D:D"),0),""),"")</f>
        <v/>
      </c>
      <c r="J175" s="121"/>
      <c r="K175" s="121"/>
      <c r="L175" s="122"/>
      <c r="M175" s="122"/>
      <c r="N175" s="123" t="str">
        <f t="shared" ca="1" si="7"/>
        <v/>
      </c>
      <c r="O175" s="121"/>
      <c r="P175" s="122"/>
      <c r="Q175" s="121"/>
      <c r="R175" s="121"/>
      <c r="AD175" s="124"/>
    </row>
    <row r="176" spans="2:30" s="24" customFormat="1" ht="14.25" x14ac:dyDescent="0.3">
      <c r="B176" s="121"/>
      <c r="C176" s="151"/>
      <c r="D176" s="121"/>
      <c r="E176" s="121"/>
      <c r="F176" s="121"/>
      <c r="G176" s="121"/>
      <c r="H176" s="121"/>
      <c r="I176" s="123" t="str" cm="1">
        <f t="array" aca="1" ref="I176" ca="1">IF(N176="Ativo",IFERROR(_xlfn.XLOOKUP(H176,INDIRECT("'TV_"&amp;B176&amp;"'!B:B"),INDIRECT("'TV_"&amp;B176&amp;"'!C:C"),0)-_xlfn.XLOOKUP(H176,INDIRECT("'TV_"&amp;B176&amp;"'!B:B"),INDIRECT("'TV_"&amp;B176&amp;"'!D:D"),0),""),"")</f>
        <v/>
      </c>
      <c r="J176" s="121"/>
      <c r="K176" s="121"/>
      <c r="L176" s="122"/>
      <c r="M176" s="122"/>
      <c r="N176" s="123" t="str">
        <f t="shared" ca="1" si="7"/>
        <v/>
      </c>
      <c r="O176" s="121"/>
      <c r="P176" s="122"/>
      <c r="Q176" s="121"/>
      <c r="R176" s="121"/>
      <c r="AD176" s="124"/>
    </row>
    <row r="177" spans="2:30" s="24" customFormat="1" ht="14.25" x14ac:dyDescent="0.3">
      <c r="B177" s="121"/>
      <c r="C177" s="151"/>
      <c r="D177" s="121"/>
      <c r="E177" s="121"/>
      <c r="F177" s="121"/>
      <c r="G177" s="121"/>
      <c r="H177" s="121"/>
      <c r="I177" s="123" t="str" cm="1">
        <f t="array" aca="1" ref="I177" ca="1">IF(N177="Ativo",IFERROR(_xlfn.XLOOKUP(H177,INDIRECT("'TV_"&amp;B177&amp;"'!B:B"),INDIRECT("'TV_"&amp;B177&amp;"'!C:C"),0)-_xlfn.XLOOKUP(H177,INDIRECT("'TV_"&amp;B177&amp;"'!B:B"),INDIRECT("'TV_"&amp;B177&amp;"'!D:D"),0),""),"")</f>
        <v/>
      </c>
      <c r="J177" s="121"/>
      <c r="K177" s="121"/>
      <c r="L177" s="122"/>
      <c r="M177" s="122"/>
      <c r="N177" s="123" t="str">
        <f t="shared" ca="1" si="7"/>
        <v/>
      </c>
      <c r="O177" s="121"/>
      <c r="P177" s="122"/>
      <c r="Q177" s="121"/>
      <c r="R177" s="121"/>
      <c r="AD177" s="124"/>
    </row>
    <row r="178" spans="2:30" s="24" customFormat="1" ht="14.25" x14ac:dyDescent="0.3">
      <c r="B178" s="121"/>
      <c r="C178" s="151"/>
      <c r="D178" s="121"/>
      <c r="E178" s="121"/>
      <c r="F178" s="121"/>
      <c r="G178" s="121"/>
      <c r="H178" s="121"/>
      <c r="I178" s="123" t="str" cm="1">
        <f t="array" aca="1" ref="I178" ca="1">IF(N178="Ativo",IFERROR(_xlfn.XLOOKUP(H178,INDIRECT("'TV_"&amp;B178&amp;"'!B:B"),INDIRECT("'TV_"&amp;B178&amp;"'!C:C"),0)-_xlfn.XLOOKUP(H178,INDIRECT("'TV_"&amp;B178&amp;"'!B:B"),INDIRECT("'TV_"&amp;B178&amp;"'!D:D"),0),""),"")</f>
        <v/>
      </c>
      <c r="J178" s="121"/>
      <c r="K178" s="121"/>
      <c r="L178" s="122"/>
      <c r="M178" s="122"/>
      <c r="N178" s="123" t="str">
        <f t="shared" ca="1" si="7"/>
        <v/>
      </c>
      <c r="O178" s="121"/>
      <c r="P178" s="122"/>
      <c r="Q178" s="121"/>
      <c r="R178" s="121"/>
      <c r="AD178" s="124"/>
    </row>
    <row r="179" spans="2:30" s="24" customFormat="1" ht="14.25" x14ac:dyDescent="0.3">
      <c r="B179" s="121"/>
      <c r="C179" s="151"/>
      <c r="D179" s="121"/>
      <c r="E179" s="121"/>
      <c r="F179" s="121"/>
      <c r="G179" s="121"/>
      <c r="H179" s="121"/>
      <c r="I179" s="123" t="str" cm="1">
        <f t="array" aca="1" ref="I179" ca="1">IF(N179="Ativo",IFERROR(_xlfn.XLOOKUP(H179,INDIRECT("'TV_"&amp;B179&amp;"'!B:B"),INDIRECT("'TV_"&amp;B179&amp;"'!C:C"),0)-_xlfn.XLOOKUP(H179,INDIRECT("'TV_"&amp;B179&amp;"'!B:B"),INDIRECT("'TV_"&amp;B179&amp;"'!D:D"),0),""),"")</f>
        <v/>
      </c>
      <c r="J179" s="121"/>
      <c r="K179" s="121"/>
      <c r="L179" s="122"/>
      <c r="M179" s="122"/>
      <c r="N179" s="123" t="str">
        <f t="shared" ca="1" si="7"/>
        <v/>
      </c>
      <c r="O179" s="121"/>
      <c r="P179" s="122"/>
      <c r="Q179" s="121"/>
      <c r="R179" s="121"/>
      <c r="AD179" s="124"/>
    </row>
    <row r="180" spans="2:30" s="24" customFormat="1" ht="14.25" x14ac:dyDescent="0.3">
      <c r="B180" s="121"/>
      <c r="C180" s="151"/>
      <c r="D180" s="121"/>
      <c r="E180" s="121"/>
      <c r="F180" s="121"/>
      <c r="G180" s="121"/>
      <c r="H180" s="121"/>
      <c r="I180" s="123" t="str" cm="1">
        <f t="array" aca="1" ref="I180" ca="1">IF(N180="Ativo",IFERROR(_xlfn.XLOOKUP(H180,INDIRECT("'TV_"&amp;B180&amp;"'!B:B"),INDIRECT("'TV_"&amp;B180&amp;"'!C:C"),0)-_xlfn.XLOOKUP(H180,INDIRECT("'TV_"&amp;B180&amp;"'!B:B"),INDIRECT("'TV_"&amp;B180&amp;"'!D:D"),0),""),"")</f>
        <v/>
      </c>
      <c r="J180" s="121"/>
      <c r="K180" s="121"/>
      <c r="L180" s="122"/>
      <c r="M180" s="122"/>
      <c r="N180" s="123" t="str">
        <f t="shared" ca="1" si="7"/>
        <v/>
      </c>
      <c r="O180" s="121"/>
      <c r="P180" s="122"/>
      <c r="Q180" s="121"/>
      <c r="R180" s="121"/>
      <c r="AD180" s="124"/>
    </row>
    <row r="181" spans="2:30" s="24" customFormat="1" ht="14.25" x14ac:dyDescent="0.3">
      <c r="B181" s="121"/>
      <c r="C181" s="151"/>
      <c r="D181" s="121"/>
      <c r="E181" s="121"/>
      <c r="F181" s="121"/>
      <c r="G181" s="121"/>
      <c r="H181" s="121"/>
      <c r="I181" s="123" t="str" cm="1">
        <f t="array" aca="1" ref="I181" ca="1">IF(N181="Ativo",IFERROR(_xlfn.XLOOKUP(H181,INDIRECT("'TV_"&amp;B181&amp;"'!B:B"),INDIRECT("'TV_"&amp;B181&amp;"'!C:C"),0)-_xlfn.XLOOKUP(H181,INDIRECT("'TV_"&amp;B181&amp;"'!B:B"),INDIRECT("'TV_"&amp;B181&amp;"'!D:D"),0),""),"")</f>
        <v/>
      </c>
      <c r="J181" s="121"/>
      <c r="K181" s="121"/>
      <c r="L181" s="122"/>
      <c r="M181" s="122"/>
      <c r="N181" s="123" t="str">
        <f t="shared" ca="1" si="7"/>
        <v/>
      </c>
      <c r="O181" s="121"/>
      <c r="P181" s="122"/>
      <c r="Q181" s="121"/>
      <c r="R181" s="121"/>
      <c r="AD181" s="124"/>
    </row>
    <row r="182" spans="2:30" s="24" customFormat="1" ht="14.25" x14ac:dyDescent="0.3">
      <c r="B182" s="121"/>
      <c r="C182" s="151"/>
      <c r="D182" s="121"/>
      <c r="E182" s="121"/>
      <c r="F182" s="121"/>
      <c r="G182" s="121"/>
      <c r="H182" s="121"/>
      <c r="I182" s="123" t="str" cm="1">
        <f t="array" aca="1" ref="I182" ca="1">IF(N182="Ativo",IFERROR(_xlfn.XLOOKUP(H182,INDIRECT("'TV_"&amp;B182&amp;"'!B:B"),INDIRECT("'TV_"&amp;B182&amp;"'!C:C"),0)-_xlfn.XLOOKUP(H182,INDIRECT("'TV_"&amp;B182&amp;"'!B:B"),INDIRECT("'TV_"&amp;B182&amp;"'!D:D"),0),""),"")</f>
        <v/>
      </c>
      <c r="J182" s="121"/>
      <c r="K182" s="121"/>
      <c r="L182" s="122"/>
      <c r="M182" s="122"/>
      <c r="N182" s="123" t="str">
        <f t="shared" ca="1" si="7"/>
        <v/>
      </c>
      <c r="O182" s="121"/>
      <c r="P182" s="122"/>
      <c r="Q182" s="121"/>
      <c r="R182" s="121"/>
      <c r="AD182" s="124"/>
    </row>
    <row r="183" spans="2:30" s="24" customFormat="1" ht="14.25" x14ac:dyDescent="0.3">
      <c r="B183" s="121"/>
      <c r="C183" s="151"/>
      <c r="D183" s="121"/>
      <c r="E183" s="121"/>
      <c r="F183" s="121"/>
      <c r="G183" s="121"/>
      <c r="H183" s="121"/>
      <c r="I183" s="123" t="str" cm="1">
        <f t="array" aca="1" ref="I183" ca="1">IF(N183="Ativo",IFERROR(_xlfn.XLOOKUP(H183,INDIRECT("'TV_"&amp;B183&amp;"'!B:B"),INDIRECT("'TV_"&amp;B183&amp;"'!C:C"),0)-_xlfn.XLOOKUP(H183,INDIRECT("'TV_"&amp;B183&amp;"'!B:B"),INDIRECT("'TV_"&amp;B183&amp;"'!D:D"),0),""),"")</f>
        <v/>
      </c>
      <c r="J183" s="121"/>
      <c r="K183" s="121"/>
      <c r="L183" s="122"/>
      <c r="M183" s="122"/>
      <c r="N183" s="123" t="str">
        <f t="shared" ca="1" si="7"/>
        <v/>
      </c>
      <c r="O183" s="121"/>
      <c r="P183" s="122"/>
      <c r="Q183" s="121"/>
      <c r="R183" s="121"/>
      <c r="AD183" s="124"/>
    </row>
    <row r="184" spans="2:30" s="24" customFormat="1" ht="14.25" x14ac:dyDescent="0.3">
      <c r="B184" s="121"/>
      <c r="C184" s="151"/>
      <c r="D184" s="121"/>
      <c r="E184" s="121"/>
      <c r="F184" s="121"/>
      <c r="G184" s="121"/>
      <c r="H184" s="121"/>
      <c r="I184" s="123" t="str" cm="1">
        <f t="array" aca="1" ref="I184" ca="1">IF(N184="Ativo",IFERROR(_xlfn.XLOOKUP(H184,INDIRECT("'TV_"&amp;B184&amp;"'!B:B"),INDIRECT("'TV_"&amp;B184&amp;"'!C:C"),0)-_xlfn.XLOOKUP(H184,INDIRECT("'TV_"&amp;B184&amp;"'!B:B"),INDIRECT("'TV_"&amp;B184&amp;"'!D:D"),0),""),"")</f>
        <v/>
      </c>
      <c r="J184" s="121"/>
      <c r="K184" s="121"/>
      <c r="L184" s="122"/>
      <c r="M184" s="122"/>
      <c r="N184" s="123" t="str">
        <f t="shared" ca="1" si="7"/>
        <v/>
      </c>
      <c r="O184" s="121"/>
      <c r="P184" s="122"/>
      <c r="Q184" s="121"/>
      <c r="R184" s="121"/>
      <c r="AD184" s="124"/>
    </row>
    <row r="185" spans="2:30" s="24" customFormat="1" ht="14.25" x14ac:dyDescent="0.3">
      <c r="B185" s="121"/>
      <c r="C185" s="151"/>
      <c r="D185" s="121"/>
      <c r="E185" s="121"/>
      <c r="F185" s="121"/>
      <c r="G185" s="121"/>
      <c r="H185" s="121"/>
      <c r="I185" s="123" t="str" cm="1">
        <f t="array" aca="1" ref="I185" ca="1">IF(N185="Ativo",IFERROR(_xlfn.XLOOKUP(H185,INDIRECT("'TV_"&amp;B185&amp;"'!B:B"),INDIRECT("'TV_"&amp;B185&amp;"'!C:C"),0)-_xlfn.XLOOKUP(H185,INDIRECT("'TV_"&amp;B185&amp;"'!B:B"),INDIRECT("'TV_"&amp;B185&amp;"'!D:D"),0),""),"")</f>
        <v/>
      </c>
      <c r="J185" s="121"/>
      <c r="K185" s="121"/>
      <c r="L185" s="122"/>
      <c r="M185" s="122"/>
      <c r="N185" s="123" t="str">
        <f t="shared" ca="1" si="7"/>
        <v/>
      </c>
      <c r="O185" s="121"/>
      <c r="P185" s="122"/>
      <c r="Q185" s="121"/>
      <c r="R185" s="121"/>
      <c r="AD185" s="124"/>
    </row>
    <row r="186" spans="2:30" s="24" customFormat="1" ht="14.25" x14ac:dyDescent="0.3">
      <c r="B186" s="121"/>
      <c r="C186" s="151"/>
      <c r="D186" s="121"/>
      <c r="E186" s="121"/>
      <c r="F186" s="121"/>
      <c r="G186" s="121"/>
      <c r="H186" s="121"/>
      <c r="I186" s="123" t="str" cm="1">
        <f t="array" aca="1" ref="I186" ca="1">IF(N186="Ativo",IFERROR(_xlfn.XLOOKUP(H186,INDIRECT("'TV_"&amp;B186&amp;"'!B:B"),INDIRECT("'TV_"&amp;B186&amp;"'!C:C"),0)-_xlfn.XLOOKUP(H186,INDIRECT("'TV_"&amp;B186&amp;"'!B:B"),INDIRECT("'TV_"&amp;B186&amp;"'!D:D"),0),""),"")</f>
        <v/>
      </c>
      <c r="J186" s="121"/>
      <c r="K186" s="121"/>
      <c r="L186" s="122"/>
      <c r="M186" s="122"/>
      <c r="N186" s="123" t="str">
        <f t="shared" ca="1" si="7"/>
        <v/>
      </c>
      <c r="O186" s="121"/>
      <c r="P186" s="122"/>
      <c r="Q186" s="121"/>
      <c r="R186" s="121"/>
      <c r="AD186" s="124"/>
    </row>
    <row r="187" spans="2:30" s="24" customFormat="1" ht="14.25" x14ac:dyDescent="0.3">
      <c r="B187" s="121"/>
      <c r="C187" s="151"/>
      <c r="D187" s="121"/>
      <c r="E187" s="121"/>
      <c r="F187" s="121"/>
      <c r="G187" s="121"/>
      <c r="H187" s="121"/>
      <c r="I187" s="123" t="str" cm="1">
        <f t="array" aca="1" ref="I187" ca="1">IF(N187="Ativo",IFERROR(_xlfn.XLOOKUP(H187,INDIRECT("'TV_"&amp;B187&amp;"'!B:B"),INDIRECT("'TV_"&amp;B187&amp;"'!C:C"),0)-_xlfn.XLOOKUP(H187,INDIRECT("'TV_"&amp;B187&amp;"'!B:B"),INDIRECT("'TV_"&amp;B187&amp;"'!D:D"),0),""),"")</f>
        <v/>
      </c>
      <c r="J187" s="121"/>
      <c r="K187" s="121"/>
      <c r="L187" s="122"/>
      <c r="M187" s="122"/>
      <c r="N187" s="123" t="str">
        <f t="shared" ca="1" si="7"/>
        <v/>
      </c>
      <c r="O187" s="121"/>
      <c r="P187" s="122"/>
      <c r="Q187" s="121"/>
      <c r="R187" s="121"/>
      <c r="AD187" s="124"/>
    </row>
    <row r="188" spans="2:30" s="24" customFormat="1" ht="14.25" x14ac:dyDescent="0.3">
      <c r="B188" s="121"/>
      <c r="C188" s="151"/>
      <c r="D188" s="121"/>
      <c r="E188" s="121"/>
      <c r="F188" s="121"/>
      <c r="G188" s="121"/>
      <c r="H188" s="121"/>
      <c r="I188" s="123" t="str" cm="1">
        <f t="array" aca="1" ref="I188" ca="1">IF(N188="Ativo",IFERROR(_xlfn.XLOOKUP(H188,INDIRECT("'TV_"&amp;B188&amp;"'!B:B"),INDIRECT("'TV_"&amp;B188&amp;"'!C:C"),0)-_xlfn.XLOOKUP(H188,INDIRECT("'TV_"&amp;B188&amp;"'!B:B"),INDIRECT("'TV_"&amp;B188&amp;"'!D:D"),0),""),"")</f>
        <v/>
      </c>
      <c r="J188" s="121"/>
      <c r="K188" s="121"/>
      <c r="L188" s="122"/>
      <c r="M188" s="122"/>
      <c r="N188" s="123" t="str">
        <f t="shared" ca="1" si="7"/>
        <v/>
      </c>
      <c r="O188" s="121"/>
      <c r="P188" s="122"/>
      <c r="Q188" s="121"/>
      <c r="R188" s="121"/>
      <c r="AD188" s="124"/>
    </row>
    <row r="189" spans="2:30" s="24" customFormat="1" ht="14.25" x14ac:dyDescent="0.3">
      <c r="B189" s="121"/>
      <c r="C189" s="151"/>
      <c r="D189" s="121"/>
      <c r="E189" s="121"/>
      <c r="F189" s="121"/>
      <c r="G189" s="121"/>
      <c r="H189" s="121"/>
      <c r="I189" s="123" t="str" cm="1">
        <f t="array" aca="1" ref="I189" ca="1">IF(N189="Ativo",IFERROR(_xlfn.XLOOKUP(H189,INDIRECT("'TV_"&amp;B189&amp;"'!B:B"),INDIRECT("'TV_"&amp;B189&amp;"'!C:C"),0)-_xlfn.XLOOKUP(H189,INDIRECT("'TV_"&amp;B189&amp;"'!B:B"),INDIRECT("'TV_"&amp;B189&amp;"'!D:D"),0),""),"")</f>
        <v/>
      </c>
      <c r="J189" s="121"/>
      <c r="K189" s="121"/>
      <c r="L189" s="122"/>
      <c r="M189" s="122"/>
      <c r="N189" s="123" t="str">
        <f t="shared" ca="1" si="7"/>
        <v/>
      </c>
      <c r="O189" s="121"/>
      <c r="P189" s="122"/>
      <c r="Q189" s="121"/>
      <c r="R189" s="121"/>
      <c r="AD189" s="124"/>
    </row>
    <row r="190" spans="2:30" s="24" customFormat="1" ht="14.25" x14ac:dyDescent="0.3">
      <c r="B190" s="121"/>
      <c r="C190" s="151"/>
      <c r="D190" s="121"/>
      <c r="E190" s="121"/>
      <c r="F190" s="121"/>
      <c r="G190" s="121"/>
      <c r="H190" s="121"/>
      <c r="I190" s="123" t="str" cm="1">
        <f t="array" aca="1" ref="I190" ca="1">IF(N190="Ativo",IFERROR(_xlfn.XLOOKUP(H190,INDIRECT("'TV_"&amp;B190&amp;"'!B:B"),INDIRECT("'TV_"&amp;B190&amp;"'!C:C"),0)-_xlfn.XLOOKUP(H190,INDIRECT("'TV_"&amp;B190&amp;"'!B:B"),INDIRECT("'TV_"&amp;B190&amp;"'!D:D"),0),""),"")</f>
        <v/>
      </c>
      <c r="J190" s="121"/>
      <c r="K190" s="121"/>
      <c r="L190" s="122"/>
      <c r="M190" s="122"/>
      <c r="N190" s="123" t="str">
        <f t="shared" ca="1" si="7"/>
        <v/>
      </c>
      <c r="O190" s="121"/>
      <c r="P190" s="122"/>
      <c r="Q190" s="121"/>
      <c r="R190" s="121"/>
      <c r="AD190" s="124"/>
    </row>
    <row r="191" spans="2:30" s="24" customFormat="1" ht="14.25" x14ac:dyDescent="0.3">
      <c r="B191" s="121"/>
      <c r="C191" s="151"/>
      <c r="D191" s="121"/>
      <c r="E191" s="121"/>
      <c r="F191" s="121"/>
      <c r="G191" s="121"/>
      <c r="H191" s="121"/>
      <c r="I191" s="123" t="str" cm="1">
        <f t="array" aca="1" ref="I191" ca="1">IF(N191="Ativo",IFERROR(_xlfn.XLOOKUP(H191,INDIRECT("'TV_"&amp;B191&amp;"'!B:B"),INDIRECT("'TV_"&amp;B191&amp;"'!C:C"),0)-_xlfn.XLOOKUP(H191,INDIRECT("'TV_"&amp;B191&amp;"'!B:B"),INDIRECT("'TV_"&amp;B191&amp;"'!D:D"),0),""),"")</f>
        <v/>
      </c>
      <c r="J191" s="121"/>
      <c r="K191" s="121"/>
      <c r="L191" s="122"/>
      <c r="M191" s="122"/>
      <c r="N191" s="123" t="str">
        <f t="shared" ca="1" si="7"/>
        <v/>
      </c>
      <c r="O191" s="121"/>
      <c r="P191" s="122"/>
      <c r="Q191" s="121"/>
      <c r="R191" s="121"/>
      <c r="AD191" s="124"/>
    </row>
    <row r="192" spans="2:30" s="24" customFormat="1" ht="14.25" x14ac:dyDescent="0.3">
      <c r="B192" s="121"/>
      <c r="C192" s="151"/>
      <c r="D192" s="121"/>
      <c r="E192" s="121"/>
      <c r="F192" s="121"/>
      <c r="G192" s="121"/>
      <c r="H192" s="121"/>
      <c r="I192" s="123" t="str" cm="1">
        <f t="array" aca="1" ref="I192" ca="1">IF(N192="Ativo",IFERROR(_xlfn.XLOOKUP(H192,INDIRECT("'TV_"&amp;B192&amp;"'!B:B"),INDIRECT("'TV_"&amp;B192&amp;"'!C:C"),0)-_xlfn.XLOOKUP(H192,INDIRECT("'TV_"&amp;B192&amp;"'!B:B"),INDIRECT("'TV_"&amp;B192&amp;"'!D:D"),0),""),"")</f>
        <v/>
      </c>
      <c r="J192" s="121"/>
      <c r="K192" s="121"/>
      <c r="L192" s="122"/>
      <c r="M192" s="122"/>
      <c r="N192" s="123" t="str">
        <f t="shared" ca="1" si="7"/>
        <v/>
      </c>
      <c r="O192" s="121"/>
      <c r="P192" s="122"/>
      <c r="Q192" s="121"/>
      <c r="R192" s="121"/>
      <c r="AD192" s="124"/>
    </row>
    <row r="193" spans="2:30" s="24" customFormat="1" ht="14.25" x14ac:dyDescent="0.3">
      <c r="B193" s="121"/>
      <c r="C193" s="151"/>
      <c r="D193" s="121"/>
      <c r="E193" s="121"/>
      <c r="F193" s="121"/>
      <c r="G193" s="121"/>
      <c r="H193" s="121"/>
      <c r="I193" s="123" t="str" cm="1">
        <f t="array" aca="1" ref="I193" ca="1">IF(N193="Ativo",IFERROR(_xlfn.XLOOKUP(H193,INDIRECT("'TV_"&amp;B193&amp;"'!B:B"),INDIRECT("'TV_"&amp;B193&amp;"'!C:C"),0)-_xlfn.XLOOKUP(H193,INDIRECT("'TV_"&amp;B193&amp;"'!B:B"),INDIRECT("'TV_"&amp;B193&amp;"'!D:D"),0),""),"")</f>
        <v/>
      </c>
      <c r="J193" s="121"/>
      <c r="K193" s="121"/>
      <c r="L193" s="122"/>
      <c r="M193" s="122"/>
      <c r="N193" s="123" t="str">
        <f t="shared" ca="1" si="7"/>
        <v/>
      </c>
      <c r="O193" s="121"/>
      <c r="P193" s="122"/>
      <c r="Q193" s="121"/>
      <c r="R193" s="121"/>
      <c r="AD193" s="124"/>
    </row>
    <row r="194" spans="2:30" s="24" customFormat="1" ht="14.25" x14ac:dyDescent="0.3">
      <c r="B194" s="121"/>
      <c r="C194" s="151"/>
      <c r="D194" s="121"/>
      <c r="E194" s="121"/>
      <c r="F194" s="121"/>
      <c r="G194" s="121"/>
      <c r="H194" s="121"/>
      <c r="I194" s="123" t="str" cm="1">
        <f t="array" aca="1" ref="I194" ca="1">IF(N194="Ativo",IFERROR(_xlfn.XLOOKUP(H194,INDIRECT("'TV_"&amp;B194&amp;"'!B:B"),INDIRECT("'TV_"&amp;B194&amp;"'!C:C"),0)-_xlfn.XLOOKUP(H194,INDIRECT("'TV_"&amp;B194&amp;"'!B:B"),INDIRECT("'TV_"&amp;B194&amp;"'!D:D"),0),""),"")</f>
        <v/>
      </c>
      <c r="J194" s="121"/>
      <c r="K194" s="121"/>
      <c r="L194" s="122"/>
      <c r="M194" s="122"/>
      <c r="N194" s="123" t="str">
        <f t="shared" ca="1" si="7"/>
        <v/>
      </c>
      <c r="O194" s="121"/>
      <c r="P194" s="122"/>
      <c r="Q194" s="121"/>
      <c r="R194" s="121"/>
      <c r="AD194" s="124"/>
    </row>
    <row r="195" spans="2:30" s="24" customFormat="1" ht="14.25" x14ac:dyDescent="0.3">
      <c r="B195" s="121"/>
      <c r="C195" s="151"/>
      <c r="D195" s="121"/>
      <c r="E195" s="121"/>
      <c r="F195" s="121"/>
      <c r="G195" s="121"/>
      <c r="H195" s="121"/>
      <c r="I195" s="123" t="str" cm="1">
        <f t="array" aca="1" ref="I195" ca="1">IF(N195="Ativo",IFERROR(_xlfn.XLOOKUP(H195,INDIRECT("'TV_"&amp;B195&amp;"'!B:B"),INDIRECT("'TV_"&amp;B195&amp;"'!C:C"),0)-_xlfn.XLOOKUP(H195,INDIRECT("'TV_"&amp;B195&amp;"'!B:B"),INDIRECT("'TV_"&amp;B195&amp;"'!D:D"),0),""),"")</f>
        <v/>
      </c>
      <c r="J195" s="121"/>
      <c r="K195" s="121"/>
      <c r="L195" s="122"/>
      <c r="M195" s="122"/>
      <c r="N195" s="123" t="str">
        <f t="shared" ca="1" si="7"/>
        <v/>
      </c>
      <c r="O195" s="121"/>
      <c r="P195" s="122"/>
      <c r="Q195" s="121"/>
      <c r="R195" s="121"/>
      <c r="AD195" s="124"/>
    </row>
    <row r="196" spans="2:30" s="24" customFormat="1" ht="14.25" x14ac:dyDescent="0.3">
      <c r="B196" s="121"/>
      <c r="C196" s="151"/>
      <c r="D196" s="121"/>
      <c r="E196" s="121"/>
      <c r="F196" s="121"/>
      <c r="G196" s="121"/>
      <c r="H196" s="121"/>
      <c r="I196" s="123" t="str" cm="1">
        <f t="array" aca="1" ref="I196" ca="1">IF(N196="Ativo",IFERROR(_xlfn.XLOOKUP(H196,INDIRECT("'TV_"&amp;B196&amp;"'!B:B"),INDIRECT("'TV_"&amp;B196&amp;"'!C:C"),0)-_xlfn.XLOOKUP(H196,INDIRECT("'TV_"&amp;B196&amp;"'!B:B"),INDIRECT("'TV_"&amp;B196&amp;"'!D:D"),0),""),"")</f>
        <v/>
      </c>
      <c r="J196" s="121"/>
      <c r="K196" s="121"/>
      <c r="L196" s="122"/>
      <c r="M196" s="122"/>
      <c r="N196" s="123" t="str">
        <f t="shared" ca="1" si="7"/>
        <v/>
      </c>
      <c r="O196" s="121"/>
      <c r="P196" s="122"/>
      <c r="Q196" s="121"/>
      <c r="R196" s="121"/>
      <c r="AD196" s="124"/>
    </row>
    <row r="197" spans="2:30" s="24" customFormat="1" ht="14.25" x14ac:dyDescent="0.3">
      <c r="B197" s="121"/>
      <c r="C197" s="151"/>
      <c r="D197" s="121"/>
      <c r="E197" s="121"/>
      <c r="F197" s="121"/>
      <c r="G197" s="121"/>
      <c r="H197" s="121"/>
      <c r="I197" s="123" t="str" cm="1">
        <f t="array" aca="1" ref="I197" ca="1">IF(N197="Ativo",IFERROR(_xlfn.XLOOKUP(H197,INDIRECT("'TV_"&amp;B197&amp;"'!B:B"),INDIRECT("'TV_"&amp;B197&amp;"'!C:C"),0)-_xlfn.XLOOKUP(H197,INDIRECT("'TV_"&amp;B197&amp;"'!B:B"),INDIRECT("'TV_"&amp;B197&amp;"'!D:D"),0),""),"")</f>
        <v/>
      </c>
      <c r="J197" s="121"/>
      <c r="K197" s="121"/>
      <c r="L197" s="122"/>
      <c r="M197" s="122"/>
      <c r="N197" s="123" t="str">
        <f t="shared" ca="1" si="7"/>
        <v/>
      </c>
      <c r="O197" s="121"/>
      <c r="P197" s="122"/>
      <c r="Q197" s="121"/>
      <c r="R197" s="121"/>
      <c r="AD197" s="124"/>
    </row>
    <row r="198" spans="2:30" s="24" customFormat="1" ht="14.25" x14ac:dyDescent="0.3">
      <c r="B198" s="121"/>
      <c r="C198" s="151"/>
      <c r="D198" s="121"/>
      <c r="E198" s="121"/>
      <c r="F198" s="121"/>
      <c r="G198" s="121"/>
      <c r="H198" s="121"/>
      <c r="I198" s="123" t="str" cm="1">
        <f t="array" aca="1" ref="I198" ca="1">IF(N198="Ativo",IFERROR(_xlfn.XLOOKUP(H198,INDIRECT("'TV_"&amp;B198&amp;"'!B:B"),INDIRECT("'TV_"&amp;B198&amp;"'!C:C"),0)-_xlfn.XLOOKUP(H198,INDIRECT("'TV_"&amp;B198&amp;"'!B:B"),INDIRECT("'TV_"&amp;B198&amp;"'!D:D"),0),""),"")</f>
        <v/>
      </c>
      <c r="J198" s="121"/>
      <c r="K198" s="121"/>
      <c r="L198" s="122"/>
      <c r="M198" s="122"/>
      <c r="N198" s="123" t="str">
        <f t="shared" ca="1" si="7"/>
        <v/>
      </c>
      <c r="O198" s="121"/>
      <c r="P198" s="122"/>
      <c r="Q198" s="121"/>
      <c r="R198" s="121"/>
      <c r="AD198" s="124"/>
    </row>
    <row r="199" spans="2:30" s="24" customFormat="1" ht="14.25" x14ac:dyDescent="0.3">
      <c r="B199" s="121"/>
      <c r="C199" s="151"/>
      <c r="D199" s="121"/>
      <c r="E199" s="121"/>
      <c r="F199" s="121"/>
      <c r="G199" s="121"/>
      <c r="H199" s="121"/>
      <c r="I199" s="123" t="str" cm="1">
        <f t="array" aca="1" ref="I199" ca="1">IF(N199="Ativo",IFERROR(_xlfn.XLOOKUP(H199,INDIRECT("'TV_"&amp;B199&amp;"'!B:B"),INDIRECT("'TV_"&amp;B199&amp;"'!C:C"),0)-_xlfn.XLOOKUP(H199,INDIRECT("'TV_"&amp;B199&amp;"'!B:B"),INDIRECT("'TV_"&amp;B199&amp;"'!D:D"),0),""),"")</f>
        <v/>
      </c>
      <c r="J199" s="121"/>
      <c r="K199" s="121"/>
      <c r="L199" s="122"/>
      <c r="M199" s="122"/>
      <c r="N199" s="123" t="str">
        <f t="shared" ca="1" si="7"/>
        <v/>
      </c>
      <c r="O199" s="121"/>
      <c r="P199" s="122"/>
      <c r="Q199" s="121"/>
      <c r="R199" s="121"/>
      <c r="AD199" s="124"/>
    </row>
    <row r="200" spans="2:30" s="24" customFormat="1" ht="14.25" x14ac:dyDescent="0.3">
      <c r="B200" s="121"/>
      <c r="C200" s="151"/>
      <c r="D200" s="121"/>
      <c r="E200" s="121"/>
      <c r="F200" s="121"/>
      <c r="G200" s="121"/>
      <c r="H200" s="121"/>
      <c r="I200" s="123" t="str" cm="1">
        <f t="array" aca="1" ref="I200" ca="1">IF(N200="Ativo",IFERROR(_xlfn.XLOOKUP(H200,INDIRECT("'TV_"&amp;B200&amp;"'!B:B"),INDIRECT("'TV_"&amp;B200&amp;"'!C:C"),0)-_xlfn.XLOOKUP(H200,INDIRECT("'TV_"&amp;B200&amp;"'!B:B"),INDIRECT("'TV_"&amp;B200&amp;"'!D:D"),0),""),"")</f>
        <v/>
      </c>
      <c r="J200" s="121"/>
      <c r="K200" s="121"/>
      <c r="L200" s="122"/>
      <c r="M200" s="122"/>
      <c r="N200" s="123" t="str">
        <f t="shared" ca="1" si="7"/>
        <v/>
      </c>
      <c r="O200" s="121"/>
      <c r="P200" s="122"/>
      <c r="Q200" s="121"/>
      <c r="R200" s="121"/>
      <c r="AD200" s="124"/>
    </row>
    <row r="201" spans="2:30" s="24" customFormat="1" ht="14.25" x14ac:dyDescent="0.3">
      <c r="B201" s="121"/>
      <c r="C201" s="151"/>
      <c r="D201" s="121"/>
      <c r="E201" s="121"/>
      <c r="F201" s="121"/>
      <c r="G201" s="121"/>
      <c r="H201" s="121"/>
      <c r="I201" s="123" t="str" cm="1">
        <f t="array" aca="1" ref="I201" ca="1">IF(N201="Ativo",IFERROR(_xlfn.XLOOKUP(H201,INDIRECT("'TV_"&amp;B201&amp;"'!B:B"),INDIRECT("'TV_"&amp;B201&amp;"'!C:C"),0)-_xlfn.XLOOKUP(H201,INDIRECT("'TV_"&amp;B201&amp;"'!B:B"),INDIRECT("'TV_"&amp;B201&amp;"'!D:D"),0),""),"")</f>
        <v/>
      </c>
      <c r="J201" s="121"/>
      <c r="K201" s="121"/>
      <c r="L201" s="122"/>
      <c r="M201" s="122"/>
      <c r="N201" s="123" t="str">
        <f t="shared" ca="1" si="7"/>
        <v/>
      </c>
      <c r="O201" s="121"/>
      <c r="P201" s="122"/>
      <c r="Q201" s="121"/>
      <c r="R201" s="121"/>
      <c r="AD201" s="124"/>
    </row>
    <row r="202" spans="2:30" s="24" customFormat="1" ht="14.25" x14ac:dyDescent="0.3">
      <c r="B202" s="121"/>
      <c r="C202" s="151"/>
      <c r="D202" s="121"/>
      <c r="E202" s="121"/>
      <c r="F202" s="121"/>
      <c r="G202" s="121"/>
      <c r="H202" s="121"/>
      <c r="I202" s="123" t="str" cm="1">
        <f t="array" aca="1" ref="I202" ca="1">IF(N202="Ativo",IFERROR(_xlfn.XLOOKUP(H202,INDIRECT("'TV_"&amp;B202&amp;"'!B:B"),INDIRECT("'TV_"&amp;B202&amp;"'!C:C"),0)-_xlfn.XLOOKUP(H202,INDIRECT("'TV_"&amp;B202&amp;"'!B:B"),INDIRECT("'TV_"&amp;B202&amp;"'!D:D"),0),""),"")</f>
        <v/>
      </c>
      <c r="J202" s="121"/>
      <c r="K202" s="121"/>
      <c r="L202" s="122"/>
      <c r="M202" s="122"/>
      <c r="N202" s="123" t="str">
        <f t="shared" ca="1" si="7"/>
        <v/>
      </c>
      <c r="O202" s="121"/>
      <c r="P202" s="122"/>
      <c r="Q202" s="121"/>
      <c r="R202" s="121"/>
      <c r="AD202" s="124"/>
    </row>
    <row r="203" spans="2:30" s="24" customFormat="1" ht="14.25" x14ac:dyDescent="0.3">
      <c r="B203" s="121"/>
      <c r="C203" s="151"/>
      <c r="D203" s="121"/>
      <c r="E203" s="121"/>
      <c r="F203" s="121"/>
      <c r="G203" s="121"/>
      <c r="H203" s="121"/>
      <c r="I203" s="123" t="str" cm="1">
        <f t="array" aca="1" ref="I203" ca="1">IF(N203="Ativo",IFERROR(_xlfn.XLOOKUP(H203,INDIRECT("'TV_"&amp;B203&amp;"'!B:B"),INDIRECT("'TV_"&amp;B203&amp;"'!C:C"),0)-_xlfn.XLOOKUP(H203,INDIRECT("'TV_"&amp;B203&amp;"'!B:B"),INDIRECT("'TV_"&amp;B203&amp;"'!D:D"),0),""),"")</f>
        <v/>
      </c>
      <c r="J203" s="121"/>
      <c r="K203" s="121"/>
      <c r="L203" s="122"/>
      <c r="M203" s="122"/>
      <c r="N203" s="123" t="str">
        <f t="shared" ca="1" si="7"/>
        <v/>
      </c>
      <c r="O203" s="121"/>
      <c r="P203" s="122"/>
      <c r="Q203" s="121"/>
      <c r="R203" s="121"/>
      <c r="AD203" s="124"/>
    </row>
    <row r="204" spans="2:30" s="24" customFormat="1" ht="14.25" x14ac:dyDescent="0.3">
      <c r="B204" s="121"/>
      <c r="C204" s="151"/>
      <c r="D204" s="121"/>
      <c r="E204" s="121"/>
      <c r="F204" s="121"/>
      <c r="G204" s="121"/>
      <c r="H204" s="121"/>
      <c r="I204" s="123" t="str" cm="1">
        <f t="array" aca="1" ref="I204" ca="1">IF(N204="Ativo",IFERROR(_xlfn.XLOOKUP(H204,INDIRECT("'TV_"&amp;B204&amp;"'!B:B"),INDIRECT("'TV_"&amp;B204&amp;"'!C:C"),0)-_xlfn.XLOOKUP(H204,INDIRECT("'TV_"&amp;B204&amp;"'!B:B"),INDIRECT("'TV_"&amp;B204&amp;"'!D:D"),0),""),"")</f>
        <v/>
      </c>
      <c r="J204" s="121"/>
      <c r="K204" s="121"/>
      <c r="L204" s="122"/>
      <c r="M204" s="122"/>
      <c r="N204" s="123" t="str">
        <f t="shared" ca="1" si="7"/>
        <v/>
      </c>
      <c r="O204" s="121"/>
      <c r="P204" s="122"/>
      <c r="Q204" s="121"/>
      <c r="R204" s="121"/>
      <c r="AD204" s="124"/>
    </row>
    <row r="205" spans="2:30" s="24" customFormat="1" ht="14.25" x14ac:dyDescent="0.3">
      <c r="B205" s="121"/>
      <c r="C205" s="151"/>
      <c r="D205" s="121"/>
      <c r="E205" s="121"/>
      <c r="F205" s="121"/>
      <c r="G205" s="121"/>
      <c r="H205" s="121"/>
      <c r="I205" s="123" t="str" cm="1">
        <f t="array" aca="1" ref="I205" ca="1">IF(N205="Ativo",IFERROR(_xlfn.XLOOKUP(H205,INDIRECT("'TV_"&amp;B205&amp;"'!B:B"),INDIRECT("'TV_"&amp;B205&amp;"'!C:C"),0)-_xlfn.XLOOKUP(H205,INDIRECT("'TV_"&amp;B205&amp;"'!B:B"),INDIRECT("'TV_"&amp;B205&amp;"'!D:D"),0),""),"")</f>
        <v/>
      </c>
      <c r="J205" s="121"/>
      <c r="K205" s="121"/>
      <c r="L205" s="122"/>
      <c r="M205" s="122"/>
      <c r="N205" s="123" t="str">
        <f t="shared" ca="1" si="7"/>
        <v/>
      </c>
      <c r="O205" s="121"/>
      <c r="P205" s="122"/>
      <c r="Q205" s="121"/>
      <c r="R205" s="121"/>
      <c r="AD205" s="124"/>
    </row>
    <row r="206" spans="2:30" s="24" customFormat="1" ht="14.25" x14ac:dyDescent="0.3">
      <c r="B206" s="121"/>
      <c r="C206" s="151"/>
      <c r="D206" s="121"/>
      <c r="E206" s="121"/>
      <c r="F206" s="121"/>
      <c r="G206" s="121"/>
      <c r="H206" s="121"/>
      <c r="I206" s="123" t="str" cm="1">
        <f t="array" aca="1" ref="I206" ca="1">IF(N206="Ativo",IFERROR(_xlfn.XLOOKUP(H206,INDIRECT("'TV_"&amp;B206&amp;"'!B:B"),INDIRECT("'TV_"&amp;B206&amp;"'!C:C"),0)-_xlfn.XLOOKUP(H206,INDIRECT("'TV_"&amp;B206&amp;"'!B:B"),INDIRECT("'TV_"&amp;B206&amp;"'!D:D"),0),""),"")</f>
        <v/>
      </c>
      <c r="J206" s="121"/>
      <c r="K206" s="121"/>
      <c r="L206" s="122"/>
      <c r="M206" s="122"/>
      <c r="N206" s="123" t="str">
        <f t="shared" ca="1" si="7"/>
        <v/>
      </c>
      <c r="O206" s="121"/>
      <c r="P206" s="122"/>
      <c r="Q206" s="121"/>
      <c r="R206" s="121"/>
      <c r="AD206" s="124"/>
    </row>
    <row r="207" spans="2:30" s="24" customFormat="1" ht="14.25" x14ac:dyDescent="0.3">
      <c r="B207" s="121"/>
      <c r="C207" s="151"/>
      <c r="D207" s="121"/>
      <c r="E207" s="121"/>
      <c r="F207" s="121"/>
      <c r="G207" s="121"/>
      <c r="H207" s="121"/>
      <c r="I207" s="123" t="str" cm="1">
        <f t="array" aca="1" ref="I207" ca="1">IF(N207="Ativo",IFERROR(_xlfn.XLOOKUP(H207,INDIRECT("'TV_"&amp;B207&amp;"'!B:B"),INDIRECT("'TV_"&amp;B207&amp;"'!C:C"),0)-_xlfn.XLOOKUP(H207,INDIRECT("'TV_"&amp;B207&amp;"'!B:B"),INDIRECT("'TV_"&amp;B207&amp;"'!D:D"),0),""),"")</f>
        <v/>
      </c>
      <c r="J207" s="121"/>
      <c r="K207" s="121"/>
      <c r="L207" s="122"/>
      <c r="M207" s="122"/>
      <c r="N207" s="123" t="str">
        <f t="shared" ca="1" si="7"/>
        <v/>
      </c>
      <c r="O207" s="121"/>
      <c r="P207" s="122"/>
      <c r="Q207" s="121"/>
      <c r="R207" s="121"/>
      <c r="AD207" s="124"/>
    </row>
    <row r="208" spans="2:30" s="24" customFormat="1" ht="14.25" x14ac:dyDescent="0.3">
      <c r="B208" s="121"/>
      <c r="C208" s="151"/>
      <c r="D208" s="121"/>
      <c r="E208" s="121"/>
      <c r="F208" s="121"/>
      <c r="G208" s="121"/>
      <c r="H208" s="121"/>
      <c r="I208" s="123" t="str" cm="1">
        <f t="array" aca="1" ref="I208" ca="1">IF(N208="Ativo",IFERROR(_xlfn.XLOOKUP(H208,INDIRECT("'TV_"&amp;B208&amp;"'!B:B"),INDIRECT("'TV_"&amp;B208&amp;"'!C:C"),0)-_xlfn.XLOOKUP(H208,INDIRECT("'TV_"&amp;B208&amp;"'!B:B"),INDIRECT("'TV_"&amp;B208&amp;"'!D:D"),0),""),"")</f>
        <v/>
      </c>
      <c r="J208" s="121"/>
      <c r="K208" s="121"/>
      <c r="L208" s="122"/>
      <c r="M208" s="122"/>
      <c r="N208" s="123" t="str">
        <f t="shared" ca="1" si="7"/>
        <v/>
      </c>
      <c r="O208" s="121"/>
      <c r="P208" s="122"/>
      <c r="Q208" s="121"/>
      <c r="R208" s="121"/>
      <c r="AD208" s="124"/>
    </row>
    <row r="209" spans="2:30" s="24" customFormat="1" ht="14.25" x14ac:dyDescent="0.3">
      <c r="B209" s="121"/>
      <c r="C209" s="151"/>
      <c r="D209" s="121"/>
      <c r="E209" s="121"/>
      <c r="F209" s="121"/>
      <c r="G209" s="121"/>
      <c r="H209" s="121"/>
      <c r="I209" s="123" t="str" cm="1">
        <f t="array" aca="1" ref="I209" ca="1">IF(N209="Ativo",IFERROR(_xlfn.XLOOKUP(H209,INDIRECT("'TV_"&amp;B209&amp;"'!B:B"),INDIRECT("'TV_"&amp;B209&amp;"'!C:C"),0)-_xlfn.XLOOKUP(H209,INDIRECT("'TV_"&amp;B209&amp;"'!B:B"),INDIRECT("'TV_"&amp;B209&amp;"'!D:D"),0),""),"")</f>
        <v/>
      </c>
      <c r="J209" s="121"/>
      <c r="K209" s="121"/>
      <c r="L209" s="122"/>
      <c r="M209" s="122"/>
      <c r="N209" s="123" t="str">
        <f t="shared" ca="1" si="7"/>
        <v/>
      </c>
      <c r="O209" s="121"/>
      <c r="P209" s="122"/>
      <c r="Q209" s="121"/>
      <c r="R209" s="121"/>
      <c r="AD209" s="124"/>
    </row>
    <row r="210" spans="2:30" s="24" customFormat="1" ht="14.25" x14ac:dyDescent="0.3">
      <c r="B210" s="121"/>
      <c r="C210" s="151"/>
      <c r="D210" s="121"/>
      <c r="E210" s="121"/>
      <c r="F210" s="121"/>
      <c r="G210" s="121"/>
      <c r="H210" s="121"/>
      <c r="I210" s="123" t="str" cm="1">
        <f t="array" aca="1" ref="I210" ca="1">IF(N210="Ativo",IFERROR(_xlfn.XLOOKUP(H210,INDIRECT("'TV_"&amp;B210&amp;"'!B:B"),INDIRECT("'TV_"&amp;B210&amp;"'!C:C"),0)-_xlfn.XLOOKUP(H210,INDIRECT("'TV_"&amp;B210&amp;"'!B:B"),INDIRECT("'TV_"&amp;B210&amp;"'!D:D"),0),""),"")</f>
        <v/>
      </c>
      <c r="J210" s="121"/>
      <c r="K210" s="121"/>
      <c r="L210" s="122"/>
      <c r="M210" s="122"/>
      <c r="N210" s="123" t="str">
        <f t="shared" ca="1" si="7"/>
        <v/>
      </c>
      <c r="O210" s="121"/>
      <c r="P210" s="122"/>
      <c r="Q210" s="121"/>
      <c r="R210" s="121"/>
      <c r="AD210" s="124"/>
    </row>
    <row r="211" spans="2:30" s="24" customFormat="1" ht="14.25" x14ac:dyDescent="0.3">
      <c r="B211" s="121"/>
      <c r="C211" s="151"/>
      <c r="D211" s="121"/>
      <c r="E211" s="121"/>
      <c r="F211" s="121"/>
      <c r="G211" s="121"/>
      <c r="H211" s="121"/>
      <c r="I211" s="123" t="str" cm="1">
        <f t="array" aca="1" ref="I211" ca="1">IF(N211="Ativo",IFERROR(_xlfn.XLOOKUP(H211,INDIRECT("'TV_"&amp;B211&amp;"'!B:B"),INDIRECT("'TV_"&amp;B211&amp;"'!C:C"),0)-_xlfn.XLOOKUP(H211,INDIRECT("'TV_"&amp;B211&amp;"'!B:B"),INDIRECT("'TV_"&amp;B211&amp;"'!D:D"),0),""),"")</f>
        <v/>
      </c>
      <c r="J211" s="121"/>
      <c r="K211" s="121"/>
      <c r="L211" s="122"/>
      <c r="M211" s="122"/>
      <c r="N211" s="123" t="str">
        <f t="shared" ca="1" si="7"/>
        <v/>
      </c>
      <c r="O211" s="121"/>
      <c r="P211" s="122"/>
      <c r="Q211" s="121"/>
      <c r="R211" s="121"/>
      <c r="AD211" s="124"/>
    </row>
    <row r="212" spans="2:30" s="24" customFormat="1" ht="14.25" x14ac:dyDescent="0.3">
      <c r="B212" s="121"/>
      <c r="C212" s="151"/>
      <c r="D212" s="121"/>
      <c r="E212" s="121"/>
      <c r="F212" s="121"/>
      <c r="G212" s="121"/>
      <c r="H212" s="121"/>
      <c r="I212" s="123" t="str" cm="1">
        <f t="array" aca="1" ref="I212" ca="1">IF(N212="Ativo",IFERROR(_xlfn.XLOOKUP(H212,INDIRECT("'TV_"&amp;B212&amp;"'!B:B"),INDIRECT("'TV_"&amp;B212&amp;"'!C:C"),0)-_xlfn.XLOOKUP(H212,INDIRECT("'TV_"&amp;B212&amp;"'!B:B"),INDIRECT("'TV_"&amp;B212&amp;"'!D:D"),0),""),"")</f>
        <v/>
      </c>
      <c r="J212" s="121"/>
      <c r="K212" s="121"/>
      <c r="L212" s="122"/>
      <c r="M212" s="122"/>
      <c r="N212" s="123" t="str">
        <f t="shared" ca="1" si="7"/>
        <v/>
      </c>
      <c r="O212" s="121"/>
      <c r="P212" s="122"/>
      <c r="Q212" s="121"/>
      <c r="R212" s="121"/>
      <c r="AD212" s="124"/>
    </row>
    <row r="213" spans="2:30" s="24" customFormat="1" ht="14.25" x14ac:dyDescent="0.3">
      <c r="B213" s="121"/>
      <c r="C213" s="151"/>
      <c r="D213" s="121"/>
      <c r="E213" s="121"/>
      <c r="F213" s="121"/>
      <c r="G213" s="121"/>
      <c r="H213" s="121"/>
      <c r="I213" s="123" t="str" cm="1">
        <f t="array" aca="1" ref="I213" ca="1">IF(N213="Ativo",IFERROR(_xlfn.XLOOKUP(H213,INDIRECT("'TV_"&amp;B213&amp;"'!B:B"),INDIRECT("'TV_"&amp;B213&amp;"'!C:C"),0)-_xlfn.XLOOKUP(H213,INDIRECT("'TV_"&amp;B213&amp;"'!B:B"),INDIRECT("'TV_"&amp;B213&amp;"'!D:D"),0),""),"")</f>
        <v/>
      </c>
      <c r="J213" s="121"/>
      <c r="K213" s="121"/>
      <c r="L213" s="122"/>
      <c r="M213" s="122"/>
      <c r="N213" s="123" t="str">
        <f t="shared" ca="1" si="7"/>
        <v/>
      </c>
      <c r="O213" s="121"/>
      <c r="P213" s="122"/>
      <c r="Q213" s="121"/>
      <c r="R213" s="121"/>
      <c r="AD213" s="124"/>
    </row>
    <row r="214" spans="2:30" s="24" customFormat="1" ht="14.25" x14ac:dyDescent="0.3">
      <c r="B214" s="121"/>
      <c r="C214" s="151"/>
      <c r="D214" s="121"/>
      <c r="E214" s="121"/>
      <c r="F214" s="121"/>
      <c r="G214" s="121"/>
      <c r="H214" s="121"/>
      <c r="I214" s="123" t="str" cm="1">
        <f t="array" aca="1" ref="I214" ca="1">IF(N214="Ativo",IFERROR(_xlfn.XLOOKUP(H214,INDIRECT("'TV_"&amp;B214&amp;"'!B:B"),INDIRECT("'TV_"&amp;B214&amp;"'!C:C"),0)-_xlfn.XLOOKUP(H214,INDIRECT("'TV_"&amp;B214&amp;"'!B:B"),INDIRECT("'TV_"&amp;B214&amp;"'!D:D"),0),""),"")</f>
        <v/>
      </c>
      <c r="J214" s="121"/>
      <c r="K214" s="121"/>
      <c r="L214" s="122"/>
      <c r="M214" s="122"/>
      <c r="N214" s="123" t="str">
        <f t="shared" ca="1" si="7"/>
        <v/>
      </c>
      <c r="O214" s="121"/>
      <c r="P214" s="122"/>
      <c r="Q214" s="121"/>
      <c r="R214" s="121"/>
      <c r="AD214" s="124"/>
    </row>
    <row r="215" spans="2:30" s="24" customFormat="1" ht="14.25" x14ac:dyDescent="0.3">
      <c r="B215" s="121"/>
      <c r="C215" s="151"/>
      <c r="D215" s="121"/>
      <c r="E215" s="121"/>
      <c r="F215" s="121"/>
      <c r="G215" s="121"/>
      <c r="H215" s="121"/>
      <c r="I215" s="123" t="str" cm="1">
        <f t="array" aca="1" ref="I215" ca="1">IF(N215="Ativo",IFERROR(_xlfn.XLOOKUP(H215,INDIRECT("'TV_"&amp;B215&amp;"'!B:B"),INDIRECT("'TV_"&amp;B215&amp;"'!C:C"),0)-_xlfn.XLOOKUP(H215,INDIRECT("'TV_"&amp;B215&amp;"'!B:B"),INDIRECT("'TV_"&amp;B215&amp;"'!D:D"),0),""),"")</f>
        <v/>
      </c>
      <c r="J215" s="121"/>
      <c r="K215" s="121"/>
      <c r="L215" s="122"/>
      <c r="M215" s="122"/>
      <c r="N215" s="123" t="str">
        <f t="shared" ca="1" si="7"/>
        <v/>
      </c>
      <c r="O215" s="121"/>
      <c r="P215" s="122"/>
      <c r="Q215" s="121"/>
      <c r="R215" s="121"/>
      <c r="AD215" s="124"/>
    </row>
    <row r="216" spans="2:30" s="24" customFormat="1" ht="14.25" x14ac:dyDescent="0.3">
      <c r="B216" s="121"/>
      <c r="C216" s="151"/>
      <c r="D216" s="121"/>
      <c r="E216" s="121"/>
      <c r="F216" s="121"/>
      <c r="G216" s="121"/>
      <c r="H216" s="121"/>
      <c r="I216" s="123" t="str" cm="1">
        <f t="array" aca="1" ref="I216" ca="1">IF(N216="Ativo",IFERROR(_xlfn.XLOOKUP(H216,INDIRECT("'TV_"&amp;B216&amp;"'!B:B"),INDIRECT("'TV_"&amp;B216&amp;"'!C:C"),0)-_xlfn.XLOOKUP(H216,INDIRECT("'TV_"&amp;B216&amp;"'!B:B"),INDIRECT("'TV_"&amp;B216&amp;"'!D:D"),0),""),"")</f>
        <v/>
      </c>
      <c r="J216" s="121"/>
      <c r="K216" s="121"/>
      <c r="L216" s="122"/>
      <c r="M216" s="122"/>
      <c r="N216" s="123" t="str">
        <f t="shared" ref="N216:N279" ca="1" si="8">IF(M216="","",IF(O216="Em negociação",IF(TODAY()-L216&gt;5,"Inativo","Ativo"),IF(O216="Instalado",IF(IF(K$2=FALSE,I$1,TODAY())&lt;=M216,"Ativo","Inativo"),IF(O216="Fechamento",IF(IF(K$2=FALSE,I$1,TODAY())&lt;=M216,"Ativo","Inativo"),"Inativo"))))</f>
        <v/>
      </c>
      <c r="O216" s="121"/>
      <c r="P216" s="122"/>
      <c r="Q216" s="121"/>
      <c r="R216" s="121"/>
      <c r="AD216" s="124"/>
    </row>
    <row r="217" spans="2:30" s="24" customFormat="1" ht="14.25" x14ac:dyDescent="0.3">
      <c r="B217" s="121"/>
      <c r="C217" s="151"/>
      <c r="D217" s="121"/>
      <c r="E217" s="121"/>
      <c r="F217" s="121"/>
      <c r="G217" s="121"/>
      <c r="H217" s="121"/>
      <c r="I217" s="123" t="str" cm="1">
        <f t="array" aca="1" ref="I217" ca="1">IF(N217="Ativo",IFERROR(_xlfn.XLOOKUP(H217,INDIRECT("'TV_"&amp;B217&amp;"'!B:B"),INDIRECT("'TV_"&amp;B217&amp;"'!C:C"),0)-_xlfn.XLOOKUP(H217,INDIRECT("'TV_"&amp;B217&amp;"'!B:B"),INDIRECT("'TV_"&amp;B217&amp;"'!D:D"),0),""),"")</f>
        <v/>
      </c>
      <c r="J217" s="121"/>
      <c r="K217" s="121"/>
      <c r="L217" s="122"/>
      <c r="M217" s="122"/>
      <c r="N217" s="123" t="str">
        <f t="shared" ca="1" si="8"/>
        <v/>
      </c>
      <c r="O217" s="121"/>
      <c r="P217" s="122"/>
      <c r="Q217" s="121"/>
      <c r="R217" s="121"/>
      <c r="AD217" s="124"/>
    </row>
    <row r="218" spans="2:30" s="24" customFormat="1" ht="14.25" x14ac:dyDescent="0.3">
      <c r="B218" s="121"/>
      <c r="C218" s="151"/>
      <c r="D218" s="121"/>
      <c r="E218" s="121"/>
      <c r="F218" s="121"/>
      <c r="G218" s="121"/>
      <c r="H218" s="121"/>
      <c r="I218" s="123" t="str" cm="1">
        <f t="array" aca="1" ref="I218" ca="1">IF(N218="Ativo",IFERROR(_xlfn.XLOOKUP(H218,INDIRECT("'TV_"&amp;B218&amp;"'!B:B"),INDIRECT("'TV_"&amp;B218&amp;"'!C:C"),0)-_xlfn.XLOOKUP(H218,INDIRECT("'TV_"&amp;B218&amp;"'!B:B"),INDIRECT("'TV_"&amp;B218&amp;"'!D:D"),0),""),"")</f>
        <v/>
      </c>
      <c r="J218" s="121"/>
      <c r="K218" s="121"/>
      <c r="L218" s="122"/>
      <c r="M218" s="122"/>
      <c r="N218" s="123" t="str">
        <f t="shared" ca="1" si="8"/>
        <v/>
      </c>
      <c r="O218" s="121"/>
      <c r="P218" s="122"/>
      <c r="Q218" s="121"/>
      <c r="R218" s="121"/>
      <c r="AD218" s="124"/>
    </row>
    <row r="219" spans="2:30" s="24" customFormat="1" ht="14.25" x14ac:dyDescent="0.3">
      <c r="B219" s="121"/>
      <c r="C219" s="151"/>
      <c r="D219" s="121"/>
      <c r="E219" s="121"/>
      <c r="F219" s="121"/>
      <c r="G219" s="121"/>
      <c r="H219" s="121"/>
      <c r="I219" s="123" t="str" cm="1">
        <f t="array" aca="1" ref="I219" ca="1">IF(N219="Ativo",IFERROR(_xlfn.XLOOKUP(H219,INDIRECT("'TV_"&amp;B219&amp;"'!B:B"),INDIRECT("'TV_"&amp;B219&amp;"'!C:C"),0)-_xlfn.XLOOKUP(H219,INDIRECT("'TV_"&amp;B219&amp;"'!B:B"),INDIRECT("'TV_"&amp;B219&amp;"'!D:D"),0),""),"")</f>
        <v/>
      </c>
      <c r="J219" s="121"/>
      <c r="K219" s="121"/>
      <c r="L219" s="122"/>
      <c r="M219" s="122"/>
      <c r="N219" s="123" t="str">
        <f t="shared" ca="1" si="8"/>
        <v/>
      </c>
      <c r="O219" s="121"/>
      <c r="P219" s="122"/>
      <c r="Q219" s="121"/>
      <c r="R219" s="121"/>
      <c r="AD219" s="124"/>
    </row>
    <row r="220" spans="2:30" s="24" customFormat="1" ht="14.25" x14ac:dyDescent="0.3">
      <c r="B220" s="121"/>
      <c r="C220" s="151"/>
      <c r="D220" s="121"/>
      <c r="E220" s="121"/>
      <c r="F220" s="121"/>
      <c r="G220" s="121"/>
      <c r="H220" s="121"/>
      <c r="I220" s="123" t="str" cm="1">
        <f t="array" aca="1" ref="I220" ca="1">IF(N220="Ativo",IFERROR(_xlfn.XLOOKUP(H220,INDIRECT("'TV_"&amp;B220&amp;"'!B:B"),INDIRECT("'TV_"&amp;B220&amp;"'!C:C"),0)-_xlfn.XLOOKUP(H220,INDIRECT("'TV_"&amp;B220&amp;"'!B:B"),INDIRECT("'TV_"&amp;B220&amp;"'!D:D"),0),""),"")</f>
        <v/>
      </c>
      <c r="J220" s="121"/>
      <c r="K220" s="121"/>
      <c r="L220" s="122"/>
      <c r="M220" s="122"/>
      <c r="N220" s="123" t="str">
        <f t="shared" ca="1" si="8"/>
        <v/>
      </c>
      <c r="O220" s="121"/>
      <c r="P220" s="122"/>
      <c r="Q220" s="121"/>
      <c r="R220" s="121"/>
      <c r="AD220" s="124"/>
    </row>
    <row r="221" spans="2:30" s="24" customFormat="1" ht="14.25" x14ac:dyDescent="0.3">
      <c r="B221" s="121"/>
      <c r="C221" s="151"/>
      <c r="D221" s="121"/>
      <c r="E221" s="121"/>
      <c r="F221" s="121"/>
      <c r="G221" s="121"/>
      <c r="H221" s="121"/>
      <c r="I221" s="123" t="str" cm="1">
        <f t="array" aca="1" ref="I221" ca="1">IF(N221="Ativo",IFERROR(_xlfn.XLOOKUP(H221,INDIRECT("'TV_"&amp;B221&amp;"'!B:B"),INDIRECT("'TV_"&amp;B221&amp;"'!C:C"),0)-_xlfn.XLOOKUP(H221,INDIRECT("'TV_"&amp;B221&amp;"'!B:B"),INDIRECT("'TV_"&amp;B221&amp;"'!D:D"),0),""),"")</f>
        <v/>
      </c>
      <c r="J221" s="121"/>
      <c r="K221" s="121"/>
      <c r="L221" s="122"/>
      <c r="M221" s="122"/>
      <c r="N221" s="123" t="str">
        <f t="shared" ca="1" si="8"/>
        <v/>
      </c>
      <c r="O221" s="121"/>
      <c r="P221" s="122"/>
      <c r="Q221" s="121"/>
      <c r="R221" s="121"/>
      <c r="AD221" s="124"/>
    </row>
    <row r="222" spans="2:30" s="24" customFormat="1" ht="14.25" x14ac:dyDescent="0.3">
      <c r="B222" s="121"/>
      <c r="C222" s="151"/>
      <c r="D222" s="121"/>
      <c r="E222" s="121"/>
      <c r="F222" s="121"/>
      <c r="G222" s="121"/>
      <c r="H222" s="121"/>
      <c r="I222" s="123" t="str" cm="1">
        <f t="array" aca="1" ref="I222" ca="1">IF(N222="Ativo",IFERROR(_xlfn.XLOOKUP(H222,INDIRECT("'TV_"&amp;B222&amp;"'!B:B"),INDIRECT("'TV_"&amp;B222&amp;"'!C:C"),0)-_xlfn.XLOOKUP(H222,INDIRECT("'TV_"&amp;B222&amp;"'!B:B"),INDIRECT("'TV_"&amp;B222&amp;"'!D:D"),0),""),"")</f>
        <v/>
      </c>
      <c r="J222" s="121"/>
      <c r="K222" s="121"/>
      <c r="L222" s="122"/>
      <c r="M222" s="122"/>
      <c r="N222" s="123" t="str">
        <f t="shared" ca="1" si="8"/>
        <v/>
      </c>
      <c r="O222" s="121"/>
      <c r="P222" s="122"/>
      <c r="Q222" s="121"/>
      <c r="R222" s="121"/>
      <c r="AD222" s="124"/>
    </row>
    <row r="223" spans="2:30" s="24" customFormat="1" ht="14.25" x14ac:dyDescent="0.3">
      <c r="B223" s="121"/>
      <c r="C223" s="151"/>
      <c r="D223" s="121"/>
      <c r="E223" s="121"/>
      <c r="F223" s="121"/>
      <c r="G223" s="121"/>
      <c r="H223" s="121"/>
      <c r="I223" s="123" t="str" cm="1">
        <f t="array" aca="1" ref="I223" ca="1">IF(N223="Ativo",IFERROR(_xlfn.XLOOKUP(H223,INDIRECT("'TV_"&amp;B223&amp;"'!B:B"),INDIRECT("'TV_"&amp;B223&amp;"'!C:C"),0)-_xlfn.XLOOKUP(H223,INDIRECT("'TV_"&amp;B223&amp;"'!B:B"),INDIRECT("'TV_"&amp;B223&amp;"'!D:D"),0),""),"")</f>
        <v/>
      </c>
      <c r="J223" s="121"/>
      <c r="K223" s="121"/>
      <c r="L223" s="122"/>
      <c r="M223" s="122"/>
      <c r="N223" s="123" t="str">
        <f t="shared" ca="1" si="8"/>
        <v/>
      </c>
      <c r="O223" s="121"/>
      <c r="P223" s="122"/>
      <c r="Q223" s="121"/>
      <c r="R223" s="121"/>
      <c r="AD223" s="124"/>
    </row>
    <row r="224" spans="2:30" s="24" customFormat="1" ht="14.25" x14ac:dyDescent="0.3">
      <c r="B224" s="121"/>
      <c r="C224" s="151"/>
      <c r="D224" s="121"/>
      <c r="E224" s="121"/>
      <c r="F224" s="121"/>
      <c r="G224" s="121"/>
      <c r="H224" s="121"/>
      <c r="I224" s="123" t="str" cm="1">
        <f t="array" aca="1" ref="I224" ca="1">IF(N224="Ativo",IFERROR(_xlfn.XLOOKUP(H224,INDIRECT("'TV_"&amp;B224&amp;"'!B:B"),INDIRECT("'TV_"&amp;B224&amp;"'!C:C"),0)-_xlfn.XLOOKUP(H224,INDIRECT("'TV_"&amp;B224&amp;"'!B:B"),INDIRECT("'TV_"&amp;B224&amp;"'!D:D"),0),""),"")</f>
        <v/>
      </c>
      <c r="J224" s="121"/>
      <c r="K224" s="121"/>
      <c r="L224" s="122"/>
      <c r="M224" s="122"/>
      <c r="N224" s="123" t="str">
        <f t="shared" ca="1" si="8"/>
        <v/>
      </c>
      <c r="O224" s="121"/>
      <c r="P224" s="122"/>
      <c r="Q224" s="121"/>
      <c r="R224" s="121"/>
      <c r="AD224" s="124"/>
    </row>
    <row r="225" spans="2:30" s="24" customFormat="1" ht="14.25" x14ac:dyDescent="0.3">
      <c r="B225" s="121"/>
      <c r="C225" s="151"/>
      <c r="D225" s="121"/>
      <c r="E225" s="121"/>
      <c r="F225" s="121"/>
      <c r="G225" s="121"/>
      <c r="H225" s="121"/>
      <c r="I225" s="123" t="str" cm="1">
        <f t="array" aca="1" ref="I225" ca="1">IF(N225="Ativo",IFERROR(_xlfn.XLOOKUP(H225,INDIRECT("'TV_"&amp;B225&amp;"'!B:B"),INDIRECT("'TV_"&amp;B225&amp;"'!C:C"),0)-_xlfn.XLOOKUP(H225,INDIRECT("'TV_"&amp;B225&amp;"'!B:B"),INDIRECT("'TV_"&amp;B225&amp;"'!D:D"),0),""),"")</f>
        <v/>
      </c>
      <c r="J225" s="121"/>
      <c r="K225" s="121"/>
      <c r="L225" s="122"/>
      <c r="M225" s="122"/>
      <c r="N225" s="123" t="str">
        <f t="shared" ca="1" si="8"/>
        <v/>
      </c>
      <c r="O225" s="121"/>
      <c r="P225" s="122"/>
      <c r="Q225" s="121"/>
      <c r="R225" s="121"/>
      <c r="AD225" s="124"/>
    </row>
    <row r="226" spans="2:30" s="24" customFormat="1" ht="14.25" x14ac:dyDescent="0.3">
      <c r="B226" s="121"/>
      <c r="C226" s="151"/>
      <c r="D226" s="121"/>
      <c r="E226" s="121"/>
      <c r="F226" s="121"/>
      <c r="G226" s="121"/>
      <c r="H226" s="121"/>
      <c r="I226" s="123" t="str" cm="1">
        <f t="array" aca="1" ref="I226" ca="1">IF(N226="Ativo",IFERROR(_xlfn.XLOOKUP(H226,INDIRECT("'TV_"&amp;B226&amp;"'!B:B"),INDIRECT("'TV_"&amp;B226&amp;"'!C:C"),0)-_xlfn.XLOOKUP(H226,INDIRECT("'TV_"&amp;B226&amp;"'!B:B"),INDIRECT("'TV_"&amp;B226&amp;"'!D:D"),0),""),"")</f>
        <v/>
      </c>
      <c r="J226" s="121"/>
      <c r="K226" s="121"/>
      <c r="L226" s="122"/>
      <c r="M226" s="122"/>
      <c r="N226" s="123" t="str">
        <f t="shared" ca="1" si="8"/>
        <v/>
      </c>
      <c r="O226" s="121"/>
      <c r="P226" s="122"/>
      <c r="Q226" s="121"/>
      <c r="R226" s="121"/>
      <c r="AD226" s="124"/>
    </row>
    <row r="227" spans="2:30" s="24" customFormat="1" ht="14.25" x14ac:dyDescent="0.3">
      <c r="B227" s="121"/>
      <c r="C227" s="151"/>
      <c r="D227" s="121"/>
      <c r="E227" s="121"/>
      <c r="F227" s="121"/>
      <c r="G227" s="121"/>
      <c r="H227" s="121"/>
      <c r="I227" s="123" t="str" cm="1">
        <f t="array" aca="1" ref="I227" ca="1">IF(N227="Ativo",IFERROR(_xlfn.XLOOKUP(H227,INDIRECT("'TV_"&amp;B227&amp;"'!B:B"),INDIRECT("'TV_"&amp;B227&amp;"'!C:C"),0)-_xlfn.XLOOKUP(H227,INDIRECT("'TV_"&amp;B227&amp;"'!B:B"),INDIRECT("'TV_"&amp;B227&amp;"'!D:D"),0),""),"")</f>
        <v/>
      </c>
      <c r="J227" s="121"/>
      <c r="K227" s="121"/>
      <c r="L227" s="122"/>
      <c r="M227" s="122"/>
      <c r="N227" s="123" t="str">
        <f t="shared" ca="1" si="8"/>
        <v/>
      </c>
      <c r="O227" s="121"/>
      <c r="P227" s="122"/>
      <c r="Q227" s="121"/>
      <c r="R227" s="121"/>
      <c r="AD227" s="124"/>
    </row>
    <row r="228" spans="2:30" s="24" customFormat="1" ht="14.25" x14ac:dyDescent="0.3">
      <c r="B228" s="121"/>
      <c r="C228" s="151"/>
      <c r="D228" s="121"/>
      <c r="E228" s="121"/>
      <c r="F228" s="121"/>
      <c r="G228" s="121"/>
      <c r="H228" s="121"/>
      <c r="I228" s="123" t="str" cm="1">
        <f t="array" aca="1" ref="I228" ca="1">IF(N228="Ativo",IFERROR(_xlfn.XLOOKUP(H228,INDIRECT("'TV_"&amp;B228&amp;"'!B:B"),INDIRECT("'TV_"&amp;B228&amp;"'!C:C"),0)-_xlfn.XLOOKUP(H228,INDIRECT("'TV_"&amp;B228&amp;"'!B:B"),INDIRECT("'TV_"&amp;B228&amp;"'!D:D"),0),""),"")</f>
        <v/>
      </c>
      <c r="J228" s="121"/>
      <c r="K228" s="121"/>
      <c r="L228" s="122"/>
      <c r="M228" s="122"/>
      <c r="N228" s="123" t="str">
        <f t="shared" ca="1" si="8"/>
        <v/>
      </c>
      <c r="O228" s="121"/>
      <c r="P228" s="122"/>
      <c r="Q228" s="121"/>
      <c r="R228" s="121"/>
      <c r="AD228" s="124"/>
    </row>
    <row r="229" spans="2:30" s="24" customFormat="1" ht="14.25" x14ac:dyDescent="0.3">
      <c r="B229" s="121"/>
      <c r="C229" s="151"/>
      <c r="D229" s="121"/>
      <c r="E229" s="121"/>
      <c r="F229" s="121"/>
      <c r="G229" s="121"/>
      <c r="H229" s="121"/>
      <c r="I229" s="123" t="str" cm="1">
        <f t="array" aca="1" ref="I229" ca="1">IF(N229="Ativo",IFERROR(_xlfn.XLOOKUP(H229,INDIRECT("'TV_"&amp;B229&amp;"'!B:B"),INDIRECT("'TV_"&amp;B229&amp;"'!C:C"),0)-_xlfn.XLOOKUP(H229,INDIRECT("'TV_"&amp;B229&amp;"'!B:B"),INDIRECT("'TV_"&amp;B229&amp;"'!D:D"),0),""),"")</f>
        <v/>
      </c>
      <c r="J229" s="121"/>
      <c r="K229" s="121"/>
      <c r="L229" s="122"/>
      <c r="M229" s="122"/>
      <c r="N229" s="123" t="str">
        <f t="shared" ca="1" si="8"/>
        <v/>
      </c>
      <c r="O229" s="121"/>
      <c r="P229" s="122"/>
      <c r="Q229" s="121"/>
      <c r="R229" s="121"/>
      <c r="AD229" s="124"/>
    </row>
    <row r="230" spans="2:30" s="24" customFormat="1" ht="14.25" x14ac:dyDescent="0.3">
      <c r="B230" s="121"/>
      <c r="C230" s="151"/>
      <c r="D230" s="121"/>
      <c r="E230" s="121"/>
      <c r="F230" s="121"/>
      <c r="G230" s="121"/>
      <c r="H230" s="121"/>
      <c r="I230" s="123" t="str" cm="1">
        <f t="array" aca="1" ref="I230" ca="1">IF(N230="Ativo",IFERROR(_xlfn.XLOOKUP(H230,INDIRECT("'TV_"&amp;B230&amp;"'!B:B"),INDIRECT("'TV_"&amp;B230&amp;"'!C:C"),0)-_xlfn.XLOOKUP(H230,INDIRECT("'TV_"&amp;B230&amp;"'!B:B"),INDIRECT("'TV_"&amp;B230&amp;"'!D:D"),0),""),"")</f>
        <v/>
      </c>
      <c r="J230" s="121"/>
      <c r="K230" s="121"/>
      <c r="L230" s="122"/>
      <c r="M230" s="122"/>
      <c r="N230" s="123" t="str">
        <f t="shared" ca="1" si="8"/>
        <v/>
      </c>
      <c r="O230" s="121"/>
      <c r="P230" s="122"/>
      <c r="Q230" s="121"/>
      <c r="R230" s="121"/>
      <c r="AD230" s="124"/>
    </row>
    <row r="231" spans="2:30" s="24" customFormat="1" ht="14.25" x14ac:dyDescent="0.3">
      <c r="B231" s="121"/>
      <c r="C231" s="151"/>
      <c r="D231" s="121"/>
      <c r="E231" s="121"/>
      <c r="F231" s="121"/>
      <c r="G231" s="121"/>
      <c r="H231" s="121"/>
      <c r="I231" s="123" t="str" cm="1">
        <f t="array" aca="1" ref="I231" ca="1">IF(N231="Ativo",IFERROR(_xlfn.XLOOKUP(H231,INDIRECT("'TV_"&amp;B231&amp;"'!B:B"),INDIRECT("'TV_"&amp;B231&amp;"'!C:C"),0)-_xlfn.XLOOKUP(H231,INDIRECT("'TV_"&amp;B231&amp;"'!B:B"),INDIRECT("'TV_"&amp;B231&amp;"'!D:D"),0),""),"")</f>
        <v/>
      </c>
      <c r="J231" s="121"/>
      <c r="K231" s="121"/>
      <c r="L231" s="122"/>
      <c r="M231" s="122"/>
      <c r="N231" s="123" t="str">
        <f t="shared" ca="1" si="8"/>
        <v/>
      </c>
      <c r="O231" s="121"/>
      <c r="P231" s="122"/>
      <c r="Q231" s="121"/>
      <c r="R231" s="121"/>
      <c r="AD231" s="124"/>
    </row>
    <row r="232" spans="2:30" s="24" customFormat="1" ht="14.25" x14ac:dyDescent="0.3">
      <c r="B232" s="121"/>
      <c r="C232" s="151"/>
      <c r="D232" s="121"/>
      <c r="E232" s="121"/>
      <c r="F232" s="121"/>
      <c r="G232" s="121"/>
      <c r="H232" s="121"/>
      <c r="I232" s="123" t="str" cm="1">
        <f t="array" aca="1" ref="I232" ca="1">IF(N232="Ativo",IFERROR(_xlfn.XLOOKUP(H232,INDIRECT("'TV_"&amp;B232&amp;"'!B:B"),INDIRECT("'TV_"&amp;B232&amp;"'!C:C"),0)-_xlfn.XLOOKUP(H232,INDIRECT("'TV_"&amp;B232&amp;"'!B:B"),INDIRECT("'TV_"&amp;B232&amp;"'!D:D"),0),""),"")</f>
        <v/>
      </c>
      <c r="J232" s="121"/>
      <c r="K232" s="121"/>
      <c r="L232" s="122"/>
      <c r="M232" s="122"/>
      <c r="N232" s="123" t="str">
        <f t="shared" ca="1" si="8"/>
        <v/>
      </c>
      <c r="O232" s="121"/>
      <c r="P232" s="122"/>
      <c r="Q232" s="121"/>
      <c r="R232" s="121"/>
      <c r="AD232" s="124"/>
    </row>
    <row r="233" spans="2:30" s="24" customFormat="1" ht="14.25" x14ac:dyDescent="0.3">
      <c r="B233" s="121"/>
      <c r="C233" s="151"/>
      <c r="D233" s="121"/>
      <c r="E233" s="121"/>
      <c r="F233" s="121"/>
      <c r="G233" s="121"/>
      <c r="H233" s="121"/>
      <c r="I233" s="123" t="str" cm="1">
        <f t="array" aca="1" ref="I233" ca="1">IF(N233="Ativo",IFERROR(_xlfn.XLOOKUP(H233,INDIRECT("'TV_"&amp;B233&amp;"'!B:B"),INDIRECT("'TV_"&amp;B233&amp;"'!C:C"),0)-_xlfn.XLOOKUP(H233,INDIRECT("'TV_"&amp;B233&amp;"'!B:B"),INDIRECT("'TV_"&amp;B233&amp;"'!D:D"),0),""),"")</f>
        <v/>
      </c>
      <c r="J233" s="121"/>
      <c r="K233" s="121"/>
      <c r="L233" s="122"/>
      <c r="M233" s="122"/>
      <c r="N233" s="123" t="str">
        <f t="shared" ca="1" si="8"/>
        <v/>
      </c>
      <c r="O233" s="121"/>
      <c r="P233" s="122"/>
      <c r="Q233" s="121"/>
      <c r="R233" s="121"/>
      <c r="AD233" s="124"/>
    </row>
    <row r="234" spans="2:30" s="24" customFormat="1" ht="14.25" x14ac:dyDescent="0.3">
      <c r="B234" s="121"/>
      <c r="C234" s="151"/>
      <c r="D234" s="121"/>
      <c r="E234" s="121"/>
      <c r="F234" s="121"/>
      <c r="G234" s="121"/>
      <c r="H234" s="121"/>
      <c r="I234" s="123" t="str" cm="1">
        <f t="array" aca="1" ref="I234" ca="1">IF(N234="Ativo",IFERROR(_xlfn.XLOOKUP(H234,INDIRECT("'TV_"&amp;B234&amp;"'!B:B"),INDIRECT("'TV_"&amp;B234&amp;"'!C:C"),0)-_xlfn.XLOOKUP(H234,INDIRECT("'TV_"&amp;B234&amp;"'!B:B"),INDIRECT("'TV_"&amp;B234&amp;"'!D:D"),0),""),"")</f>
        <v/>
      </c>
      <c r="J234" s="121"/>
      <c r="K234" s="121"/>
      <c r="L234" s="122"/>
      <c r="M234" s="122"/>
      <c r="N234" s="123" t="str">
        <f t="shared" ca="1" si="8"/>
        <v/>
      </c>
      <c r="O234" s="121"/>
      <c r="P234" s="122"/>
      <c r="Q234" s="121"/>
      <c r="R234" s="121"/>
      <c r="AD234" s="124"/>
    </row>
    <row r="235" spans="2:30" s="24" customFormat="1" ht="14.25" x14ac:dyDescent="0.3">
      <c r="B235" s="121"/>
      <c r="C235" s="151"/>
      <c r="D235" s="121"/>
      <c r="E235" s="121"/>
      <c r="F235" s="121"/>
      <c r="G235" s="121"/>
      <c r="H235" s="121"/>
      <c r="I235" s="123" t="str" cm="1">
        <f t="array" aca="1" ref="I235" ca="1">IF(N235="Ativo",IFERROR(_xlfn.XLOOKUP(H235,INDIRECT("'TV_"&amp;B235&amp;"'!B:B"),INDIRECT("'TV_"&amp;B235&amp;"'!C:C"),0)-_xlfn.XLOOKUP(H235,INDIRECT("'TV_"&amp;B235&amp;"'!B:B"),INDIRECT("'TV_"&amp;B235&amp;"'!D:D"),0),""),"")</f>
        <v/>
      </c>
      <c r="J235" s="121"/>
      <c r="K235" s="121"/>
      <c r="L235" s="122"/>
      <c r="M235" s="122"/>
      <c r="N235" s="123" t="str">
        <f t="shared" ca="1" si="8"/>
        <v/>
      </c>
      <c r="O235" s="121"/>
      <c r="P235" s="122"/>
      <c r="Q235" s="121"/>
      <c r="R235" s="121"/>
      <c r="AD235" s="124"/>
    </row>
    <row r="236" spans="2:30" s="24" customFormat="1" ht="14.25" x14ac:dyDescent="0.3">
      <c r="B236" s="121"/>
      <c r="C236" s="151"/>
      <c r="D236" s="121"/>
      <c r="E236" s="121"/>
      <c r="F236" s="121"/>
      <c r="G236" s="121"/>
      <c r="H236" s="121"/>
      <c r="I236" s="123" t="str" cm="1">
        <f t="array" aca="1" ref="I236" ca="1">IF(N236="Ativo",IFERROR(_xlfn.XLOOKUP(H236,INDIRECT("'TV_"&amp;B236&amp;"'!B:B"),INDIRECT("'TV_"&amp;B236&amp;"'!C:C"),0)-_xlfn.XLOOKUP(H236,INDIRECT("'TV_"&amp;B236&amp;"'!B:B"),INDIRECT("'TV_"&amp;B236&amp;"'!D:D"),0),""),"")</f>
        <v/>
      </c>
      <c r="J236" s="121"/>
      <c r="K236" s="121"/>
      <c r="L236" s="122"/>
      <c r="M236" s="122"/>
      <c r="N236" s="123" t="str">
        <f t="shared" ca="1" si="8"/>
        <v/>
      </c>
      <c r="O236" s="121"/>
      <c r="P236" s="122"/>
      <c r="Q236" s="121"/>
      <c r="R236" s="121"/>
      <c r="AD236" s="124"/>
    </row>
    <row r="237" spans="2:30" s="24" customFormat="1" ht="14.25" x14ac:dyDescent="0.3">
      <c r="B237" s="121"/>
      <c r="C237" s="151"/>
      <c r="D237" s="121"/>
      <c r="E237" s="121"/>
      <c r="F237" s="121"/>
      <c r="G237" s="121"/>
      <c r="H237" s="121"/>
      <c r="I237" s="123" t="str" cm="1">
        <f t="array" aca="1" ref="I237" ca="1">IF(N237="Ativo",IFERROR(_xlfn.XLOOKUP(H237,INDIRECT("'TV_"&amp;B237&amp;"'!B:B"),INDIRECT("'TV_"&amp;B237&amp;"'!C:C"),0)-_xlfn.XLOOKUP(H237,INDIRECT("'TV_"&amp;B237&amp;"'!B:B"),INDIRECT("'TV_"&amp;B237&amp;"'!D:D"),0),""),"")</f>
        <v/>
      </c>
      <c r="J237" s="121"/>
      <c r="K237" s="121"/>
      <c r="L237" s="122"/>
      <c r="M237" s="122"/>
      <c r="N237" s="123" t="str">
        <f t="shared" ca="1" si="8"/>
        <v/>
      </c>
      <c r="O237" s="121"/>
      <c r="P237" s="122"/>
      <c r="Q237" s="121"/>
      <c r="R237" s="121"/>
      <c r="AD237" s="124"/>
    </row>
    <row r="238" spans="2:30" s="24" customFormat="1" ht="14.25" x14ac:dyDescent="0.3">
      <c r="B238" s="121"/>
      <c r="C238" s="151"/>
      <c r="D238" s="121"/>
      <c r="E238" s="121"/>
      <c r="F238" s="121"/>
      <c r="G238" s="121"/>
      <c r="H238" s="121"/>
      <c r="I238" s="123" t="str" cm="1">
        <f t="array" aca="1" ref="I238" ca="1">IF(N238="Ativo",IFERROR(_xlfn.XLOOKUP(H238,INDIRECT("'TV_"&amp;B238&amp;"'!B:B"),INDIRECT("'TV_"&amp;B238&amp;"'!C:C"),0)-_xlfn.XLOOKUP(H238,INDIRECT("'TV_"&amp;B238&amp;"'!B:B"),INDIRECT("'TV_"&amp;B238&amp;"'!D:D"),0),""),"")</f>
        <v/>
      </c>
      <c r="J238" s="121"/>
      <c r="K238" s="121"/>
      <c r="L238" s="122"/>
      <c r="M238" s="122"/>
      <c r="N238" s="123" t="str">
        <f t="shared" ca="1" si="8"/>
        <v/>
      </c>
      <c r="O238" s="121"/>
      <c r="P238" s="122"/>
      <c r="Q238" s="121"/>
      <c r="R238" s="121"/>
      <c r="AD238" s="124"/>
    </row>
    <row r="239" spans="2:30" s="24" customFormat="1" ht="14.25" x14ac:dyDescent="0.3">
      <c r="B239" s="121"/>
      <c r="C239" s="151"/>
      <c r="D239" s="121"/>
      <c r="E239" s="121"/>
      <c r="F239" s="121"/>
      <c r="G239" s="121"/>
      <c r="H239" s="121"/>
      <c r="I239" s="123" t="str" cm="1">
        <f t="array" aca="1" ref="I239" ca="1">IF(N239="Ativo",IFERROR(_xlfn.XLOOKUP(H239,INDIRECT("'TV_"&amp;B239&amp;"'!B:B"),INDIRECT("'TV_"&amp;B239&amp;"'!C:C"),0)-_xlfn.XLOOKUP(H239,INDIRECT("'TV_"&amp;B239&amp;"'!B:B"),INDIRECT("'TV_"&amp;B239&amp;"'!D:D"),0),""),"")</f>
        <v/>
      </c>
      <c r="J239" s="121"/>
      <c r="K239" s="121"/>
      <c r="L239" s="122"/>
      <c r="M239" s="122"/>
      <c r="N239" s="123" t="str">
        <f t="shared" ca="1" si="8"/>
        <v/>
      </c>
      <c r="O239" s="121"/>
      <c r="P239" s="122"/>
      <c r="Q239" s="121"/>
      <c r="R239" s="121"/>
      <c r="AD239" s="124"/>
    </row>
    <row r="240" spans="2:30" s="24" customFormat="1" ht="14.25" x14ac:dyDescent="0.3">
      <c r="B240" s="121"/>
      <c r="C240" s="151"/>
      <c r="D240" s="121"/>
      <c r="E240" s="121"/>
      <c r="F240" s="121"/>
      <c r="G240" s="121"/>
      <c r="H240" s="121"/>
      <c r="I240" s="123" t="str" cm="1">
        <f t="array" aca="1" ref="I240" ca="1">IF(N240="Ativo",IFERROR(_xlfn.XLOOKUP(H240,INDIRECT("'TV_"&amp;B240&amp;"'!B:B"),INDIRECT("'TV_"&amp;B240&amp;"'!C:C"),0)-_xlfn.XLOOKUP(H240,INDIRECT("'TV_"&amp;B240&amp;"'!B:B"),INDIRECT("'TV_"&amp;B240&amp;"'!D:D"),0),""),"")</f>
        <v/>
      </c>
      <c r="J240" s="121"/>
      <c r="K240" s="121"/>
      <c r="L240" s="122"/>
      <c r="M240" s="122"/>
      <c r="N240" s="123" t="str">
        <f t="shared" ca="1" si="8"/>
        <v/>
      </c>
      <c r="O240" s="121"/>
      <c r="P240" s="122"/>
      <c r="Q240" s="121"/>
      <c r="R240" s="121"/>
      <c r="AD240" s="124"/>
    </row>
    <row r="241" spans="2:30" s="24" customFormat="1" ht="14.25" x14ac:dyDescent="0.3">
      <c r="B241" s="121"/>
      <c r="C241" s="151"/>
      <c r="D241" s="121"/>
      <c r="E241" s="121"/>
      <c r="F241" s="121"/>
      <c r="G241" s="121"/>
      <c r="H241" s="121"/>
      <c r="I241" s="123" t="str" cm="1">
        <f t="array" aca="1" ref="I241" ca="1">IF(N241="Ativo",IFERROR(_xlfn.XLOOKUP(H241,INDIRECT("'TV_"&amp;B241&amp;"'!B:B"),INDIRECT("'TV_"&amp;B241&amp;"'!C:C"),0)-_xlfn.XLOOKUP(H241,INDIRECT("'TV_"&amp;B241&amp;"'!B:B"),INDIRECT("'TV_"&amp;B241&amp;"'!D:D"),0),""),"")</f>
        <v/>
      </c>
      <c r="J241" s="121"/>
      <c r="K241" s="121"/>
      <c r="L241" s="122"/>
      <c r="M241" s="122"/>
      <c r="N241" s="123" t="str">
        <f t="shared" ca="1" si="8"/>
        <v/>
      </c>
      <c r="O241" s="121"/>
      <c r="P241" s="122"/>
      <c r="Q241" s="121"/>
      <c r="R241" s="121"/>
      <c r="AD241" s="124"/>
    </row>
    <row r="242" spans="2:30" s="24" customFormat="1" ht="14.25" x14ac:dyDescent="0.3">
      <c r="B242" s="121"/>
      <c r="C242" s="151"/>
      <c r="D242" s="121"/>
      <c r="E242" s="121"/>
      <c r="F242" s="121"/>
      <c r="G242" s="121"/>
      <c r="H242" s="121"/>
      <c r="I242" s="123" t="str" cm="1">
        <f t="array" aca="1" ref="I242" ca="1">IF(N242="Ativo",IFERROR(_xlfn.XLOOKUP(H242,INDIRECT("'TV_"&amp;B242&amp;"'!B:B"),INDIRECT("'TV_"&amp;B242&amp;"'!C:C"),0)-_xlfn.XLOOKUP(H242,INDIRECT("'TV_"&amp;B242&amp;"'!B:B"),INDIRECT("'TV_"&amp;B242&amp;"'!D:D"),0),""),"")</f>
        <v/>
      </c>
      <c r="J242" s="121"/>
      <c r="K242" s="121"/>
      <c r="L242" s="122"/>
      <c r="M242" s="122"/>
      <c r="N242" s="123" t="str">
        <f t="shared" ca="1" si="8"/>
        <v/>
      </c>
      <c r="O242" s="121"/>
      <c r="P242" s="122"/>
      <c r="Q242" s="121"/>
      <c r="R242" s="121"/>
      <c r="AD242" s="124"/>
    </row>
    <row r="243" spans="2:30" s="24" customFormat="1" ht="14.25" x14ac:dyDescent="0.3">
      <c r="B243" s="121"/>
      <c r="C243" s="151"/>
      <c r="D243" s="121"/>
      <c r="E243" s="121"/>
      <c r="F243" s="121"/>
      <c r="G243" s="121"/>
      <c r="H243" s="121"/>
      <c r="I243" s="123" t="str" cm="1">
        <f t="array" aca="1" ref="I243" ca="1">IF(N243="Ativo",IFERROR(_xlfn.XLOOKUP(H243,INDIRECT("'TV_"&amp;B243&amp;"'!B:B"),INDIRECT("'TV_"&amp;B243&amp;"'!C:C"),0)-_xlfn.XLOOKUP(H243,INDIRECT("'TV_"&amp;B243&amp;"'!B:B"),INDIRECT("'TV_"&amp;B243&amp;"'!D:D"),0),""),"")</f>
        <v/>
      </c>
      <c r="J243" s="121"/>
      <c r="K243" s="121"/>
      <c r="L243" s="122"/>
      <c r="M243" s="122"/>
      <c r="N243" s="123" t="str">
        <f t="shared" ca="1" si="8"/>
        <v/>
      </c>
      <c r="O243" s="121"/>
      <c r="P243" s="122"/>
      <c r="Q243" s="121"/>
      <c r="R243" s="121"/>
      <c r="AD243" s="124"/>
    </row>
    <row r="244" spans="2:30" s="24" customFormat="1" ht="14.25" x14ac:dyDescent="0.3">
      <c r="B244" s="121"/>
      <c r="C244" s="151"/>
      <c r="D244" s="121"/>
      <c r="E244" s="121"/>
      <c r="F244" s="121"/>
      <c r="G244" s="121"/>
      <c r="H244" s="121"/>
      <c r="I244" s="123" t="str" cm="1">
        <f t="array" aca="1" ref="I244" ca="1">IF(N244="Ativo",IFERROR(_xlfn.XLOOKUP(H244,INDIRECT("'TV_"&amp;B244&amp;"'!B:B"),INDIRECT("'TV_"&amp;B244&amp;"'!C:C"),0)-_xlfn.XLOOKUP(H244,INDIRECT("'TV_"&amp;B244&amp;"'!B:B"),INDIRECT("'TV_"&amp;B244&amp;"'!D:D"),0),""),"")</f>
        <v/>
      </c>
      <c r="J244" s="121"/>
      <c r="K244" s="121"/>
      <c r="L244" s="122"/>
      <c r="M244" s="122"/>
      <c r="N244" s="123" t="str">
        <f t="shared" ca="1" si="8"/>
        <v/>
      </c>
      <c r="O244" s="121"/>
      <c r="P244" s="122"/>
      <c r="Q244" s="121"/>
      <c r="R244" s="121"/>
      <c r="AD244" s="124"/>
    </row>
    <row r="245" spans="2:30" s="24" customFormat="1" ht="14.25" x14ac:dyDescent="0.3">
      <c r="B245" s="121"/>
      <c r="C245" s="151"/>
      <c r="D245" s="121"/>
      <c r="E245" s="121"/>
      <c r="F245" s="121"/>
      <c r="G245" s="121"/>
      <c r="H245" s="121"/>
      <c r="I245" s="123" t="str" cm="1">
        <f t="array" aca="1" ref="I245" ca="1">IF(N245="Ativo",IFERROR(_xlfn.XLOOKUP(H245,INDIRECT("'TV_"&amp;B245&amp;"'!B:B"),INDIRECT("'TV_"&amp;B245&amp;"'!C:C"),0)-_xlfn.XLOOKUP(H245,INDIRECT("'TV_"&amp;B245&amp;"'!B:B"),INDIRECT("'TV_"&amp;B245&amp;"'!D:D"),0),""),"")</f>
        <v/>
      </c>
      <c r="J245" s="121"/>
      <c r="K245" s="121"/>
      <c r="L245" s="122"/>
      <c r="M245" s="122"/>
      <c r="N245" s="123" t="str">
        <f t="shared" ca="1" si="8"/>
        <v/>
      </c>
      <c r="O245" s="121"/>
      <c r="P245" s="122"/>
      <c r="Q245" s="121"/>
      <c r="R245" s="121"/>
      <c r="AD245" s="124"/>
    </row>
    <row r="246" spans="2:30" s="24" customFormat="1" ht="14.25" x14ac:dyDescent="0.3">
      <c r="B246" s="121"/>
      <c r="C246" s="151"/>
      <c r="D246" s="121"/>
      <c r="E246" s="121"/>
      <c r="F246" s="121"/>
      <c r="G246" s="121"/>
      <c r="H246" s="121"/>
      <c r="I246" s="123" t="str" cm="1">
        <f t="array" aca="1" ref="I246" ca="1">IF(N246="Ativo",IFERROR(_xlfn.XLOOKUP(H246,INDIRECT("'TV_"&amp;B246&amp;"'!B:B"),INDIRECT("'TV_"&amp;B246&amp;"'!C:C"),0)-_xlfn.XLOOKUP(H246,INDIRECT("'TV_"&amp;B246&amp;"'!B:B"),INDIRECT("'TV_"&amp;B246&amp;"'!D:D"),0),""),"")</f>
        <v/>
      </c>
      <c r="J246" s="121"/>
      <c r="K246" s="121"/>
      <c r="L246" s="122"/>
      <c r="M246" s="122"/>
      <c r="N246" s="123" t="str">
        <f t="shared" ca="1" si="8"/>
        <v/>
      </c>
      <c r="O246" s="121"/>
      <c r="P246" s="122"/>
      <c r="Q246" s="121"/>
      <c r="R246" s="121"/>
      <c r="AD246" s="124"/>
    </row>
    <row r="247" spans="2:30" s="24" customFormat="1" ht="14.25" x14ac:dyDescent="0.3">
      <c r="B247" s="121"/>
      <c r="C247" s="151"/>
      <c r="D247" s="121"/>
      <c r="E247" s="121"/>
      <c r="F247" s="121"/>
      <c r="G247" s="121"/>
      <c r="H247" s="121"/>
      <c r="I247" s="123" t="str" cm="1">
        <f t="array" aca="1" ref="I247" ca="1">IF(N247="Ativo",IFERROR(_xlfn.XLOOKUP(H247,INDIRECT("'TV_"&amp;B247&amp;"'!B:B"),INDIRECT("'TV_"&amp;B247&amp;"'!C:C"),0)-_xlfn.XLOOKUP(H247,INDIRECT("'TV_"&amp;B247&amp;"'!B:B"),INDIRECT("'TV_"&amp;B247&amp;"'!D:D"),0),""),"")</f>
        <v/>
      </c>
      <c r="J247" s="121"/>
      <c r="K247" s="121"/>
      <c r="L247" s="122"/>
      <c r="M247" s="122"/>
      <c r="N247" s="123" t="str">
        <f t="shared" ca="1" si="8"/>
        <v/>
      </c>
      <c r="O247" s="121"/>
      <c r="P247" s="122"/>
      <c r="Q247" s="121"/>
      <c r="R247" s="121"/>
      <c r="AD247" s="124"/>
    </row>
    <row r="248" spans="2:30" s="24" customFormat="1" ht="14.25" x14ac:dyDescent="0.3">
      <c r="B248" s="121"/>
      <c r="C248" s="151"/>
      <c r="D248" s="121"/>
      <c r="E248" s="121"/>
      <c r="F248" s="121"/>
      <c r="G248" s="121"/>
      <c r="H248" s="121"/>
      <c r="I248" s="123" t="str" cm="1">
        <f t="array" aca="1" ref="I248" ca="1">IF(N248="Ativo",IFERROR(_xlfn.XLOOKUP(H248,INDIRECT("'TV_"&amp;B248&amp;"'!B:B"),INDIRECT("'TV_"&amp;B248&amp;"'!C:C"),0)-_xlfn.XLOOKUP(H248,INDIRECT("'TV_"&amp;B248&amp;"'!B:B"),INDIRECT("'TV_"&amp;B248&amp;"'!D:D"),0),""),"")</f>
        <v/>
      </c>
      <c r="J248" s="121"/>
      <c r="K248" s="121"/>
      <c r="L248" s="122"/>
      <c r="M248" s="122"/>
      <c r="N248" s="123" t="str">
        <f t="shared" ca="1" si="8"/>
        <v/>
      </c>
      <c r="O248" s="121"/>
      <c r="P248" s="122"/>
      <c r="Q248" s="121"/>
      <c r="R248" s="121"/>
      <c r="AD248" s="124"/>
    </row>
    <row r="249" spans="2:30" s="24" customFormat="1" ht="14.25" x14ac:dyDescent="0.3">
      <c r="B249" s="121"/>
      <c r="C249" s="151"/>
      <c r="D249" s="121"/>
      <c r="E249" s="121"/>
      <c r="F249" s="121"/>
      <c r="G249" s="121"/>
      <c r="H249" s="121"/>
      <c r="I249" s="123" t="str" cm="1">
        <f t="array" aca="1" ref="I249" ca="1">IF(N249="Ativo",IFERROR(_xlfn.XLOOKUP(H249,INDIRECT("'TV_"&amp;B249&amp;"'!B:B"),INDIRECT("'TV_"&amp;B249&amp;"'!C:C"),0)-_xlfn.XLOOKUP(H249,INDIRECT("'TV_"&amp;B249&amp;"'!B:B"),INDIRECT("'TV_"&amp;B249&amp;"'!D:D"),0),""),"")</f>
        <v/>
      </c>
      <c r="J249" s="121"/>
      <c r="K249" s="121"/>
      <c r="L249" s="122"/>
      <c r="M249" s="122"/>
      <c r="N249" s="123" t="str">
        <f t="shared" ca="1" si="8"/>
        <v/>
      </c>
      <c r="O249" s="121"/>
      <c r="P249" s="122"/>
      <c r="Q249" s="121"/>
      <c r="R249" s="121"/>
      <c r="AD249" s="124"/>
    </row>
    <row r="250" spans="2:30" s="24" customFormat="1" ht="14.25" x14ac:dyDescent="0.3">
      <c r="B250" s="121"/>
      <c r="C250" s="151"/>
      <c r="D250" s="121"/>
      <c r="E250" s="121"/>
      <c r="F250" s="121"/>
      <c r="G250" s="121"/>
      <c r="H250" s="121"/>
      <c r="I250" s="123" t="str" cm="1">
        <f t="array" aca="1" ref="I250" ca="1">IF(N250="Ativo",IFERROR(_xlfn.XLOOKUP(H250,INDIRECT("'TV_"&amp;B250&amp;"'!B:B"),INDIRECT("'TV_"&amp;B250&amp;"'!C:C"),0)-_xlfn.XLOOKUP(H250,INDIRECT("'TV_"&amp;B250&amp;"'!B:B"),INDIRECT("'TV_"&amp;B250&amp;"'!D:D"),0),""),"")</f>
        <v/>
      </c>
      <c r="J250" s="121"/>
      <c r="K250" s="121"/>
      <c r="L250" s="122"/>
      <c r="M250" s="122"/>
      <c r="N250" s="123" t="str">
        <f t="shared" ca="1" si="8"/>
        <v/>
      </c>
      <c r="O250" s="121"/>
      <c r="P250" s="122"/>
      <c r="Q250" s="121"/>
      <c r="R250" s="121"/>
      <c r="AD250" s="124"/>
    </row>
    <row r="251" spans="2:30" s="24" customFormat="1" ht="14.25" x14ac:dyDescent="0.3">
      <c r="B251" s="121"/>
      <c r="C251" s="151"/>
      <c r="D251" s="121"/>
      <c r="E251" s="121"/>
      <c r="F251" s="121"/>
      <c r="G251" s="121"/>
      <c r="H251" s="121"/>
      <c r="I251" s="123" t="str" cm="1">
        <f t="array" aca="1" ref="I251" ca="1">IF(N251="Ativo",IFERROR(_xlfn.XLOOKUP(H251,INDIRECT("'TV_"&amp;B251&amp;"'!B:B"),INDIRECT("'TV_"&amp;B251&amp;"'!C:C"),0)-_xlfn.XLOOKUP(H251,INDIRECT("'TV_"&amp;B251&amp;"'!B:B"),INDIRECT("'TV_"&amp;B251&amp;"'!D:D"),0),""),"")</f>
        <v/>
      </c>
      <c r="J251" s="121"/>
      <c r="K251" s="121"/>
      <c r="L251" s="122"/>
      <c r="M251" s="122"/>
      <c r="N251" s="123" t="str">
        <f t="shared" ca="1" si="8"/>
        <v/>
      </c>
      <c r="O251" s="121"/>
      <c r="P251" s="122"/>
      <c r="Q251" s="121"/>
      <c r="R251" s="121"/>
      <c r="AD251" s="124"/>
    </row>
    <row r="252" spans="2:30" s="24" customFormat="1" ht="14.25" x14ac:dyDescent="0.3">
      <c r="B252" s="121"/>
      <c r="C252" s="151"/>
      <c r="D252" s="121"/>
      <c r="E252" s="121"/>
      <c r="F252" s="121"/>
      <c r="G252" s="121"/>
      <c r="H252" s="121"/>
      <c r="I252" s="123" t="str" cm="1">
        <f t="array" aca="1" ref="I252" ca="1">IF(N252="Ativo",IFERROR(_xlfn.XLOOKUP(H252,INDIRECT("'TV_"&amp;B252&amp;"'!B:B"),INDIRECT("'TV_"&amp;B252&amp;"'!C:C"),0)-_xlfn.XLOOKUP(H252,INDIRECT("'TV_"&amp;B252&amp;"'!B:B"),INDIRECT("'TV_"&amp;B252&amp;"'!D:D"),0),""),"")</f>
        <v/>
      </c>
      <c r="J252" s="121"/>
      <c r="K252" s="121"/>
      <c r="L252" s="122"/>
      <c r="M252" s="122"/>
      <c r="N252" s="123" t="str">
        <f t="shared" ca="1" si="8"/>
        <v/>
      </c>
      <c r="O252" s="121"/>
      <c r="P252" s="122"/>
      <c r="Q252" s="121"/>
      <c r="R252" s="121"/>
      <c r="AD252" s="124"/>
    </row>
    <row r="253" spans="2:30" s="24" customFormat="1" ht="14.25" x14ac:dyDescent="0.3">
      <c r="B253" s="121"/>
      <c r="C253" s="151"/>
      <c r="D253" s="121"/>
      <c r="E253" s="121"/>
      <c r="F253" s="121"/>
      <c r="G253" s="121"/>
      <c r="H253" s="121"/>
      <c r="I253" s="123" t="str" cm="1">
        <f t="array" aca="1" ref="I253" ca="1">IF(N253="Ativo",IFERROR(_xlfn.XLOOKUP(H253,INDIRECT("'TV_"&amp;B253&amp;"'!B:B"),INDIRECT("'TV_"&amp;B253&amp;"'!C:C"),0)-_xlfn.XLOOKUP(H253,INDIRECT("'TV_"&amp;B253&amp;"'!B:B"),INDIRECT("'TV_"&amp;B253&amp;"'!D:D"),0),""),"")</f>
        <v/>
      </c>
      <c r="J253" s="121"/>
      <c r="K253" s="121"/>
      <c r="L253" s="122"/>
      <c r="M253" s="122"/>
      <c r="N253" s="123" t="str">
        <f t="shared" ca="1" si="8"/>
        <v/>
      </c>
      <c r="O253" s="121"/>
      <c r="P253" s="122"/>
      <c r="Q253" s="121"/>
      <c r="R253" s="121"/>
      <c r="AD253" s="124"/>
    </row>
    <row r="254" spans="2:30" s="24" customFormat="1" ht="14.25" x14ac:dyDescent="0.3">
      <c r="B254" s="121"/>
      <c r="C254" s="151"/>
      <c r="D254" s="121"/>
      <c r="E254" s="121"/>
      <c r="F254" s="121"/>
      <c r="G254" s="121"/>
      <c r="H254" s="121"/>
      <c r="I254" s="123" t="str" cm="1">
        <f t="array" aca="1" ref="I254" ca="1">IF(N254="Ativo",IFERROR(_xlfn.XLOOKUP(H254,INDIRECT("'TV_"&amp;B254&amp;"'!B:B"),INDIRECT("'TV_"&amp;B254&amp;"'!C:C"),0)-_xlfn.XLOOKUP(H254,INDIRECT("'TV_"&amp;B254&amp;"'!B:B"),INDIRECT("'TV_"&amp;B254&amp;"'!D:D"),0),""),"")</f>
        <v/>
      </c>
      <c r="J254" s="121"/>
      <c r="K254" s="121"/>
      <c r="L254" s="122"/>
      <c r="M254" s="122"/>
      <c r="N254" s="123" t="str">
        <f t="shared" ca="1" si="8"/>
        <v/>
      </c>
      <c r="O254" s="121"/>
      <c r="P254" s="122"/>
      <c r="Q254" s="121"/>
      <c r="R254" s="121"/>
      <c r="AD254" s="124"/>
    </row>
    <row r="255" spans="2:30" s="24" customFormat="1" ht="14.25" x14ac:dyDescent="0.3">
      <c r="B255" s="121"/>
      <c r="C255" s="151"/>
      <c r="D255" s="121"/>
      <c r="E255" s="121"/>
      <c r="F255" s="121"/>
      <c r="G255" s="121"/>
      <c r="H255" s="121"/>
      <c r="I255" s="123" t="str" cm="1">
        <f t="array" aca="1" ref="I255" ca="1">IF(N255="Ativo",IFERROR(_xlfn.XLOOKUP(H255,INDIRECT("'TV_"&amp;B255&amp;"'!B:B"),INDIRECT("'TV_"&amp;B255&amp;"'!C:C"),0)-_xlfn.XLOOKUP(H255,INDIRECT("'TV_"&amp;B255&amp;"'!B:B"),INDIRECT("'TV_"&amp;B255&amp;"'!D:D"),0),""),"")</f>
        <v/>
      </c>
      <c r="J255" s="121"/>
      <c r="K255" s="121"/>
      <c r="L255" s="122"/>
      <c r="M255" s="122"/>
      <c r="N255" s="123" t="str">
        <f t="shared" ca="1" si="8"/>
        <v/>
      </c>
      <c r="O255" s="121"/>
      <c r="P255" s="122"/>
      <c r="Q255" s="121"/>
      <c r="R255" s="121"/>
      <c r="AD255" s="124"/>
    </row>
    <row r="256" spans="2:30" s="24" customFormat="1" ht="14.25" x14ac:dyDescent="0.3">
      <c r="B256" s="121"/>
      <c r="C256" s="151"/>
      <c r="D256" s="121"/>
      <c r="E256" s="121"/>
      <c r="F256" s="121"/>
      <c r="G256" s="121"/>
      <c r="H256" s="121"/>
      <c r="I256" s="123" t="str" cm="1">
        <f t="array" aca="1" ref="I256" ca="1">IF(N256="Ativo",IFERROR(_xlfn.XLOOKUP(H256,INDIRECT("'TV_"&amp;B256&amp;"'!B:B"),INDIRECT("'TV_"&amp;B256&amp;"'!C:C"),0)-_xlfn.XLOOKUP(H256,INDIRECT("'TV_"&amp;B256&amp;"'!B:B"),INDIRECT("'TV_"&amp;B256&amp;"'!D:D"),0),""),"")</f>
        <v/>
      </c>
      <c r="J256" s="121"/>
      <c r="K256" s="121"/>
      <c r="L256" s="122"/>
      <c r="M256" s="122"/>
      <c r="N256" s="123" t="str">
        <f t="shared" ca="1" si="8"/>
        <v/>
      </c>
      <c r="O256" s="121"/>
      <c r="P256" s="122"/>
      <c r="Q256" s="121"/>
      <c r="R256" s="121"/>
      <c r="AD256" s="124"/>
    </row>
    <row r="257" spans="2:30" s="24" customFormat="1" ht="14.25" x14ac:dyDescent="0.3">
      <c r="B257" s="121"/>
      <c r="C257" s="151"/>
      <c r="D257" s="121"/>
      <c r="E257" s="121"/>
      <c r="F257" s="121"/>
      <c r="G257" s="121"/>
      <c r="H257" s="121"/>
      <c r="I257" s="123" t="str" cm="1">
        <f t="array" aca="1" ref="I257" ca="1">IF(N257="Ativo",IFERROR(_xlfn.XLOOKUP(H257,INDIRECT("'TV_"&amp;B257&amp;"'!B:B"),INDIRECT("'TV_"&amp;B257&amp;"'!C:C"),0)-_xlfn.XLOOKUP(H257,INDIRECT("'TV_"&amp;B257&amp;"'!B:B"),INDIRECT("'TV_"&amp;B257&amp;"'!D:D"),0),""),"")</f>
        <v/>
      </c>
      <c r="J257" s="121"/>
      <c r="K257" s="121"/>
      <c r="L257" s="122"/>
      <c r="M257" s="122"/>
      <c r="N257" s="123" t="str">
        <f t="shared" ca="1" si="8"/>
        <v/>
      </c>
      <c r="O257" s="121"/>
      <c r="P257" s="122"/>
      <c r="Q257" s="121"/>
      <c r="R257" s="121"/>
      <c r="AD257" s="124"/>
    </row>
    <row r="258" spans="2:30" s="24" customFormat="1" ht="14.25" x14ac:dyDescent="0.3">
      <c r="B258" s="121"/>
      <c r="C258" s="151"/>
      <c r="D258" s="121"/>
      <c r="E258" s="121"/>
      <c r="F258" s="121"/>
      <c r="G258" s="121"/>
      <c r="H258" s="121"/>
      <c r="I258" s="123" t="str" cm="1">
        <f t="array" aca="1" ref="I258" ca="1">IF(N258="Ativo",IFERROR(_xlfn.XLOOKUP(H258,INDIRECT("'TV_"&amp;B258&amp;"'!B:B"),INDIRECT("'TV_"&amp;B258&amp;"'!C:C"),0)-_xlfn.XLOOKUP(H258,INDIRECT("'TV_"&amp;B258&amp;"'!B:B"),INDIRECT("'TV_"&amp;B258&amp;"'!D:D"),0),""),"")</f>
        <v/>
      </c>
      <c r="J258" s="121"/>
      <c r="K258" s="121"/>
      <c r="L258" s="122"/>
      <c r="M258" s="122"/>
      <c r="N258" s="123" t="str">
        <f t="shared" ca="1" si="8"/>
        <v/>
      </c>
      <c r="O258" s="121"/>
      <c r="P258" s="122"/>
      <c r="Q258" s="121"/>
      <c r="R258" s="121"/>
      <c r="AD258" s="124"/>
    </row>
    <row r="259" spans="2:30" s="24" customFormat="1" ht="14.25" x14ac:dyDescent="0.3">
      <c r="B259" s="121"/>
      <c r="C259" s="151"/>
      <c r="D259" s="121"/>
      <c r="E259" s="121"/>
      <c r="F259" s="121"/>
      <c r="G259" s="121"/>
      <c r="H259" s="121"/>
      <c r="I259" s="123" t="str" cm="1">
        <f t="array" aca="1" ref="I259" ca="1">IF(N259="Ativo",IFERROR(_xlfn.XLOOKUP(H259,INDIRECT("'TV_"&amp;B259&amp;"'!B:B"),INDIRECT("'TV_"&amp;B259&amp;"'!C:C"),0)-_xlfn.XLOOKUP(H259,INDIRECT("'TV_"&amp;B259&amp;"'!B:B"),INDIRECT("'TV_"&amp;B259&amp;"'!D:D"),0),""),"")</f>
        <v/>
      </c>
      <c r="J259" s="121"/>
      <c r="K259" s="121"/>
      <c r="L259" s="122"/>
      <c r="M259" s="122"/>
      <c r="N259" s="123" t="str">
        <f t="shared" ca="1" si="8"/>
        <v/>
      </c>
      <c r="O259" s="121"/>
      <c r="P259" s="122"/>
      <c r="Q259" s="121"/>
      <c r="R259" s="121"/>
      <c r="AD259" s="124"/>
    </row>
    <row r="260" spans="2:30" s="24" customFormat="1" ht="14.25" x14ac:dyDescent="0.3">
      <c r="B260" s="121"/>
      <c r="C260" s="151"/>
      <c r="D260" s="121"/>
      <c r="E260" s="121"/>
      <c r="F260" s="121"/>
      <c r="G260" s="121"/>
      <c r="H260" s="121"/>
      <c r="I260" s="123" t="str" cm="1">
        <f t="array" aca="1" ref="I260" ca="1">IF(N260="Ativo",IFERROR(_xlfn.XLOOKUP(H260,INDIRECT("'TV_"&amp;B260&amp;"'!B:B"),INDIRECT("'TV_"&amp;B260&amp;"'!C:C"),0)-_xlfn.XLOOKUP(H260,INDIRECT("'TV_"&amp;B260&amp;"'!B:B"),INDIRECT("'TV_"&amp;B260&amp;"'!D:D"),0),""),"")</f>
        <v/>
      </c>
      <c r="J260" s="121"/>
      <c r="K260" s="121"/>
      <c r="L260" s="122"/>
      <c r="M260" s="122"/>
      <c r="N260" s="123" t="str">
        <f t="shared" ca="1" si="8"/>
        <v/>
      </c>
      <c r="O260" s="121"/>
      <c r="P260" s="122"/>
      <c r="Q260" s="121"/>
      <c r="R260" s="121"/>
      <c r="AD260" s="124"/>
    </row>
    <row r="261" spans="2:30" s="24" customFormat="1" ht="14.25" x14ac:dyDescent="0.3">
      <c r="B261" s="121"/>
      <c r="C261" s="151"/>
      <c r="D261" s="121"/>
      <c r="E261" s="121"/>
      <c r="F261" s="121"/>
      <c r="G261" s="121"/>
      <c r="H261" s="121"/>
      <c r="I261" s="123" t="str" cm="1">
        <f t="array" aca="1" ref="I261" ca="1">IF(N261="Ativo",IFERROR(_xlfn.XLOOKUP(H261,INDIRECT("'TV_"&amp;B261&amp;"'!B:B"),INDIRECT("'TV_"&amp;B261&amp;"'!C:C"),0)-_xlfn.XLOOKUP(H261,INDIRECT("'TV_"&amp;B261&amp;"'!B:B"),INDIRECT("'TV_"&amp;B261&amp;"'!D:D"),0),""),"")</f>
        <v/>
      </c>
      <c r="J261" s="121"/>
      <c r="K261" s="121"/>
      <c r="L261" s="122"/>
      <c r="M261" s="122"/>
      <c r="N261" s="123" t="str">
        <f t="shared" ca="1" si="8"/>
        <v/>
      </c>
      <c r="O261" s="121"/>
      <c r="P261" s="122"/>
      <c r="Q261" s="121"/>
      <c r="R261" s="121"/>
      <c r="AD261" s="124"/>
    </row>
    <row r="262" spans="2:30" s="24" customFormat="1" ht="14.25" x14ac:dyDescent="0.3">
      <c r="B262" s="121"/>
      <c r="C262" s="151"/>
      <c r="D262" s="121"/>
      <c r="E262" s="121"/>
      <c r="F262" s="121"/>
      <c r="G262" s="121"/>
      <c r="H262" s="121"/>
      <c r="I262" s="123" t="str" cm="1">
        <f t="array" aca="1" ref="I262" ca="1">IF(N262="Ativo",IFERROR(_xlfn.XLOOKUP(H262,INDIRECT("'TV_"&amp;B262&amp;"'!B:B"),INDIRECT("'TV_"&amp;B262&amp;"'!C:C"),0)-_xlfn.XLOOKUP(H262,INDIRECT("'TV_"&amp;B262&amp;"'!B:B"),INDIRECT("'TV_"&amp;B262&amp;"'!D:D"),0),""),"")</f>
        <v/>
      </c>
      <c r="J262" s="121"/>
      <c r="K262" s="121"/>
      <c r="L262" s="122"/>
      <c r="M262" s="122"/>
      <c r="N262" s="123" t="str">
        <f t="shared" ca="1" si="8"/>
        <v/>
      </c>
      <c r="O262" s="121"/>
      <c r="P262" s="122"/>
      <c r="Q262" s="121"/>
      <c r="R262" s="121"/>
      <c r="AD262" s="124"/>
    </row>
    <row r="263" spans="2:30" s="24" customFormat="1" ht="14.25" x14ac:dyDescent="0.3">
      <c r="B263" s="121"/>
      <c r="C263" s="151"/>
      <c r="D263" s="121"/>
      <c r="E263" s="121"/>
      <c r="F263" s="121"/>
      <c r="G263" s="121"/>
      <c r="H263" s="121"/>
      <c r="I263" s="123" t="str" cm="1">
        <f t="array" aca="1" ref="I263" ca="1">IF(N263="Ativo",IFERROR(_xlfn.XLOOKUP(H263,INDIRECT("'TV_"&amp;B263&amp;"'!B:B"),INDIRECT("'TV_"&amp;B263&amp;"'!C:C"),0)-_xlfn.XLOOKUP(H263,INDIRECT("'TV_"&amp;B263&amp;"'!B:B"),INDIRECT("'TV_"&amp;B263&amp;"'!D:D"),0),""),"")</f>
        <v/>
      </c>
      <c r="J263" s="121"/>
      <c r="K263" s="121"/>
      <c r="L263" s="122"/>
      <c r="M263" s="122"/>
      <c r="N263" s="123" t="str">
        <f t="shared" ca="1" si="8"/>
        <v/>
      </c>
      <c r="O263" s="121"/>
      <c r="P263" s="122"/>
      <c r="Q263" s="121"/>
      <c r="R263" s="121"/>
      <c r="AD263" s="124"/>
    </row>
    <row r="264" spans="2:30" s="24" customFormat="1" ht="14.25" x14ac:dyDescent="0.3">
      <c r="B264" s="121"/>
      <c r="C264" s="151"/>
      <c r="D264" s="121"/>
      <c r="E264" s="121"/>
      <c r="F264" s="121"/>
      <c r="G264" s="121"/>
      <c r="H264" s="121"/>
      <c r="I264" s="123" t="str" cm="1">
        <f t="array" aca="1" ref="I264" ca="1">IF(N264="Ativo",IFERROR(_xlfn.XLOOKUP(H264,INDIRECT("'TV_"&amp;B264&amp;"'!B:B"),INDIRECT("'TV_"&amp;B264&amp;"'!C:C"),0)-_xlfn.XLOOKUP(H264,INDIRECT("'TV_"&amp;B264&amp;"'!B:B"),INDIRECT("'TV_"&amp;B264&amp;"'!D:D"),0),""),"")</f>
        <v/>
      </c>
      <c r="J264" s="121"/>
      <c r="K264" s="121"/>
      <c r="L264" s="122"/>
      <c r="M264" s="122"/>
      <c r="N264" s="123" t="str">
        <f t="shared" ca="1" si="8"/>
        <v/>
      </c>
      <c r="O264" s="121"/>
      <c r="P264" s="122"/>
      <c r="Q264" s="121"/>
      <c r="R264" s="121"/>
      <c r="AD264" s="124"/>
    </row>
    <row r="265" spans="2:30" s="24" customFormat="1" ht="14.25" x14ac:dyDescent="0.3">
      <c r="B265" s="121"/>
      <c r="C265" s="151"/>
      <c r="D265" s="121"/>
      <c r="E265" s="121"/>
      <c r="F265" s="121"/>
      <c r="G265" s="121"/>
      <c r="H265" s="121"/>
      <c r="I265" s="123" t="str" cm="1">
        <f t="array" aca="1" ref="I265" ca="1">IF(N265="Ativo",IFERROR(_xlfn.XLOOKUP(H265,INDIRECT("'TV_"&amp;B265&amp;"'!B:B"),INDIRECT("'TV_"&amp;B265&amp;"'!C:C"),0)-_xlfn.XLOOKUP(H265,INDIRECT("'TV_"&amp;B265&amp;"'!B:B"),INDIRECT("'TV_"&amp;B265&amp;"'!D:D"),0),""),"")</f>
        <v/>
      </c>
      <c r="J265" s="121"/>
      <c r="K265" s="121"/>
      <c r="L265" s="122"/>
      <c r="M265" s="122"/>
      <c r="N265" s="123" t="str">
        <f t="shared" ca="1" si="8"/>
        <v/>
      </c>
      <c r="O265" s="121"/>
      <c r="P265" s="122"/>
      <c r="Q265" s="121"/>
      <c r="R265" s="121"/>
      <c r="AD265" s="124"/>
    </row>
    <row r="266" spans="2:30" s="24" customFormat="1" ht="14.25" x14ac:dyDescent="0.3">
      <c r="B266" s="121"/>
      <c r="C266" s="151"/>
      <c r="D266" s="121"/>
      <c r="E266" s="121"/>
      <c r="F266" s="121"/>
      <c r="G266" s="121"/>
      <c r="H266" s="121"/>
      <c r="I266" s="123" t="str" cm="1">
        <f t="array" aca="1" ref="I266" ca="1">IF(N266="Ativo",IFERROR(_xlfn.XLOOKUP(H266,INDIRECT("'TV_"&amp;B266&amp;"'!B:B"),INDIRECT("'TV_"&amp;B266&amp;"'!C:C"),0)-_xlfn.XLOOKUP(H266,INDIRECT("'TV_"&amp;B266&amp;"'!B:B"),INDIRECT("'TV_"&amp;B266&amp;"'!D:D"),0),""),"")</f>
        <v/>
      </c>
      <c r="J266" s="121"/>
      <c r="K266" s="121"/>
      <c r="L266" s="122"/>
      <c r="M266" s="122"/>
      <c r="N266" s="123" t="str">
        <f t="shared" ca="1" si="8"/>
        <v/>
      </c>
      <c r="O266" s="121"/>
      <c r="P266" s="122"/>
      <c r="Q266" s="121"/>
      <c r="R266" s="121"/>
      <c r="AD266" s="124"/>
    </row>
    <row r="267" spans="2:30" s="24" customFormat="1" ht="14.25" x14ac:dyDescent="0.3">
      <c r="B267" s="121"/>
      <c r="C267" s="151"/>
      <c r="D267" s="121"/>
      <c r="E267" s="121"/>
      <c r="F267" s="121"/>
      <c r="G267" s="121"/>
      <c r="H267" s="121"/>
      <c r="I267" s="123" t="str" cm="1">
        <f t="array" aca="1" ref="I267" ca="1">IF(N267="Ativo",IFERROR(_xlfn.XLOOKUP(H267,INDIRECT("'TV_"&amp;B267&amp;"'!B:B"),INDIRECT("'TV_"&amp;B267&amp;"'!C:C"),0)-_xlfn.XLOOKUP(H267,INDIRECT("'TV_"&amp;B267&amp;"'!B:B"),INDIRECT("'TV_"&amp;B267&amp;"'!D:D"),0),""),"")</f>
        <v/>
      </c>
      <c r="J267" s="121"/>
      <c r="K267" s="121"/>
      <c r="L267" s="122"/>
      <c r="M267" s="122"/>
      <c r="N267" s="123" t="str">
        <f t="shared" ca="1" si="8"/>
        <v/>
      </c>
      <c r="O267" s="121"/>
      <c r="P267" s="122"/>
      <c r="Q267" s="121"/>
      <c r="R267" s="121"/>
      <c r="AD267" s="124"/>
    </row>
    <row r="268" spans="2:30" s="24" customFormat="1" ht="14.25" x14ac:dyDescent="0.3">
      <c r="B268" s="121"/>
      <c r="C268" s="151"/>
      <c r="D268" s="121"/>
      <c r="E268" s="121"/>
      <c r="F268" s="121"/>
      <c r="G268" s="121"/>
      <c r="H268" s="121"/>
      <c r="I268" s="123" t="str" cm="1">
        <f t="array" aca="1" ref="I268" ca="1">IF(N268="Ativo",IFERROR(_xlfn.XLOOKUP(H268,INDIRECT("'TV_"&amp;B268&amp;"'!B:B"),INDIRECT("'TV_"&amp;B268&amp;"'!C:C"),0)-_xlfn.XLOOKUP(H268,INDIRECT("'TV_"&amp;B268&amp;"'!B:B"),INDIRECT("'TV_"&amp;B268&amp;"'!D:D"),0),""),"")</f>
        <v/>
      </c>
      <c r="J268" s="121"/>
      <c r="K268" s="121"/>
      <c r="L268" s="122"/>
      <c r="M268" s="122"/>
      <c r="N268" s="123" t="str">
        <f t="shared" ca="1" si="8"/>
        <v/>
      </c>
      <c r="O268" s="121"/>
      <c r="P268" s="122"/>
      <c r="Q268" s="121"/>
      <c r="R268" s="121"/>
      <c r="AD268" s="124"/>
    </row>
    <row r="269" spans="2:30" s="24" customFormat="1" ht="14.25" x14ac:dyDescent="0.3">
      <c r="B269" s="121"/>
      <c r="C269" s="151"/>
      <c r="D269" s="121"/>
      <c r="E269" s="121"/>
      <c r="F269" s="121"/>
      <c r="G269" s="121"/>
      <c r="H269" s="121"/>
      <c r="I269" s="123" t="str" cm="1">
        <f t="array" aca="1" ref="I269" ca="1">IF(N269="Ativo",IFERROR(_xlfn.XLOOKUP(H269,INDIRECT("'TV_"&amp;B269&amp;"'!B:B"),INDIRECT("'TV_"&amp;B269&amp;"'!C:C"),0)-_xlfn.XLOOKUP(H269,INDIRECT("'TV_"&amp;B269&amp;"'!B:B"),INDIRECT("'TV_"&amp;B269&amp;"'!D:D"),0),""),"")</f>
        <v/>
      </c>
      <c r="J269" s="121"/>
      <c r="K269" s="121"/>
      <c r="L269" s="122"/>
      <c r="M269" s="122"/>
      <c r="N269" s="123" t="str">
        <f t="shared" ca="1" si="8"/>
        <v/>
      </c>
      <c r="O269" s="121"/>
      <c r="P269" s="122"/>
      <c r="Q269" s="121"/>
      <c r="R269" s="121"/>
      <c r="AD269" s="124"/>
    </row>
    <row r="270" spans="2:30" s="24" customFormat="1" ht="14.25" x14ac:dyDescent="0.3">
      <c r="B270" s="121"/>
      <c r="C270" s="151"/>
      <c r="D270" s="121"/>
      <c r="E270" s="121"/>
      <c r="F270" s="121"/>
      <c r="G270" s="121"/>
      <c r="H270" s="121"/>
      <c r="I270" s="123" t="str" cm="1">
        <f t="array" aca="1" ref="I270" ca="1">IF(N270="Ativo",IFERROR(_xlfn.XLOOKUP(H270,INDIRECT("'TV_"&amp;B270&amp;"'!B:B"),INDIRECT("'TV_"&amp;B270&amp;"'!C:C"),0)-_xlfn.XLOOKUP(H270,INDIRECT("'TV_"&amp;B270&amp;"'!B:B"),INDIRECT("'TV_"&amp;B270&amp;"'!D:D"),0),""),"")</f>
        <v/>
      </c>
      <c r="J270" s="121"/>
      <c r="K270" s="121"/>
      <c r="L270" s="122"/>
      <c r="M270" s="122"/>
      <c r="N270" s="123" t="str">
        <f t="shared" ca="1" si="8"/>
        <v/>
      </c>
      <c r="O270" s="121"/>
      <c r="P270" s="122"/>
      <c r="Q270" s="121"/>
      <c r="R270" s="121"/>
      <c r="AD270" s="124"/>
    </row>
    <row r="271" spans="2:30" s="24" customFormat="1" ht="14.25" x14ac:dyDescent="0.3">
      <c r="B271" s="121"/>
      <c r="C271" s="151"/>
      <c r="D271" s="121"/>
      <c r="E271" s="121"/>
      <c r="F271" s="121"/>
      <c r="G271" s="121"/>
      <c r="H271" s="121"/>
      <c r="I271" s="123" t="str" cm="1">
        <f t="array" aca="1" ref="I271" ca="1">IF(N271="Ativo",IFERROR(_xlfn.XLOOKUP(H271,INDIRECT("'TV_"&amp;B271&amp;"'!B:B"),INDIRECT("'TV_"&amp;B271&amp;"'!C:C"),0)-_xlfn.XLOOKUP(H271,INDIRECT("'TV_"&amp;B271&amp;"'!B:B"),INDIRECT("'TV_"&amp;B271&amp;"'!D:D"),0),""),"")</f>
        <v/>
      </c>
      <c r="J271" s="121"/>
      <c r="K271" s="121"/>
      <c r="L271" s="122"/>
      <c r="M271" s="122"/>
      <c r="N271" s="123" t="str">
        <f t="shared" ca="1" si="8"/>
        <v/>
      </c>
      <c r="O271" s="121"/>
      <c r="P271" s="122"/>
      <c r="Q271" s="121"/>
      <c r="R271" s="121"/>
      <c r="AD271" s="124"/>
    </row>
    <row r="272" spans="2:30" s="24" customFormat="1" ht="14.25" x14ac:dyDescent="0.3">
      <c r="B272" s="121"/>
      <c r="C272" s="151"/>
      <c r="D272" s="121"/>
      <c r="E272" s="121"/>
      <c r="F272" s="121"/>
      <c r="G272" s="121"/>
      <c r="H272" s="121"/>
      <c r="I272" s="123" t="str" cm="1">
        <f t="array" aca="1" ref="I272" ca="1">IF(N272="Ativo",IFERROR(_xlfn.XLOOKUP(H272,INDIRECT("'TV_"&amp;B272&amp;"'!B:B"),INDIRECT("'TV_"&amp;B272&amp;"'!C:C"),0)-_xlfn.XLOOKUP(H272,INDIRECT("'TV_"&amp;B272&amp;"'!B:B"),INDIRECT("'TV_"&amp;B272&amp;"'!D:D"),0),""),"")</f>
        <v/>
      </c>
      <c r="J272" s="121"/>
      <c r="K272" s="121"/>
      <c r="L272" s="122"/>
      <c r="M272" s="122"/>
      <c r="N272" s="123" t="str">
        <f t="shared" ca="1" si="8"/>
        <v/>
      </c>
      <c r="O272" s="121"/>
      <c r="P272" s="122"/>
      <c r="Q272" s="121"/>
      <c r="R272" s="121"/>
      <c r="AD272" s="124"/>
    </row>
    <row r="273" spans="2:30" s="24" customFormat="1" ht="14.25" x14ac:dyDescent="0.3">
      <c r="B273" s="121"/>
      <c r="C273" s="151"/>
      <c r="D273" s="121"/>
      <c r="E273" s="121"/>
      <c r="F273" s="121"/>
      <c r="G273" s="121"/>
      <c r="H273" s="121"/>
      <c r="I273" s="123" t="str" cm="1">
        <f t="array" aca="1" ref="I273" ca="1">IF(N273="Ativo",IFERROR(_xlfn.XLOOKUP(H273,INDIRECT("'TV_"&amp;B273&amp;"'!B:B"),INDIRECT("'TV_"&amp;B273&amp;"'!C:C"),0)-_xlfn.XLOOKUP(H273,INDIRECT("'TV_"&amp;B273&amp;"'!B:B"),INDIRECT("'TV_"&amp;B273&amp;"'!D:D"),0),""),"")</f>
        <v/>
      </c>
      <c r="J273" s="121"/>
      <c r="K273" s="121"/>
      <c r="L273" s="122"/>
      <c r="M273" s="122"/>
      <c r="N273" s="123" t="str">
        <f t="shared" ca="1" si="8"/>
        <v/>
      </c>
      <c r="O273" s="121"/>
      <c r="P273" s="122"/>
      <c r="Q273" s="121"/>
      <c r="R273" s="121"/>
      <c r="AD273" s="124"/>
    </row>
    <row r="274" spans="2:30" s="24" customFormat="1" ht="14.25" x14ac:dyDescent="0.3">
      <c r="B274" s="121"/>
      <c r="C274" s="151"/>
      <c r="D274" s="121"/>
      <c r="E274" s="121"/>
      <c r="F274" s="121"/>
      <c r="G274" s="121"/>
      <c r="H274" s="121"/>
      <c r="I274" s="123" t="str" cm="1">
        <f t="array" aca="1" ref="I274" ca="1">IF(N274="Ativo",IFERROR(_xlfn.XLOOKUP(H274,INDIRECT("'TV_"&amp;B274&amp;"'!B:B"),INDIRECT("'TV_"&amp;B274&amp;"'!C:C"),0)-_xlfn.XLOOKUP(H274,INDIRECT("'TV_"&amp;B274&amp;"'!B:B"),INDIRECT("'TV_"&amp;B274&amp;"'!D:D"),0),""),"")</f>
        <v/>
      </c>
      <c r="J274" s="121"/>
      <c r="K274" s="121"/>
      <c r="L274" s="122"/>
      <c r="M274" s="122"/>
      <c r="N274" s="123" t="str">
        <f t="shared" ca="1" si="8"/>
        <v/>
      </c>
      <c r="O274" s="121"/>
      <c r="P274" s="122"/>
      <c r="Q274" s="121"/>
      <c r="R274" s="121"/>
      <c r="AD274" s="124"/>
    </row>
    <row r="275" spans="2:30" s="24" customFormat="1" ht="14.25" x14ac:dyDescent="0.3">
      <c r="B275" s="121"/>
      <c r="C275" s="151"/>
      <c r="D275" s="121"/>
      <c r="E275" s="121"/>
      <c r="F275" s="121"/>
      <c r="G275" s="121"/>
      <c r="H275" s="121"/>
      <c r="I275" s="123" t="str" cm="1">
        <f t="array" aca="1" ref="I275" ca="1">IF(N275="Ativo",IFERROR(_xlfn.XLOOKUP(H275,INDIRECT("'TV_"&amp;B275&amp;"'!B:B"),INDIRECT("'TV_"&amp;B275&amp;"'!C:C"),0)-_xlfn.XLOOKUP(H275,INDIRECT("'TV_"&amp;B275&amp;"'!B:B"),INDIRECT("'TV_"&amp;B275&amp;"'!D:D"),0),""),"")</f>
        <v/>
      </c>
      <c r="J275" s="121"/>
      <c r="K275" s="121"/>
      <c r="L275" s="122"/>
      <c r="M275" s="122"/>
      <c r="N275" s="123" t="str">
        <f t="shared" ca="1" si="8"/>
        <v/>
      </c>
      <c r="O275" s="121"/>
      <c r="P275" s="122"/>
      <c r="Q275" s="121"/>
      <c r="R275" s="121"/>
      <c r="AD275" s="124"/>
    </row>
    <row r="276" spans="2:30" s="24" customFormat="1" ht="14.25" x14ac:dyDescent="0.3">
      <c r="B276" s="121"/>
      <c r="C276" s="151"/>
      <c r="D276" s="121"/>
      <c r="E276" s="121"/>
      <c r="F276" s="121"/>
      <c r="G276" s="121"/>
      <c r="H276" s="121"/>
      <c r="I276" s="123" t="str" cm="1">
        <f t="array" aca="1" ref="I276" ca="1">IF(N276="Ativo",IFERROR(_xlfn.XLOOKUP(H276,INDIRECT("'TV_"&amp;B276&amp;"'!B:B"),INDIRECT("'TV_"&amp;B276&amp;"'!C:C"),0)-_xlfn.XLOOKUP(H276,INDIRECT("'TV_"&amp;B276&amp;"'!B:B"),INDIRECT("'TV_"&amp;B276&amp;"'!D:D"),0),""),"")</f>
        <v/>
      </c>
      <c r="J276" s="121"/>
      <c r="K276" s="121"/>
      <c r="L276" s="122"/>
      <c r="M276" s="122"/>
      <c r="N276" s="123" t="str">
        <f t="shared" ca="1" si="8"/>
        <v/>
      </c>
      <c r="O276" s="121"/>
      <c r="P276" s="122"/>
      <c r="Q276" s="121"/>
      <c r="R276" s="121"/>
      <c r="AD276" s="124"/>
    </row>
    <row r="277" spans="2:30" s="24" customFormat="1" ht="14.25" x14ac:dyDescent="0.3">
      <c r="B277" s="121"/>
      <c r="C277" s="151"/>
      <c r="D277" s="121"/>
      <c r="E277" s="121"/>
      <c r="F277" s="121"/>
      <c r="G277" s="121"/>
      <c r="H277" s="121"/>
      <c r="I277" s="123" t="str" cm="1">
        <f t="array" aca="1" ref="I277" ca="1">IF(N277="Ativo",IFERROR(_xlfn.XLOOKUP(H277,INDIRECT("'TV_"&amp;B277&amp;"'!B:B"),INDIRECT("'TV_"&amp;B277&amp;"'!C:C"),0)-_xlfn.XLOOKUP(H277,INDIRECT("'TV_"&amp;B277&amp;"'!B:B"),INDIRECT("'TV_"&amp;B277&amp;"'!D:D"),0),""),"")</f>
        <v/>
      </c>
      <c r="J277" s="121"/>
      <c r="K277" s="121"/>
      <c r="L277" s="122"/>
      <c r="M277" s="122"/>
      <c r="N277" s="123" t="str">
        <f t="shared" ca="1" si="8"/>
        <v/>
      </c>
      <c r="O277" s="121"/>
      <c r="P277" s="122"/>
      <c r="Q277" s="121"/>
      <c r="R277" s="121"/>
      <c r="AD277" s="124"/>
    </row>
    <row r="278" spans="2:30" s="24" customFormat="1" ht="14.25" x14ac:dyDescent="0.3">
      <c r="B278" s="121"/>
      <c r="C278" s="151"/>
      <c r="D278" s="121"/>
      <c r="E278" s="121"/>
      <c r="F278" s="121"/>
      <c r="G278" s="121"/>
      <c r="H278" s="121"/>
      <c r="I278" s="123" t="str" cm="1">
        <f t="array" aca="1" ref="I278" ca="1">IF(N278="Ativo",IFERROR(_xlfn.XLOOKUP(H278,INDIRECT("'TV_"&amp;B278&amp;"'!B:B"),INDIRECT("'TV_"&amp;B278&amp;"'!C:C"),0)-_xlfn.XLOOKUP(H278,INDIRECT("'TV_"&amp;B278&amp;"'!B:B"),INDIRECT("'TV_"&amp;B278&amp;"'!D:D"),0),""),"")</f>
        <v/>
      </c>
      <c r="J278" s="121"/>
      <c r="K278" s="121"/>
      <c r="L278" s="122"/>
      <c r="M278" s="122"/>
      <c r="N278" s="123" t="str">
        <f t="shared" ca="1" si="8"/>
        <v/>
      </c>
      <c r="O278" s="121"/>
      <c r="P278" s="122"/>
      <c r="Q278" s="121"/>
      <c r="R278" s="121"/>
      <c r="AD278" s="124"/>
    </row>
    <row r="279" spans="2:30" s="24" customFormat="1" ht="14.25" x14ac:dyDescent="0.3">
      <c r="B279" s="121"/>
      <c r="C279" s="151"/>
      <c r="D279" s="121"/>
      <c r="E279" s="121"/>
      <c r="F279" s="121"/>
      <c r="G279" s="121"/>
      <c r="H279" s="121"/>
      <c r="I279" s="123" t="str" cm="1">
        <f t="array" aca="1" ref="I279" ca="1">IF(N279="Ativo",IFERROR(_xlfn.XLOOKUP(H279,INDIRECT("'TV_"&amp;B279&amp;"'!B:B"),INDIRECT("'TV_"&amp;B279&amp;"'!C:C"),0)-_xlfn.XLOOKUP(H279,INDIRECT("'TV_"&amp;B279&amp;"'!B:B"),INDIRECT("'TV_"&amp;B279&amp;"'!D:D"),0),""),"")</f>
        <v/>
      </c>
      <c r="J279" s="121"/>
      <c r="K279" s="121"/>
      <c r="L279" s="122"/>
      <c r="M279" s="122"/>
      <c r="N279" s="123" t="str">
        <f t="shared" ca="1" si="8"/>
        <v/>
      </c>
      <c r="O279" s="121"/>
      <c r="P279" s="122"/>
      <c r="Q279" s="121"/>
      <c r="R279" s="121"/>
      <c r="AD279" s="124"/>
    </row>
    <row r="280" spans="2:30" s="24" customFormat="1" ht="14.25" x14ac:dyDescent="0.3">
      <c r="B280" s="121"/>
      <c r="C280" s="151"/>
      <c r="D280" s="121"/>
      <c r="E280" s="121"/>
      <c r="F280" s="121"/>
      <c r="G280" s="121"/>
      <c r="H280" s="121"/>
      <c r="I280" s="123" t="str" cm="1">
        <f t="array" aca="1" ref="I280" ca="1">IF(N280="Ativo",IFERROR(_xlfn.XLOOKUP(H280,INDIRECT("'TV_"&amp;B280&amp;"'!B:B"),INDIRECT("'TV_"&amp;B280&amp;"'!C:C"),0)-_xlfn.XLOOKUP(H280,INDIRECT("'TV_"&amp;B280&amp;"'!B:B"),INDIRECT("'TV_"&amp;B280&amp;"'!D:D"),0),""),"")</f>
        <v/>
      </c>
      <c r="J280" s="121"/>
      <c r="K280" s="121"/>
      <c r="L280" s="122"/>
      <c r="M280" s="122"/>
      <c r="N280" s="123" t="str">
        <f t="shared" ref="N280:N343" ca="1" si="9">IF(M280="","",IF(O280="Em negociação",IF(TODAY()-L280&gt;5,"Inativo","Ativo"),IF(O280="Instalado",IF(IF(K$2=FALSE,I$1,TODAY())&lt;=M280,"Ativo","Inativo"),IF(O280="Fechamento",IF(IF(K$2=FALSE,I$1,TODAY())&lt;=M280,"Ativo","Inativo"),"Inativo"))))</f>
        <v/>
      </c>
      <c r="O280" s="121"/>
      <c r="P280" s="122"/>
      <c r="Q280" s="121"/>
      <c r="R280" s="121"/>
      <c r="AD280" s="124"/>
    </row>
    <row r="281" spans="2:30" s="24" customFormat="1" ht="14.25" x14ac:dyDescent="0.3">
      <c r="B281" s="121"/>
      <c r="C281" s="151"/>
      <c r="D281" s="121"/>
      <c r="E281" s="121"/>
      <c r="F281" s="121"/>
      <c r="G281" s="121"/>
      <c r="H281" s="121"/>
      <c r="I281" s="123" t="str" cm="1">
        <f t="array" aca="1" ref="I281" ca="1">IF(N281="Ativo",IFERROR(_xlfn.XLOOKUP(H281,INDIRECT("'TV_"&amp;B281&amp;"'!B:B"),INDIRECT("'TV_"&amp;B281&amp;"'!C:C"),0)-_xlfn.XLOOKUP(H281,INDIRECT("'TV_"&amp;B281&amp;"'!B:B"),INDIRECT("'TV_"&amp;B281&amp;"'!D:D"),0),""),"")</f>
        <v/>
      </c>
      <c r="J281" s="121"/>
      <c r="K281" s="121"/>
      <c r="L281" s="122"/>
      <c r="M281" s="122"/>
      <c r="N281" s="123" t="str">
        <f t="shared" ca="1" si="9"/>
        <v/>
      </c>
      <c r="O281" s="121"/>
      <c r="P281" s="122"/>
      <c r="Q281" s="121"/>
      <c r="R281" s="121"/>
      <c r="AD281" s="124"/>
    </row>
    <row r="282" spans="2:30" s="24" customFormat="1" ht="14.25" x14ac:dyDescent="0.3">
      <c r="B282" s="121"/>
      <c r="C282" s="151"/>
      <c r="D282" s="121"/>
      <c r="E282" s="121"/>
      <c r="F282" s="121"/>
      <c r="G282" s="121"/>
      <c r="H282" s="121"/>
      <c r="I282" s="123" t="str" cm="1">
        <f t="array" aca="1" ref="I282" ca="1">IF(N282="Ativo",IFERROR(_xlfn.XLOOKUP(H282,INDIRECT("'TV_"&amp;B282&amp;"'!B:B"),INDIRECT("'TV_"&amp;B282&amp;"'!C:C"),0)-_xlfn.XLOOKUP(H282,INDIRECT("'TV_"&amp;B282&amp;"'!B:B"),INDIRECT("'TV_"&amp;B282&amp;"'!D:D"),0),""),"")</f>
        <v/>
      </c>
      <c r="J282" s="121"/>
      <c r="K282" s="121"/>
      <c r="L282" s="122"/>
      <c r="M282" s="122"/>
      <c r="N282" s="123" t="str">
        <f t="shared" ca="1" si="9"/>
        <v/>
      </c>
      <c r="O282" s="121"/>
      <c r="P282" s="122"/>
      <c r="Q282" s="121"/>
      <c r="R282" s="121"/>
      <c r="AD282" s="124"/>
    </row>
    <row r="283" spans="2:30" s="24" customFormat="1" ht="14.25" x14ac:dyDescent="0.3">
      <c r="B283" s="121"/>
      <c r="C283" s="151"/>
      <c r="D283" s="121"/>
      <c r="E283" s="121"/>
      <c r="F283" s="121"/>
      <c r="G283" s="121"/>
      <c r="H283" s="121"/>
      <c r="I283" s="123" t="str" cm="1">
        <f t="array" aca="1" ref="I283" ca="1">IF(N283="Ativo",IFERROR(_xlfn.XLOOKUP(H283,INDIRECT("'TV_"&amp;B283&amp;"'!B:B"),INDIRECT("'TV_"&amp;B283&amp;"'!C:C"),0)-_xlfn.XLOOKUP(H283,INDIRECT("'TV_"&amp;B283&amp;"'!B:B"),INDIRECT("'TV_"&amp;B283&amp;"'!D:D"),0),""),"")</f>
        <v/>
      </c>
      <c r="J283" s="121"/>
      <c r="K283" s="121"/>
      <c r="L283" s="122"/>
      <c r="M283" s="122"/>
      <c r="N283" s="123" t="str">
        <f t="shared" ca="1" si="9"/>
        <v/>
      </c>
      <c r="O283" s="121"/>
      <c r="P283" s="122"/>
      <c r="Q283" s="121"/>
      <c r="R283" s="121"/>
      <c r="AD283" s="124"/>
    </row>
    <row r="284" spans="2:30" s="24" customFormat="1" ht="14.25" x14ac:dyDescent="0.3">
      <c r="B284" s="121"/>
      <c r="C284" s="151"/>
      <c r="D284" s="121"/>
      <c r="E284" s="121"/>
      <c r="F284" s="121"/>
      <c r="G284" s="121"/>
      <c r="H284" s="121"/>
      <c r="I284" s="123" t="str" cm="1">
        <f t="array" aca="1" ref="I284" ca="1">IF(N284="Ativo",IFERROR(_xlfn.XLOOKUP(H284,INDIRECT("'TV_"&amp;B284&amp;"'!B:B"),INDIRECT("'TV_"&amp;B284&amp;"'!C:C"),0)-_xlfn.XLOOKUP(H284,INDIRECT("'TV_"&amp;B284&amp;"'!B:B"),INDIRECT("'TV_"&amp;B284&amp;"'!D:D"),0),""),"")</f>
        <v/>
      </c>
      <c r="J284" s="121"/>
      <c r="K284" s="121"/>
      <c r="L284" s="122"/>
      <c r="M284" s="122"/>
      <c r="N284" s="123" t="str">
        <f t="shared" ca="1" si="9"/>
        <v/>
      </c>
      <c r="O284" s="121"/>
      <c r="P284" s="122"/>
      <c r="Q284" s="121"/>
      <c r="R284" s="121"/>
      <c r="AD284" s="124"/>
    </row>
    <row r="285" spans="2:30" s="24" customFormat="1" ht="14.25" x14ac:dyDescent="0.3">
      <c r="B285" s="121"/>
      <c r="C285" s="151"/>
      <c r="D285" s="121"/>
      <c r="E285" s="121"/>
      <c r="F285" s="121"/>
      <c r="G285" s="121"/>
      <c r="H285" s="121"/>
      <c r="I285" s="123" t="str" cm="1">
        <f t="array" aca="1" ref="I285" ca="1">IF(N285="Ativo",IFERROR(_xlfn.XLOOKUP(H285,INDIRECT("'TV_"&amp;B285&amp;"'!B:B"),INDIRECT("'TV_"&amp;B285&amp;"'!C:C"),0)-_xlfn.XLOOKUP(H285,INDIRECT("'TV_"&amp;B285&amp;"'!B:B"),INDIRECT("'TV_"&amp;B285&amp;"'!D:D"),0),""),"")</f>
        <v/>
      </c>
      <c r="J285" s="121"/>
      <c r="K285" s="121"/>
      <c r="L285" s="122"/>
      <c r="M285" s="122"/>
      <c r="N285" s="123" t="str">
        <f t="shared" ca="1" si="9"/>
        <v/>
      </c>
      <c r="O285" s="121"/>
      <c r="P285" s="122"/>
      <c r="Q285" s="121"/>
      <c r="R285" s="121"/>
      <c r="AD285" s="124"/>
    </row>
    <row r="286" spans="2:30" s="24" customFormat="1" ht="14.25" x14ac:dyDescent="0.3">
      <c r="B286" s="121"/>
      <c r="C286" s="151"/>
      <c r="D286" s="121"/>
      <c r="E286" s="121"/>
      <c r="F286" s="121"/>
      <c r="G286" s="121"/>
      <c r="H286" s="121"/>
      <c r="I286" s="123" t="str" cm="1">
        <f t="array" aca="1" ref="I286" ca="1">IF(N286="Ativo",IFERROR(_xlfn.XLOOKUP(H286,INDIRECT("'TV_"&amp;B286&amp;"'!B:B"),INDIRECT("'TV_"&amp;B286&amp;"'!C:C"),0)-_xlfn.XLOOKUP(H286,INDIRECT("'TV_"&amp;B286&amp;"'!B:B"),INDIRECT("'TV_"&amp;B286&amp;"'!D:D"),0),""),"")</f>
        <v/>
      </c>
      <c r="J286" s="121"/>
      <c r="K286" s="121"/>
      <c r="L286" s="122"/>
      <c r="M286" s="122"/>
      <c r="N286" s="123" t="str">
        <f t="shared" ca="1" si="9"/>
        <v/>
      </c>
      <c r="O286" s="121"/>
      <c r="P286" s="122"/>
      <c r="Q286" s="121"/>
      <c r="R286" s="121"/>
      <c r="AD286" s="124"/>
    </row>
    <row r="287" spans="2:30" s="24" customFormat="1" ht="14.25" x14ac:dyDescent="0.3">
      <c r="B287" s="121"/>
      <c r="C287" s="151"/>
      <c r="D287" s="121"/>
      <c r="E287" s="121"/>
      <c r="F287" s="121"/>
      <c r="G287" s="121"/>
      <c r="H287" s="121"/>
      <c r="I287" s="123" t="str" cm="1">
        <f t="array" aca="1" ref="I287" ca="1">IF(N287="Ativo",IFERROR(_xlfn.XLOOKUP(H287,INDIRECT("'TV_"&amp;B287&amp;"'!B:B"),INDIRECT("'TV_"&amp;B287&amp;"'!C:C"),0)-_xlfn.XLOOKUP(H287,INDIRECT("'TV_"&amp;B287&amp;"'!B:B"),INDIRECT("'TV_"&amp;B287&amp;"'!D:D"),0),""),"")</f>
        <v/>
      </c>
      <c r="J287" s="121"/>
      <c r="K287" s="121"/>
      <c r="L287" s="122"/>
      <c r="M287" s="122"/>
      <c r="N287" s="123" t="str">
        <f t="shared" ca="1" si="9"/>
        <v/>
      </c>
      <c r="O287" s="121"/>
      <c r="P287" s="122"/>
      <c r="Q287" s="121"/>
      <c r="R287" s="121"/>
      <c r="AD287" s="124"/>
    </row>
    <row r="288" spans="2:30" s="24" customFormat="1" ht="14.25" x14ac:dyDescent="0.3">
      <c r="B288" s="121"/>
      <c r="C288" s="151"/>
      <c r="D288" s="121"/>
      <c r="E288" s="121"/>
      <c r="F288" s="121"/>
      <c r="G288" s="121"/>
      <c r="H288" s="121"/>
      <c r="I288" s="123" t="str" cm="1">
        <f t="array" aca="1" ref="I288" ca="1">IF(N288="Ativo",IFERROR(_xlfn.XLOOKUP(H288,INDIRECT("'TV_"&amp;B288&amp;"'!B:B"),INDIRECT("'TV_"&amp;B288&amp;"'!C:C"),0)-_xlfn.XLOOKUP(H288,INDIRECT("'TV_"&amp;B288&amp;"'!B:B"),INDIRECT("'TV_"&amp;B288&amp;"'!D:D"),0),""),"")</f>
        <v/>
      </c>
      <c r="J288" s="121"/>
      <c r="K288" s="121"/>
      <c r="L288" s="122"/>
      <c r="M288" s="122"/>
      <c r="N288" s="123" t="str">
        <f t="shared" ca="1" si="9"/>
        <v/>
      </c>
      <c r="O288" s="121"/>
      <c r="P288" s="122"/>
      <c r="Q288" s="121"/>
      <c r="R288" s="121"/>
      <c r="AD288" s="124"/>
    </row>
    <row r="289" spans="2:30" s="24" customFormat="1" ht="14.25" x14ac:dyDescent="0.3">
      <c r="B289" s="121"/>
      <c r="C289" s="151"/>
      <c r="D289" s="121"/>
      <c r="E289" s="121"/>
      <c r="F289" s="121"/>
      <c r="G289" s="121"/>
      <c r="H289" s="121"/>
      <c r="I289" s="123" t="str" cm="1">
        <f t="array" aca="1" ref="I289" ca="1">IF(N289="Ativo",IFERROR(_xlfn.XLOOKUP(H289,INDIRECT("'TV_"&amp;B289&amp;"'!B:B"),INDIRECT("'TV_"&amp;B289&amp;"'!C:C"),0)-_xlfn.XLOOKUP(H289,INDIRECT("'TV_"&amp;B289&amp;"'!B:B"),INDIRECT("'TV_"&amp;B289&amp;"'!D:D"),0),""),"")</f>
        <v/>
      </c>
      <c r="J289" s="121"/>
      <c r="K289" s="121"/>
      <c r="L289" s="122"/>
      <c r="M289" s="122"/>
      <c r="N289" s="123" t="str">
        <f t="shared" ca="1" si="9"/>
        <v/>
      </c>
      <c r="O289" s="121"/>
      <c r="P289" s="122"/>
      <c r="Q289" s="121"/>
      <c r="R289" s="121"/>
      <c r="AD289" s="124"/>
    </row>
    <row r="290" spans="2:30" s="24" customFormat="1" ht="14.25" x14ac:dyDescent="0.3">
      <c r="B290" s="121"/>
      <c r="C290" s="151"/>
      <c r="D290" s="121"/>
      <c r="E290" s="121"/>
      <c r="F290" s="121"/>
      <c r="G290" s="121"/>
      <c r="H290" s="121"/>
      <c r="I290" s="123" t="str" cm="1">
        <f t="array" aca="1" ref="I290" ca="1">IF(N290="Ativo",IFERROR(_xlfn.XLOOKUP(H290,INDIRECT("'TV_"&amp;B290&amp;"'!B:B"),INDIRECT("'TV_"&amp;B290&amp;"'!C:C"),0)-_xlfn.XLOOKUP(H290,INDIRECT("'TV_"&amp;B290&amp;"'!B:B"),INDIRECT("'TV_"&amp;B290&amp;"'!D:D"),0),""),"")</f>
        <v/>
      </c>
      <c r="J290" s="121"/>
      <c r="K290" s="121"/>
      <c r="L290" s="122"/>
      <c r="M290" s="122"/>
      <c r="N290" s="123" t="str">
        <f t="shared" ca="1" si="9"/>
        <v/>
      </c>
      <c r="O290" s="121"/>
      <c r="P290" s="122"/>
      <c r="Q290" s="121"/>
      <c r="R290" s="121"/>
      <c r="AD290" s="124"/>
    </row>
    <row r="291" spans="2:30" s="24" customFormat="1" ht="14.25" x14ac:dyDescent="0.3">
      <c r="B291" s="121"/>
      <c r="C291" s="151"/>
      <c r="D291" s="121"/>
      <c r="E291" s="121"/>
      <c r="F291" s="121"/>
      <c r="G291" s="121"/>
      <c r="H291" s="121"/>
      <c r="I291" s="123" t="str" cm="1">
        <f t="array" aca="1" ref="I291" ca="1">IF(N291="Ativo",IFERROR(_xlfn.XLOOKUP(H291,INDIRECT("'TV_"&amp;B291&amp;"'!B:B"),INDIRECT("'TV_"&amp;B291&amp;"'!C:C"),0)-_xlfn.XLOOKUP(H291,INDIRECT("'TV_"&amp;B291&amp;"'!B:B"),INDIRECT("'TV_"&amp;B291&amp;"'!D:D"),0),""),"")</f>
        <v/>
      </c>
      <c r="J291" s="121"/>
      <c r="K291" s="121"/>
      <c r="L291" s="122"/>
      <c r="M291" s="122"/>
      <c r="N291" s="123" t="str">
        <f t="shared" ca="1" si="9"/>
        <v/>
      </c>
      <c r="O291" s="121"/>
      <c r="P291" s="122"/>
      <c r="Q291" s="121"/>
      <c r="R291" s="121"/>
      <c r="AD291" s="124"/>
    </row>
    <row r="292" spans="2:30" s="24" customFormat="1" ht="14.25" x14ac:dyDescent="0.3">
      <c r="B292" s="121"/>
      <c r="C292" s="151"/>
      <c r="D292" s="121"/>
      <c r="E292" s="121"/>
      <c r="F292" s="121"/>
      <c r="G292" s="121"/>
      <c r="H292" s="121"/>
      <c r="I292" s="123" t="str" cm="1">
        <f t="array" aca="1" ref="I292" ca="1">IF(N292="Ativo",IFERROR(_xlfn.XLOOKUP(H292,INDIRECT("'TV_"&amp;B292&amp;"'!B:B"),INDIRECT("'TV_"&amp;B292&amp;"'!C:C"),0)-_xlfn.XLOOKUP(H292,INDIRECT("'TV_"&amp;B292&amp;"'!B:B"),INDIRECT("'TV_"&amp;B292&amp;"'!D:D"),0),""),"")</f>
        <v/>
      </c>
      <c r="J292" s="121"/>
      <c r="K292" s="121"/>
      <c r="L292" s="122"/>
      <c r="M292" s="122"/>
      <c r="N292" s="123" t="str">
        <f t="shared" ca="1" si="9"/>
        <v/>
      </c>
      <c r="O292" s="121"/>
      <c r="P292" s="122"/>
      <c r="Q292" s="121"/>
      <c r="R292" s="121"/>
      <c r="AD292" s="124"/>
    </row>
    <row r="293" spans="2:30" s="24" customFormat="1" ht="14.25" x14ac:dyDescent="0.3">
      <c r="B293" s="121"/>
      <c r="C293" s="151"/>
      <c r="D293" s="121"/>
      <c r="E293" s="121"/>
      <c r="F293" s="121"/>
      <c r="G293" s="121"/>
      <c r="H293" s="121"/>
      <c r="I293" s="123" t="str" cm="1">
        <f t="array" aca="1" ref="I293" ca="1">IF(N293="Ativo",IFERROR(_xlfn.XLOOKUP(H293,INDIRECT("'TV_"&amp;B293&amp;"'!B:B"),INDIRECT("'TV_"&amp;B293&amp;"'!C:C"),0)-_xlfn.XLOOKUP(H293,INDIRECT("'TV_"&amp;B293&amp;"'!B:B"),INDIRECT("'TV_"&amp;B293&amp;"'!D:D"),0),""),"")</f>
        <v/>
      </c>
      <c r="J293" s="121"/>
      <c r="K293" s="121"/>
      <c r="L293" s="122"/>
      <c r="M293" s="122"/>
      <c r="N293" s="123" t="str">
        <f t="shared" ca="1" si="9"/>
        <v/>
      </c>
      <c r="O293" s="121"/>
      <c r="P293" s="122"/>
      <c r="Q293" s="121"/>
      <c r="R293" s="121"/>
      <c r="AD293" s="124"/>
    </row>
    <row r="294" spans="2:30" s="24" customFormat="1" ht="14.25" x14ac:dyDescent="0.3">
      <c r="B294" s="121"/>
      <c r="C294" s="151"/>
      <c r="D294" s="121"/>
      <c r="E294" s="121"/>
      <c r="F294" s="121"/>
      <c r="G294" s="121"/>
      <c r="H294" s="121"/>
      <c r="I294" s="123" t="str" cm="1">
        <f t="array" aca="1" ref="I294" ca="1">IF(N294="Ativo",IFERROR(_xlfn.XLOOKUP(H294,INDIRECT("'TV_"&amp;B294&amp;"'!B:B"),INDIRECT("'TV_"&amp;B294&amp;"'!C:C"),0)-_xlfn.XLOOKUP(H294,INDIRECT("'TV_"&amp;B294&amp;"'!B:B"),INDIRECT("'TV_"&amp;B294&amp;"'!D:D"),0),""),"")</f>
        <v/>
      </c>
      <c r="J294" s="121"/>
      <c r="K294" s="121"/>
      <c r="L294" s="122"/>
      <c r="M294" s="122"/>
      <c r="N294" s="123" t="str">
        <f t="shared" ca="1" si="9"/>
        <v/>
      </c>
      <c r="O294" s="121"/>
      <c r="P294" s="122"/>
      <c r="Q294" s="121"/>
      <c r="R294" s="121"/>
      <c r="AD294" s="124"/>
    </row>
    <row r="295" spans="2:30" s="24" customFormat="1" ht="14.25" x14ac:dyDescent="0.3">
      <c r="B295" s="121"/>
      <c r="C295" s="151"/>
      <c r="D295" s="121"/>
      <c r="E295" s="121"/>
      <c r="F295" s="121"/>
      <c r="G295" s="121"/>
      <c r="H295" s="121"/>
      <c r="I295" s="123" t="str" cm="1">
        <f t="array" aca="1" ref="I295" ca="1">IF(N295="Ativo",IFERROR(_xlfn.XLOOKUP(H295,INDIRECT("'TV_"&amp;B295&amp;"'!B:B"),INDIRECT("'TV_"&amp;B295&amp;"'!C:C"),0)-_xlfn.XLOOKUP(H295,INDIRECT("'TV_"&amp;B295&amp;"'!B:B"),INDIRECT("'TV_"&amp;B295&amp;"'!D:D"),0),""),"")</f>
        <v/>
      </c>
      <c r="J295" s="121"/>
      <c r="K295" s="121"/>
      <c r="L295" s="122"/>
      <c r="M295" s="122"/>
      <c r="N295" s="123" t="str">
        <f t="shared" ca="1" si="9"/>
        <v/>
      </c>
      <c r="O295" s="121"/>
      <c r="P295" s="122"/>
      <c r="Q295" s="121"/>
      <c r="R295" s="121"/>
      <c r="AD295" s="124"/>
    </row>
    <row r="296" spans="2:30" s="24" customFormat="1" ht="14.25" x14ac:dyDescent="0.3">
      <c r="B296" s="121"/>
      <c r="C296" s="151"/>
      <c r="D296" s="121"/>
      <c r="E296" s="121"/>
      <c r="F296" s="121"/>
      <c r="G296" s="121"/>
      <c r="H296" s="121"/>
      <c r="I296" s="123" t="str" cm="1">
        <f t="array" aca="1" ref="I296" ca="1">IF(N296="Ativo",IFERROR(_xlfn.XLOOKUP(H296,INDIRECT("'TV_"&amp;B296&amp;"'!B:B"),INDIRECT("'TV_"&amp;B296&amp;"'!C:C"),0)-_xlfn.XLOOKUP(H296,INDIRECT("'TV_"&amp;B296&amp;"'!B:B"),INDIRECT("'TV_"&amp;B296&amp;"'!D:D"),0),""),"")</f>
        <v/>
      </c>
      <c r="J296" s="121"/>
      <c r="K296" s="121"/>
      <c r="L296" s="122"/>
      <c r="M296" s="122"/>
      <c r="N296" s="123" t="str">
        <f t="shared" ca="1" si="9"/>
        <v/>
      </c>
      <c r="O296" s="121"/>
      <c r="P296" s="122"/>
      <c r="Q296" s="121"/>
      <c r="R296" s="121"/>
      <c r="AD296" s="124"/>
    </row>
    <row r="297" spans="2:30" s="24" customFormat="1" ht="14.25" x14ac:dyDescent="0.3">
      <c r="B297" s="121"/>
      <c r="C297" s="151"/>
      <c r="D297" s="121"/>
      <c r="E297" s="121"/>
      <c r="F297" s="121"/>
      <c r="G297" s="121"/>
      <c r="H297" s="121"/>
      <c r="I297" s="123" t="str" cm="1">
        <f t="array" aca="1" ref="I297" ca="1">IF(N297="Ativo",IFERROR(_xlfn.XLOOKUP(H297,INDIRECT("'TV_"&amp;B297&amp;"'!B:B"),INDIRECT("'TV_"&amp;B297&amp;"'!C:C"),0)-_xlfn.XLOOKUP(H297,INDIRECT("'TV_"&amp;B297&amp;"'!B:B"),INDIRECT("'TV_"&amp;B297&amp;"'!D:D"),0),""),"")</f>
        <v/>
      </c>
      <c r="J297" s="121"/>
      <c r="K297" s="121"/>
      <c r="L297" s="122"/>
      <c r="M297" s="122"/>
      <c r="N297" s="123" t="str">
        <f t="shared" ca="1" si="9"/>
        <v/>
      </c>
      <c r="O297" s="121"/>
      <c r="P297" s="122"/>
      <c r="Q297" s="121"/>
      <c r="R297" s="121"/>
      <c r="AD297" s="124"/>
    </row>
    <row r="298" spans="2:30" s="24" customFormat="1" ht="14.25" x14ac:dyDescent="0.3">
      <c r="B298" s="121"/>
      <c r="C298" s="151"/>
      <c r="D298" s="121"/>
      <c r="E298" s="121"/>
      <c r="F298" s="121"/>
      <c r="G298" s="121"/>
      <c r="H298" s="121"/>
      <c r="I298" s="123" t="str" cm="1">
        <f t="array" aca="1" ref="I298" ca="1">IF(N298="Ativo",IFERROR(_xlfn.XLOOKUP(H298,INDIRECT("'TV_"&amp;B298&amp;"'!B:B"),INDIRECT("'TV_"&amp;B298&amp;"'!C:C"),0)-_xlfn.XLOOKUP(H298,INDIRECT("'TV_"&amp;B298&amp;"'!B:B"),INDIRECT("'TV_"&amp;B298&amp;"'!D:D"),0),""),"")</f>
        <v/>
      </c>
      <c r="J298" s="121"/>
      <c r="K298" s="121"/>
      <c r="L298" s="122"/>
      <c r="M298" s="122"/>
      <c r="N298" s="123" t="str">
        <f t="shared" ca="1" si="9"/>
        <v/>
      </c>
      <c r="O298" s="121"/>
      <c r="P298" s="122"/>
      <c r="Q298" s="121"/>
      <c r="R298" s="121"/>
      <c r="AD298" s="124"/>
    </row>
    <row r="299" spans="2:30" s="24" customFormat="1" ht="14.25" x14ac:dyDescent="0.3">
      <c r="B299" s="121"/>
      <c r="C299" s="151"/>
      <c r="D299" s="121"/>
      <c r="E299" s="121"/>
      <c r="F299" s="121"/>
      <c r="G299" s="121"/>
      <c r="H299" s="121"/>
      <c r="I299" s="123" t="str" cm="1">
        <f t="array" aca="1" ref="I299" ca="1">IF(N299="Ativo",IFERROR(_xlfn.XLOOKUP(H299,INDIRECT("'TV_"&amp;B299&amp;"'!B:B"),INDIRECT("'TV_"&amp;B299&amp;"'!C:C"),0)-_xlfn.XLOOKUP(H299,INDIRECT("'TV_"&amp;B299&amp;"'!B:B"),INDIRECT("'TV_"&amp;B299&amp;"'!D:D"),0),""),"")</f>
        <v/>
      </c>
      <c r="J299" s="121"/>
      <c r="K299" s="121"/>
      <c r="L299" s="122"/>
      <c r="M299" s="122"/>
      <c r="N299" s="123" t="str">
        <f t="shared" ca="1" si="9"/>
        <v/>
      </c>
      <c r="O299" s="121"/>
      <c r="P299" s="122"/>
      <c r="Q299" s="121"/>
      <c r="R299" s="121"/>
      <c r="AD299" s="124"/>
    </row>
    <row r="300" spans="2:30" s="24" customFormat="1" ht="14.25" x14ac:dyDescent="0.3">
      <c r="B300" s="121"/>
      <c r="C300" s="151"/>
      <c r="D300" s="121"/>
      <c r="E300" s="121"/>
      <c r="F300" s="121"/>
      <c r="G300" s="121"/>
      <c r="H300" s="121"/>
      <c r="I300" s="123" t="str" cm="1">
        <f t="array" aca="1" ref="I300" ca="1">IF(N300="Ativo",IFERROR(_xlfn.XLOOKUP(H300,INDIRECT("'TV_"&amp;B300&amp;"'!B:B"),INDIRECT("'TV_"&amp;B300&amp;"'!C:C"),0)-_xlfn.XLOOKUP(H300,INDIRECT("'TV_"&amp;B300&amp;"'!B:B"),INDIRECT("'TV_"&amp;B300&amp;"'!D:D"),0),""),"")</f>
        <v/>
      </c>
      <c r="J300" s="121"/>
      <c r="K300" s="121"/>
      <c r="L300" s="122"/>
      <c r="M300" s="122"/>
      <c r="N300" s="123" t="str">
        <f t="shared" ca="1" si="9"/>
        <v/>
      </c>
      <c r="O300" s="121"/>
      <c r="P300" s="122"/>
      <c r="Q300" s="121"/>
      <c r="R300" s="121"/>
      <c r="AD300" s="124"/>
    </row>
    <row r="301" spans="2:30" s="24" customFormat="1" ht="14.25" x14ac:dyDescent="0.3">
      <c r="B301" s="121"/>
      <c r="C301" s="151"/>
      <c r="D301" s="121"/>
      <c r="E301" s="121"/>
      <c r="F301" s="121"/>
      <c r="G301" s="121"/>
      <c r="H301" s="121"/>
      <c r="I301" s="123" t="str" cm="1">
        <f t="array" aca="1" ref="I301" ca="1">IF(N301="Ativo",IFERROR(_xlfn.XLOOKUP(H301,INDIRECT("'TV_"&amp;B301&amp;"'!B:B"),INDIRECT("'TV_"&amp;B301&amp;"'!C:C"),0)-_xlfn.XLOOKUP(H301,INDIRECT("'TV_"&amp;B301&amp;"'!B:B"),INDIRECT("'TV_"&amp;B301&amp;"'!D:D"),0),""),"")</f>
        <v/>
      </c>
      <c r="J301" s="121"/>
      <c r="K301" s="121"/>
      <c r="L301" s="122"/>
      <c r="M301" s="122"/>
      <c r="N301" s="123" t="str">
        <f t="shared" ca="1" si="9"/>
        <v/>
      </c>
      <c r="O301" s="121"/>
      <c r="P301" s="122"/>
      <c r="Q301" s="121"/>
      <c r="R301" s="121"/>
      <c r="AD301" s="124"/>
    </row>
    <row r="302" spans="2:30" s="24" customFormat="1" ht="14.25" x14ac:dyDescent="0.3">
      <c r="B302" s="121"/>
      <c r="C302" s="151"/>
      <c r="D302" s="121"/>
      <c r="E302" s="121"/>
      <c r="F302" s="121"/>
      <c r="G302" s="121"/>
      <c r="H302" s="121"/>
      <c r="I302" s="123" t="str" cm="1">
        <f t="array" aca="1" ref="I302" ca="1">IF(N302="Ativo",IFERROR(_xlfn.XLOOKUP(H302,INDIRECT("'TV_"&amp;B302&amp;"'!B:B"),INDIRECT("'TV_"&amp;B302&amp;"'!C:C"),0)-_xlfn.XLOOKUP(H302,INDIRECT("'TV_"&amp;B302&amp;"'!B:B"),INDIRECT("'TV_"&amp;B302&amp;"'!D:D"),0),""),"")</f>
        <v/>
      </c>
      <c r="J302" s="121"/>
      <c r="K302" s="121"/>
      <c r="L302" s="122"/>
      <c r="M302" s="122"/>
      <c r="N302" s="123" t="str">
        <f t="shared" ca="1" si="9"/>
        <v/>
      </c>
      <c r="O302" s="121"/>
      <c r="P302" s="122"/>
      <c r="Q302" s="121"/>
      <c r="R302" s="121"/>
      <c r="AD302" s="124"/>
    </row>
    <row r="303" spans="2:30" s="24" customFormat="1" ht="14.25" x14ac:dyDescent="0.3">
      <c r="B303" s="121"/>
      <c r="C303" s="151"/>
      <c r="D303" s="121"/>
      <c r="E303" s="121"/>
      <c r="F303" s="121"/>
      <c r="G303" s="121"/>
      <c r="H303" s="121"/>
      <c r="I303" s="123" t="str" cm="1">
        <f t="array" aca="1" ref="I303" ca="1">IF(N303="Ativo",IFERROR(_xlfn.XLOOKUP(H303,INDIRECT("'TV_"&amp;B303&amp;"'!B:B"),INDIRECT("'TV_"&amp;B303&amp;"'!C:C"),0)-_xlfn.XLOOKUP(H303,INDIRECT("'TV_"&amp;B303&amp;"'!B:B"),INDIRECT("'TV_"&amp;B303&amp;"'!D:D"),0),""),"")</f>
        <v/>
      </c>
      <c r="J303" s="121"/>
      <c r="K303" s="121"/>
      <c r="L303" s="122"/>
      <c r="M303" s="122"/>
      <c r="N303" s="123" t="str">
        <f t="shared" ca="1" si="9"/>
        <v/>
      </c>
      <c r="O303" s="121"/>
      <c r="P303" s="122"/>
      <c r="Q303" s="121"/>
      <c r="R303" s="121"/>
      <c r="AD303" s="124"/>
    </row>
    <row r="304" spans="2:30" s="24" customFormat="1" ht="14.25" x14ac:dyDescent="0.3">
      <c r="B304" s="121"/>
      <c r="C304" s="151"/>
      <c r="D304" s="121"/>
      <c r="E304" s="121"/>
      <c r="F304" s="121"/>
      <c r="G304" s="121"/>
      <c r="H304" s="121"/>
      <c r="I304" s="123" t="str" cm="1">
        <f t="array" aca="1" ref="I304" ca="1">IF(N304="Ativo",IFERROR(_xlfn.XLOOKUP(H304,INDIRECT("'TV_"&amp;B304&amp;"'!B:B"),INDIRECT("'TV_"&amp;B304&amp;"'!C:C"),0)-_xlfn.XLOOKUP(H304,INDIRECT("'TV_"&amp;B304&amp;"'!B:B"),INDIRECT("'TV_"&amp;B304&amp;"'!D:D"),0),""),"")</f>
        <v/>
      </c>
      <c r="J304" s="121"/>
      <c r="K304" s="121"/>
      <c r="L304" s="122"/>
      <c r="M304" s="122"/>
      <c r="N304" s="123" t="str">
        <f t="shared" ca="1" si="9"/>
        <v/>
      </c>
      <c r="O304" s="121"/>
      <c r="P304" s="122"/>
      <c r="Q304" s="121"/>
      <c r="R304" s="121"/>
      <c r="AD304" s="124"/>
    </row>
    <row r="305" spans="2:30" s="24" customFormat="1" ht="14.25" x14ac:dyDescent="0.3">
      <c r="B305" s="121"/>
      <c r="C305" s="151"/>
      <c r="D305" s="121"/>
      <c r="E305" s="121"/>
      <c r="F305" s="121"/>
      <c r="G305" s="121"/>
      <c r="H305" s="121"/>
      <c r="I305" s="123" t="str" cm="1">
        <f t="array" aca="1" ref="I305" ca="1">IF(N305="Ativo",IFERROR(_xlfn.XLOOKUP(H305,INDIRECT("'TV_"&amp;B305&amp;"'!B:B"),INDIRECT("'TV_"&amp;B305&amp;"'!C:C"),0)-_xlfn.XLOOKUP(H305,INDIRECT("'TV_"&amp;B305&amp;"'!B:B"),INDIRECT("'TV_"&amp;B305&amp;"'!D:D"),0),""),"")</f>
        <v/>
      </c>
      <c r="J305" s="121"/>
      <c r="K305" s="121"/>
      <c r="L305" s="122"/>
      <c r="M305" s="122"/>
      <c r="N305" s="123" t="str">
        <f t="shared" ca="1" si="9"/>
        <v/>
      </c>
      <c r="O305" s="121"/>
      <c r="P305" s="122"/>
      <c r="Q305" s="121"/>
      <c r="R305" s="121"/>
      <c r="AD305" s="124"/>
    </row>
    <row r="306" spans="2:30" s="24" customFormat="1" ht="14.25" x14ac:dyDescent="0.3">
      <c r="B306" s="121"/>
      <c r="C306" s="151"/>
      <c r="D306" s="121"/>
      <c r="E306" s="121"/>
      <c r="F306" s="121"/>
      <c r="G306" s="121"/>
      <c r="H306" s="121"/>
      <c r="I306" s="123" t="str" cm="1">
        <f t="array" aca="1" ref="I306" ca="1">IF(N306="Ativo",IFERROR(_xlfn.XLOOKUP(H306,INDIRECT("'TV_"&amp;B306&amp;"'!B:B"),INDIRECT("'TV_"&amp;B306&amp;"'!C:C"),0)-_xlfn.XLOOKUP(H306,INDIRECT("'TV_"&amp;B306&amp;"'!B:B"),INDIRECT("'TV_"&amp;B306&amp;"'!D:D"),0),""),"")</f>
        <v/>
      </c>
      <c r="J306" s="121"/>
      <c r="K306" s="121"/>
      <c r="L306" s="122"/>
      <c r="M306" s="122"/>
      <c r="N306" s="123" t="str">
        <f t="shared" ca="1" si="9"/>
        <v/>
      </c>
      <c r="O306" s="121"/>
      <c r="P306" s="122"/>
      <c r="Q306" s="121"/>
      <c r="R306" s="121"/>
      <c r="AD306" s="124"/>
    </row>
    <row r="307" spans="2:30" s="24" customFormat="1" ht="14.25" x14ac:dyDescent="0.3">
      <c r="B307" s="121"/>
      <c r="C307" s="151"/>
      <c r="D307" s="121"/>
      <c r="E307" s="121"/>
      <c r="F307" s="121"/>
      <c r="G307" s="121"/>
      <c r="H307" s="121"/>
      <c r="I307" s="123" t="str" cm="1">
        <f t="array" aca="1" ref="I307" ca="1">IF(N307="Ativo",IFERROR(_xlfn.XLOOKUP(H307,INDIRECT("'TV_"&amp;B307&amp;"'!B:B"),INDIRECT("'TV_"&amp;B307&amp;"'!C:C"),0)-_xlfn.XLOOKUP(H307,INDIRECT("'TV_"&amp;B307&amp;"'!B:B"),INDIRECT("'TV_"&amp;B307&amp;"'!D:D"),0),""),"")</f>
        <v/>
      </c>
      <c r="J307" s="121"/>
      <c r="K307" s="121"/>
      <c r="L307" s="122"/>
      <c r="M307" s="122"/>
      <c r="N307" s="123" t="str">
        <f t="shared" ca="1" si="9"/>
        <v/>
      </c>
      <c r="O307" s="121"/>
      <c r="P307" s="122"/>
      <c r="Q307" s="121"/>
      <c r="R307" s="121"/>
      <c r="AD307" s="124"/>
    </row>
    <row r="308" spans="2:30" s="24" customFormat="1" ht="14.25" x14ac:dyDescent="0.3">
      <c r="B308" s="121"/>
      <c r="C308" s="151"/>
      <c r="D308" s="121"/>
      <c r="E308" s="121"/>
      <c r="F308" s="121"/>
      <c r="G308" s="121"/>
      <c r="H308" s="121"/>
      <c r="I308" s="123" t="str" cm="1">
        <f t="array" aca="1" ref="I308" ca="1">IF(N308="Ativo",IFERROR(_xlfn.XLOOKUP(H308,INDIRECT("'TV_"&amp;B308&amp;"'!B:B"),INDIRECT("'TV_"&amp;B308&amp;"'!C:C"),0)-_xlfn.XLOOKUP(H308,INDIRECT("'TV_"&amp;B308&amp;"'!B:B"),INDIRECT("'TV_"&amp;B308&amp;"'!D:D"),0),""),"")</f>
        <v/>
      </c>
      <c r="J308" s="121"/>
      <c r="K308" s="121"/>
      <c r="L308" s="122"/>
      <c r="M308" s="122"/>
      <c r="N308" s="123" t="str">
        <f t="shared" ca="1" si="9"/>
        <v/>
      </c>
      <c r="O308" s="121"/>
      <c r="P308" s="122"/>
      <c r="Q308" s="121"/>
      <c r="R308" s="121"/>
      <c r="AD308" s="124"/>
    </row>
    <row r="309" spans="2:30" s="24" customFormat="1" ht="14.25" x14ac:dyDescent="0.3">
      <c r="B309" s="121"/>
      <c r="C309" s="151"/>
      <c r="D309" s="121"/>
      <c r="E309" s="121"/>
      <c r="F309" s="121"/>
      <c r="G309" s="121"/>
      <c r="H309" s="121"/>
      <c r="I309" s="123" t="str" cm="1">
        <f t="array" aca="1" ref="I309" ca="1">IF(N309="Ativo",IFERROR(_xlfn.XLOOKUP(H309,INDIRECT("'TV_"&amp;B309&amp;"'!B:B"),INDIRECT("'TV_"&amp;B309&amp;"'!C:C"),0)-_xlfn.XLOOKUP(H309,INDIRECT("'TV_"&amp;B309&amp;"'!B:B"),INDIRECT("'TV_"&amp;B309&amp;"'!D:D"),0),""),"")</f>
        <v/>
      </c>
      <c r="J309" s="121"/>
      <c r="K309" s="121"/>
      <c r="L309" s="122"/>
      <c r="M309" s="122"/>
      <c r="N309" s="123" t="str">
        <f t="shared" ca="1" si="9"/>
        <v/>
      </c>
      <c r="O309" s="121"/>
      <c r="P309" s="122"/>
      <c r="Q309" s="121"/>
      <c r="R309" s="121"/>
      <c r="AD309" s="124"/>
    </row>
    <row r="310" spans="2:30" s="24" customFormat="1" ht="14.25" x14ac:dyDescent="0.3">
      <c r="B310" s="121"/>
      <c r="C310" s="151"/>
      <c r="D310" s="121"/>
      <c r="E310" s="121"/>
      <c r="F310" s="121"/>
      <c r="G310" s="121"/>
      <c r="H310" s="121"/>
      <c r="I310" s="123" t="str" cm="1">
        <f t="array" aca="1" ref="I310" ca="1">IF(N310="Ativo",IFERROR(_xlfn.XLOOKUP(H310,INDIRECT("'TV_"&amp;B310&amp;"'!B:B"),INDIRECT("'TV_"&amp;B310&amp;"'!C:C"),0)-_xlfn.XLOOKUP(H310,INDIRECT("'TV_"&amp;B310&amp;"'!B:B"),INDIRECT("'TV_"&amp;B310&amp;"'!D:D"),0),""),"")</f>
        <v/>
      </c>
      <c r="J310" s="121"/>
      <c r="K310" s="121"/>
      <c r="L310" s="122"/>
      <c r="M310" s="122"/>
      <c r="N310" s="123" t="str">
        <f t="shared" ca="1" si="9"/>
        <v/>
      </c>
      <c r="O310" s="121"/>
      <c r="P310" s="122"/>
      <c r="Q310" s="121"/>
      <c r="R310" s="121"/>
      <c r="AD310" s="124"/>
    </row>
    <row r="311" spans="2:30" s="24" customFormat="1" ht="14.25" x14ac:dyDescent="0.3">
      <c r="B311" s="121"/>
      <c r="C311" s="151"/>
      <c r="D311" s="121"/>
      <c r="E311" s="121"/>
      <c r="F311" s="121"/>
      <c r="G311" s="121"/>
      <c r="H311" s="121"/>
      <c r="I311" s="123" t="str" cm="1">
        <f t="array" aca="1" ref="I311" ca="1">IF(N311="Ativo",IFERROR(_xlfn.XLOOKUP(H311,INDIRECT("'TV_"&amp;B311&amp;"'!B:B"),INDIRECT("'TV_"&amp;B311&amp;"'!C:C"),0)-_xlfn.XLOOKUP(H311,INDIRECT("'TV_"&amp;B311&amp;"'!B:B"),INDIRECT("'TV_"&amp;B311&amp;"'!D:D"),0),""),"")</f>
        <v/>
      </c>
      <c r="J311" s="121"/>
      <c r="K311" s="121"/>
      <c r="L311" s="122"/>
      <c r="M311" s="122"/>
      <c r="N311" s="123" t="str">
        <f t="shared" ca="1" si="9"/>
        <v/>
      </c>
      <c r="O311" s="121"/>
      <c r="P311" s="122"/>
      <c r="Q311" s="121"/>
      <c r="R311" s="121"/>
      <c r="AD311" s="124"/>
    </row>
    <row r="312" spans="2:30" s="24" customFormat="1" ht="14.25" x14ac:dyDescent="0.3">
      <c r="B312" s="121"/>
      <c r="C312" s="151"/>
      <c r="D312" s="121"/>
      <c r="E312" s="121"/>
      <c r="F312" s="121"/>
      <c r="G312" s="121"/>
      <c r="H312" s="121"/>
      <c r="I312" s="123" t="str" cm="1">
        <f t="array" aca="1" ref="I312" ca="1">IF(N312="Ativo",IFERROR(_xlfn.XLOOKUP(H312,INDIRECT("'TV_"&amp;B312&amp;"'!B:B"),INDIRECT("'TV_"&amp;B312&amp;"'!C:C"),0)-_xlfn.XLOOKUP(H312,INDIRECT("'TV_"&amp;B312&amp;"'!B:B"),INDIRECT("'TV_"&amp;B312&amp;"'!D:D"),0),""),"")</f>
        <v/>
      </c>
      <c r="J312" s="121"/>
      <c r="K312" s="121"/>
      <c r="L312" s="122"/>
      <c r="M312" s="122"/>
      <c r="N312" s="123" t="str">
        <f t="shared" ca="1" si="9"/>
        <v/>
      </c>
      <c r="O312" s="121"/>
      <c r="P312" s="122"/>
      <c r="Q312" s="121"/>
      <c r="R312" s="121"/>
      <c r="AD312" s="124"/>
    </row>
    <row r="313" spans="2:30" s="24" customFormat="1" ht="14.25" x14ac:dyDescent="0.3">
      <c r="B313" s="121"/>
      <c r="C313" s="151"/>
      <c r="D313" s="121"/>
      <c r="E313" s="121"/>
      <c r="F313" s="121"/>
      <c r="G313" s="121"/>
      <c r="H313" s="121"/>
      <c r="I313" s="123" t="str" cm="1">
        <f t="array" aca="1" ref="I313" ca="1">IF(N313="Ativo",IFERROR(_xlfn.XLOOKUP(H313,INDIRECT("'TV_"&amp;B313&amp;"'!B:B"),INDIRECT("'TV_"&amp;B313&amp;"'!C:C"),0)-_xlfn.XLOOKUP(H313,INDIRECT("'TV_"&amp;B313&amp;"'!B:B"),INDIRECT("'TV_"&amp;B313&amp;"'!D:D"),0),""),"")</f>
        <v/>
      </c>
      <c r="J313" s="121"/>
      <c r="K313" s="121"/>
      <c r="L313" s="122"/>
      <c r="M313" s="122"/>
      <c r="N313" s="123" t="str">
        <f t="shared" ca="1" si="9"/>
        <v/>
      </c>
      <c r="O313" s="121"/>
      <c r="P313" s="122"/>
      <c r="Q313" s="121"/>
      <c r="R313" s="121"/>
      <c r="AD313" s="124"/>
    </row>
    <row r="314" spans="2:30" s="24" customFormat="1" ht="14.25" x14ac:dyDescent="0.3">
      <c r="B314" s="121"/>
      <c r="C314" s="151"/>
      <c r="D314" s="121"/>
      <c r="E314" s="121"/>
      <c r="F314" s="121"/>
      <c r="G314" s="121"/>
      <c r="H314" s="121"/>
      <c r="I314" s="123" t="str" cm="1">
        <f t="array" aca="1" ref="I314" ca="1">IF(N314="Ativo",IFERROR(_xlfn.XLOOKUP(H314,INDIRECT("'TV_"&amp;B314&amp;"'!B:B"),INDIRECT("'TV_"&amp;B314&amp;"'!C:C"),0)-_xlfn.XLOOKUP(H314,INDIRECT("'TV_"&amp;B314&amp;"'!B:B"),INDIRECT("'TV_"&amp;B314&amp;"'!D:D"),0),""),"")</f>
        <v/>
      </c>
      <c r="J314" s="121"/>
      <c r="K314" s="121"/>
      <c r="L314" s="122"/>
      <c r="M314" s="122"/>
      <c r="N314" s="123" t="str">
        <f t="shared" ca="1" si="9"/>
        <v/>
      </c>
      <c r="O314" s="121"/>
      <c r="P314" s="122"/>
      <c r="Q314" s="121"/>
      <c r="R314" s="121"/>
      <c r="AD314" s="124"/>
    </row>
    <row r="315" spans="2:30" s="24" customFormat="1" ht="14.25" x14ac:dyDescent="0.3">
      <c r="B315" s="121"/>
      <c r="C315" s="151"/>
      <c r="D315" s="121"/>
      <c r="E315" s="121"/>
      <c r="F315" s="121"/>
      <c r="G315" s="121"/>
      <c r="H315" s="121"/>
      <c r="I315" s="123" t="str" cm="1">
        <f t="array" aca="1" ref="I315" ca="1">IF(N315="Ativo",IFERROR(_xlfn.XLOOKUP(H315,INDIRECT("'TV_"&amp;B315&amp;"'!B:B"),INDIRECT("'TV_"&amp;B315&amp;"'!C:C"),0)-_xlfn.XLOOKUP(H315,INDIRECT("'TV_"&amp;B315&amp;"'!B:B"),INDIRECT("'TV_"&amp;B315&amp;"'!D:D"),0),""),"")</f>
        <v/>
      </c>
      <c r="J315" s="121"/>
      <c r="K315" s="121"/>
      <c r="L315" s="122"/>
      <c r="M315" s="122"/>
      <c r="N315" s="123" t="str">
        <f t="shared" ca="1" si="9"/>
        <v/>
      </c>
      <c r="O315" s="121"/>
      <c r="P315" s="122"/>
      <c r="Q315" s="121"/>
      <c r="R315" s="121"/>
      <c r="AD315" s="124"/>
    </row>
    <row r="316" spans="2:30" s="24" customFormat="1" ht="14.25" x14ac:dyDescent="0.3">
      <c r="B316" s="121"/>
      <c r="C316" s="151"/>
      <c r="D316" s="121"/>
      <c r="E316" s="121"/>
      <c r="F316" s="121"/>
      <c r="G316" s="121"/>
      <c r="H316" s="121"/>
      <c r="I316" s="123" t="str" cm="1">
        <f t="array" aca="1" ref="I316" ca="1">IF(N316="Ativo",IFERROR(_xlfn.XLOOKUP(H316,INDIRECT("'TV_"&amp;B316&amp;"'!B:B"),INDIRECT("'TV_"&amp;B316&amp;"'!C:C"),0)-_xlfn.XLOOKUP(H316,INDIRECT("'TV_"&amp;B316&amp;"'!B:B"),INDIRECT("'TV_"&amp;B316&amp;"'!D:D"),0),""),"")</f>
        <v/>
      </c>
      <c r="J316" s="121"/>
      <c r="K316" s="121"/>
      <c r="L316" s="122"/>
      <c r="M316" s="122"/>
      <c r="N316" s="123" t="str">
        <f t="shared" ca="1" si="9"/>
        <v/>
      </c>
      <c r="O316" s="121"/>
      <c r="P316" s="122"/>
      <c r="Q316" s="121"/>
      <c r="R316" s="121"/>
      <c r="AD316" s="124"/>
    </row>
    <row r="317" spans="2:30" s="24" customFormat="1" ht="14.25" x14ac:dyDescent="0.3">
      <c r="B317" s="121"/>
      <c r="C317" s="151"/>
      <c r="D317" s="121"/>
      <c r="E317" s="121"/>
      <c r="F317" s="121"/>
      <c r="G317" s="121"/>
      <c r="H317" s="121"/>
      <c r="I317" s="123" t="str" cm="1">
        <f t="array" aca="1" ref="I317" ca="1">IF(N317="Ativo",IFERROR(_xlfn.XLOOKUP(H317,INDIRECT("'TV_"&amp;B317&amp;"'!B:B"),INDIRECT("'TV_"&amp;B317&amp;"'!C:C"),0)-_xlfn.XLOOKUP(H317,INDIRECT("'TV_"&amp;B317&amp;"'!B:B"),INDIRECT("'TV_"&amp;B317&amp;"'!D:D"),0),""),"")</f>
        <v/>
      </c>
      <c r="J317" s="121"/>
      <c r="K317" s="121"/>
      <c r="L317" s="122"/>
      <c r="M317" s="122"/>
      <c r="N317" s="123" t="str">
        <f t="shared" ca="1" si="9"/>
        <v/>
      </c>
      <c r="O317" s="121"/>
      <c r="P317" s="122"/>
      <c r="Q317" s="121"/>
      <c r="R317" s="121"/>
      <c r="AD317" s="124"/>
    </row>
    <row r="318" spans="2:30" s="24" customFormat="1" ht="14.25" x14ac:dyDescent="0.3">
      <c r="B318" s="121"/>
      <c r="C318" s="151"/>
      <c r="D318" s="121"/>
      <c r="E318" s="121"/>
      <c r="F318" s="121"/>
      <c r="G318" s="121"/>
      <c r="H318" s="121"/>
      <c r="I318" s="123" t="str" cm="1">
        <f t="array" aca="1" ref="I318" ca="1">IF(N318="Ativo",IFERROR(_xlfn.XLOOKUP(H318,INDIRECT("'TV_"&amp;B318&amp;"'!B:B"),INDIRECT("'TV_"&amp;B318&amp;"'!C:C"),0)-_xlfn.XLOOKUP(H318,INDIRECT("'TV_"&amp;B318&amp;"'!B:B"),INDIRECT("'TV_"&amp;B318&amp;"'!D:D"),0),""),"")</f>
        <v/>
      </c>
      <c r="J318" s="121"/>
      <c r="K318" s="121"/>
      <c r="L318" s="122"/>
      <c r="M318" s="122"/>
      <c r="N318" s="123" t="str">
        <f t="shared" ca="1" si="9"/>
        <v/>
      </c>
      <c r="O318" s="121"/>
      <c r="P318" s="122"/>
      <c r="Q318" s="121"/>
      <c r="R318" s="121"/>
      <c r="AD318" s="124"/>
    </row>
    <row r="319" spans="2:30" s="24" customFormat="1" ht="14.25" x14ac:dyDescent="0.3">
      <c r="B319" s="121"/>
      <c r="C319" s="151"/>
      <c r="D319" s="121"/>
      <c r="E319" s="121"/>
      <c r="F319" s="121"/>
      <c r="G319" s="121"/>
      <c r="H319" s="121"/>
      <c r="I319" s="123" t="str" cm="1">
        <f t="array" aca="1" ref="I319" ca="1">IF(N319="Ativo",IFERROR(_xlfn.XLOOKUP(H319,INDIRECT("'TV_"&amp;B319&amp;"'!B:B"),INDIRECT("'TV_"&amp;B319&amp;"'!C:C"),0)-_xlfn.XLOOKUP(H319,INDIRECT("'TV_"&amp;B319&amp;"'!B:B"),INDIRECT("'TV_"&amp;B319&amp;"'!D:D"),0),""),"")</f>
        <v/>
      </c>
      <c r="J319" s="121"/>
      <c r="K319" s="121"/>
      <c r="L319" s="122"/>
      <c r="M319" s="122"/>
      <c r="N319" s="123" t="str">
        <f t="shared" ca="1" si="9"/>
        <v/>
      </c>
      <c r="O319" s="121"/>
      <c r="P319" s="122"/>
      <c r="Q319" s="121"/>
      <c r="R319" s="121"/>
      <c r="AD319" s="124"/>
    </row>
    <row r="320" spans="2:30" s="24" customFormat="1" ht="14.25" x14ac:dyDescent="0.3">
      <c r="B320" s="121"/>
      <c r="C320" s="151"/>
      <c r="D320" s="121"/>
      <c r="E320" s="121"/>
      <c r="F320" s="121"/>
      <c r="G320" s="121"/>
      <c r="H320" s="121"/>
      <c r="I320" s="123" t="str" cm="1">
        <f t="array" aca="1" ref="I320" ca="1">IF(N320="Ativo",IFERROR(_xlfn.XLOOKUP(H320,INDIRECT("'TV_"&amp;B320&amp;"'!B:B"),INDIRECT("'TV_"&amp;B320&amp;"'!C:C"),0)-_xlfn.XLOOKUP(H320,INDIRECT("'TV_"&amp;B320&amp;"'!B:B"),INDIRECT("'TV_"&amp;B320&amp;"'!D:D"),0),""),"")</f>
        <v/>
      </c>
      <c r="J320" s="121"/>
      <c r="K320" s="121"/>
      <c r="L320" s="122"/>
      <c r="M320" s="122"/>
      <c r="N320" s="123" t="str">
        <f t="shared" ca="1" si="9"/>
        <v/>
      </c>
      <c r="O320" s="121"/>
      <c r="P320" s="122"/>
      <c r="Q320" s="121"/>
      <c r="R320" s="121"/>
      <c r="AD320" s="124"/>
    </row>
    <row r="321" spans="2:30" s="24" customFormat="1" ht="14.25" x14ac:dyDescent="0.3">
      <c r="B321" s="121"/>
      <c r="C321" s="151"/>
      <c r="D321" s="121"/>
      <c r="E321" s="121"/>
      <c r="F321" s="121"/>
      <c r="G321" s="121"/>
      <c r="H321" s="121"/>
      <c r="I321" s="123" t="str" cm="1">
        <f t="array" aca="1" ref="I321" ca="1">IF(N321="Ativo",IFERROR(_xlfn.XLOOKUP(H321,INDIRECT("'TV_"&amp;B321&amp;"'!B:B"),INDIRECT("'TV_"&amp;B321&amp;"'!C:C"),0)-_xlfn.XLOOKUP(H321,INDIRECT("'TV_"&amp;B321&amp;"'!B:B"),INDIRECT("'TV_"&amp;B321&amp;"'!D:D"),0),""),"")</f>
        <v/>
      </c>
      <c r="J321" s="121"/>
      <c r="K321" s="121"/>
      <c r="L321" s="122"/>
      <c r="M321" s="122"/>
      <c r="N321" s="123" t="str">
        <f t="shared" ca="1" si="9"/>
        <v/>
      </c>
      <c r="O321" s="121"/>
      <c r="P321" s="122"/>
      <c r="Q321" s="121"/>
      <c r="R321" s="121"/>
      <c r="AD321" s="124"/>
    </row>
    <row r="322" spans="2:30" s="24" customFormat="1" ht="14.25" x14ac:dyDescent="0.3">
      <c r="B322" s="121"/>
      <c r="C322" s="151"/>
      <c r="D322" s="121"/>
      <c r="E322" s="121"/>
      <c r="F322" s="121"/>
      <c r="G322" s="121"/>
      <c r="H322" s="121"/>
      <c r="I322" s="123" t="str" cm="1">
        <f t="array" aca="1" ref="I322" ca="1">IF(N322="Ativo",IFERROR(_xlfn.XLOOKUP(H322,INDIRECT("'TV_"&amp;B322&amp;"'!B:B"),INDIRECT("'TV_"&amp;B322&amp;"'!C:C"),0)-_xlfn.XLOOKUP(H322,INDIRECT("'TV_"&amp;B322&amp;"'!B:B"),INDIRECT("'TV_"&amp;B322&amp;"'!D:D"),0),""),"")</f>
        <v/>
      </c>
      <c r="J322" s="121"/>
      <c r="K322" s="121"/>
      <c r="L322" s="122"/>
      <c r="M322" s="122"/>
      <c r="N322" s="123" t="str">
        <f t="shared" ca="1" si="9"/>
        <v/>
      </c>
      <c r="O322" s="121"/>
      <c r="P322" s="122"/>
      <c r="Q322" s="121"/>
      <c r="R322" s="121"/>
      <c r="AD322" s="124"/>
    </row>
    <row r="323" spans="2:30" s="24" customFormat="1" ht="14.25" x14ac:dyDescent="0.3">
      <c r="B323" s="121"/>
      <c r="C323" s="151"/>
      <c r="D323" s="121"/>
      <c r="E323" s="121"/>
      <c r="F323" s="121"/>
      <c r="G323" s="121"/>
      <c r="H323" s="121"/>
      <c r="I323" s="123" t="str" cm="1">
        <f t="array" aca="1" ref="I323" ca="1">IF(N323="Ativo",IFERROR(_xlfn.XLOOKUP(H323,INDIRECT("'TV_"&amp;B323&amp;"'!B:B"),INDIRECT("'TV_"&amp;B323&amp;"'!C:C"),0)-_xlfn.XLOOKUP(H323,INDIRECT("'TV_"&amp;B323&amp;"'!B:B"),INDIRECT("'TV_"&amp;B323&amp;"'!D:D"),0),""),"")</f>
        <v/>
      </c>
      <c r="J323" s="121"/>
      <c r="K323" s="121"/>
      <c r="L323" s="122"/>
      <c r="M323" s="122"/>
      <c r="N323" s="123" t="str">
        <f t="shared" ca="1" si="9"/>
        <v/>
      </c>
      <c r="O323" s="121"/>
      <c r="P323" s="122"/>
      <c r="Q323" s="121"/>
      <c r="R323" s="121"/>
      <c r="AD323" s="124"/>
    </row>
    <row r="324" spans="2:30" s="24" customFormat="1" ht="14.25" x14ac:dyDescent="0.3">
      <c r="B324" s="121"/>
      <c r="C324" s="151"/>
      <c r="D324" s="121"/>
      <c r="E324" s="121"/>
      <c r="F324" s="121"/>
      <c r="G324" s="121"/>
      <c r="H324" s="121"/>
      <c r="I324" s="123" t="str" cm="1">
        <f t="array" aca="1" ref="I324" ca="1">IF(N324="Ativo",IFERROR(_xlfn.XLOOKUP(H324,INDIRECT("'TV_"&amp;B324&amp;"'!B:B"),INDIRECT("'TV_"&amp;B324&amp;"'!C:C"),0)-_xlfn.XLOOKUP(H324,INDIRECT("'TV_"&amp;B324&amp;"'!B:B"),INDIRECT("'TV_"&amp;B324&amp;"'!D:D"),0),""),"")</f>
        <v/>
      </c>
      <c r="J324" s="121"/>
      <c r="K324" s="121"/>
      <c r="L324" s="122"/>
      <c r="M324" s="122"/>
      <c r="N324" s="123" t="str">
        <f t="shared" ca="1" si="9"/>
        <v/>
      </c>
      <c r="O324" s="121"/>
      <c r="P324" s="122"/>
      <c r="Q324" s="121"/>
      <c r="R324" s="121"/>
      <c r="AD324" s="124"/>
    </row>
    <row r="325" spans="2:30" s="24" customFormat="1" ht="14.25" x14ac:dyDescent="0.3">
      <c r="B325" s="121"/>
      <c r="C325" s="151"/>
      <c r="D325" s="121"/>
      <c r="E325" s="121"/>
      <c r="F325" s="121"/>
      <c r="G325" s="121"/>
      <c r="H325" s="121"/>
      <c r="I325" s="123" t="str" cm="1">
        <f t="array" aca="1" ref="I325" ca="1">IF(N325="Ativo",IFERROR(_xlfn.XLOOKUP(H325,INDIRECT("'TV_"&amp;B325&amp;"'!B:B"),INDIRECT("'TV_"&amp;B325&amp;"'!C:C"),0)-_xlfn.XLOOKUP(H325,INDIRECT("'TV_"&amp;B325&amp;"'!B:B"),INDIRECT("'TV_"&amp;B325&amp;"'!D:D"),0),""),"")</f>
        <v/>
      </c>
      <c r="J325" s="121"/>
      <c r="K325" s="121"/>
      <c r="L325" s="122"/>
      <c r="M325" s="122"/>
      <c r="N325" s="123" t="str">
        <f t="shared" ca="1" si="9"/>
        <v/>
      </c>
      <c r="O325" s="121"/>
      <c r="P325" s="122"/>
      <c r="Q325" s="121"/>
      <c r="R325" s="121"/>
      <c r="AD325" s="124"/>
    </row>
    <row r="326" spans="2:30" s="24" customFormat="1" ht="14.25" x14ac:dyDescent="0.3">
      <c r="B326" s="121"/>
      <c r="C326" s="151"/>
      <c r="D326" s="121"/>
      <c r="E326" s="121"/>
      <c r="F326" s="121"/>
      <c r="G326" s="121"/>
      <c r="H326" s="121"/>
      <c r="I326" s="123" t="str" cm="1">
        <f t="array" aca="1" ref="I326" ca="1">IF(N326="Ativo",IFERROR(_xlfn.XLOOKUP(H326,INDIRECT("'TV_"&amp;B326&amp;"'!B:B"),INDIRECT("'TV_"&amp;B326&amp;"'!C:C"),0)-_xlfn.XLOOKUP(H326,INDIRECT("'TV_"&amp;B326&amp;"'!B:B"),INDIRECT("'TV_"&amp;B326&amp;"'!D:D"),0),""),"")</f>
        <v/>
      </c>
      <c r="J326" s="121"/>
      <c r="K326" s="121"/>
      <c r="L326" s="122"/>
      <c r="M326" s="122"/>
      <c r="N326" s="123" t="str">
        <f t="shared" ca="1" si="9"/>
        <v/>
      </c>
      <c r="O326" s="121"/>
      <c r="P326" s="122"/>
      <c r="Q326" s="121"/>
      <c r="R326" s="121"/>
      <c r="AD326" s="124"/>
    </row>
    <row r="327" spans="2:30" s="24" customFormat="1" ht="14.25" x14ac:dyDescent="0.3">
      <c r="B327" s="121"/>
      <c r="C327" s="151"/>
      <c r="D327" s="121"/>
      <c r="E327" s="121"/>
      <c r="F327" s="121"/>
      <c r="G327" s="121"/>
      <c r="H327" s="121"/>
      <c r="I327" s="123" t="str" cm="1">
        <f t="array" aca="1" ref="I327" ca="1">IF(N327="Ativo",IFERROR(_xlfn.XLOOKUP(H327,INDIRECT("'TV_"&amp;B327&amp;"'!B:B"),INDIRECT("'TV_"&amp;B327&amp;"'!C:C"),0)-_xlfn.XLOOKUP(H327,INDIRECT("'TV_"&amp;B327&amp;"'!B:B"),INDIRECT("'TV_"&amp;B327&amp;"'!D:D"),0),""),"")</f>
        <v/>
      </c>
      <c r="J327" s="121"/>
      <c r="K327" s="121"/>
      <c r="L327" s="122"/>
      <c r="M327" s="122"/>
      <c r="N327" s="123" t="str">
        <f t="shared" ca="1" si="9"/>
        <v/>
      </c>
      <c r="O327" s="121"/>
      <c r="P327" s="122"/>
      <c r="Q327" s="121"/>
      <c r="R327" s="121"/>
      <c r="AD327" s="124"/>
    </row>
    <row r="328" spans="2:30" s="24" customFormat="1" ht="14.25" x14ac:dyDescent="0.3">
      <c r="B328" s="121"/>
      <c r="C328" s="151"/>
      <c r="D328" s="121"/>
      <c r="E328" s="121"/>
      <c r="F328" s="121"/>
      <c r="G328" s="121"/>
      <c r="H328" s="121"/>
      <c r="I328" s="123" t="str" cm="1">
        <f t="array" aca="1" ref="I328" ca="1">IF(N328="Ativo",IFERROR(_xlfn.XLOOKUP(H328,INDIRECT("'TV_"&amp;B328&amp;"'!B:B"),INDIRECT("'TV_"&amp;B328&amp;"'!C:C"),0)-_xlfn.XLOOKUP(H328,INDIRECT("'TV_"&amp;B328&amp;"'!B:B"),INDIRECT("'TV_"&amp;B328&amp;"'!D:D"),0),""),"")</f>
        <v/>
      </c>
      <c r="J328" s="121"/>
      <c r="K328" s="121"/>
      <c r="L328" s="122"/>
      <c r="M328" s="122"/>
      <c r="N328" s="123" t="str">
        <f t="shared" ca="1" si="9"/>
        <v/>
      </c>
      <c r="O328" s="121"/>
      <c r="P328" s="122"/>
      <c r="Q328" s="121"/>
      <c r="R328" s="121"/>
      <c r="AD328" s="124"/>
    </row>
    <row r="329" spans="2:30" s="24" customFormat="1" ht="14.25" x14ac:dyDescent="0.3">
      <c r="B329" s="121"/>
      <c r="C329" s="151"/>
      <c r="D329" s="121"/>
      <c r="E329" s="121"/>
      <c r="F329" s="121"/>
      <c r="G329" s="121"/>
      <c r="H329" s="121"/>
      <c r="I329" s="123" t="str" cm="1">
        <f t="array" aca="1" ref="I329" ca="1">IF(N329="Ativo",IFERROR(_xlfn.XLOOKUP(H329,INDIRECT("'TV_"&amp;B329&amp;"'!B:B"),INDIRECT("'TV_"&amp;B329&amp;"'!C:C"),0)-_xlfn.XLOOKUP(H329,INDIRECT("'TV_"&amp;B329&amp;"'!B:B"),INDIRECT("'TV_"&amp;B329&amp;"'!D:D"),0),""),"")</f>
        <v/>
      </c>
      <c r="J329" s="121"/>
      <c r="K329" s="121"/>
      <c r="L329" s="122"/>
      <c r="M329" s="122"/>
      <c r="N329" s="123" t="str">
        <f t="shared" ca="1" si="9"/>
        <v/>
      </c>
      <c r="O329" s="121"/>
      <c r="P329" s="122"/>
      <c r="Q329" s="121"/>
      <c r="R329" s="121"/>
      <c r="AD329" s="124"/>
    </row>
    <row r="330" spans="2:30" s="24" customFormat="1" ht="14.25" x14ac:dyDescent="0.3">
      <c r="B330" s="121"/>
      <c r="C330" s="151"/>
      <c r="D330" s="121"/>
      <c r="E330" s="121"/>
      <c r="F330" s="121"/>
      <c r="G330" s="121"/>
      <c r="H330" s="121"/>
      <c r="I330" s="123" t="str" cm="1">
        <f t="array" aca="1" ref="I330" ca="1">IF(N330="Ativo",IFERROR(_xlfn.XLOOKUP(H330,INDIRECT("'TV_"&amp;B330&amp;"'!B:B"),INDIRECT("'TV_"&amp;B330&amp;"'!C:C"),0)-_xlfn.XLOOKUP(H330,INDIRECT("'TV_"&amp;B330&amp;"'!B:B"),INDIRECT("'TV_"&amp;B330&amp;"'!D:D"),0),""),"")</f>
        <v/>
      </c>
      <c r="J330" s="121"/>
      <c r="K330" s="121"/>
      <c r="L330" s="122"/>
      <c r="M330" s="122"/>
      <c r="N330" s="123" t="str">
        <f t="shared" ca="1" si="9"/>
        <v/>
      </c>
      <c r="O330" s="121"/>
      <c r="P330" s="122"/>
      <c r="Q330" s="121"/>
      <c r="R330" s="121"/>
      <c r="AD330" s="124"/>
    </row>
    <row r="331" spans="2:30" s="24" customFormat="1" ht="14.25" x14ac:dyDescent="0.3">
      <c r="B331" s="121"/>
      <c r="C331" s="151"/>
      <c r="D331" s="121"/>
      <c r="E331" s="121"/>
      <c r="F331" s="121"/>
      <c r="G331" s="121"/>
      <c r="H331" s="121"/>
      <c r="I331" s="123" t="str" cm="1">
        <f t="array" aca="1" ref="I331" ca="1">IF(N331="Ativo",IFERROR(_xlfn.XLOOKUP(H331,INDIRECT("'TV_"&amp;B331&amp;"'!B:B"),INDIRECT("'TV_"&amp;B331&amp;"'!C:C"),0)-_xlfn.XLOOKUP(H331,INDIRECT("'TV_"&amp;B331&amp;"'!B:B"),INDIRECT("'TV_"&amp;B331&amp;"'!D:D"),0),""),"")</f>
        <v/>
      </c>
      <c r="J331" s="121"/>
      <c r="K331" s="121"/>
      <c r="L331" s="122"/>
      <c r="M331" s="122"/>
      <c r="N331" s="123" t="str">
        <f t="shared" ca="1" si="9"/>
        <v/>
      </c>
      <c r="O331" s="121"/>
      <c r="P331" s="122"/>
      <c r="Q331" s="121"/>
      <c r="R331" s="121"/>
      <c r="AD331" s="124"/>
    </row>
    <row r="332" spans="2:30" s="24" customFormat="1" ht="14.25" x14ac:dyDescent="0.3">
      <c r="B332" s="121"/>
      <c r="C332" s="151"/>
      <c r="D332" s="121"/>
      <c r="E332" s="121"/>
      <c r="F332" s="121"/>
      <c r="G332" s="121"/>
      <c r="H332" s="121"/>
      <c r="I332" s="123" t="str" cm="1">
        <f t="array" aca="1" ref="I332" ca="1">IF(N332="Ativo",IFERROR(_xlfn.XLOOKUP(H332,INDIRECT("'TV_"&amp;B332&amp;"'!B:B"),INDIRECT("'TV_"&amp;B332&amp;"'!C:C"),0)-_xlfn.XLOOKUP(H332,INDIRECT("'TV_"&amp;B332&amp;"'!B:B"),INDIRECT("'TV_"&amp;B332&amp;"'!D:D"),0),""),"")</f>
        <v/>
      </c>
      <c r="J332" s="121"/>
      <c r="K332" s="121"/>
      <c r="L332" s="122"/>
      <c r="M332" s="122"/>
      <c r="N332" s="123" t="str">
        <f t="shared" ca="1" si="9"/>
        <v/>
      </c>
      <c r="O332" s="121"/>
      <c r="P332" s="122"/>
      <c r="Q332" s="121"/>
      <c r="R332" s="121"/>
      <c r="AD332" s="124"/>
    </row>
    <row r="333" spans="2:30" s="24" customFormat="1" ht="14.25" x14ac:dyDescent="0.3">
      <c r="B333" s="121"/>
      <c r="C333" s="151"/>
      <c r="D333" s="121"/>
      <c r="E333" s="121"/>
      <c r="F333" s="121"/>
      <c r="G333" s="121"/>
      <c r="H333" s="121"/>
      <c r="I333" s="123" t="str" cm="1">
        <f t="array" aca="1" ref="I333" ca="1">IF(N333="Ativo",IFERROR(_xlfn.XLOOKUP(H333,INDIRECT("'TV_"&amp;B333&amp;"'!B:B"),INDIRECT("'TV_"&amp;B333&amp;"'!C:C"),0)-_xlfn.XLOOKUP(H333,INDIRECT("'TV_"&amp;B333&amp;"'!B:B"),INDIRECT("'TV_"&amp;B333&amp;"'!D:D"),0),""),"")</f>
        <v/>
      </c>
      <c r="J333" s="121"/>
      <c r="K333" s="121"/>
      <c r="L333" s="122"/>
      <c r="M333" s="122"/>
      <c r="N333" s="123" t="str">
        <f t="shared" ca="1" si="9"/>
        <v/>
      </c>
      <c r="O333" s="121"/>
      <c r="P333" s="122"/>
      <c r="Q333" s="121"/>
      <c r="R333" s="121"/>
      <c r="AD333" s="124"/>
    </row>
    <row r="334" spans="2:30" s="24" customFormat="1" ht="14.25" x14ac:dyDescent="0.3">
      <c r="B334" s="121"/>
      <c r="C334" s="151"/>
      <c r="D334" s="121"/>
      <c r="E334" s="121"/>
      <c r="F334" s="121"/>
      <c r="G334" s="121"/>
      <c r="H334" s="121"/>
      <c r="I334" s="123" t="str" cm="1">
        <f t="array" aca="1" ref="I334" ca="1">IF(N334="Ativo",IFERROR(_xlfn.XLOOKUP(H334,INDIRECT("'TV_"&amp;B334&amp;"'!B:B"),INDIRECT("'TV_"&amp;B334&amp;"'!C:C"),0)-_xlfn.XLOOKUP(H334,INDIRECT("'TV_"&amp;B334&amp;"'!B:B"),INDIRECT("'TV_"&amp;B334&amp;"'!D:D"),0),""),"")</f>
        <v/>
      </c>
      <c r="J334" s="121"/>
      <c r="K334" s="121"/>
      <c r="L334" s="122"/>
      <c r="M334" s="122"/>
      <c r="N334" s="123" t="str">
        <f t="shared" ca="1" si="9"/>
        <v/>
      </c>
      <c r="O334" s="121"/>
      <c r="P334" s="122"/>
      <c r="Q334" s="121"/>
      <c r="R334" s="121"/>
      <c r="AD334" s="124"/>
    </row>
    <row r="335" spans="2:30" s="24" customFormat="1" ht="14.25" x14ac:dyDescent="0.3">
      <c r="B335" s="121"/>
      <c r="C335" s="151"/>
      <c r="D335" s="121"/>
      <c r="E335" s="121"/>
      <c r="F335" s="121"/>
      <c r="G335" s="121"/>
      <c r="H335" s="121"/>
      <c r="I335" s="123" t="str" cm="1">
        <f t="array" aca="1" ref="I335" ca="1">IF(N335="Ativo",IFERROR(_xlfn.XLOOKUP(H335,INDIRECT("'TV_"&amp;B335&amp;"'!B:B"),INDIRECT("'TV_"&amp;B335&amp;"'!C:C"),0)-_xlfn.XLOOKUP(H335,INDIRECT("'TV_"&amp;B335&amp;"'!B:B"),INDIRECT("'TV_"&amp;B335&amp;"'!D:D"),0),""),"")</f>
        <v/>
      </c>
      <c r="J335" s="121"/>
      <c r="K335" s="121"/>
      <c r="L335" s="122"/>
      <c r="M335" s="122"/>
      <c r="N335" s="123" t="str">
        <f t="shared" ca="1" si="9"/>
        <v/>
      </c>
      <c r="O335" s="121"/>
      <c r="P335" s="122"/>
      <c r="Q335" s="121"/>
      <c r="R335" s="121"/>
      <c r="AD335" s="124"/>
    </row>
    <row r="336" spans="2:30" s="24" customFormat="1" ht="14.25" x14ac:dyDescent="0.3">
      <c r="B336" s="121"/>
      <c r="C336" s="151"/>
      <c r="D336" s="121"/>
      <c r="E336" s="121"/>
      <c r="F336" s="121"/>
      <c r="G336" s="121"/>
      <c r="H336" s="121"/>
      <c r="I336" s="123" t="str" cm="1">
        <f t="array" aca="1" ref="I336" ca="1">IF(N336="Ativo",IFERROR(_xlfn.XLOOKUP(H336,INDIRECT("'TV_"&amp;B336&amp;"'!B:B"),INDIRECT("'TV_"&amp;B336&amp;"'!C:C"),0)-_xlfn.XLOOKUP(H336,INDIRECT("'TV_"&amp;B336&amp;"'!B:B"),INDIRECT("'TV_"&amp;B336&amp;"'!D:D"),0),""),"")</f>
        <v/>
      </c>
      <c r="J336" s="121"/>
      <c r="K336" s="121"/>
      <c r="L336" s="122"/>
      <c r="M336" s="122"/>
      <c r="N336" s="123" t="str">
        <f t="shared" ca="1" si="9"/>
        <v/>
      </c>
      <c r="O336" s="121"/>
      <c r="P336" s="122"/>
      <c r="Q336" s="121"/>
      <c r="R336" s="121"/>
      <c r="AD336" s="124"/>
    </row>
    <row r="337" spans="2:30" s="24" customFormat="1" ht="14.25" x14ac:dyDescent="0.3">
      <c r="B337" s="121"/>
      <c r="C337" s="151"/>
      <c r="D337" s="121"/>
      <c r="E337" s="121"/>
      <c r="F337" s="121"/>
      <c r="G337" s="121"/>
      <c r="H337" s="121"/>
      <c r="I337" s="123" t="str" cm="1">
        <f t="array" aca="1" ref="I337" ca="1">IF(N337="Ativo",IFERROR(_xlfn.XLOOKUP(H337,INDIRECT("'TV_"&amp;B337&amp;"'!B:B"),INDIRECT("'TV_"&amp;B337&amp;"'!C:C"),0)-_xlfn.XLOOKUP(H337,INDIRECT("'TV_"&amp;B337&amp;"'!B:B"),INDIRECT("'TV_"&amp;B337&amp;"'!D:D"),0),""),"")</f>
        <v/>
      </c>
      <c r="J337" s="121"/>
      <c r="K337" s="121"/>
      <c r="L337" s="122"/>
      <c r="M337" s="122"/>
      <c r="N337" s="123" t="str">
        <f t="shared" ca="1" si="9"/>
        <v/>
      </c>
      <c r="O337" s="121"/>
      <c r="P337" s="122"/>
      <c r="Q337" s="121"/>
      <c r="R337" s="121"/>
      <c r="AD337" s="124"/>
    </row>
    <row r="338" spans="2:30" s="24" customFormat="1" ht="14.25" x14ac:dyDescent="0.3">
      <c r="B338" s="121"/>
      <c r="C338" s="151"/>
      <c r="D338" s="121"/>
      <c r="E338" s="121"/>
      <c r="F338" s="121"/>
      <c r="G338" s="121"/>
      <c r="H338" s="121"/>
      <c r="I338" s="123" t="str" cm="1">
        <f t="array" aca="1" ref="I338" ca="1">IF(N338="Ativo",IFERROR(_xlfn.XLOOKUP(H338,INDIRECT("'TV_"&amp;B338&amp;"'!B:B"),INDIRECT("'TV_"&amp;B338&amp;"'!C:C"),0)-_xlfn.XLOOKUP(H338,INDIRECT("'TV_"&amp;B338&amp;"'!B:B"),INDIRECT("'TV_"&amp;B338&amp;"'!D:D"),0),""),"")</f>
        <v/>
      </c>
      <c r="J338" s="121"/>
      <c r="K338" s="121"/>
      <c r="L338" s="122"/>
      <c r="M338" s="122"/>
      <c r="N338" s="123" t="str">
        <f t="shared" ca="1" si="9"/>
        <v/>
      </c>
      <c r="O338" s="121"/>
      <c r="P338" s="122"/>
      <c r="Q338" s="121"/>
      <c r="R338" s="121"/>
      <c r="AD338" s="124"/>
    </row>
    <row r="339" spans="2:30" s="24" customFormat="1" ht="14.25" x14ac:dyDescent="0.3">
      <c r="B339" s="121"/>
      <c r="C339" s="151"/>
      <c r="D339" s="121"/>
      <c r="E339" s="121"/>
      <c r="F339" s="121"/>
      <c r="G339" s="121"/>
      <c r="H339" s="121"/>
      <c r="I339" s="123" t="str" cm="1">
        <f t="array" aca="1" ref="I339" ca="1">IF(N339="Ativo",IFERROR(_xlfn.XLOOKUP(H339,INDIRECT("'TV_"&amp;B339&amp;"'!B:B"),INDIRECT("'TV_"&amp;B339&amp;"'!C:C"),0)-_xlfn.XLOOKUP(H339,INDIRECT("'TV_"&amp;B339&amp;"'!B:B"),INDIRECT("'TV_"&amp;B339&amp;"'!D:D"),0),""),"")</f>
        <v/>
      </c>
      <c r="J339" s="121"/>
      <c r="K339" s="121"/>
      <c r="L339" s="122"/>
      <c r="M339" s="122"/>
      <c r="N339" s="123" t="str">
        <f t="shared" ca="1" si="9"/>
        <v/>
      </c>
      <c r="O339" s="121"/>
      <c r="P339" s="122"/>
      <c r="Q339" s="121"/>
      <c r="R339" s="121"/>
      <c r="AD339" s="124"/>
    </row>
    <row r="340" spans="2:30" s="24" customFormat="1" ht="14.25" x14ac:dyDescent="0.3">
      <c r="B340" s="121"/>
      <c r="C340" s="151"/>
      <c r="D340" s="121"/>
      <c r="E340" s="121"/>
      <c r="F340" s="121"/>
      <c r="G340" s="121"/>
      <c r="H340" s="121"/>
      <c r="I340" s="123" t="str" cm="1">
        <f t="array" aca="1" ref="I340" ca="1">IF(N340="Ativo",IFERROR(_xlfn.XLOOKUP(H340,INDIRECT("'TV_"&amp;B340&amp;"'!B:B"),INDIRECT("'TV_"&amp;B340&amp;"'!C:C"),0)-_xlfn.XLOOKUP(H340,INDIRECT("'TV_"&amp;B340&amp;"'!B:B"),INDIRECT("'TV_"&amp;B340&amp;"'!D:D"),0),""),"")</f>
        <v/>
      </c>
      <c r="J340" s="121"/>
      <c r="K340" s="121"/>
      <c r="L340" s="122"/>
      <c r="M340" s="122"/>
      <c r="N340" s="123" t="str">
        <f t="shared" ca="1" si="9"/>
        <v/>
      </c>
      <c r="O340" s="121"/>
      <c r="P340" s="122"/>
      <c r="Q340" s="121"/>
      <c r="R340" s="121"/>
      <c r="AD340" s="124"/>
    </row>
    <row r="341" spans="2:30" s="24" customFormat="1" ht="14.25" x14ac:dyDescent="0.3">
      <c r="B341" s="121"/>
      <c r="C341" s="151"/>
      <c r="D341" s="121"/>
      <c r="E341" s="121"/>
      <c r="F341" s="121"/>
      <c r="G341" s="121"/>
      <c r="H341" s="121"/>
      <c r="I341" s="123" t="str" cm="1">
        <f t="array" aca="1" ref="I341" ca="1">IF(N341="Ativo",IFERROR(_xlfn.XLOOKUP(H341,INDIRECT("'TV_"&amp;B341&amp;"'!B:B"),INDIRECT("'TV_"&amp;B341&amp;"'!C:C"),0)-_xlfn.XLOOKUP(H341,INDIRECT("'TV_"&amp;B341&amp;"'!B:B"),INDIRECT("'TV_"&amp;B341&amp;"'!D:D"),0),""),"")</f>
        <v/>
      </c>
      <c r="J341" s="121"/>
      <c r="K341" s="121"/>
      <c r="L341" s="122"/>
      <c r="M341" s="122"/>
      <c r="N341" s="123" t="str">
        <f t="shared" ca="1" si="9"/>
        <v/>
      </c>
      <c r="O341" s="121"/>
      <c r="P341" s="122"/>
      <c r="Q341" s="121"/>
      <c r="R341" s="121"/>
      <c r="AD341" s="124"/>
    </row>
    <row r="342" spans="2:30" s="24" customFormat="1" ht="14.25" x14ac:dyDescent="0.3">
      <c r="B342" s="121"/>
      <c r="C342" s="151"/>
      <c r="D342" s="121"/>
      <c r="E342" s="121"/>
      <c r="F342" s="121"/>
      <c r="G342" s="121"/>
      <c r="H342" s="121"/>
      <c r="I342" s="123" t="str" cm="1">
        <f t="array" aca="1" ref="I342" ca="1">IF(N342="Ativo",IFERROR(_xlfn.XLOOKUP(H342,INDIRECT("'TV_"&amp;B342&amp;"'!B:B"),INDIRECT("'TV_"&amp;B342&amp;"'!C:C"),0)-_xlfn.XLOOKUP(H342,INDIRECT("'TV_"&amp;B342&amp;"'!B:B"),INDIRECT("'TV_"&amp;B342&amp;"'!D:D"),0),""),"")</f>
        <v/>
      </c>
      <c r="J342" s="121"/>
      <c r="K342" s="121"/>
      <c r="L342" s="122"/>
      <c r="M342" s="122"/>
      <c r="N342" s="123" t="str">
        <f t="shared" ca="1" si="9"/>
        <v/>
      </c>
      <c r="O342" s="121"/>
      <c r="P342" s="122"/>
      <c r="Q342" s="121"/>
      <c r="R342" s="121"/>
      <c r="AD342" s="124"/>
    </row>
    <row r="343" spans="2:30" s="24" customFormat="1" ht="14.25" x14ac:dyDescent="0.3">
      <c r="B343" s="121"/>
      <c r="C343" s="151"/>
      <c r="D343" s="121"/>
      <c r="E343" s="121"/>
      <c r="F343" s="121"/>
      <c r="G343" s="121"/>
      <c r="H343" s="121"/>
      <c r="I343" s="123" t="str" cm="1">
        <f t="array" aca="1" ref="I343" ca="1">IF(N343="Ativo",IFERROR(_xlfn.XLOOKUP(H343,INDIRECT("'TV_"&amp;B343&amp;"'!B:B"),INDIRECT("'TV_"&amp;B343&amp;"'!C:C"),0)-_xlfn.XLOOKUP(H343,INDIRECT("'TV_"&amp;B343&amp;"'!B:B"),INDIRECT("'TV_"&amp;B343&amp;"'!D:D"),0),""),"")</f>
        <v/>
      </c>
      <c r="J343" s="121"/>
      <c r="K343" s="121"/>
      <c r="L343" s="122"/>
      <c r="M343" s="122"/>
      <c r="N343" s="123" t="str">
        <f t="shared" ca="1" si="9"/>
        <v/>
      </c>
      <c r="O343" s="121"/>
      <c r="P343" s="122"/>
      <c r="Q343" s="121"/>
      <c r="R343" s="121"/>
      <c r="AD343" s="124"/>
    </row>
    <row r="344" spans="2:30" s="24" customFormat="1" ht="14.25" x14ac:dyDescent="0.3">
      <c r="B344" s="121"/>
      <c r="C344" s="151"/>
      <c r="D344" s="121"/>
      <c r="E344" s="121"/>
      <c r="F344" s="121"/>
      <c r="G344" s="121"/>
      <c r="H344" s="121"/>
      <c r="I344" s="123" t="str" cm="1">
        <f t="array" aca="1" ref="I344" ca="1">IF(N344="Ativo",IFERROR(_xlfn.XLOOKUP(H344,INDIRECT("'TV_"&amp;B344&amp;"'!B:B"),INDIRECT("'TV_"&amp;B344&amp;"'!C:C"),0)-_xlfn.XLOOKUP(H344,INDIRECT("'TV_"&amp;B344&amp;"'!B:B"),INDIRECT("'TV_"&amp;B344&amp;"'!D:D"),0),""),"")</f>
        <v/>
      </c>
      <c r="J344" s="121"/>
      <c r="K344" s="121"/>
      <c r="L344" s="122"/>
      <c r="M344" s="122"/>
      <c r="N344" s="123" t="str">
        <f t="shared" ref="N344:N407" ca="1" si="10">IF(M344="","",IF(O344="Em negociação",IF(TODAY()-L344&gt;5,"Inativo","Ativo"),IF(O344="Instalado",IF(IF(K$2=FALSE,I$1,TODAY())&lt;=M344,"Ativo","Inativo"),IF(O344="Fechamento",IF(IF(K$2=FALSE,I$1,TODAY())&lt;=M344,"Ativo","Inativo"),"Inativo"))))</f>
        <v/>
      </c>
      <c r="O344" s="121"/>
      <c r="P344" s="122"/>
      <c r="Q344" s="121"/>
      <c r="R344" s="121"/>
      <c r="AD344" s="124"/>
    </row>
    <row r="345" spans="2:30" s="24" customFormat="1" ht="14.25" x14ac:dyDescent="0.3">
      <c r="B345" s="121"/>
      <c r="C345" s="151"/>
      <c r="D345" s="121"/>
      <c r="E345" s="121"/>
      <c r="F345" s="121"/>
      <c r="G345" s="121"/>
      <c r="H345" s="121"/>
      <c r="I345" s="123" t="str" cm="1">
        <f t="array" aca="1" ref="I345" ca="1">IF(N345="Ativo",IFERROR(_xlfn.XLOOKUP(H345,INDIRECT("'TV_"&amp;B345&amp;"'!B:B"),INDIRECT("'TV_"&amp;B345&amp;"'!C:C"),0)-_xlfn.XLOOKUP(H345,INDIRECT("'TV_"&amp;B345&amp;"'!B:B"),INDIRECT("'TV_"&amp;B345&amp;"'!D:D"),0),""),"")</f>
        <v/>
      </c>
      <c r="J345" s="121"/>
      <c r="K345" s="121"/>
      <c r="L345" s="122"/>
      <c r="M345" s="122"/>
      <c r="N345" s="123" t="str">
        <f t="shared" ca="1" si="10"/>
        <v/>
      </c>
      <c r="O345" s="121"/>
      <c r="P345" s="122"/>
      <c r="Q345" s="121"/>
      <c r="R345" s="121"/>
      <c r="AD345" s="124"/>
    </row>
    <row r="346" spans="2:30" s="24" customFormat="1" ht="14.25" x14ac:dyDescent="0.3">
      <c r="B346" s="121"/>
      <c r="C346" s="151"/>
      <c r="D346" s="121"/>
      <c r="E346" s="121"/>
      <c r="F346" s="121"/>
      <c r="G346" s="121"/>
      <c r="H346" s="121"/>
      <c r="I346" s="123" t="str" cm="1">
        <f t="array" aca="1" ref="I346" ca="1">IF(N346="Ativo",IFERROR(_xlfn.XLOOKUP(H346,INDIRECT("'TV_"&amp;B346&amp;"'!B:B"),INDIRECT("'TV_"&amp;B346&amp;"'!C:C"),0)-_xlfn.XLOOKUP(H346,INDIRECT("'TV_"&amp;B346&amp;"'!B:B"),INDIRECT("'TV_"&amp;B346&amp;"'!D:D"),0),""),"")</f>
        <v/>
      </c>
      <c r="J346" s="121"/>
      <c r="K346" s="121"/>
      <c r="L346" s="122"/>
      <c r="M346" s="122"/>
      <c r="N346" s="123" t="str">
        <f t="shared" ca="1" si="10"/>
        <v/>
      </c>
      <c r="O346" s="121"/>
      <c r="P346" s="122"/>
      <c r="Q346" s="121"/>
      <c r="R346" s="121"/>
      <c r="AD346" s="124"/>
    </row>
    <row r="347" spans="2:30" s="24" customFormat="1" ht="14.25" x14ac:dyDescent="0.3">
      <c r="B347" s="121"/>
      <c r="C347" s="151"/>
      <c r="D347" s="121"/>
      <c r="E347" s="121"/>
      <c r="F347" s="121"/>
      <c r="G347" s="121"/>
      <c r="H347" s="121"/>
      <c r="I347" s="123" t="str" cm="1">
        <f t="array" aca="1" ref="I347" ca="1">IF(N347="Ativo",IFERROR(_xlfn.XLOOKUP(H347,INDIRECT("'TV_"&amp;B347&amp;"'!B:B"),INDIRECT("'TV_"&amp;B347&amp;"'!C:C"),0)-_xlfn.XLOOKUP(H347,INDIRECT("'TV_"&amp;B347&amp;"'!B:B"),INDIRECT("'TV_"&amp;B347&amp;"'!D:D"),0),""),"")</f>
        <v/>
      </c>
      <c r="J347" s="121"/>
      <c r="K347" s="121"/>
      <c r="L347" s="122"/>
      <c r="M347" s="122"/>
      <c r="N347" s="123" t="str">
        <f t="shared" ca="1" si="10"/>
        <v/>
      </c>
      <c r="O347" s="121"/>
      <c r="P347" s="122"/>
      <c r="Q347" s="121"/>
      <c r="R347" s="121"/>
      <c r="AD347" s="124"/>
    </row>
    <row r="348" spans="2:30" s="24" customFormat="1" ht="14.25" x14ac:dyDescent="0.3">
      <c r="B348" s="121"/>
      <c r="C348" s="151"/>
      <c r="D348" s="121"/>
      <c r="E348" s="121"/>
      <c r="F348" s="121"/>
      <c r="G348" s="121"/>
      <c r="H348" s="121"/>
      <c r="I348" s="123" t="str" cm="1">
        <f t="array" aca="1" ref="I348" ca="1">IF(N348="Ativo",IFERROR(_xlfn.XLOOKUP(H348,INDIRECT("'TV_"&amp;B348&amp;"'!B:B"),INDIRECT("'TV_"&amp;B348&amp;"'!C:C"),0)-_xlfn.XLOOKUP(H348,INDIRECT("'TV_"&amp;B348&amp;"'!B:B"),INDIRECT("'TV_"&amp;B348&amp;"'!D:D"),0),""),"")</f>
        <v/>
      </c>
      <c r="J348" s="121"/>
      <c r="K348" s="121"/>
      <c r="L348" s="122"/>
      <c r="M348" s="122"/>
      <c r="N348" s="123" t="str">
        <f t="shared" ca="1" si="10"/>
        <v/>
      </c>
      <c r="O348" s="121"/>
      <c r="P348" s="122"/>
      <c r="Q348" s="121"/>
      <c r="R348" s="121"/>
      <c r="AD348" s="124"/>
    </row>
    <row r="349" spans="2:30" s="24" customFormat="1" ht="14.25" x14ac:dyDescent="0.3">
      <c r="B349" s="121"/>
      <c r="C349" s="151"/>
      <c r="D349" s="121"/>
      <c r="E349" s="121"/>
      <c r="F349" s="121"/>
      <c r="G349" s="121"/>
      <c r="H349" s="121"/>
      <c r="I349" s="123" t="str" cm="1">
        <f t="array" aca="1" ref="I349" ca="1">IF(N349="Ativo",IFERROR(_xlfn.XLOOKUP(H349,INDIRECT("'TV_"&amp;B349&amp;"'!B:B"),INDIRECT("'TV_"&amp;B349&amp;"'!C:C"),0)-_xlfn.XLOOKUP(H349,INDIRECT("'TV_"&amp;B349&amp;"'!B:B"),INDIRECT("'TV_"&amp;B349&amp;"'!D:D"),0),""),"")</f>
        <v/>
      </c>
      <c r="J349" s="121"/>
      <c r="K349" s="121"/>
      <c r="L349" s="122"/>
      <c r="M349" s="122"/>
      <c r="N349" s="123" t="str">
        <f t="shared" ca="1" si="10"/>
        <v/>
      </c>
      <c r="O349" s="121"/>
      <c r="P349" s="122"/>
      <c r="Q349" s="121"/>
      <c r="R349" s="121"/>
      <c r="AD349" s="124"/>
    </row>
    <row r="350" spans="2:30" s="24" customFormat="1" ht="14.25" x14ac:dyDescent="0.3">
      <c r="B350" s="121"/>
      <c r="C350" s="151"/>
      <c r="D350" s="121"/>
      <c r="E350" s="121"/>
      <c r="F350" s="121"/>
      <c r="G350" s="121"/>
      <c r="H350" s="121"/>
      <c r="I350" s="123" t="str" cm="1">
        <f t="array" aca="1" ref="I350" ca="1">IF(N350="Ativo",IFERROR(_xlfn.XLOOKUP(H350,INDIRECT("'TV_"&amp;B350&amp;"'!B:B"),INDIRECT("'TV_"&amp;B350&amp;"'!C:C"),0)-_xlfn.XLOOKUP(H350,INDIRECT("'TV_"&amp;B350&amp;"'!B:B"),INDIRECT("'TV_"&amp;B350&amp;"'!D:D"),0),""),"")</f>
        <v/>
      </c>
      <c r="J350" s="121"/>
      <c r="K350" s="121"/>
      <c r="L350" s="122"/>
      <c r="M350" s="122"/>
      <c r="N350" s="123" t="str">
        <f t="shared" ca="1" si="10"/>
        <v/>
      </c>
      <c r="O350" s="121"/>
      <c r="P350" s="122"/>
      <c r="Q350" s="121"/>
      <c r="R350" s="121"/>
      <c r="AD350" s="124"/>
    </row>
    <row r="351" spans="2:30" s="24" customFormat="1" ht="14.25" x14ac:dyDescent="0.3">
      <c r="B351" s="121"/>
      <c r="C351" s="151"/>
      <c r="D351" s="121"/>
      <c r="E351" s="121"/>
      <c r="F351" s="121"/>
      <c r="G351" s="121"/>
      <c r="H351" s="121"/>
      <c r="I351" s="123" t="str" cm="1">
        <f t="array" aca="1" ref="I351" ca="1">IF(N351="Ativo",IFERROR(_xlfn.XLOOKUP(H351,INDIRECT("'TV_"&amp;B351&amp;"'!B:B"),INDIRECT("'TV_"&amp;B351&amp;"'!C:C"),0)-_xlfn.XLOOKUP(H351,INDIRECT("'TV_"&amp;B351&amp;"'!B:B"),INDIRECT("'TV_"&amp;B351&amp;"'!D:D"),0),""),"")</f>
        <v/>
      </c>
      <c r="J351" s="121"/>
      <c r="K351" s="121"/>
      <c r="L351" s="122"/>
      <c r="M351" s="122"/>
      <c r="N351" s="123" t="str">
        <f t="shared" ca="1" si="10"/>
        <v/>
      </c>
      <c r="O351" s="121"/>
      <c r="P351" s="122"/>
      <c r="Q351" s="121"/>
      <c r="R351" s="121"/>
      <c r="AD351" s="124"/>
    </row>
    <row r="352" spans="2:30" s="24" customFormat="1" ht="14.25" x14ac:dyDescent="0.3">
      <c r="B352" s="121"/>
      <c r="C352" s="151"/>
      <c r="D352" s="121"/>
      <c r="E352" s="121"/>
      <c r="F352" s="121"/>
      <c r="G352" s="121"/>
      <c r="H352" s="121"/>
      <c r="I352" s="123" t="str" cm="1">
        <f t="array" aca="1" ref="I352" ca="1">IF(N352="Ativo",IFERROR(_xlfn.XLOOKUP(H352,INDIRECT("'TV_"&amp;B352&amp;"'!B:B"),INDIRECT("'TV_"&amp;B352&amp;"'!C:C"),0)-_xlfn.XLOOKUP(H352,INDIRECT("'TV_"&amp;B352&amp;"'!B:B"),INDIRECT("'TV_"&amp;B352&amp;"'!D:D"),0),""),"")</f>
        <v/>
      </c>
      <c r="J352" s="121"/>
      <c r="K352" s="121"/>
      <c r="L352" s="122"/>
      <c r="M352" s="122"/>
      <c r="N352" s="123" t="str">
        <f t="shared" ca="1" si="10"/>
        <v/>
      </c>
      <c r="O352" s="121"/>
      <c r="P352" s="122"/>
      <c r="Q352" s="121"/>
      <c r="R352" s="121"/>
      <c r="AD352" s="124"/>
    </row>
    <row r="353" spans="2:30" s="24" customFormat="1" ht="14.25" x14ac:dyDescent="0.3">
      <c r="B353" s="121"/>
      <c r="C353" s="151"/>
      <c r="D353" s="121"/>
      <c r="E353" s="121"/>
      <c r="F353" s="121"/>
      <c r="G353" s="121"/>
      <c r="H353" s="121"/>
      <c r="I353" s="123" t="str" cm="1">
        <f t="array" aca="1" ref="I353" ca="1">IF(N353="Ativo",IFERROR(_xlfn.XLOOKUP(H353,INDIRECT("'TV_"&amp;B353&amp;"'!B:B"),INDIRECT("'TV_"&amp;B353&amp;"'!C:C"),0)-_xlfn.XLOOKUP(H353,INDIRECT("'TV_"&amp;B353&amp;"'!B:B"),INDIRECT("'TV_"&amp;B353&amp;"'!D:D"),0),""),"")</f>
        <v/>
      </c>
      <c r="J353" s="121"/>
      <c r="K353" s="121"/>
      <c r="L353" s="122"/>
      <c r="M353" s="122"/>
      <c r="N353" s="123" t="str">
        <f t="shared" ca="1" si="10"/>
        <v/>
      </c>
      <c r="O353" s="121"/>
      <c r="P353" s="122"/>
      <c r="Q353" s="121"/>
      <c r="R353" s="121"/>
      <c r="AD353" s="124"/>
    </row>
    <row r="354" spans="2:30" s="24" customFormat="1" ht="14.25" x14ac:dyDescent="0.3">
      <c r="B354" s="121"/>
      <c r="C354" s="151"/>
      <c r="D354" s="121"/>
      <c r="E354" s="121"/>
      <c r="F354" s="121"/>
      <c r="G354" s="121"/>
      <c r="H354" s="121"/>
      <c r="I354" s="123" t="str" cm="1">
        <f t="array" aca="1" ref="I354" ca="1">IF(N354="Ativo",IFERROR(_xlfn.XLOOKUP(H354,INDIRECT("'TV_"&amp;B354&amp;"'!B:B"),INDIRECT("'TV_"&amp;B354&amp;"'!C:C"),0)-_xlfn.XLOOKUP(H354,INDIRECT("'TV_"&amp;B354&amp;"'!B:B"),INDIRECT("'TV_"&amp;B354&amp;"'!D:D"),0),""),"")</f>
        <v/>
      </c>
      <c r="J354" s="121"/>
      <c r="K354" s="121"/>
      <c r="L354" s="122"/>
      <c r="M354" s="122"/>
      <c r="N354" s="123" t="str">
        <f t="shared" ca="1" si="10"/>
        <v/>
      </c>
      <c r="O354" s="121"/>
      <c r="P354" s="122"/>
      <c r="Q354" s="121"/>
      <c r="R354" s="121"/>
      <c r="AD354" s="124"/>
    </row>
    <row r="355" spans="2:30" s="24" customFormat="1" ht="14.25" x14ac:dyDescent="0.3">
      <c r="B355" s="121"/>
      <c r="C355" s="151"/>
      <c r="D355" s="121"/>
      <c r="E355" s="121"/>
      <c r="F355" s="121"/>
      <c r="G355" s="121"/>
      <c r="H355" s="121"/>
      <c r="I355" s="123" t="str" cm="1">
        <f t="array" aca="1" ref="I355" ca="1">IF(N355="Ativo",IFERROR(_xlfn.XLOOKUP(H355,INDIRECT("'TV_"&amp;B355&amp;"'!B:B"),INDIRECT("'TV_"&amp;B355&amp;"'!C:C"),0)-_xlfn.XLOOKUP(H355,INDIRECT("'TV_"&amp;B355&amp;"'!B:B"),INDIRECT("'TV_"&amp;B355&amp;"'!D:D"),0),""),"")</f>
        <v/>
      </c>
      <c r="J355" s="121"/>
      <c r="K355" s="121"/>
      <c r="L355" s="122"/>
      <c r="M355" s="122"/>
      <c r="N355" s="123" t="str">
        <f t="shared" ca="1" si="10"/>
        <v/>
      </c>
      <c r="O355" s="121"/>
      <c r="P355" s="122"/>
      <c r="Q355" s="121"/>
      <c r="R355" s="121"/>
      <c r="AD355" s="124"/>
    </row>
    <row r="356" spans="2:30" s="24" customFormat="1" ht="14.25" x14ac:dyDescent="0.3">
      <c r="B356" s="121"/>
      <c r="C356" s="151"/>
      <c r="D356" s="121"/>
      <c r="E356" s="121"/>
      <c r="F356" s="121"/>
      <c r="G356" s="121"/>
      <c r="H356" s="121"/>
      <c r="I356" s="123" t="str" cm="1">
        <f t="array" aca="1" ref="I356" ca="1">IF(N356="Ativo",IFERROR(_xlfn.XLOOKUP(H356,INDIRECT("'TV_"&amp;B356&amp;"'!B:B"),INDIRECT("'TV_"&amp;B356&amp;"'!C:C"),0)-_xlfn.XLOOKUP(H356,INDIRECT("'TV_"&amp;B356&amp;"'!B:B"),INDIRECT("'TV_"&amp;B356&amp;"'!D:D"),0),""),"")</f>
        <v/>
      </c>
      <c r="J356" s="121"/>
      <c r="K356" s="121"/>
      <c r="L356" s="122"/>
      <c r="M356" s="122"/>
      <c r="N356" s="123" t="str">
        <f t="shared" ca="1" si="10"/>
        <v/>
      </c>
      <c r="O356" s="121"/>
      <c r="P356" s="122"/>
      <c r="Q356" s="121"/>
      <c r="R356" s="121"/>
      <c r="AD356" s="124"/>
    </row>
    <row r="357" spans="2:30" s="24" customFormat="1" ht="14.25" x14ac:dyDescent="0.3">
      <c r="B357" s="121"/>
      <c r="C357" s="151"/>
      <c r="D357" s="121"/>
      <c r="E357" s="121"/>
      <c r="F357" s="121"/>
      <c r="G357" s="121"/>
      <c r="H357" s="121"/>
      <c r="I357" s="123" t="str" cm="1">
        <f t="array" aca="1" ref="I357" ca="1">IF(N357="Ativo",IFERROR(_xlfn.XLOOKUP(H357,INDIRECT("'TV_"&amp;B357&amp;"'!B:B"),INDIRECT("'TV_"&amp;B357&amp;"'!C:C"),0)-_xlfn.XLOOKUP(H357,INDIRECT("'TV_"&amp;B357&amp;"'!B:B"),INDIRECT("'TV_"&amp;B357&amp;"'!D:D"),0),""),"")</f>
        <v/>
      </c>
      <c r="J357" s="121"/>
      <c r="K357" s="121"/>
      <c r="L357" s="122"/>
      <c r="M357" s="122"/>
      <c r="N357" s="123" t="str">
        <f t="shared" ca="1" si="10"/>
        <v/>
      </c>
      <c r="O357" s="121"/>
      <c r="P357" s="122"/>
      <c r="Q357" s="121"/>
      <c r="R357" s="121"/>
      <c r="AD357" s="124"/>
    </row>
    <row r="358" spans="2:30" s="24" customFormat="1" ht="14.25" x14ac:dyDescent="0.3">
      <c r="B358" s="121"/>
      <c r="C358" s="151"/>
      <c r="D358" s="121"/>
      <c r="E358" s="121"/>
      <c r="F358" s="121"/>
      <c r="G358" s="121"/>
      <c r="H358" s="121"/>
      <c r="I358" s="123" t="str" cm="1">
        <f t="array" aca="1" ref="I358" ca="1">IF(N358="Ativo",IFERROR(_xlfn.XLOOKUP(H358,INDIRECT("'TV_"&amp;B358&amp;"'!B:B"),INDIRECT("'TV_"&amp;B358&amp;"'!C:C"),0)-_xlfn.XLOOKUP(H358,INDIRECT("'TV_"&amp;B358&amp;"'!B:B"),INDIRECT("'TV_"&amp;B358&amp;"'!D:D"),0),""),"")</f>
        <v/>
      </c>
      <c r="J358" s="121"/>
      <c r="K358" s="121"/>
      <c r="L358" s="122"/>
      <c r="M358" s="122"/>
      <c r="N358" s="123" t="str">
        <f t="shared" ca="1" si="10"/>
        <v/>
      </c>
      <c r="O358" s="121"/>
      <c r="P358" s="122"/>
      <c r="Q358" s="121"/>
      <c r="R358" s="121"/>
      <c r="AD358" s="124"/>
    </row>
    <row r="359" spans="2:30" s="24" customFormat="1" ht="14.25" x14ac:dyDescent="0.3">
      <c r="B359" s="121"/>
      <c r="C359" s="151"/>
      <c r="D359" s="121"/>
      <c r="E359" s="121"/>
      <c r="F359" s="121"/>
      <c r="G359" s="121"/>
      <c r="H359" s="121"/>
      <c r="I359" s="123" t="str" cm="1">
        <f t="array" aca="1" ref="I359" ca="1">IF(N359="Ativo",IFERROR(_xlfn.XLOOKUP(H359,INDIRECT("'TV_"&amp;B359&amp;"'!B:B"),INDIRECT("'TV_"&amp;B359&amp;"'!C:C"),0)-_xlfn.XLOOKUP(H359,INDIRECT("'TV_"&amp;B359&amp;"'!B:B"),INDIRECT("'TV_"&amp;B359&amp;"'!D:D"),0),""),"")</f>
        <v/>
      </c>
      <c r="J359" s="121"/>
      <c r="K359" s="121"/>
      <c r="L359" s="122"/>
      <c r="M359" s="122"/>
      <c r="N359" s="123" t="str">
        <f t="shared" ca="1" si="10"/>
        <v/>
      </c>
      <c r="O359" s="121"/>
      <c r="P359" s="122"/>
      <c r="Q359" s="121"/>
      <c r="R359" s="121"/>
      <c r="AD359" s="124"/>
    </row>
    <row r="360" spans="2:30" s="24" customFormat="1" ht="14.25" x14ac:dyDescent="0.3">
      <c r="B360" s="121"/>
      <c r="C360" s="151"/>
      <c r="D360" s="121"/>
      <c r="E360" s="121"/>
      <c r="F360" s="121"/>
      <c r="G360" s="121"/>
      <c r="H360" s="121"/>
      <c r="I360" s="123" t="str" cm="1">
        <f t="array" aca="1" ref="I360" ca="1">IF(N360="Ativo",IFERROR(_xlfn.XLOOKUP(H360,INDIRECT("'TV_"&amp;B360&amp;"'!B:B"),INDIRECT("'TV_"&amp;B360&amp;"'!C:C"),0)-_xlfn.XLOOKUP(H360,INDIRECT("'TV_"&amp;B360&amp;"'!B:B"),INDIRECT("'TV_"&amp;B360&amp;"'!D:D"),0),""),"")</f>
        <v/>
      </c>
      <c r="J360" s="121"/>
      <c r="K360" s="121"/>
      <c r="L360" s="122"/>
      <c r="M360" s="122"/>
      <c r="N360" s="123" t="str">
        <f t="shared" ca="1" si="10"/>
        <v/>
      </c>
      <c r="O360" s="121"/>
      <c r="P360" s="122"/>
      <c r="Q360" s="121"/>
      <c r="R360" s="121"/>
      <c r="AD360" s="124"/>
    </row>
    <row r="361" spans="2:30" s="24" customFormat="1" ht="14.25" x14ac:dyDescent="0.3">
      <c r="B361" s="121"/>
      <c r="C361" s="151"/>
      <c r="D361" s="121"/>
      <c r="E361" s="121"/>
      <c r="F361" s="121"/>
      <c r="G361" s="121"/>
      <c r="H361" s="121"/>
      <c r="I361" s="123" t="str" cm="1">
        <f t="array" aca="1" ref="I361" ca="1">IF(N361="Ativo",IFERROR(_xlfn.XLOOKUP(H361,INDIRECT("'TV_"&amp;B361&amp;"'!B:B"),INDIRECT("'TV_"&amp;B361&amp;"'!C:C"),0)-_xlfn.XLOOKUP(H361,INDIRECT("'TV_"&amp;B361&amp;"'!B:B"),INDIRECT("'TV_"&amp;B361&amp;"'!D:D"),0),""),"")</f>
        <v/>
      </c>
      <c r="J361" s="121"/>
      <c r="K361" s="121"/>
      <c r="L361" s="122"/>
      <c r="M361" s="122"/>
      <c r="N361" s="123" t="str">
        <f t="shared" ca="1" si="10"/>
        <v/>
      </c>
      <c r="O361" s="121"/>
      <c r="P361" s="122"/>
      <c r="Q361" s="121"/>
      <c r="R361" s="121"/>
      <c r="AD361" s="124"/>
    </row>
    <row r="362" spans="2:30" s="24" customFormat="1" ht="14.25" x14ac:dyDescent="0.3">
      <c r="B362" s="121"/>
      <c r="C362" s="151"/>
      <c r="D362" s="121"/>
      <c r="E362" s="121"/>
      <c r="F362" s="121"/>
      <c r="G362" s="121"/>
      <c r="H362" s="121"/>
      <c r="I362" s="123" t="str" cm="1">
        <f t="array" aca="1" ref="I362" ca="1">IF(N362="Ativo",IFERROR(_xlfn.XLOOKUP(H362,INDIRECT("'TV_"&amp;B362&amp;"'!B:B"),INDIRECT("'TV_"&amp;B362&amp;"'!C:C"),0)-_xlfn.XLOOKUP(H362,INDIRECT("'TV_"&amp;B362&amp;"'!B:B"),INDIRECT("'TV_"&amp;B362&amp;"'!D:D"),0),""),"")</f>
        <v/>
      </c>
      <c r="J362" s="121"/>
      <c r="K362" s="121"/>
      <c r="L362" s="122"/>
      <c r="M362" s="122"/>
      <c r="N362" s="123" t="str">
        <f t="shared" ca="1" si="10"/>
        <v/>
      </c>
      <c r="O362" s="121"/>
      <c r="P362" s="122"/>
      <c r="Q362" s="121"/>
      <c r="R362" s="121"/>
      <c r="AD362" s="124"/>
    </row>
    <row r="363" spans="2:30" s="24" customFormat="1" ht="14.25" x14ac:dyDescent="0.3">
      <c r="B363" s="121"/>
      <c r="C363" s="151"/>
      <c r="D363" s="121"/>
      <c r="E363" s="121"/>
      <c r="F363" s="121"/>
      <c r="G363" s="121"/>
      <c r="H363" s="121"/>
      <c r="I363" s="123" t="str" cm="1">
        <f t="array" aca="1" ref="I363" ca="1">IF(N363="Ativo",IFERROR(_xlfn.XLOOKUP(H363,INDIRECT("'TV_"&amp;B363&amp;"'!B:B"),INDIRECT("'TV_"&amp;B363&amp;"'!C:C"),0)-_xlfn.XLOOKUP(H363,INDIRECT("'TV_"&amp;B363&amp;"'!B:B"),INDIRECT("'TV_"&amp;B363&amp;"'!D:D"),0),""),"")</f>
        <v/>
      </c>
      <c r="J363" s="121"/>
      <c r="K363" s="121"/>
      <c r="L363" s="122"/>
      <c r="M363" s="122"/>
      <c r="N363" s="123" t="str">
        <f t="shared" ca="1" si="10"/>
        <v/>
      </c>
      <c r="O363" s="121"/>
      <c r="P363" s="122"/>
      <c r="Q363" s="121"/>
      <c r="R363" s="121"/>
      <c r="AD363" s="124"/>
    </row>
    <row r="364" spans="2:30" s="24" customFormat="1" ht="14.25" x14ac:dyDescent="0.3">
      <c r="B364" s="121"/>
      <c r="C364" s="151"/>
      <c r="D364" s="121"/>
      <c r="E364" s="121"/>
      <c r="F364" s="121"/>
      <c r="G364" s="121"/>
      <c r="H364" s="121"/>
      <c r="I364" s="123" t="str" cm="1">
        <f t="array" aca="1" ref="I364" ca="1">IF(N364="Ativo",IFERROR(_xlfn.XLOOKUP(H364,INDIRECT("'TV_"&amp;B364&amp;"'!B:B"),INDIRECT("'TV_"&amp;B364&amp;"'!C:C"),0)-_xlfn.XLOOKUP(H364,INDIRECT("'TV_"&amp;B364&amp;"'!B:B"),INDIRECT("'TV_"&amp;B364&amp;"'!D:D"),0),""),"")</f>
        <v/>
      </c>
      <c r="J364" s="121"/>
      <c r="K364" s="121"/>
      <c r="L364" s="122"/>
      <c r="M364" s="122"/>
      <c r="N364" s="123" t="str">
        <f t="shared" ca="1" si="10"/>
        <v/>
      </c>
      <c r="O364" s="121"/>
      <c r="P364" s="122"/>
      <c r="Q364" s="121"/>
      <c r="R364" s="121"/>
      <c r="AD364" s="124"/>
    </row>
    <row r="365" spans="2:30" s="24" customFormat="1" ht="14.25" x14ac:dyDescent="0.3">
      <c r="B365" s="121"/>
      <c r="C365" s="151"/>
      <c r="D365" s="121"/>
      <c r="E365" s="121"/>
      <c r="F365" s="121"/>
      <c r="G365" s="121"/>
      <c r="H365" s="121"/>
      <c r="I365" s="123" t="str" cm="1">
        <f t="array" aca="1" ref="I365" ca="1">IF(N365="Ativo",IFERROR(_xlfn.XLOOKUP(H365,INDIRECT("'TV_"&amp;B365&amp;"'!B:B"),INDIRECT("'TV_"&amp;B365&amp;"'!C:C"),0)-_xlfn.XLOOKUP(H365,INDIRECT("'TV_"&amp;B365&amp;"'!B:B"),INDIRECT("'TV_"&amp;B365&amp;"'!D:D"),0),""),"")</f>
        <v/>
      </c>
      <c r="J365" s="121"/>
      <c r="K365" s="121"/>
      <c r="L365" s="122"/>
      <c r="M365" s="122"/>
      <c r="N365" s="123" t="str">
        <f t="shared" ca="1" si="10"/>
        <v/>
      </c>
      <c r="O365" s="121"/>
      <c r="P365" s="122"/>
      <c r="Q365" s="121"/>
      <c r="R365" s="121"/>
      <c r="AD365" s="124"/>
    </row>
    <row r="366" spans="2:30" s="24" customFormat="1" ht="14.25" x14ac:dyDescent="0.3">
      <c r="B366" s="121"/>
      <c r="C366" s="151"/>
      <c r="D366" s="121"/>
      <c r="E366" s="121"/>
      <c r="F366" s="121"/>
      <c r="G366" s="121"/>
      <c r="H366" s="121"/>
      <c r="I366" s="123" t="str" cm="1">
        <f t="array" aca="1" ref="I366" ca="1">IF(N366="Ativo",IFERROR(_xlfn.XLOOKUP(H366,INDIRECT("'TV_"&amp;B366&amp;"'!B:B"),INDIRECT("'TV_"&amp;B366&amp;"'!C:C"),0)-_xlfn.XLOOKUP(H366,INDIRECT("'TV_"&amp;B366&amp;"'!B:B"),INDIRECT("'TV_"&amp;B366&amp;"'!D:D"),0),""),"")</f>
        <v/>
      </c>
      <c r="J366" s="121"/>
      <c r="K366" s="121"/>
      <c r="L366" s="122"/>
      <c r="M366" s="122"/>
      <c r="N366" s="123" t="str">
        <f t="shared" ca="1" si="10"/>
        <v/>
      </c>
      <c r="O366" s="121"/>
      <c r="P366" s="122"/>
      <c r="Q366" s="121"/>
      <c r="R366" s="121"/>
      <c r="AD366" s="124"/>
    </row>
    <row r="367" spans="2:30" s="24" customFormat="1" ht="14.25" x14ac:dyDescent="0.3">
      <c r="B367" s="121"/>
      <c r="C367" s="151"/>
      <c r="D367" s="121"/>
      <c r="E367" s="121"/>
      <c r="F367" s="121"/>
      <c r="G367" s="121"/>
      <c r="H367" s="121"/>
      <c r="I367" s="123" t="str" cm="1">
        <f t="array" aca="1" ref="I367" ca="1">IF(N367="Ativo",IFERROR(_xlfn.XLOOKUP(H367,INDIRECT("'TV_"&amp;B367&amp;"'!B:B"),INDIRECT("'TV_"&amp;B367&amp;"'!C:C"),0)-_xlfn.XLOOKUP(H367,INDIRECT("'TV_"&amp;B367&amp;"'!B:B"),INDIRECT("'TV_"&amp;B367&amp;"'!D:D"),0),""),"")</f>
        <v/>
      </c>
      <c r="J367" s="121"/>
      <c r="K367" s="121"/>
      <c r="L367" s="122"/>
      <c r="M367" s="122"/>
      <c r="N367" s="123" t="str">
        <f t="shared" ca="1" si="10"/>
        <v/>
      </c>
      <c r="O367" s="121"/>
      <c r="P367" s="122"/>
      <c r="Q367" s="121"/>
      <c r="R367" s="121"/>
      <c r="AD367" s="124"/>
    </row>
    <row r="368" spans="2:30" s="24" customFormat="1" ht="14.25" x14ac:dyDescent="0.3">
      <c r="B368" s="121"/>
      <c r="C368" s="151"/>
      <c r="D368" s="121"/>
      <c r="E368" s="121"/>
      <c r="F368" s="121"/>
      <c r="G368" s="121"/>
      <c r="H368" s="121"/>
      <c r="I368" s="123" t="str" cm="1">
        <f t="array" aca="1" ref="I368" ca="1">IF(N368="Ativo",IFERROR(_xlfn.XLOOKUP(H368,INDIRECT("'TV_"&amp;B368&amp;"'!B:B"),INDIRECT("'TV_"&amp;B368&amp;"'!C:C"),0)-_xlfn.XLOOKUP(H368,INDIRECT("'TV_"&amp;B368&amp;"'!B:B"),INDIRECT("'TV_"&amp;B368&amp;"'!D:D"),0),""),"")</f>
        <v/>
      </c>
      <c r="J368" s="121"/>
      <c r="K368" s="121"/>
      <c r="L368" s="122"/>
      <c r="M368" s="122"/>
      <c r="N368" s="123" t="str">
        <f t="shared" ca="1" si="10"/>
        <v/>
      </c>
      <c r="O368" s="121"/>
      <c r="P368" s="122"/>
      <c r="Q368" s="121"/>
      <c r="R368" s="121"/>
      <c r="AD368" s="124"/>
    </row>
    <row r="369" spans="1:30" s="24" customFormat="1" ht="14.25" x14ac:dyDescent="0.3">
      <c r="B369" s="121"/>
      <c r="C369" s="151"/>
      <c r="D369" s="121"/>
      <c r="E369" s="121"/>
      <c r="F369" s="121"/>
      <c r="G369" s="121"/>
      <c r="H369" s="121"/>
      <c r="I369" s="123" t="str" cm="1">
        <f t="array" aca="1" ref="I369" ca="1">IF(N369="Ativo",IFERROR(_xlfn.XLOOKUP(H369,INDIRECT("'TV_"&amp;B369&amp;"'!B:B"),INDIRECT("'TV_"&amp;B369&amp;"'!C:C"),0)-_xlfn.XLOOKUP(H369,INDIRECT("'TV_"&amp;B369&amp;"'!B:B"),INDIRECT("'TV_"&amp;B369&amp;"'!D:D"),0),""),"")</f>
        <v/>
      </c>
      <c r="J369" s="121"/>
      <c r="K369" s="121"/>
      <c r="L369" s="122"/>
      <c r="M369" s="122"/>
      <c r="N369" s="123" t="str">
        <f t="shared" ca="1" si="10"/>
        <v/>
      </c>
      <c r="O369" s="121"/>
      <c r="P369" s="122"/>
      <c r="Q369" s="121"/>
      <c r="R369" s="121"/>
      <c r="AD369" s="124"/>
    </row>
    <row r="370" spans="1:30" s="24" customFormat="1" ht="14.25" x14ac:dyDescent="0.3">
      <c r="B370" s="121"/>
      <c r="C370" s="151"/>
      <c r="D370" s="121"/>
      <c r="E370" s="121"/>
      <c r="F370" s="121"/>
      <c r="G370" s="121"/>
      <c r="H370" s="121"/>
      <c r="I370" s="123" t="str" cm="1">
        <f t="array" aca="1" ref="I370" ca="1">IF(N370="Ativo",IFERROR(_xlfn.XLOOKUP(H370,INDIRECT("'TV_"&amp;B370&amp;"'!B:B"),INDIRECT("'TV_"&amp;B370&amp;"'!C:C"),0)-_xlfn.XLOOKUP(H370,INDIRECT("'TV_"&amp;B370&amp;"'!B:B"),INDIRECT("'TV_"&amp;B370&amp;"'!D:D"),0),""),"")</f>
        <v/>
      </c>
      <c r="J370" s="121"/>
      <c r="K370" s="121"/>
      <c r="L370" s="122"/>
      <c r="M370" s="122"/>
      <c r="N370" s="123" t="str">
        <f t="shared" ca="1" si="10"/>
        <v/>
      </c>
      <c r="O370" s="121"/>
      <c r="P370" s="122"/>
      <c r="Q370" s="121"/>
      <c r="R370" s="121"/>
      <c r="AD370" s="124"/>
    </row>
    <row r="371" spans="1:30" s="121" customFormat="1" ht="14.25" x14ac:dyDescent="0.3">
      <c r="A371" s="24"/>
      <c r="C371" s="151"/>
      <c r="I371" s="123" t="str" cm="1">
        <f t="array" aca="1" ref="I371" ca="1">IF(N371="Ativo",IFERROR(_xlfn.XLOOKUP(H371,INDIRECT("'TV_"&amp;B371&amp;"'!B:B"),INDIRECT("'TV_"&amp;B371&amp;"'!C:C"),0)-_xlfn.XLOOKUP(H371,INDIRECT("'TV_"&amp;B371&amp;"'!B:B"),INDIRECT("'TV_"&amp;B371&amp;"'!D:D"),0),""),"")</f>
        <v/>
      </c>
      <c r="L371" s="122"/>
      <c r="M371" s="122"/>
      <c r="N371" s="123" t="str">
        <f t="shared" ca="1" si="10"/>
        <v/>
      </c>
      <c r="P371" s="122"/>
      <c r="AD371" s="145"/>
    </row>
    <row r="372" spans="1:30" s="121" customFormat="1" ht="14.25" x14ac:dyDescent="0.3">
      <c r="A372" s="24"/>
      <c r="C372" s="151"/>
      <c r="I372" s="123" t="str" cm="1">
        <f t="array" aca="1" ref="I372" ca="1">IF(N372="Ativo",IFERROR(_xlfn.XLOOKUP(H372,INDIRECT("'TV_"&amp;B372&amp;"'!B:B"),INDIRECT("'TV_"&amp;B372&amp;"'!C:C"),0)-_xlfn.XLOOKUP(H372,INDIRECT("'TV_"&amp;B372&amp;"'!B:B"),INDIRECT("'TV_"&amp;B372&amp;"'!D:D"),0),""),"")</f>
        <v/>
      </c>
      <c r="L372" s="122"/>
      <c r="M372" s="122"/>
      <c r="N372" s="123" t="str">
        <f t="shared" ca="1" si="10"/>
        <v/>
      </c>
      <c r="P372" s="122"/>
      <c r="AD372" s="145"/>
    </row>
    <row r="373" spans="1:30" s="121" customFormat="1" ht="14.25" x14ac:dyDescent="0.3">
      <c r="A373" s="24"/>
      <c r="C373" s="151"/>
      <c r="I373" s="123" t="str" cm="1">
        <f t="array" aca="1" ref="I373" ca="1">IF(N373="Ativo",IFERROR(_xlfn.XLOOKUP(H373,INDIRECT("'TV_"&amp;B373&amp;"'!B:B"),INDIRECT("'TV_"&amp;B373&amp;"'!C:C"),0)-_xlfn.XLOOKUP(H373,INDIRECT("'TV_"&amp;B373&amp;"'!B:B"),INDIRECT("'TV_"&amp;B373&amp;"'!D:D"),0),""),"")</f>
        <v/>
      </c>
      <c r="L373" s="122"/>
      <c r="M373" s="122"/>
      <c r="N373" s="123" t="str">
        <f t="shared" ca="1" si="10"/>
        <v/>
      </c>
      <c r="P373" s="122"/>
      <c r="AD373" s="145"/>
    </row>
    <row r="374" spans="1:30" s="121" customFormat="1" ht="14.25" x14ac:dyDescent="0.3">
      <c r="A374" s="24"/>
      <c r="C374" s="151"/>
      <c r="I374" s="123" t="str" cm="1">
        <f t="array" aca="1" ref="I374" ca="1">IF(N374="Ativo",IFERROR(_xlfn.XLOOKUP(H374,INDIRECT("'TV_"&amp;B374&amp;"'!B:B"),INDIRECT("'TV_"&amp;B374&amp;"'!C:C"),0)-_xlfn.XLOOKUP(H374,INDIRECT("'TV_"&amp;B374&amp;"'!B:B"),INDIRECT("'TV_"&amp;B374&amp;"'!D:D"),0),""),"")</f>
        <v/>
      </c>
      <c r="L374" s="122"/>
      <c r="M374" s="122"/>
      <c r="N374" s="123" t="str">
        <f t="shared" ca="1" si="10"/>
        <v/>
      </c>
      <c r="P374" s="122"/>
      <c r="AD374" s="145"/>
    </row>
    <row r="375" spans="1:30" s="121" customFormat="1" ht="14.25" x14ac:dyDescent="0.3">
      <c r="A375" s="24"/>
      <c r="C375" s="151"/>
      <c r="I375" s="123" t="str" cm="1">
        <f t="array" aca="1" ref="I375" ca="1">IF(N375="Ativo",IFERROR(_xlfn.XLOOKUP(H375,INDIRECT("'TV_"&amp;B375&amp;"'!B:B"),INDIRECT("'TV_"&amp;B375&amp;"'!C:C"),0)-_xlfn.XLOOKUP(H375,INDIRECT("'TV_"&amp;B375&amp;"'!B:B"),INDIRECT("'TV_"&amp;B375&amp;"'!D:D"),0),""),"")</f>
        <v/>
      </c>
      <c r="L375" s="122"/>
      <c r="M375" s="122"/>
      <c r="N375" s="123" t="str">
        <f t="shared" ca="1" si="10"/>
        <v/>
      </c>
      <c r="P375" s="122"/>
      <c r="AD375" s="145"/>
    </row>
    <row r="376" spans="1:30" s="121" customFormat="1" ht="14.25" x14ac:dyDescent="0.3">
      <c r="A376" s="24"/>
      <c r="C376" s="151"/>
      <c r="I376" s="123" t="str" cm="1">
        <f t="array" aca="1" ref="I376" ca="1">IF(N376="Ativo",IFERROR(_xlfn.XLOOKUP(H376,INDIRECT("'TV_"&amp;B376&amp;"'!B:B"),INDIRECT("'TV_"&amp;B376&amp;"'!C:C"),0)-_xlfn.XLOOKUP(H376,INDIRECT("'TV_"&amp;B376&amp;"'!B:B"),INDIRECT("'TV_"&amp;B376&amp;"'!D:D"),0),""),"")</f>
        <v/>
      </c>
      <c r="L376" s="122"/>
      <c r="M376" s="122"/>
      <c r="N376" s="123" t="str">
        <f t="shared" ca="1" si="10"/>
        <v/>
      </c>
      <c r="P376" s="122"/>
      <c r="AD376" s="145"/>
    </row>
    <row r="377" spans="1:30" s="121" customFormat="1" ht="14.25" x14ac:dyDescent="0.3">
      <c r="A377" s="24"/>
      <c r="C377" s="151"/>
      <c r="I377" s="123" t="str" cm="1">
        <f t="array" aca="1" ref="I377" ca="1">IF(N377="Ativo",IFERROR(_xlfn.XLOOKUP(H377,INDIRECT("'TV_"&amp;B377&amp;"'!B:B"),INDIRECT("'TV_"&amp;B377&amp;"'!C:C"),0)-_xlfn.XLOOKUP(H377,INDIRECT("'TV_"&amp;B377&amp;"'!B:B"),INDIRECT("'TV_"&amp;B377&amp;"'!D:D"),0),""),"")</f>
        <v/>
      </c>
      <c r="L377" s="122"/>
      <c r="M377" s="122"/>
      <c r="N377" s="123" t="str">
        <f t="shared" ca="1" si="10"/>
        <v/>
      </c>
      <c r="P377" s="122"/>
      <c r="AD377" s="145"/>
    </row>
    <row r="378" spans="1:30" s="121" customFormat="1" ht="14.25" x14ac:dyDescent="0.3">
      <c r="A378" s="24"/>
      <c r="C378" s="151"/>
      <c r="I378" s="123" t="str" cm="1">
        <f t="array" aca="1" ref="I378" ca="1">IF(N378="Ativo",IFERROR(_xlfn.XLOOKUP(H378,INDIRECT("'TV_"&amp;B378&amp;"'!B:B"),INDIRECT("'TV_"&amp;B378&amp;"'!C:C"),0)-_xlfn.XLOOKUP(H378,INDIRECT("'TV_"&amp;B378&amp;"'!B:B"),INDIRECT("'TV_"&amp;B378&amp;"'!D:D"),0),""),"")</f>
        <v/>
      </c>
      <c r="L378" s="122"/>
      <c r="M378" s="122"/>
      <c r="N378" s="123" t="str">
        <f t="shared" ca="1" si="10"/>
        <v/>
      </c>
      <c r="P378" s="122"/>
      <c r="AD378" s="145"/>
    </row>
    <row r="379" spans="1:30" s="121" customFormat="1" ht="14.25" x14ac:dyDescent="0.3">
      <c r="A379" s="24"/>
      <c r="C379" s="151"/>
      <c r="I379" s="123" t="str" cm="1">
        <f t="array" aca="1" ref="I379" ca="1">IF(N379="Ativo",IFERROR(_xlfn.XLOOKUP(H379,INDIRECT("'TV_"&amp;B379&amp;"'!B:B"),INDIRECT("'TV_"&amp;B379&amp;"'!C:C"),0)-_xlfn.XLOOKUP(H379,INDIRECT("'TV_"&amp;B379&amp;"'!B:B"),INDIRECT("'TV_"&amp;B379&amp;"'!D:D"),0),""),"")</f>
        <v/>
      </c>
      <c r="L379" s="122"/>
      <c r="M379" s="122"/>
      <c r="N379" s="123" t="str">
        <f t="shared" ca="1" si="10"/>
        <v/>
      </c>
      <c r="P379" s="122"/>
      <c r="AD379" s="145"/>
    </row>
    <row r="380" spans="1:30" s="121" customFormat="1" ht="14.25" x14ac:dyDescent="0.3">
      <c r="A380" s="24"/>
      <c r="C380" s="151"/>
      <c r="I380" s="123" t="str" cm="1">
        <f t="array" aca="1" ref="I380" ca="1">IF(N380="Ativo",IFERROR(_xlfn.XLOOKUP(H380,INDIRECT("'TV_"&amp;B380&amp;"'!B:B"),INDIRECT("'TV_"&amp;B380&amp;"'!C:C"),0)-_xlfn.XLOOKUP(H380,INDIRECT("'TV_"&amp;B380&amp;"'!B:B"),INDIRECT("'TV_"&amp;B380&amp;"'!D:D"),0),""),"")</f>
        <v/>
      </c>
      <c r="L380" s="122"/>
      <c r="M380" s="122"/>
      <c r="N380" s="123" t="str">
        <f t="shared" ca="1" si="10"/>
        <v/>
      </c>
      <c r="P380" s="122"/>
      <c r="AD380" s="145"/>
    </row>
    <row r="381" spans="1:30" s="121" customFormat="1" ht="14.25" x14ac:dyDescent="0.3">
      <c r="A381" s="24"/>
      <c r="C381" s="151"/>
      <c r="I381" s="123" t="str" cm="1">
        <f t="array" aca="1" ref="I381" ca="1">IF(N381="Ativo",IFERROR(_xlfn.XLOOKUP(H381,INDIRECT("'TV_"&amp;B381&amp;"'!B:B"),INDIRECT("'TV_"&amp;B381&amp;"'!C:C"),0)-_xlfn.XLOOKUP(H381,INDIRECT("'TV_"&amp;B381&amp;"'!B:B"),INDIRECT("'TV_"&amp;B381&amp;"'!D:D"),0),""),"")</f>
        <v/>
      </c>
      <c r="L381" s="122"/>
      <c r="M381" s="122"/>
      <c r="N381" s="123" t="str">
        <f t="shared" ca="1" si="10"/>
        <v/>
      </c>
      <c r="P381" s="122"/>
      <c r="AD381" s="145"/>
    </row>
    <row r="382" spans="1:30" s="121" customFormat="1" ht="14.25" x14ac:dyDescent="0.3">
      <c r="A382" s="24"/>
      <c r="C382" s="151"/>
      <c r="I382" s="123" t="str" cm="1">
        <f t="array" aca="1" ref="I382" ca="1">IF(N382="Ativo",IFERROR(_xlfn.XLOOKUP(H382,INDIRECT("'TV_"&amp;B382&amp;"'!B:B"),INDIRECT("'TV_"&amp;B382&amp;"'!C:C"),0)-_xlfn.XLOOKUP(H382,INDIRECT("'TV_"&amp;B382&amp;"'!B:B"),INDIRECT("'TV_"&amp;B382&amp;"'!D:D"),0),""),"")</f>
        <v/>
      </c>
      <c r="L382" s="122"/>
      <c r="M382" s="122"/>
      <c r="N382" s="123" t="str">
        <f t="shared" ca="1" si="10"/>
        <v/>
      </c>
      <c r="P382" s="122"/>
      <c r="AD382" s="145"/>
    </row>
    <row r="383" spans="1:30" s="121" customFormat="1" ht="14.25" x14ac:dyDescent="0.3">
      <c r="A383" s="24"/>
      <c r="C383" s="151"/>
      <c r="I383" s="123" t="str" cm="1">
        <f t="array" aca="1" ref="I383" ca="1">IF(N383="Ativo",IFERROR(_xlfn.XLOOKUP(H383,INDIRECT("'TV_"&amp;B383&amp;"'!B:B"),INDIRECT("'TV_"&amp;B383&amp;"'!C:C"),0)-_xlfn.XLOOKUP(H383,INDIRECT("'TV_"&amp;B383&amp;"'!B:B"),INDIRECT("'TV_"&amp;B383&amp;"'!D:D"),0),""),"")</f>
        <v/>
      </c>
      <c r="L383" s="122"/>
      <c r="M383" s="122"/>
      <c r="N383" s="123" t="str">
        <f t="shared" ca="1" si="10"/>
        <v/>
      </c>
      <c r="P383" s="122"/>
      <c r="AD383" s="145"/>
    </row>
    <row r="384" spans="1:30" s="121" customFormat="1" ht="14.25" x14ac:dyDescent="0.3">
      <c r="A384" s="24"/>
      <c r="C384" s="151"/>
      <c r="I384" s="123" t="str" cm="1">
        <f t="array" aca="1" ref="I384" ca="1">IF(N384="Ativo",IFERROR(_xlfn.XLOOKUP(H384,INDIRECT("'TV_"&amp;B384&amp;"'!B:B"),INDIRECT("'TV_"&amp;B384&amp;"'!C:C"),0)-_xlfn.XLOOKUP(H384,INDIRECT("'TV_"&amp;B384&amp;"'!B:B"),INDIRECT("'TV_"&amp;B384&amp;"'!D:D"),0),""),"")</f>
        <v/>
      </c>
      <c r="L384" s="122"/>
      <c r="M384" s="122"/>
      <c r="N384" s="123" t="str">
        <f t="shared" ca="1" si="10"/>
        <v/>
      </c>
      <c r="P384" s="122"/>
      <c r="AD384" s="145"/>
    </row>
    <row r="385" spans="1:30" s="121" customFormat="1" ht="14.25" x14ac:dyDescent="0.3">
      <c r="A385" s="24"/>
      <c r="C385" s="151"/>
      <c r="I385" s="123" t="str" cm="1">
        <f t="array" aca="1" ref="I385" ca="1">IF(N385="Ativo",IFERROR(_xlfn.XLOOKUP(H385,INDIRECT("'TV_"&amp;B385&amp;"'!B:B"),INDIRECT("'TV_"&amp;B385&amp;"'!C:C"),0)-_xlfn.XLOOKUP(H385,INDIRECT("'TV_"&amp;B385&amp;"'!B:B"),INDIRECT("'TV_"&amp;B385&amp;"'!D:D"),0),""),"")</f>
        <v/>
      </c>
      <c r="L385" s="122"/>
      <c r="M385" s="122"/>
      <c r="N385" s="123" t="str">
        <f t="shared" ca="1" si="10"/>
        <v/>
      </c>
      <c r="P385" s="122"/>
      <c r="AD385" s="145"/>
    </row>
    <row r="386" spans="1:30" s="121" customFormat="1" ht="14.25" x14ac:dyDescent="0.3">
      <c r="A386" s="24"/>
      <c r="C386" s="151"/>
      <c r="I386" s="123" t="str" cm="1">
        <f t="array" aca="1" ref="I386" ca="1">IF(N386="Ativo",IFERROR(_xlfn.XLOOKUP(H386,INDIRECT("'TV_"&amp;B386&amp;"'!B:B"),INDIRECT("'TV_"&amp;B386&amp;"'!C:C"),0)-_xlfn.XLOOKUP(H386,INDIRECT("'TV_"&amp;B386&amp;"'!B:B"),INDIRECT("'TV_"&amp;B386&amp;"'!D:D"),0),""),"")</f>
        <v/>
      </c>
      <c r="L386" s="122"/>
      <c r="M386" s="122"/>
      <c r="N386" s="123" t="str">
        <f t="shared" ca="1" si="10"/>
        <v/>
      </c>
      <c r="P386" s="122"/>
      <c r="AD386" s="145"/>
    </row>
    <row r="387" spans="1:30" s="121" customFormat="1" ht="14.25" x14ac:dyDescent="0.3">
      <c r="A387" s="24"/>
      <c r="C387" s="151"/>
      <c r="I387" s="123" t="str" cm="1">
        <f t="array" aca="1" ref="I387" ca="1">IF(N387="Ativo",IFERROR(_xlfn.XLOOKUP(H387,INDIRECT("'TV_"&amp;B387&amp;"'!B:B"),INDIRECT("'TV_"&amp;B387&amp;"'!C:C"),0)-_xlfn.XLOOKUP(H387,INDIRECT("'TV_"&amp;B387&amp;"'!B:B"),INDIRECT("'TV_"&amp;B387&amp;"'!D:D"),0),""),"")</f>
        <v/>
      </c>
      <c r="L387" s="122"/>
      <c r="M387" s="122"/>
      <c r="N387" s="123" t="str">
        <f t="shared" ca="1" si="10"/>
        <v/>
      </c>
      <c r="P387" s="122"/>
      <c r="AD387" s="145"/>
    </row>
    <row r="388" spans="1:30" s="121" customFormat="1" ht="14.25" x14ac:dyDescent="0.3">
      <c r="A388" s="24"/>
      <c r="C388" s="151"/>
      <c r="I388" s="123" t="str" cm="1">
        <f t="array" aca="1" ref="I388" ca="1">IF(N388="Ativo",IFERROR(_xlfn.XLOOKUP(H388,INDIRECT("'TV_"&amp;B388&amp;"'!B:B"),INDIRECT("'TV_"&amp;B388&amp;"'!C:C"),0)-_xlfn.XLOOKUP(H388,INDIRECT("'TV_"&amp;B388&amp;"'!B:B"),INDIRECT("'TV_"&amp;B388&amp;"'!D:D"),0),""),"")</f>
        <v/>
      </c>
      <c r="L388" s="122"/>
      <c r="M388" s="122"/>
      <c r="N388" s="123" t="str">
        <f t="shared" ca="1" si="10"/>
        <v/>
      </c>
      <c r="P388" s="122"/>
      <c r="AD388" s="145"/>
    </row>
    <row r="389" spans="1:30" s="121" customFormat="1" ht="14.25" x14ac:dyDescent="0.3">
      <c r="A389" s="24"/>
      <c r="C389" s="151"/>
      <c r="I389" s="123" t="str" cm="1">
        <f t="array" aca="1" ref="I389" ca="1">IF(N389="Ativo",IFERROR(_xlfn.XLOOKUP(H389,INDIRECT("'TV_"&amp;B389&amp;"'!B:B"),INDIRECT("'TV_"&amp;B389&amp;"'!C:C"),0)-_xlfn.XLOOKUP(H389,INDIRECT("'TV_"&amp;B389&amp;"'!B:B"),INDIRECT("'TV_"&amp;B389&amp;"'!D:D"),0),""),"")</f>
        <v/>
      </c>
      <c r="L389" s="122"/>
      <c r="M389" s="122"/>
      <c r="N389" s="123" t="str">
        <f t="shared" ca="1" si="10"/>
        <v/>
      </c>
      <c r="P389" s="122"/>
      <c r="AD389" s="145"/>
    </row>
    <row r="390" spans="1:30" s="121" customFormat="1" ht="14.25" x14ac:dyDescent="0.3">
      <c r="A390" s="24"/>
      <c r="C390" s="151"/>
      <c r="I390" s="123" t="str" cm="1">
        <f t="array" aca="1" ref="I390" ca="1">IF(N390="Ativo",IFERROR(_xlfn.XLOOKUP(H390,INDIRECT("'TV_"&amp;B390&amp;"'!B:B"),INDIRECT("'TV_"&amp;B390&amp;"'!C:C"),0)-_xlfn.XLOOKUP(H390,INDIRECT("'TV_"&amp;B390&amp;"'!B:B"),INDIRECT("'TV_"&amp;B390&amp;"'!D:D"),0),""),"")</f>
        <v/>
      </c>
      <c r="L390" s="122"/>
      <c r="M390" s="122"/>
      <c r="N390" s="123" t="str">
        <f t="shared" ca="1" si="10"/>
        <v/>
      </c>
      <c r="P390" s="122"/>
      <c r="AD390" s="145"/>
    </row>
    <row r="391" spans="1:30" s="121" customFormat="1" ht="14.25" x14ac:dyDescent="0.3">
      <c r="A391" s="24"/>
      <c r="C391" s="151"/>
      <c r="I391" s="123" t="str" cm="1">
        <f t="array" aca="1" ref="I391" ca="1">IF(N391="Ativo",IFERROR(_xlfn.XLOOKUP(H391,INDIRECT("'TV_"&amp;B391&amp;"'!B:B"),INDIRECT("'TV_"&amp;B391&amp;"'!C:C"),0)-_xlfn.XLOOKUP(H391,INDIRECT("'TV_"&amp;B391&amp;"'!B:B"),INDIRECT("'TV_"&amp;B391&amp;"'!D:D"),0),""),"")</f>
        <v/>
      </c>
      <c r="L391" s="122"/>
      <c r="M391" s="122"/>
      <c r="N391" s="123" t="str">
        <f t="shared" ca="1" si="10"/>
        <v/>
      </c>
      <c r="P391" s="122"/>
      <c r="AD391" s="145"/>
    </row>
    <row r="392" spans="1:30" s="121" customFormat="1" ht="14.25" x14ac:dyDescent="0.3">
      <c r="A392" s="24"/>
      <c r="C392" s="151"/>
      <c r="I392" s="123" t="str" cm="1">
        <f t="array" aca="1" ref="I392" ca="1">IF(N392="Ativo",IFERROR(_xlfn.XLOOKUP(H392,INDIRECT("'TV_"&amp;B392&amp;"'!B:B"),INDIRECT("'TV_"&amp;B392&amp;"'!C:C"),0)-_xlfn.XLOOKUP(H392,INDIRECT("'TV_"&amp;B392&amp;"'!B:B"),INDIRECT("'TV_"&amp;B392&amp;"'!D:D"),0),""),"")</f>
        <v/>
      </c>
      <c r="L392" s="122"/>
      <c r="M392" s="122"/>
      <c r="N392" s="123" t="str">
        <f t="shared" ca="1" si="10"/>
        <v/>
      </c>
      <c r="P392" s="122"/>
      <c r="AD392" s="145"/>
    </row>
    <row r="393" spans="1:30" s="121" customFormat="1" ht="14.25" x14ac:dyDescent="0.3">
      <c r="A393" s="24"/>
      <c r="C393" s="151"/>
      <c r="I393" s="123" t="str" cm="1">
        <f t="array" aca="1" ref="I393" ca="1">IF(N393="Ativo",IFERROR(_xlfn.XLOOKUP(H393,INDIRECT("'TV_"&amp;B393&amp;"'!B:B"),INDIRECT("'TV_"&amp;B393&amp;"'!C:C"),0)-_xlfn.XLOOKUP(H393,INDIRECT("'TV_"&amp;B393&amp;"'!B:B"),INDIRECT("'TV_"&amp;B393&amp;"'!D:D"),0),""),"")</f>
        <v/>
      </c>
      <c r="L393" s="122"/>
      <c r="M393" s="122"/>
      <c r="N393" s="123" t="str">
        <f t="shared" ca="1" si="10"/>
        <v/>
      </c>
      <c r="P393" s="122"/>
      <c r="AD393" s="145"/>
    </row>
    <row r="394" spans="1:30" s="121" customFormat="1" ht="14.25" x14ac:dyDescent="0.3">
      <c r="A394" s="24"/>
      <c r="C394" s="151"/>
      <c r="I394" s="123" t="str" cm="1">
        <f t="array" aca="1" ref="I394" ca="1">IF(N394="Ativo",IFERROR(_xlfn.XLOOKUP(H394,INDIRECT("'TV_"&amp;B394&amp;"'!B:B"),INDIRECT("'TV_"&amp;B394&amp;"'!C:C"),0)-_xlfn.XLOOKUP(H394,INDIRECT("'TV_"&amp;B394&amp;"'!B:B"),INDIRECT("'TV_"&amp;B394&amp;"'!D:D"),0),""),"")</f>
        <v/>
      </c>
      <c r="L394" s="122"/>
      <c r="M394" s="122"/>
      <c r="N394" s="123" t="str">
        <f t="shared" ca="1" si="10"/>
        <v/>
      </c>
      <c r="P394" s="122"/>
      <c r="AD394" s="145"/>
    </row>
    <row r="395" spans="1:30" s="121" customFormat="1" ht="14.25" x14ac:dyDescent="0.3">
      <c r="A395" s="24"/>
      <c r="C395" s="151"/>
      <c r="I395" s="123" t="str" cm="1">
        <f t="array" aca="1" ref="I395" ca="1">IF(N395="Ativo",IFERROR(_xlfn.XLOOKUP(H395,INDIRECT("'TV_"&amp;B395&amp;"'!B:B"),INDIRECT("'TV_"&amp;B395&amp;"'!C:C"),0)-_xlfn.XLOOKUP(H395,INDIRECT("'TV_"&amp;B395&amp;"'!B:B"),INDIRECT("'TV_"&amp;B395&amp;"'!D:D"),0),""),"")</f>
        <v/>
      </c>
      <c r="L395" s="122"/>
      <c r="M395" s="122"/>
      <c r="N395" s="123" t="str">
        <f t="shared" ca="1" si="10"/>
        <v/>
      </c>
      <c r="P395" s="122"/>
      <c r="AD395" s="145"/>
    </row>
    <row r="396" spans="1:30" s="121" customFormat="1" ht="14.25" x14ac:dyDescent="0.3">
      <c r="A396" s="24"/>
      <c r="C396" s="151"/>
      <c r="I396" s="123" t="str" cm="1">
        <f t="array" aca="1" ref="I396" ca="1">IF(N396="Ativo",IFERROR(_xlfn.XLOOKUP(H396,INDIRECT("'TV_"&amp;B396&amp;"'!B:B"),INDIRECT("'TV_"&amp;B396&amp;"'!C:C"),0)-_xlfn.XLOOKUP(H396,INDIRECT("'TV_"&amp;B396&amp;"'!B:B"),INDIRECT("'TV_"&amp;B396&amp;"'!D:D"),0),""),"")</f>
        <v/>
      </c>
      <c r="L396" s="122"/>
      <c r="M396" s="122"/>
      <c r="N396" s="123" t="str">
        <f t="shared" ca="1" si="10"/>
        <v/>
      </c>
      <c r="P396" s="122"/>
      <c r="AD396" s="145"/>
    </row>
    <row r="397" spans="1:30" s="121" customFormat="1" ht="14.25" x14ac:dyDescent="0.3">
      <c r="A397" s="24"/>
      <c r="C397" s="151"/>
      <c r="I397" s="123" t="str" cm="1">
        <f t="array" aca="1" ref="I397" ca="1">IF(N397="Ativo",IFERROR(_xlfn.XLOOKUP(H397,INDIRECT("'TV_"&amp;B397&amp;"'!B:B"),INDIRECT("'TV_"&amp;B397&amp;"'!C:C"),0)-_xlfn.XLOOKUP(H397,INDIRECT("'TV_"&amp;B397&amp;"'!B:B"),INDIRECT("'TV_"&amp;B397&amp;"'!D:D"),0),""),"")</f>
        <v/>
      </c>
      <c r="L397" s="122"/>
      <c r="M397" s="122"/>
      <c r="N397" s="123" t="str">
        <f t="shared" ca="1" si="10"/>
        <v/>
      </c>
      <c r="P397" s="122"/>
      <c r="AD397" s="145"/>
    </row>
    <row r="398" spans="1:30" s="121" customFormat="1" ht="14.25" x14ac:dyDescent="0.3">
      <c r="A398" s="24"/>
      <c r="C398" s="151"/>
      <c r="I398" s="123" t="str" cm="1">
        <f t="array" aca="1" ref="I398" ca="1">IF(N398="Ativo",IFERROR(_xlfn.XLOOKUP(H398,INDIRECT("'TV_"&amp;B398&amp;"'!B:B"),INDIRECT("'TV_"&amp;B398&amp;"'!C:C"),0)-_xlfn.XLOOKUP(H398,INDIRECT("'TV_"&amp;B398&amp;"'!B:B"),INDIRECT("'TV_"&amp;B398&amp;"'!D:D"),0),""),"")</f>
        <v/>
      </c>
      <c r="L398" s="122"/>
      <c r="M398" s="122"/>
      <c r="N398" s="123" t="str">
        <f t="shared" ca="1" si="10"/>
        <v/>
      </c>
      <c r="P398" s="122"/>
      <c r="AD398" s="145"/>
    </row>
    <row r="399" spans="1:30" s="121" customFormat="1" ht="14.25" x14ac:dyDescent="0.3">
      <c r="A399" s="24"/>
      <c r="C399" s="151"/>
      <c r="I399" s="123" t="str" cm="1">
        <f t="array" aca="1" ref="I399" ca="1">IF(N399="Ativo",IFERROR(_xlfn.XLOOKUP(H399,INDIRECT("'TV_"&amp;B399&amp;"'!B:B"),INDIRECT("'TV_"&amp;B399&amp;"'!C:C"),0)-_xlfn.XLOOKUP(H399,INDIRECT("'TV_"&amp;B399&amp;"'!B:B"),INDIRECT("'TV_"&amp;B399&amp;"'!D:D"),0),""),"")</f>
        <v/>
      </c>
      <c r="L399" s="122"/>
      <c r="M399" s="122"/>
      <c r="N399" s="123" t="str">
        <f t="shared" ca="1" si="10"/>
        <v/>
      </c>
      <c r="P399" s="122"/>
      <c r="AD399" s="145"/>
    </row>
    <row r="400" spans="1:30" s="121" customFormat="1" ht="14.25" x14ac:dyDescent="0.3">
      <c r="A400" s="24"/>
      <c r="C400" s="151"/>
      <c r="I400" s="123" t="str" cm="1">
        <f t="array" aca="1" ref="I400" ca="1">IF(N400="Ativo",IFERROR(_xlfn.XLOOKUP(H400,INDIRECT("'TV_"&amp;B400&amp;"'!B:B"),INDIRECT("'TV_"&amp;B400&amp;"'!C:C"),0)-_xlfn.XLOOKUP(H400,INDIRECT("'TV_"&amp;B400&amp;"'!B:B"),INDIRECT("'TV_"&amp;B400&amp;"'!D:D"),0),""),"")</f>
        <v/>
      </c>
      <c r="L400" s="122"/>
      <c r="M400" s="122"/>
      <c r="N400" s="123" t="str">
        <f t="shared" ca="1" si="10"/>
        <v/>
      </c>
      <c r="P400" s="122"/>
      <c r="AD400" s="145"/>
    </row>
    <row r="401" spans="1:30" s="121" customFormat="1" ht="14.25" x14ac:dyDescent="0.3">
      <c r="A401" s="24"/>
      <c r="C401" s="151"/>
      <c r="I401" s="123" t="str" cm="1">
        <f t="array" aca="1" ref="I401" ca="1">IF(N401="Ativo",IFERROR(_xlfn.XLOOKUP(H401,INDIRECT("'TV_"&amp;B401&amp;"'!B:B"),INDIRECT("'TV_"&amp;B401&amp;"'!C:C"),0)-_xlfn.XLOOKUP(H401,INDIRECT("'TV_"&amp;B401&amp;"'!B:B"),INDIRECT("'TV_"&amp;B401&amp;"'!D:D"),0),""),"")</f>
        <v/>
      </c>
      <c r="L401" s="122"/>
      <c r="M401" s="122"/>
      <c r="N401" s="123" t="str">
        <f t="shared" ca="1" si="10"/>
        <v/>
      </c>
      <c r="P401" s="122"/>
      <c r="AD401" s="145"/>
    </row>
    <row r="402" spans="1:30" s="121" customFormat="1" ht="14.25" x14ac:dyDescent="0.3">
      <c r="A402" s="24"/>
      <c r="C402" s="151"/>
      <c r="I402" s="123" t="str" cm="1">
        <f t="array" aca="1" ref="I402" ca="1">IF(N402="Ativo",IFERROR(_xlfn.XLOOKUP(H402,INDIRECT("'TV_"&amp;B402&amp;"'!B:B"),INDIRECT("'TV_"&amp;B402&amp;"'!C:C"),0)-_xlfn.XLOOKUP(H402,INDIRECT("'TV_"&amp;B402&amp;"'!B:B"),INDIRECT("'TV_"&amp;B402&amp;"'!D:D"),0),""),"")</f>
        <v/>
      </c>
      <c r="L402" s="122"/>
      <c r="M402" s="122"/>
      <c r="N402" s="123" t="str">
        <f t="shared" ca="1" si="10"/>
        <v/>
      </c>
      <c r="P402" s="122"/>
      <c r="AD402" s="145"/>
    </row>
    <row r="403" spans="1:30" s="121" customFormat="1" ht="14.25" x14ac:dyDescent="0.3">
      <c r="A403" s="24"/>
      <c r="C403" s="151"/>
      <c r="I403" s="123" t="str" cm="1">
        <f t="array" aca="1" ref="I403" ca="1">IF(N403="Ativo",IFERROR(_xlfn.XLOOKUP(H403,INDIRECT("'TV_"&amp;B403&amp;"'!B:B"),INDIRECT("'TV_"&amp;B403&amp;"'!C:C"),0)-_xlfn.XLOOKUP(H403,INDIRECT("'TV_"&amp;B403&amp;"'!B:B"),INDIRECT("'TV_"&amp;B403&amp;"'!D:D"),0),""),"")</f>
        <v/>
      </c>
      <c r="L403" s="122"/>
      <c r="M403" s="122"/>
      <c r="N403" s="123" t="str">
        <f t="shared" ca="1" si="10"/>
        <v/>
      </c>
      <c r="P403" s="122"/>
      <c r="AD403" s="145"/>
    </row>
    <row r="404" spans="1:30" s="121" customFormat="1" ht="14.25" x14ac:dyDescent="0.3">
      <c r="A404" s="24"/>
      <c r="C404" s="151"/>
      <c r="I404" s="123" t="str" cm="1">
        <f t="array" aca="1" ref="I404" ca="1">IF(N404="Ativo",IFERROR(_xlfn.XLOOKUP(H404,INDIRECT("'TV_"&amp;B404&amp;"'!B:B"),INDIRECT("'TV_"&amp;B404&amp;"'!C:C"),0)-_xlfn.XLOOKUP(H404,INDIRECT("'TV_"&amp;B404&amp;"'!B:B"),INDIRECT("'TV_"&amp;B404&amp;"'!D:D"),0),""),"")</f>
        <v/>
      </c>
      <c r="L404" s="122"/>
      <c r="M404" s="122"/>
      <c r="N404" s="123" t="str">
        <f t="shared" ca="1" si="10"/>
        <v/>
      </c>
      <c r="P404" s="122"/>
      <c r="AD404" s="145"/>
    </row>
    <row r="405" spans="1:30" s="121" customFormat="1" ht="14.25" x14ac:dyDescent="0.3">
      <c r="A405" s="24"/>
      <c r="C405" s="151"/>
      <c r="I405" s="123" t="str" cm="1">
        <f t="array" aca="1" ref="I405" ca="1">IF(N405="Ativo",IFERROR(_xlfn.XLOOKUP(H405,INDIRECT("'TV_"&amp;B405&amp;"'!B:B"),INDIRECT("'TV_"&amp;B405&amp;"'!C:C"),0)-_xlfn.XLOOKUP(H405,INDIRECT("'TV_"&amp;B405&amp;"'!B:B"),INDIRECT("'TV_"&amp;B405&amp;"'!D:D"),0),""),"")</f>
        <v/>
      </c>
      <c r="L405" s="122"/>
      <c r="M405" s="122"/>
      <c r="N405" s="123" t="str">
        <f t="shared" ca="1" si="10"/>
        <v/>
      </c>
      <c r="P405" s="122"/>
      <c r="AD405" s="145"/>
    </row>
    <row r="406" spans="1:30" s="121" customFormat="1" ht="14.25" x14ac:dyDescent="0.3">
      <c r="A406" s="24"/>
      <c r="C406" s="151"/>
      <c r="I406" s="123" t="str" cm="1">
        <f t="array" aca="1" ref="I406" ca="1">IF(N406="Ativo",IFERROR(_xlfn.XLOOKUP(H406,INDIRECT("'TV_"&amp;B406&amp;"'!B:B"),INDIRECT("'TV_"&amp;B406&amp;"'!C:C"),0)-_xlfn.XLOOKUP(H406,INDIRECT("'TV_"&amp;B406&amp;"'!B:B"),INDIRECT("'TV_"&amp;B406&amp;"'!D:D"),0),""),"")</f>
        <v/>
      </c>
      <c r="L406" s="122"/>
      <c r="M406" s="122"/>
      <c r="N406" s="123" t="str">
        <f t="shared" ca="1" si="10"/>
        <v/>
      </c>
      <c r="P406" s="122"/>
      <c r="AD406" s="145"/>
    </row>
    <row r="407" spans="1:30" s="121" customFormat="1" ht="14.25" x14ac:dyDescent="0.3">
      <c r="A407" s="24"/>
      <c r="C407" s="151"/>
      <c r="I407" s="123" t="str" cm="1">
        <f t="array" aca="1" ref="I407" ca="1">IF(N407="Ativo",IFERROR(_xlfn.XLOOKUP(H407,INDIRECT("'TV_"&amp;B407&amp;"'!B:B"),INDIRECT("'TV_"&amp;B407&amp;"'!C:C"),0)-_xlfn.XLOOKUP(H407,INDIRECT("'TV_"&amp;B407&amp;"'!B:B"),INDIRECT("'TV_"&amp;B407&amp;"'!D:D"),0),""),"")</f>
        <v/>
      </c>
      <c r="L407" s="122"/>
      <c r="M407" s="122"/>
      <c r="N407" s="123" t="str">
        <f t="shared" ca="1" si="10"/>
        <v/>
      </c>
      <c r="P407" s="122"/>
      <c r="AD407" s="145"/>
    </row>
    <row r="408" spans="1:30" s="121" customFormat="1" ht="14.25" x14ac:dyDescent="0.3">
      <c r="A408" s="24"/>
      <c r="C408" s="151"/>
      <c r="I408" s="123" t="str" cm="1">
        <f t="array" aca="1" ref="I408" ca="1">IF(N408="Ativo",IFERROR(_xlfn.XLOOKUP(H408,INDIRECT("'TV_"&amp;B408&amp;"'!B:B"),INDIRECT("'TV_"&amp;B408&amp;"'!C:C"),0)-_xlfn.XLOOKUP(H408,INDIRECT("'TV_"&amp;B408&amp;"'!B:B"),INDIRECT("'TV_"&amp;B408&amp;"'!D:D"),0),""),"")</f>
        <v/>
      </c>
      <c r="L408" s="122"/>
      <c r="M408" s="122"/>
      <c r="N408" s="123" t="str">
        <f t="shared" ref="N408:N471" ca="1" si="11">IF(M408="","",IF(O408="Em negociação",IF(TODAY()-L408&gt;5,"Inativo","Ativo"),IF(O408="Instalado",IF(IF(K$2=FALSE,I$1,TODAY())&lt;=M408,"Ativo","Inativo"),IF(O408="Fechamento",IF(IF(K$2=FALSE,I$1,TODAY())&lt;=M408,"Ativo","Inativo"),"Inativo"))))</f>
        <v/>
      </c>
      <c r="P408" s="122"/>
      <c r="AD408" s="145"/>
    </row>
    <row r="409" spans="1:30" s="121" customFormat="1" ht="14.25" x14ac:dyDescent="0.3">
      <c r="A409" s="24"/>
      <c r="C409" s="151"/>
      <c r="I409" s="123" t="str" cm="1">
        <f t="array" aca="1" ref="I409" ca="1">IF(N409="Ativo",IFERROR(_xlfn.XLOOKUP(H409,INDIRECT("'TV_"&amp;B409&amp;"'!B:B"),INDIRECT("'TV_"&amp;B409&amp;"'!C:C"),0)-_xlfn.XLOOKUP(H409,INDIRECT("'TV_"&amp;B409&amp;"'!B:B"),INDIRECT("'TV_"&amp;B409&amp;"'!D:D"),0),""),"")</f>
        <v/>
      </c>
      <c r="L409" s="122"/>
      <c r="M409" s="122"/>
      <c r="N409" s="123" t="str">
        <f t="shared" ca="1" si="11"/>
        <v/>
      </c>
      <c r="P409" s="122"/>
      <c r="AD409" s="145"/>
    </row>
    <row r="410" spans="1:30" s="121" customFormat="1" ht="14.25" x14ac:dyDescent="0.3">
      <c r="A410" s="24"/>
      <c r="C410" s="151"/>
      <c r="I410" s="123" t="str" cm="1">
        <f t="array" aca="1" ref="I410" ca="1">IF(N410="Ativo",IFERROR(_xlfn.XLOOKUP(H410,INDIRECT("'TV_"&amp;B410&amp;"'!B:B"),INDIRECT("'TV_"&amp;B410&amp;"'!C:C"),0)-_xlfn.XLOOKUP(H410,INDIRECT("'TV_"&amp;B410&amp;"'!B:B"),INDIRECT("'TV_"&amp;B410&amp;"'!D:D"),0),""),"")</f>
        <v/>
      </c>
      <c r="L410" s="122"/>
      <c r="M410" s="122"/>
      <c r="N410" s="123" t="str">
        <f t="shared" ca="1" si="11"/>
        <v/>
      </c>
      <c r="P410" s="122"/>
      <c r="AD410" s="145"/>
    </row>
    <row r="411" spans="1:30" s="121" customFormat="1" ht="14.25" x14ac:dyDescent="0.3">
      <c r="A411" s="24"/>
      <c r="C411" s="151"/>
      <c r="I411" s="123" t="str" cm="1">
        <f t="array" aca="1" ref="I411" ca="1">IF(N411="Ativo",IFERROR(_xlfn.XLOOKUP(H411,INDIRECT("'TV_"&amp;B411&amp;"'!B:B"),INDIRECT("'TV_"&amp;B411&amp;"'!C:C"),0)-_xlfn.XLOOKUP(H411,INDIRECT("'TV_"&amp;B411&amp;"'!B:B"),INDIRECT("'TV_"&amp;B411&amp;"'!D:D"),0),""),"")</f>
        <v/>
      </c>
      <c r="L411" s="122"/>
      <c r="M411" s="122"/>
      <c r="N411" s="123" t="str">
        <f t="shared" ca="1" si="11"/>
        <v/>
      </c>
      <c r="P411" s="122"/>
      <c r="AD411" s="145"/>
    </row>
    <row r="412" spans="1:30" s="121" customFormat="1" ht="14.25" x14ac:dyDescent="0.3">
      <c r="A412" s="24"/>
      <c r="C412" s="151"/>
      <c r="I412" s="123" t="str" cm="1">
        <f t="array" aca="1" ref="I412" ca="1">IF(N412="Ativo",IFERROR(_xlfn.XLOOKUP(H412,INDIRECT("'TV_"&amp;B412&amp;"'!B:B"),INDIRECT("'TV_"&amp;B412&amp;"'!C:C"),0)-_xlfn.XLOOKUP(H412,INDIRECT("'TV_"&amp;B412&amp;"'!B:B"),INDIRECT("'TV_"&amp;B412&amp;"'!D:D"),0),""),"")</f>
        <v/>
      </c>
      <c r="L412" s="122"/>
      <c r="M412" s="122"/>
      <c r="N412" s="123" t="str">
        <f t="shared" ca="1" si="11"/>
        <v/>
      </c>
      <c r="P412" s="122"/>
      <c r="AD412" s="145"/>
    </row>
    <row r="413" spans="1:30" s="121" customFormat="1" ht="14.25" x14ac:dyDescent="0.3">
      <c r="A413" s="24"/>
      <c r="C413" s="151"/>
      <c r="I413" s="123" t="str" cm="1">
        <f t="array" aca="1" ref="I413" ca="1">IF(N413="Ativo",IFERROR(_xlfn.XLOOKUP(H413,INDIRECT("'TV_"&amp;B413&amp;"'!B:B"),INDIRECT("'TV_"&amp;B413&amp;"'!C:C"),0)-_xlfn.XLOOKUP(H413,INDIRECT("'TV_"&amp;B413&amp;"'!B:B"),INDIRECT("'TV_"&amp;B413&amp;"'!D:D"),0),""),"")</f>
        <v/>
      </c>
      <c r="L413" s="122"/>
      <c r="M413" s="122"/>
      <c r="N413" s="123" t="str">
        <f t="shared" ca="1" si="11"/>
        <v/>
      </c>
      <c r="P413" s="122"/>
      <c r="AD413" s="145"/>
    </row>
    <row r="414" spans="1:30" s="121" customFormat="1" ht="14.25" x14ac:dyDescent="0.3">
      <c r="A414" s="24"/>
      <c r="C414" s="151"/>
      <c r="I414" s="123" t="str" cm="1">
        <f t="array" aca="1" ref="I414" ca="1">IF(N414="Ativo",IFERROR(_xlfn.XLOOKUP(H414,INDIRECT("'TV_"&amp;B414&amp;"'!B:B"),INDIRECT("'TV_"&amp;B414&amp;"'!C:C"),0)-_xlfn.XLOOKUP(H414,INDIRECT("'TV_"&amp;B414&amp;"'!B:B"),INDIRECT("'TV_"&amp;B414&amp;"'!D:D"),0),""),"")</f>
        <v/>
      </c>
      <c r="L414" s="122"/>
      <c r="M414" s="122"/>
      <c r="N414" s="123" t="str">
        <f t="shared" ca="1" si="11"/>
        <v/>
      </c>
      <c r="P414" s="122"/>
      <c r="AD414" s="145"/>
    </row>
    <row r="415" spans="1:30" s="121" customFormat="1" ht="14.25" x14ac:dyDescent="0.3">
      <c r="A415" s="24"/>
      <c r="C415" s="151"/>
      <c r="I415" s="123" t="str" cm="1">
        <f t="array" aca="1" ref="I415" ca="1">IF(N415="Ativo",IFERROR(_xlfn.XLOOKUP(H415,INDIRECT("'TV_"&amp;B415&amp;"'!B:B"),INDIRECT("'TV_"&amp;B415&amp;"'!C:C"),0)-_xlfn.XLOOKUP(H415,INDIRECT("'TV_"&amp;B415&amp;"'!B:B"),INDIRECT("'TV_"&amp;B415&amp;"'!D:D"),0),""),"")</f>
        <v/>
      </c>
      <c r="L415" s="122"/>
      <c r="M415" s="122"/>
      <c r="N415" s="123" t="str">
        <f t="shared" ca="1" si="11"/>
        <v/>
      </c>
      <c r="P415" s="122"/>
      <c r="AD415" s="145"/>
    </row>
    <row r="416" spans="1:30" s="121" customFormat="1" ht="14.25" x14ac:dyDescent="0.3">
      <c r="A416" s="24"/>
      <c r="C416" s="151"/>
      <c r="I416" s="123" t="str" cm="1">
        <f t="array" aca="1" ref="I416" ca="1">IF(N416="Ativo",IFERROR(_xlfn.XLOOKUP(H416,INDIRECT("'TV_"&amp;B416&amp;"'!B:B"),INDIRECT("'TV_"&amp;B416&amp;"'!C:C"),0)-_xlfn.XLOOKUP(H416,INDIRECT("'TV_"&amp;B416&amp;"'!B:B"),INDIRECT("'TV_"&amp;B416&amp;"'!D:D"),0),""),"")</f>
        <v/>
      </c>
      <c r="L416" s="122"/>
      <c r="M416" s="122"/>
      <c r="N416" s="123" t="str">
        <f t="shared" ca="1" si="11"/>
        <v/>
      </c>
      <c r="P416" s="122"/>
      <c r="AD416" s="145"/>
    </row>
    <row r="417" spans="1:30" s="121" customFormat="1" ht="14.25" x14ac:dyDescent="0.3">
      <c r="A417" s="24"/>
      <c r="C417" s="151"/>
      <c r="I417" s="123" t="str" cm="1">
        <f t="array" aca="1" ref="I417" ca="1">IF(N417="Ativo",IFERROR(_xlfn.XLOOKUP(H417,INDIRECT("'TV_"&amp;B417&amp;"'!B:B"),INDIRECT("'TV_"&amp;B417&amp;"'!C:C"),0)-_xlfn.XLOOKUP(H417,INDIRECT("'TV_"&amp;B417&amp;"'!B:B"),INDIRECT("'TV_"&amp;B417&amp;"'!D:D"),0),""),"")</f>
        <v/>
      </c>
      <c r="L417" s="122"/>
      <c r="M417" s="122"/>
      <c r="N417" s="123" t="str">
        <f t="shared" ca="1" si="11"/>
        <v/>
      </c>
      <c r="P417" s="122"/>
      <c r="AD417" s="145"/>
    </row>
    <row r="418" spans="1:30" s="121" customFormat="1" ht="14.25" x14ac:dyDescent="0.3">
      <c r="A418" s="24"/>
      <c r="C418" s="151"/>
      <c r="I418" s="123" t="str" cm="1">
        <f t="array" aca="1" ref="I418" ca="1">IF(N418="Ativo",IFERROR(_xlfn.XLOOKUP(H418,INDIRECT("'TV_"&amp;B418&amp;"'!B:B"),INDIRECT("'TV_"&amp;B418&amp;"'!C:C"),0)-_xlfn.XLOOKUP(H418,INDIRECT("'TV_"&amp;B418&amp;"'!B:B"),INDIRECT("'TV_"&amp;B418&amp;"'!D:D"),0),""),"")</f>
        <v/>
      </c>
      <c r="L418" s="122"/>
      <c r="M418" s="122"/>
      <c r="N418" s="123" t="str">
        <f t="shared" ca="1" si="11"/>
        <v/>
      </c>
      <c r="P418" s="122"/>
      <c r="AD418" s="145"/>
    </row>
    <row r="419" spans="1:30" s="121" customFormat="1" ht="14.25" x14ac:dyDescent="0.3">
      <c r="A419" s="24"/>
      <c r="C419" s="151"/>
      <c r="I419" s="123" t="str" cm="1">
        <f t="array" aca="1" ref="I419" ca="1">IF(N419="Ativo",IFERROR(_xlfn.XLOOKUP(H419,INDIRECT("'TV_"&amp;B419&amp;"'!B:B"),INDIRECT("'TV_"&amp;B419&amp;"'!C:C"),0)-_xlfn.XLOOKUP(H419,INDIRECT("'TV_"&amp;B419&amp;"'!B:B"),INDIRECT("'TV_"&amp;B419&amp;"'!D:D"),0),""),"")</f>
        <v/>
      </c>
      <c r="L419" s="122"/>
      <c r="M419" s="122"/>
      <c r="N419" s="123" t="str">
        <f t="shared" ca="1" si="11"/>
        <v/>
      </c>
      <c r="P419" s="122"/>
      <c r="AD419" s="145"/>
    </row>
    <row r="420" spans="1:30" s="121" customFormat="1" ht="14.25" x14ac:dyDescent="0.3">
      <c r="A420" s="24"/>
      <c r="C420" s="151"/>
      <c r="I420" s="123" t="str" cm="1">
        <f t="array" aca="1" ref="I420" ca="1">IF(N420="Ativo",IFERROR(_xlfn.XLOOKUP(H420,INDIRECT("'TV_"&amp;B420&amp;"'!B:B"),INDIRECT("'TV_"&amp;B420&amp;"'!C:C"),0)-_xlfn.XLOOKUP(H420,INDIRECT("'TV_"&amp;B420&amp;"'!B:B"),INDIRECT("'TV_"&amp;B420&amp;"'!D:D"),0),""),"")</f>
        <v/>
      </c>
      <c r="L420" s="122"/>
      <c r="M420" s="122"/>
      <c r="N420" s="123" t="str">
        <f t="shared" ca="1" si="11"/>
        <v/>
      </c>
      <c r="P420" s="122"/>
      <c r="AD420" s="145"/>
    </row>
    <row r="421" spans="1:30" s="121" customFormat="1" ht="14.25" x14ac:dyDescent="0.3">
      <c r="A421" s="24"/>
      <c r="C421" s="151"/>
      <c r="I421" s="123" t="str" cm="1">
        <f t="array" aca="1" ref="I421" ca="1">IF(N421="Ativo",IFERROR(_xlfn.XLOOKUP(H421,INDIRECT("'TV_"&amp;B421&amp;"'!B:B"),INDIRECT("'TV_"&amp;B421&amp;"'!C:C"),0)-_xlfn.XLOOKUP(H421,INDIRECT("'TV_"&amp;B421&amp;"'!B:B"),INDIRECT("'TV_"&amp;B421&amp;"'!D:D"),0),""),"")</f>
        <v/>
      </c>
      <c r="L421" s="122"/>
      <c r="M421" s="122"/>
      <c r="N421" s="123" t="str">
        <f t="shared" ca="1" si="11"/>
        <v/>
      </c>
      <c r="P421" s="122"/>
      <c r="AD421" s="145"/>
    </row>
    <row r="422" spans="1:30" s="121" customFormat="1" ht="14.25" x14ac:dyDescent="0.3">
      <c r="A422" s="24"/>
      <c r="C422" s="151"/>
      <c r="I422" s="123" t="str" cm="1">
        <f t="array" aca="1" ref="I422" ca="1">IF(N422="Ativo",IFERROR(_xlfn.XLOOKUP(H422,INDIRECT("'TV_"&amp;B422&amp;"'!B:B"),INDIRECT("'TV_"&amp;B422&amp;"'!C:C"),0)-_xlfn.XLOOKUP(H422,INDIRECT("'TV_"&amp;B422&amp;"'!B:B"),INDIRECT("'TV_"&amp;B422&amp;"'!D:D"),0),""),"")</f>
        <v/>
      </c>
      <c r="L422" s="122"/>
      <c r="M422" s="122"/>
      <c r="N422" s="123" t="str">
        <f t="shared" ca="1" si="11"/>
        <v/>
      </c>
      <c r="P422" s="122"/>
      <c r="AD422" s="145"/>
    </row>
    <row r="423" spans="1:30" s="121" customFormat="1" ht="14.25" x14ac:dyDescent="0.3">
      <c r="A423" s="24"/>
      <c r="C423" s="151"/>
      <c r="I423" s="123" t="str" cm="1">
        <f t="array" aca="1" ref="I423" ca="1">IF(N423="Ativo",IFERROR(_xlfn.XLOOKUP(H423,INDIRECT("'TV_"&amp;B423&amp;"'!B:B"),INDIRECT("'TV_"&amp;B423&amp;"'!C:C"),0)-_xlfn.XLOOKUP(H423,INDIRECT("'TV_"&amp;B423&amp;"'!B:B"),INDIRECT("'TV_"&amp;B423&amp;"'!D:D"),0),""),"")</f>
        <v/>
      </c>
      <c r="L423" s="122"/>
      <c r="M423" s="122"/>
      <c r="N423" s="123" t="str">
        <f t="shared" ca="1" si="11"/>
        <v/>
      </c>
      <c r="P423" s="122"/>
      <c r="AD423" s="145"/>
    </row>
    <row r="424" spans="1:30" s="121" customFormat="1" ht="14.25" x14ac:dyDescent="0.3">
      <c r="A424" s="24"/>
      <c r="C424" s="151"/>
      <c r="I424" s="123" t="str" cm="1">
        <f t="array" aca="1" ref="I424" ca="1">IF(N424="Ativo",IFERROR(_xlfn.XLOOKUP(H424,INDIRECT("'TV_"&amp;B424&amp;"'!B:B"),INDIRECT("'TV_"&amp;B424&amp;"'!C:C"),0)-_xlfn.XLOOKUP(H424,INDIRECT("'TV_"&amp;B424&amp;"'!B:B"),INDIRECT("'TV_"&amp;B424&amp;"'!D:D"),0),""),"")</f>
        <v/>
      </c>
      <c r="L424" s="122"/>
      <c r="M424" s="122"/>
      <c r="N424" s="123" t="str">
        <f t="shared" ca="1" si="11"/>
        <v/>
      </c>
      <c r="P424" s="122"/>
      <c r="AD424" s="145"/>
    </row>
    <row r="425" spans="1:30" s="121" customFormat="1" ht="14.25" x14ac:dyDescent="0.3">
      <c r="A425" s="24"/>
      <c r="C425" s="151"/>
      <c r="I425" s="123" t="str" cm="1">
        <f t="array" aca="1" ref="I425" ca="1">IF(N425="Ativo",IFERROR(_xlfn.XLOOKUP(H425,INDIRECT("'TV_"&amp;B425&amp;"'!B:B"),INDIRECT("'TV_"&amp;B425&amp;"'!C:C"),0)-_xlfn.XLOOKUP(H425,INDIRECT("'TV_"&amp;B425&amp;"'!B:B"),INDIRECT("'TV_"&amp;B425&amp;"'!D:D"),0),""),"")</f>
        <v/>
      </c>
      <c r="L425" s="122"/>
      <c r="M425" s="122"/>
      <c r="N425" s="123" t="str">
        <f t="shared" ca="1" si="11"/>
        <v/>
      </c>
      <c r="P425" s="122"/>
      <c r="AD425" s="145"/>
    </row>
    <row r="426" spans="1:30" s="121" customFormat="1" ht="14.25" x14ac:dyDescent="0.3">
      <c r="A426" s="24"/>
      <c r="C426" s="151"/>
      <c r="I426" s="123" t="str" cm="1">
        <f t="array" aca="1" ref="I426" ca="1">IF(N426="Ativo",IFERROR(_xlfn.XLOOKUP(H426,INDIRECT("'TV_"&amp;B426&amp;"'!B:B"),INDIRECT("'TV_"&amp;B426&amp;"'!C:C"),0)-_xlfn.XLOOKUP(H426,INDIRECT("'TV_"&amp;B426&amp;"'!B:B"),INDIRECT("'TV_"&amp;B426&amp;"'!D:D"),0),""),"")</f>
        <v/>
      </c>
      <c r="L426" s="122"/>
      <c r="M426" s="122"/>
      <c r="N426" s="123" t="str">
        <f t="shared" ca="1" si="11"/>
        <v/>
      </c>
      <c r="P426" s="122"/>
      <c r="AD426" s="145"/>
    </row>
    <row r="427" spans="1:30" s="121" customFormat="1" ht="14.25" x14ac:dyDescent="0.3">
      <c r="A427" s="24"/>
      <c r="C427" s="151"/>
      <c r="I427" s="123" t="str" cm="1">
        <f t="array" aca="1" ref="I427" ca="1">IF(N427="Ativo",IFERROR(_xlfn.XLOOKUP(H427,INDIRECT("'TV_"&amp;B427&amp;"'!B:B"),INDIRECT("'TV_"&amp;B427&amp;"'!C:C"),0)-_xlfn.XLOOKUP(H427,INDIRECT("'TV_"&amp;B427&amp;"'!B:B"),INDIRECT("'TV_"&amp;B427&amp;"'!D:D"),0),""),"")</f>
        <v/>
      </c>
      <c r="L427" s="122"/>
      <c r="M427" s="122"/>
      <c r="N427" s="123" t="str">
        <f t="shared" ca="1" si="11"/>
        <v/>
      </c>
      <c r="P427" s="122"/>
      <c r="AD427" s="145"/>
    </row>
    <row r="428" spans="1:30" s="121" customFormat="1" ht="14.25" x14ac:dyDescent="0.3">
      <c r="A428" s="24"/>
      <c r="C428" s="151"/>
      <c r="I428" s="123" t="str" cm="1">
        <f t="array" aca="1" ref="I428" ca="1">IF(N428="Ativo",IFERROR(_xlfn.XLOOKUP(H428,INDIRECT("'TV_"&amp;B428&amp;"'!B:B"),INDIRECT("'TV_"&amp;B428&amp;"'!C:C"),0)-_xlfn.XLOOKUP(H428,INDIRECT("'TV_"&amp;B428&amp;"'!B:B"),INDIRECT("'TV_"&amp;B428&amp;"'!D:D"),0),""),"")</f>
        <v/>
      </c>
      <c r="L428" s="122"/>
      <c r="M428" s="122"/>
      <c r="N428" s="123" t="str">
        <f t="shared" ca="1" si="11"/>
        <v/>
      </c>
      <c r="P428" s="122"/>
      <c r="AD428" s="145"/>
    </row>
    <row r="429" spans="1:30" s="121" customFormat="1" ht="14.25" x14ac:dyDescent="0.3">
      <c r="A429" s="24"/>
      <c r="C429" s="151"/>
      <c r="I429" s="123" t="str" cm="1">
        <f t="array" aca="1" ref="I429" ca="1">IF(N429="Ativo",IFERROR(_xlfn.XLOOKUP(H429,INDIRECT("'TV_"&amp;B429&amp;"'!B:B"),INDIRECT("'TV_"&amp;B429&amp;"'!C:C"),0)-_xlfn.XLOOKUP(H429,INDIRECT("'TV_"&amp;B429&amp;"'!B:B"),INDIRECT("'TV_"&amp;B429&amp;"'!D:D"),0),""),"")</f>
        <v/>
      </c>
      <c r="L429" s="122"/>
      <c r="M429" s="122"/>
      <c r="N429" s="123" t="str">
        <f t="shared" ca="1" si="11"/>
        <v/>
      </c>
      <c r="P429" s="122"/>
      <c r="AD429" s="145"/>
    </row>
    <row r="430" spans="1:30" s="121" customFormat="1" ht="14.25" x14ac:dyDescent="0.3">
      <c r="A430" s="24"/>
      <c r="C430" s="151"/>
      <c r="I430" s="123" t="str" cm="1">
        <f t="array" aca="1" ref="I430" ca="1">IF(N430="Ativo",IFERROR(_xlfn.XLOOKUP(H430,INDIRECT("'TV_"&amp;B430&amp;"'!B:B"),INDIRECT("'TV_"&amp;B430&amp;"'!C:C"),0)-_xlfn.XLOOKUP(H430,INDIRECT("'TV_"&amp;B430&amp;"'!B:B"),INDIRECT("'TV_"&amp;B430&amp;"'!D:D"),0),""),"")</f>
        <v/>
      </c>
      <c r="L430" s="122"/>
      <c r="M430" s="122"/>
      <c r="N430" s="123" t="str">
        <f t="shared" ca="1" si="11"/>
        <v/>
      </c>
      <c r="P430" s="122"/>
      <c r="AD430" s="145"/>
    </row>
    <row r="431" spans="1:30" s="121" customFormat="1" ht="14.25" x14ac:dyDescent="0.3">
      <c r="A431" s="24"/>
      <c r="C431" s="151"/>
      <c r="I431" s="123" t="str" cm="1">
        <f t="array" aca="1" ref="I431" ca="1">IF(N431="Ativo",IFERROR(_xlfn.XLOOKUP(H431,INDIRECT("'TV_"&amp;B431&amp;"'!B:B"),INDIRECT("'TV_"&amp;B431&amp;"'!C:C"),0)-_xlfn.XLOOKUP(H431,INDIRECT("'TV_"&amp;B431&amp;"'!B:B"),INDIRECT("'TV_"&amp;B431&amp;"'!D:D"),0),""),"")</f>
        <v/>
      </c>
      <c r="L431" s="122"/>
      <c r="M431" s="122"/>
      <c r="N431" s="123" t="str">
        <f t="shared" ca="1" si="11"/>
        <v/>
      </c>
      <c r="P431" s="122"/>
      <c r="AD431" s="145"/>
    </row>
    <row r="432" spans="1:30" s="121" customFormat="1" ht="14.25" x14ac:dyDescent="0.3">
      <c r="A432" s="24"/>
      <c r="C432" s="151"/>
      <c r="I432" s="123" t="str" cm="1">
        <f t="array" aca="1" ref="I432" ca="1">IF(N432="Ativo",IFERROR(_xlfn.XLOOKUP(H432,INDIRECT("'TV_"&amp;B432&amp;"'!B:B"),INDIRECT("'TV_"&amp;B432&amp;"'!C:C"),0)-_xlfn.XLOOKUP(H432,INDIRECT("'TV_"&amp;B432&amp;"'!B:B"),INDIRECT("'TV_"&amp;B432&amp;"'!D:D"),0),""),"")</f>
        <v/>
      </c>
      <c r="L432" s="122"/>
      <c r="M432" s="122"/>
      <c r="N432" s="123" t="str">
        <f t="shared" ca="1" si="11"/>
        <v/>
      </c>
      <c r="P432" s="122"/>
      <c r="AD432" s="145"/>
    </row>
    <row r="433" spans="1:30" s="121" customFormat="1" ht="14.25" x14ac:dyDescent="0.3">
      <c r="A433" s="24"/>
      <c r="C433" s="151"/>
      <c r="I433" s="123" t="str" cm="1">
        <f t="array" aca="1" ref="I433" ca="1">IF(N433="Ativo",IFERROR(_xlfn.XLOOKUP(H433,INDIRECT("'TV_"&amp;B433&amp;"'!B:B"),INDIRECT("'TV_"&amp;B433&amp;"'!C:C"),0)-_xlfn.XLOOKUP(H433,INDIRECT("'TV_"&amp;B433&amp;"'!B:B"),INDIRECT("'TV_"&amp;B433&amp;"'!D:D"),0),""),"")</f>
        <v/>
      </c>
      <c r="L433" s="122"/>
      <c r="M433" s="122"/>
      <c r="N433" s="123" t="str">
        <f t="shared" ca="1" si="11"/>
        <v/>
      </c>
      <c r="P433" s="122"/>
      <c r="AD433" s="145"/>
    </row>
    <row r="434" spans="1:30" s="121" customFormat="1" ht="14.25" x14ac:dyDescent="0.3">
      <c r="A434" s="24"/>
      <c r="C434" s="151"/>
      <c r="I434" s="123" t="str" cm="1">
        <f t="array" aca="1" ref="I434" ca="1">IF(N434="Ativo",IFERROR(_xlfn.XLOOKUP(H434,INDIRECT("'TV_"&amp;B434&amp;"'!B:B"),INDIRECT("'TV_"&amp;B434&amp;"'!C:C"),0)-_xlfn.XLOOKUP(H434,INDIRECT("'TV_"&amp;B434&amp;"'!B:B"),INDIRECT("'TV_"&amp;B434&amp;"'!D:D"),0),""),"")</f>
        <v/>
      </c>
      <c r="L434" s="122"/>
      <c r="M434" s="122"/>
      <c r="N434" s="123" t="str">
        <f t="shared" ca="1" si="11"/>
        <v/>
      </c>
      <c r="P434" s="122"/>
      <c r="AD434" s="145"/>
    </row>
    <row r="435" spans="1:30" s="121" customFormat="1" ht="14.25" x14ac:dyDescent="0.3">
      <c r="A435" s="24"/>
      <c r="C435" s="151"/>
      <c r="I435" s="123" t="str" cm="1">
        <f t="array" aca="1" ref="I435" ca="1">IF(N435="Ativo",IFERROR(_xlfn.XLOOKUP(H435,INDIRECT("'TV_"&amp;B435&amp;"'!B:B"),INDIRECT("'TV_"&amp;B435&amp;"'!C:C"),0)-_xlfn.XLOOKUP(H435,INDIRECT("'TV_"&amp;B435&amp;"'!B:B"),INDIRECT("'TV_"&amp;B435&amp;"'!D:D"),0),""),"")</f>
        <v/>
      </c>
      <c r="L435" s="122"/>
      <c r="M435" s="122"/>
      <c r="N435" s="123" t="str">
        <f t="shared" ca="1" si="11"/>
        <v/>
      </c>
      <c r="P435" s="122"/>
      <c r="AD435" s="145"/>
    </row>
    <row r="436" spans="1:30" s="121" customFormat="1" ht="14.25" x14ac:dyDescent="0.3">
      <c r="A436" s="24"/>
      <c r="C436" s="151"/>
      <c r="I436" s="123" t="str" cm="1">
        <f t="array" aca="1" ref="I436" ca="1">IF(N436="Ativo",IFERROR(_xlfn.XLOOKUP(H436,INDIRECT("'TV_"&amp;B436&amp;"'!B:B"),INDIRECT("'TV_"&amp;B436&amp;"'!C:C"),0)-_xlfn.XLOOKUP(H436,INDIRECT("'TV_"&amp;B436&amp;"'!B:B"),INDIRECT("'TV_"&amp;B436&amp;"'!D:D"),0),""),"")</f>
        <v/>
      </c>
      <c r="L436" s="122"/>
      <c r="M436" s="122"/>
      <c r="N436" s="123" t="str">
        <f t="shared" ca="1" si="11"/>
        <v/>
      </c>
      <c r="P436" s="122"/>
      <c r="AD436" s="145"/>
    </row>
    <row r="437" spans="1:30" s="121" customFormat="1" ht="14.25" x14ac:dyDescent="0.3">
      <c r="A437" s="24"/>
      <c r="C437" s="151"/>
      <c r="I437" s="123" t="str" cm="1">
        <f t="array" aca="1" ref="I437" ca="1">IF(N437="Ativo",IFERROR(_xlfn.XLOOKUP(H437,INDIRECT("'TV_"&amp;B437&amp;"'!B:B"),INDIRECT("'TV_"&amp;B437&amp;"'!C:C"),0)-_xlfn.XLOOKUP(H437,INDIRECT("'TV_"&amp;B437&amp;"'!B:B"),INDIRECT("'TV_"&amp;B437&amp;"'!D:D"),0),""),"")</f>
        <v/>
      </c>
      <c r="L437" s="122"/>
      <c r="M437" s="122"/>
      <c r="N437" s="123" t="str">
        <f t="shared" ca="1" si="11"/>
        <v/>
      </c>
      <c r="P437" s="122"/>
      <c r="AD437" s="145"/>
    </row>
    <row r="438" spans="1:30" s="121" customFormat="1" ht="14.25" x14ac:dyDescent="0.3">
      <c r="A438" s="24"/>
      <c r="C438" s="151"/>
      <c r="I438" s="123" t="str" cm="1">
        <f t="array" aca="1" ref="I438" ca="1">IF(N438="Ativo",IFERROR(_xlfn.XLOOKUP(H438,INDIRECT("'TV_"&amp;B438&amp;"'!B:B"),INDIRECT("'TV_"&amp;B438&amp;"'!C:C"),0)-_xlfn.XLOOKUP(H438,INDIRECT("'TV_"&amp;B438&amp;"'!B:B"),INDIRECT("'TV_"&amp;B438&amp;"'!D:D"),0),""),"")</f>
        <v/>
      </c>
      <c r="L438" s="122"/>
      <c r="M438" s="122"/>
      <c r="N438" s="123" t="str">
        <f t="shared" ca="1" si="11"/>
        <v/>
      </c>
      <c r="P438" s="122"/>
      <c r="AD438" s="145"/>
    </row>
    <row r="439" spans="1:30" s="121" customFormat="1" ht="14.25" x14ac:dyDescent="0.3">
      <c r="A439" s="24"/>
      <c r="C439" s="151"/>
      <c r="I439" s="123" t="str" cm="1">
        <f t="array" aca="1" ref="I439" ca="1">IF(N439="Ativo",IFERROR(_xlfn.XLOOKUP(H439,INDIRECT("'TV_"&amp;B439&amp;"'!B:B"),INDIRECT("'TV_"&amp;B439&amp;"'!C:C"),0)-_xlfn.XLOOKUP(H439,INDIRECT("'TV_"&amp;B439&amp;"'!B:B"),INDIRECT("'TV_"&amp;B439&amp;"'!D:D"),0),""),"")</f>
        <v/>
      </c>
      <c r="L439" s="122"/>
      <c r="M439" s="122"/>
      <c r="N439" s="123" t="str">
        <f t="shared" ca="1" si="11"/>
        <v/>
      </c>
      <c r="P439" s="122"/>
      <c r="AD439" s="145"/>
    </row>
    <row r="440" spans="1:30" s="121" customFormat="1" ht="14.25" x14ac:dyDescent="0.3">
      <c r="A440" s="24"/>
      <c r="C440" s="151"/>
      <c r="I440" s="123" t="str" cm="1">
        <f t="array" aca="1" ref="I440" ca="1">IF(N440="Ativo",IFERROR(_xlfn.XLOOKUP(H440,INDIRECT("'TV_"&amp;B440&amp;"'!B:B"),INDIRECT("'TV_"&amp;B440&amp;"'!C:C"),0)-_xlfn.XLOOKUP(H440,INDIRECT("'TV_"&amp;B440&amp;"'!B:B"),INDIRECT("'TV_"&amp;B440&amp;"'!D:D"),0),""),"")</f>
        <v/>
      </c>
      <c r="L440" s="122"/>
      <c r="M440" s="122"/>
      <c r="N440" s="123" t="str">
        <f t="shared" ca="1" si="11"/>
        <v/>
      </c>
      <c r="P440" s="122"/>
      <c r="AD440" s="145"/>
    </row>
    <row r="441" spans="1:30" s="121" customFormat="1" ht="14.25" x14ac:dyDescent="0.3">
      <c r="A441" s="24"/>
      <c r="C441" s="151"/>
      <c r="I441" s="123" t="str" cm="1">
        <f t="array" aca="1" ref="I441" ca="1">IF(N441="Ativo",IFERROR(_xlfn.XLOOKUP(H441,INDIRECT("'TV_"&amp;B441&amp;"'!B:B"),INDIRECT("'TV_"&amp;B441&amp;"'!C:C"),0)-_xlfn.XLOOKUP(H441,INDIRECT("'TV_"&amp;B441&amp;"'!B:B"),INDIRECT("'TV_"&amp;B441&amp;"'!D:D"),0),""),"")</f>
        <v/>
      </c>
      <c r="L441" s="122"/>
      <c r="M441" s="122"/>
      <c r="N441" s="123" t="str">
        <f t="shared" ca="1" si="11"/>
        <v/>
      </c>
      <c r="P441" s="122"/>
      <c r="AD441" s="145"/>
    </row>
    <row r="442" spans="1:30" s="121" customFormat="1" ht="14.25" x14ac:dyDescent="0.3">
      <c r="A442" s="24"/>
      <c r="C442" s="151"/>
      <c r="I442" s="123" t="str" cm="1">
        <f t="array" aca="1" ref="I442" ca="1">IF(N442="Ativo",IFERROR(_xlfn.XLOOKUP(H442,INDIRECT("'TV_"&amp;B442&amp;"'!B:B"),INDIRECT("'TV_"&amp;B442&amp;"'!C:C"),0)-_xlfn.XLOOKUP(H442,INDIRECT("'TV_"&amp;B442&amp;"'!B:B"),INDIRECT("'TV_"&amp;B442&amp;"'!D:D"),0),""),"")</f>
        <v/>
      </c>
      <c r="L442" s="122"/>
      <c r="M442" s="122"/>
      <c r="N442" s="123" t="str">
        <f t="shared" ca="1" si="11"/>
        <v/>
      </c>
      <c r="P442" s="122"/>
      <c r="AD442" s="145"/>
    </row>
    <row r="443" spans="1:30" s="121" customFormat="1" ht="14.25" x14ac:dyDescent="0.3">
      <c r="A443" s="24"/>
      <c r="C443" s="151"/>
      <c r="I443" s="123" t="str" cm="1">
        <f t="array" aca="1" ref="I443" ca="1">IF(N443="Ativo",IFERROR(_xlfn.XLOOKUP(H443,INDIRECT("'TV_"&amp;B443&amp;"'!B:B"),INDIRECT("'TV_"&amp;B443&amp;"'!C:C"),0)-_xlfn.XLOOKUP(H443,INDIRECT("'TV_"&amp;B443&amp;"'!B:B"),INDIRECT("'TV_"&amp;B443&amp;"'!D:D"),0),""),"")</f>
        <v/>
      </c>
      <c r="L443" s="122"/>
      <c r="M443" s="122"/>
      <c r="N443" s="123" t="str">
        <f t="shared" ca="1" si="11"/>
        <v/>
      </c>
      <c r="P443" s="122"/>
      <c r="AD443" s="145"/>
    </row>
    <row r="444" spans="1:30" s="121" customFormat="1" ht="14.25" x14ac:dyDescent="0.3">
      <c r="A444" s="24"/>
      <c r="C444" s="151"/>
      <c r="I444" s="123" t="str" cm="1">
        <f t="array" aca="1" ref="I444" ca="1">IF(N444="Ativo",IFERROR(_xlfn.XLOOKUP(H444,INDIRECT("'TV_"&amp;B444&amp;"'!B:B"),INDIRECT("'TV_"&amp;B444&amp;"'!C:C"),0)-_xlfn.XLOOKUP(H444,INDIRECT("'TV_"&amp;B444&amp;"'!B:B"),INDIRECT("'TV_"&amp;B444&amp;"'!D:D"),0),""),"")</f>
        <v/>
      </c>
      <c r="L444" s="122"/>
      <c r="M444" s="122"/>
      <c r="N444" s="123" t="str">
        <f t="shared" ca="1" si="11"/>
        <v/>
      </c>
      <c r="P444" s="122"/>
      <c r="AD444" s="145"/>
    </row>
    <row r="445" spans="1:30" s="121" customFormat="1" ht="14.25" x14ac:dyDescent="0.3">
      <c r="A445" s="24"/>
      <c r="C445" s="151"/>
      <c r="I445" s="123" t="str" cm="1">
        <f t="array" aca="1" ref="I445" ca="1">IF(N445="Ativo",IFERROR(_xlfn.XLOOKUP(H445,INDIRECT("'TV_"&amp;B445&amp;"'!B:B"),INDIRECT("'TV_"&amp;B445&amp;"'!C:C"),0)-_xlfn.XLOOKUP(H445,INDIRECT("'TV_"&amp;B445&amp;"'!B:B"),INDIRECT("'TV_"&amp;B445&amp;"'!D:D"),0),""),"")</f>
        <v/>
      </c>
      <c r="L445" s="122"/>
      <c r="M445" s="122"/>
      <c r="N445" s="123" t="str">
        <f t="shared" ca="1" si="11"/>
        <v/>
      </c>
      <c r="P445" s="122"/>
      <c r="AD445" s="145"/>
    </row>
    <row r="446" spans="1:30" s="121" customFormat="1" ht="14.25" x14ac:dyDescent="0.3">
      <c r="A446" s="24"/>
      <c r="C446" s="151"/>
      <c r="I446" s="123" t="str" cm="1">
        <f t="array" aca="1" ref="I446" ca="1">IF(N446="Ativo",IFERROR(_xlfn.XLOOKUP(H446,INDIRECT("'TV_"&amp;B446&amp;"'!B:B"),INDIRECT("'TV_"&amp;B446&amp;"'!C:C"),0)-_xlfn.XLOOKUP(H446,INDIRECT("'TV_"&amp;B446&amp;"'!B:B"),INDIRECT("'TV_"&amp;B446&amp;"'!D:D"),0),""),"")</f>
        <v/>
      </c>
      <c r="L446" s="122"/>
      <c r="M446" s="122"/>
      <c r="N446" s="123" t="str">
        <f t="shared" ca="1" si="11"/>
        <v/>
      </c>
      <c r="P446" s="122"/>
      <c r="AD446" s="145"/>
    </row>
    <row r="447" spans="1:30" s="121" customFormat="1" ht="14.25" x14ac:dyDescent="0.3">
      <c r="A447" s="24"/>
      <c r="C447" s="151"/>
      <c r="I447" s="123" t="str" cm="1">
        <f t="array" aca="1" ref="I447" ca="1">IF(N447="Ativo",IFERROR(_xlfn.XLOOKUP(H447,INDIRECT("'TV_"&amp;B447&amp;"'!B:B"),INDIRECT("'TV_"&amp;B447&amp;"'!C:C"),0)-_xlfn.XLOOKUP(H447,INDIRECT("'TV_"&amp;B447&amp;"'!B:B"),INDIRECT("'TV_"&amp;B447&amp;"'!D:D"),0),""),"")</f>
        <v/>
      </c>
      <c r="L447" s="122"/>
      <c r="M447" s="122"/>
      <c r="N447" s="123" t="str">
        <f t="shared" ca="1" si="11"/>
        <v/>
      </c>
      <c r="P447" s="122"/>
      <c r="AD447" s="145"/>
    </row>
    <row r="448" spans="1:30" s="121" customFormat="1" ht="14.25" x14ac:dyDescent="0.3">
      <c r="A448" s="24"/>
      <c r="C448" s="151"/>
      <c r="I448" s="123" t="str" cm="1">
        <f t="array" aca="1" ref="I448" ca="1">IF(N448="Ativo",IFERROR(_xlfn.XLOOKUP(H448,INDIRECT("'TV_"&amp;B448&amp;"'!B:B"),INDIRECT("'TV_"&amp;B448&amp;"'!C:C"),0)-_xlfn.XLOOKUP(H448,INDIRECT("'TV_"&amp;B448&amp;"'!B:B"),INDIRECT("'TV_"&amp;B448&amp;"'!D:D"),0),""),"")</f>
        <v/>
      </c>
      <c r="L448" s="122"/>
      <c r="M448" s="122"/>
      <c r="N448" s="123" t="str">
        <f t="shared" ca="1" si="11"/>
        <v/>
      </c>
      <c r="P448" s="122"/>
      <c r="AD448" s="145"/>
    </row>
    <row r="449" spans="1:30" s="121" customFormat="1" ht="14.25" x14ac:dyDescent="0.3">
      <c r="A449" s="24"/>
      <c r="C449" s="151"/>
      <c r="I449" s="123" t="str" cm="1">
        <f t="array" aca="1" ref="I449" ca="1">IF(N449="Ativo",IFERROR(_xlfn.XLOOKUP(H449,INDIRECT("'TV_"&amp;B449&amp;"'!B:B"),INDIRECT("'TV_"&amp;B449&amp;"'!C:C"),0)-_xlfn.XLOOKUP(H449,INDIRECT("'TV_"&amp;B449&amp;"'!B:B"),INDIRECT("'TV_"&amp;B449&amp;"'!D:D"),0),""),"")</f>
        <v/>
      </c>
      <c r="L449" s="122"/>
      <c r="M449" s="122"/>
      <c r="N449" s="123" t="str">
        <f t="shared" ca="1" si="11"/>
        <v/>
      </c>
      <c r="P449" s="122"/>
      <c r="AD449" s="145"/>
    </row>
    <row r="450" spans="1:30" s="121" customFormat="1" ht="14.25" x14ac:dyDescent="0.3">
      <c r="A450" s="24"/>
      <c r="C450" s="151"/>
      <c r="I450" s="123" t="str" cm="1">
        <f t="array" aca="1" ref="I450" ca="1">IF(N450="Ativo",IFERROR(_xlfn.XLOOKUP(H450,INDIRECT("'TV_"&amp;B450&amp;"'!B:B"),INDIRECT("'TV_"&amp;B450&amp;"'!C:C"),0)-_xlfn.XLOOKUP(H450,INDIRECT("'TV_"&amp;B450&amp;"'!B:B"),INDIRECT("'TV_"&amp;B450&amp;"'!D:D"),0),""),"")</f>
        <v/>
      </c>
      <c r="L450" s="122"/>
      <c r="M450" s="122"/>
      <c r="N450" s="123" t="str">
        <f t="shared" ca="1" si="11"/>
        <v/>
      </c>
      <c r="P450" s="122"/>
      <c r="AD450" s="145"/>
    </row>
    <row r="451" spans="1:30" s="121" customFormat="1" ht="14.25" x14ac:dyDescent="0.3">
      <c r="A451" s="24"/>
      <c r="C451" s="151"/>
      <c r="I451" s="123" t="str" cm="1">
        <f t="array" aca="1" ref="I451" ca="1">IF(N451="Ativo",IFERROR(_xlfn.XLOOKUP(H451,INDIRECT("'TV_"&amp;B451&amp;"'!B:B"),INDIRECT("'TV_"&amp;B451&amp;"'!C:C"),0)-_xlfn.XLOOKUP(H451,INDIRECT("'TV_"&amp;B451&amp;"'!B:B"),INDIRECT("'TV_"&amp;B451&amp;"'!D:D"),0),""),"")</f>
        <v/>
      </c>
      <c r="L451" s="122"/>
      <c r="M451" s="122"/>
      <c r="N451" s="123" t="str">
        <f t="shared" ca="1" si="11"/>
        <v/>
      </c>
      <c r="P451" s="122"/>
      <c r="AD451" s="145"/>
    </row>
    <row r="452" spans="1:30" s="121" customFormat="1" ht="14.25" x14ac:dyDescent="0.3">
      <c r="A452" s="24"/>
      <c r="C452" s="151"/>
      <c r="I452" s="123" t="str" cm="1">
        <f t="array" aca="1" ref="I452" ca="1">IF(N452="Ativo",IFERROR(_xlfn.XLOOKUP(H452,INDIRECT("'TV_"&amp;B452&amp;"'!B:B"),INDIRECT("'TV_"&amp;B452&amp;"'!C:C"),0)-_xlfn.XLOOKUP(H452,INDIRECT("'TV_"&amp;B452&amp;"'!B:B"),INDIRECT("'TV_"&amp;B452&amp;"'!D:D"),0),""),"")</f>
        <v/>
      </c>
      <c r="L452" s="122"/>
      <c r="M452" s="122"/>
      <c r="N452" s="123" t="str">
        <f t="shared" ca="1" si="11"/>
        <v/>
      </c>
      <c r="P452" s="122"/>
      <c r="AD452" s="145"/>
    </row>
    <row r="453" spans="1:30" s="121" customFormat="1" ht="14.25" x14ac:dyDescent="0.3">
      <c r="A453" s="24"/>
      <c r="C453" s="151"/>
      <c r="I453" s="123" t="str" cm="1">
        <f t="array" aca="1" ref="I453" ca="1">IF(N453="Ativo",IFERROR(_xlfn.XLOOKUP(H453,INDIRECT("'TV_"&amp;B453&amp;"'!B:B"),INDIRECT("'TV_"&amp;B453&amp;"'!C:C"),0)-_xlfn.XLOOKUP(H453,INDIRECT("'TV_"&amp;B453&amp;"'!B:B"),INDIRECT("'TV_"&amp;B453&amp;"'!D:D"),0),""),"")</f>
        <v/>
      </c>
      <c r="L453" s="122"/>
      <c r="M453" s="122"/>
      <c r="N453" s="123" t="str">
        <f t="shared" ca="1" si="11"/>
        <v/>
      </c>
      <c r="P453" s="122"/>
      <c r="AD453" s="145"/>
    </row>
    <row r="454" spans="1:30" s="121" customFormat="1" ht="14.25" x14ac:dyDescent="0.3">
      <c r="A454" s="24"/>
      <c r="C454" s="151"/>
      <c r="I454" s="123" t="str" cm="1">
        <f t="array" aca="1" ref="I454" ca="1">IF(N454="Ativo",IFERROR(_xlfn.XLOOKUP(H454,INDIRECT("'TV_"&amp;B454&amp;"'!B:B"),INDIRECT("'TV_"&amp;B454&amp;"'!C:C"),0)-_xlfn.XLOOKUP(H454,INDIRECT("'TV_"&amp;B454&amp;"'!B:B"),INDIRECT("'TV_"&amp;B454&amp;"'!D:D"),0),""),"")</f>
        <v/>
      </c>
      <c r="L454" s="122"/>
      <c r="M454" s="122"/>
      <c r="N454" s="123" t="str">
        <f t="shared" ca="1" si="11"/>
        <v/>
      </c>
      <c r="P454" s="122"/>
      <c r="AD454" s="145"/>
    </row>
    <row r="455" spans="1:30" s="121" customFormat="1" ht="14.25" x14ac:dyDescent="0.3">
      <c r="A455" s="24"/>
      <c r="C455" s="151"/>
      <c r="I455" s="123" t="str" cm="1">
        <f t="array" aca="1" ref="I455" ca="1">IF(N455="Ativo",IFERROR(_xlfn.XLOOKUP(H455,INDIRECT("'TV_"&amp;B455&amp;"'!B:B"),INDIRECT("'TV_"&amp;B455&amp;"'!C:C"),0)-_xlfn.XLOOKUP(H455,INDIRECT("'TV_"&amp;B455&amp;"'!B:B"),INDIRECT("'TV_"&amp;B455&amp;"'!D:D"),0),""),"")</f>
        <v/>
      </c>
      <c r="L455" s="122"/>
      <c r="M455" s="122"/>
      <c r="N455" s="123" t="str">
        <f t="shared" ca="1" si="11"/>
        <v/>
      </c>
      <c r="P455" s="122"/>
      <c r="AD455" s="145"/>
    </row>
    <row r="456" spans="1:30" s="121" customFormat="1" ht="14.25" x14ac:dyDescent="0.3">
      <c r="A456" s="24"/>
      <c r="C456" s="151"/>
      <c r="I456" s="123" t="str" cm="1">
        <f t="array" aca="1" ref="I456" ca="1">IF(N456="Ativo",IFERROR(_xlfn.XLOOKUP(H456,INDIRECT("'TV_"&amp;B456&amp;"'!B:B"),INDIRECT("'TV_"&amp;B456&amp;"'!C:C"),0)-_xlfn.XLOOKUP(H456,INDIRECT("'TV_"&amp;B456&amp;"'!B:B"),INDIRECT("'TV_"&amp;B456&amp;"'!D:D"),0),""),"")</f>
        <v/>
      </c>
      <c r="L456" s="122"/>
      <c r="M456" s="122"/>
      <c r="N456" s="123" t="str">
        <f t="shared" ca="1" si="11"/>
        <v/>
      </c>
      <c r="P456" s="122"/>
      <c r="AD456" s="145"/>
    </row>
    <row r="457" spans="1:30" s="121" customFormat="1" ht="14.25" x14ac:dyDescent="0.3">
      <c r="A457" s="24"/>
      <c r="C457" s="151"/>
      <c r="I457" s="123" t="str" cm="1">
        <f t="array" aca="1" ref="I457" ca="1">IF(N457="Ativo",IFERROR(_xlfn.XLOOKUP(H457,INDIRECT("'TV_"&amp;B457&amp;"'!B:B"),INDIRECT("'TV_"&amp;B457&amp;"'!C:C"),0)-_xlfn.XLOOKUP(H457,INDIRECT("'TV_"&amp;B457&amp;"'!B:B"),INDIRECT("'TV_"&amp;B457&amp;"'!D:D"),0),""),"")</f>
        <v/>
      </c>
      <c r="L457" s="122"/>
      <c r="M457" s="122"/>
      <c r="N457" s="123" t="str">
        <f t="shared" ca="1" si="11"/>
        <v/>
      </c>
      <c r="P457" s="122"/>
      <c r="AD457" s="145"/>
    </row>
    <row r="458" spans="1:30" s="121" customFormat="1" ht="14.25" x14ac:dyDescent="0.3">
      <c r="A458" s="24"/>
      <c r="C458" s="151"/>
      <c r="I458" s="123" t="str" cm="1">
        <f t="array" aca="1" ref="I458" ca="1">IF(N458="Ativo",IFERROR(_xlfn.XLOOKUP(H458,INDIRECT("'TV_"&amp;B458&amp;"'!B:B"),INDIRECT("'TV_"&amp;B458&amp;"'!C:C"),0)-_xlfn.XLOOKUP(H458,INDIRECT("'TV_"&amp;B458&amp;"'!B:B"),INDIRECT("'TV_"&amp;B458&amp;"'!D:D"),0),""),"")</f>
        <v/>
      </c>
      <c r="L458" s="122"/>
      <c r="M458" s="122"/>
      <c r="N458" s="123" t="str">
        <f t="shared" ca="1" si="11"/>
        <v/>
      </c>
      <c r="P458" s="122"/>
      <c r="AD458" s="145"/>
    </row>
    <row r="459" spans="1:30" s="121" customFormat="1" ht="14.25" x14ac:dyDescent="0.3">
      <c r="A459" s="24"/>
      <c r="C459" s="151"/>
      <c r="I459" s="123" t="str" cm="1">
        <f t="array" aca="1" ref="I459" ca="1">IF(N459="Ativo",IFERROR(_xlfn.XLOOKUP(H459,INDIRECT("'TV_"&amp;B459&amp;"'!B:B"),INDIRECT("'TV_"&amp;B459&amp;"'!C:C"),0)-_xlfn.XLOOKUP(H459,INDIRECT("'TV_"&amp;B459&amp;"'!B:B"),INDIRECT("'TV_"&amp;B459&amp;"'!D:D"),0),""),"")</f>
        <v/>
      </c>
      <c r="L459" s="122"/>
      <c r="M459" s="122"/>
      <c r="N459" s="123" t="str">
        <f t="shared" ca="1" si="11"/>
        <v/>
      </c>
      <c r="P459" s="122"/>
      <c r="AD459" s="145"/>
    </row>
    <row r="460" spans="1:30" s="121" customFormat="1" ht="14.25" x14ac:dyDescent="0.3">
      <c r="A460" s="24"/>
      <c r="C460" s="151"/>
      <c r="I460" s="123" t="str" cm="1">
        <f t="array" aca="1" ref="I460" ca="1">IF(N460="Ativo",IFERROR(_xlfn.XLOOKUP(H460,INDIRECT("'TV_"&amp;B460&amp;"'!B:B"),INDIRECT("'TV_"&amp;B460&amp;"'!C:C"),0)-_xlfn.XLOOKUP(H460,INDIRECT("'TV_"&amp;B460&amp;"'!B:B"),INDIRECT("'TV_"&amp;B460&amp;"'!D:D"),0),""),"")</f>
        <v/>
      </c>
      <c r="L460" s="122"/>
      <c r="M460" s="122"/>
      <c r="N460" s="123" t="str">
        <f t="shared" ca="1" si="11"/>
        <v/>
      </c>
      <c r="P460" s="122"/>
      <c r="AD460" s="145"/>
    </row>
    <row r="461" spans="1:30" s="121" customFormat="1" ht="14.25" x14ac:dyDescent="0.3">
      <c r="A461" s="24"/>
      <c r="C461" s="151"/>
      <c r="I461" s="123" t="str" cm="1">
        <f t="array" aca="1" ref="I461" ca="1">IF(N461="Ativo",IFERROR(_xlfn.XLOOKUP(H461,INDIRECT("'TV_"&amp;B461&amp;"'!B:B"),INDIRECT("'TV_"&amp;B461&amp;"'!C:C"),0)-_xlfn.XLOOKUP(H461,INDIRECT("'TV_"&amp;B461&amp;"'!B:B"),INDIRECT("'TV_"&amp;B461&amp;"'!D:D"),0),""),"")</f>
        <v/>
      </c>
      <c r="L461" s="122"/>
      <c r="M461" s="122"/>
      <c r="N461" s="123" t="str">
        <f t="shared" ca="1" si="11"/>
        <v/>
      </c>
      <c r="P461" s="122"/>
      <c r="AD461" s="145"/>
    </row>
    <row r="462" spans="1:30" s="121" customFormat="1" ht="14.25" x14ac:dyDescent="0.3">
      <c r="A462" s="24"/>
      <c r="C462" s="151"/>
      <c r="I462" s="123" t="str" cm="1">
        <f t="array" aca="1" ref="I462" ca="1">IF(N462="Ativo",IFERROR(_xlfn.XLOOKUP(H462,INDIRECT("'TV_"&amp;B462&amp;"'!B:B"),INDIRECT("'TV_"&amp;B462&amp;"'!C:C"),0)-_xlfn.XLOOKUP(H462,INDIRECT("'TV_"&amp;B462&amp;"'!B:B"),INDIRECT("'TV_"&amp;B462&amp;"'!D:D"),0),""),"")</f>
        <v/>
      </c>
      <c r="L462" s="122"/>
      <c r="M462" s="122"/>
      <c r="N462" s="123" t="str">
        <f t="shared" ca="1" si="11"/>
        <v/>
      </c>
      <c r="P462" s="122"/>
      <c r="AD462" s="145"/>
    </row>
    <row r="463" spans="1:30" s="121" customFormat="1" ht="14.25" x14ac:dyDescent="0.3">
      <c r="A463" s="24"/>
      <c r="C463" s="151"/>
      <c r="I463" s="123" t="str" cm="1">
        <f t="array" aca="1" ref="I463" ca="1">IF(N463="Ativo",IFERROR(_xlfn.XLOOKUP(H463,INDIRECT("'TV_"&amp;B463&amp;"'!B:B"),INDIRECT("'TV_"&amp;B463&amp;"'!C:C"),0)-_xlfn.XLOOKUP(H463,INDIRECT("'TV_"&amp;B463&amp;"'!B:B"),INDIRECT("'TV_"&amp;B463&amp;"'!D:D"),0),""),"")</f>
        <v/>
      </c>
      <c r="L463" s="122"/>
      <c r="M463" s="122"/>
      <c r="N463" s="123" t="str">
        <f t="shared" ca="1" si="11"/>
        <v/>
      </c>
      <c r="P463" s="122"/>
      <c r="AD463" s="145"/>
    </row>
    <row r="464" spans="1:30" s="121" customFormat="1" ht="14.25" x14ac:dyDescent="0.3">
      <c r="A464" s="24"/>
      <c r="C464" s="151"/>
      <c r="I464" s="123" t="str" cm="1">
        <f t="array" aca="1" ref="I464" ca="1">IF(N464="Ativo",IFERROR(_xlfn.XLOOKUP(H464,INDIRECT("'TV_"&amp;B464&amp;"'!B:B"),INDIRECT("'TV_"&amp;B464&amp;"'!C:C"),0)-_xlfn.XLOOKUP(H464,INDIRECT("'TV_"&amp;B464&amp;"'!B:B"),INDIRECT("'TV_"&amp;B464&amp;"'!D:D"),0),""),"")</f>
        <v/>
      </c>
      <c r="L464" s="122"/>
      <c r="M464" s="122"/>
      <c r="N464" s="123" t="str">
        <f t="shared" ca="1" si="11"/>
        <v/>
      </c>
      <c r="P464" s="122"/>
      <c r="AD464" s="145"/>
    </row>
    <row r="465" spans="1:30" s="121" customFormat="1" ht="14.25" x14ac:dyDescent="0.3">
      <c r="A465" s="24"/>
      <c r="C465" s="151"/>
      <c r="I465" s="123" t="str" cm="1">
        <f t="array" aca="1" ref="I465" ca="1">IF(N465="Ativo",IFERROR(_xlfn.XLOOKUP(H465,INDIRECT("'TV_"&amp;B465&amp;"'!B:B"),INDIRECT("'TV_"&amp;B465&amp;"'!C:C"),0)-_xlfn.XLOOKUP(H465,INDIRECT("'TV_"&amp;B465&amp;"'!B:B"),INDIRECT("'TV_"&amp;B465&amp;"'!D:D"),0),""),"")</f>
        <v/>
      </c>
      <c r="L465" s="122"/>
      <c r="M465" s="122"/>
      <c r="N465" s="123" t="str">
        <f t="shared" ca="1" si="11"/>
        <v/>
      </c>
      <c r="P465" s="122"/>
      <c r="AD465" s="145"/>
    </row>
    <row r="466" spans="1:30" s="121" customFormat="1" ht="14.25" x14ac:dyDescent="0.3">
      <c r="A466" s="24"/>
      <c r="C466" s="151"/>
      <c r="I466" s="123" t="str" cm="1">
        <f t="array" aca="1" ref="I466" ca="1">IF(N466="Ativo",IFERROR(_xlfn.XLOOKUP(H466,INDIRECT("'TV_"&amp;B466&amp;"'!B:B"),INDIRECT("'TV_"&amp;B466&amp;"'!C:C"),0)-_xlfn.XLOOKUP(H466,INDIRECT("'TV_"&amp;B466&amp;"'!B:B"),INDIRECT("'TV_"&amp;B466&amp;"'!D:D"),0),""),"")</f>
        <v/>
      </c>
      <c r="L466" s="122"/>
      <c r="M466" s="122"/>
      <c r="N466" s="123" t="str">
        <f t="shared" ca="1" si="11"/>
        <v/>
      </c>
      <c r="P466" s="122"/>
      <c r="AD466" s="145"/>
    </row>
    <row r="467" spans="1:30" s="121" customFormat="1" ht="14.25" x14ac:dyDescent="0.3">
      <c r="A467" s="24"/>
      <c r="C467" s="151"/>
      <c r="I467" s="123" t="str" cm="1">
        <f t="array" aca="1" ref="I467" ca="1">IF(N467="Ativo",IFERROR(_xlfn.XLOOKUP(H467,INDIRECT("'TV_"&amp;B467&amp;"'!B:B"),INDIRECT("'TV_"&amp;B467&amp;"'!C:C"),0)-_xlfn.XLOOKUP(H467,INDIRECT("'TV_"&amp;B467&amp;"'!B:B"),INDIRECT("'TV_"&amp;B467&amp;"'!D:D"),0),""),"")</f>
        <v/>
      </c>
      <c r="L467" s="122"/>
      <c r="M467" s="122"/>
      <c r="N467" s="123" t="str">
        <f t="shared" ca="1" si="11"/>
        <v/>
      </c>
      <c r="P467" s="122"/>
      <c r="AD467" s="145"/>
    </row>
    <row r="468" spans="1:30" s="121" customFormat="1" ht="14.25" x14ac:dyDescent="0.3">
      <c r="A468" s="24"/>
      <c r="C468" s="151"/>
      <c r="I468" s="123" t="str" cm="1">
        <f t="array" aca="1" ref="I468" ca="1">IF(N468="Ativo",IFERROR(_xlfn.XLOOKUP(H468,INDIRECT("'TV_"&amp;B468&amp;"'!B:B"),INDIRECT("'TV_"&amp;B468&amp;"'!C:C"),0)-_xlfn.XLOOKUP(H468,INDIRECT("'TV_"&amp;B468&amp;"'!B:B"),INDIRECT("'TV_"&amp;B468&amp;"'!D:D"),0),""),"")</f>
        <v/>
      </c>
      <c r="L468" s="122"/>
      <c r="M468" s="122"/>
      <c r="N468" s="123" t="str">
        <f t="shared" ca="1" si="11"/>
        <v/>
      </c>
      <c r="P468" s="122"/>
      <c r="AD468" s="145"/>
    </row>
    <row r="469" spans="1:30" s="121" customFormat="1" ht="14.25" x14ac:dyDescent="0.3">
      <c r="A469" s="24"/>
      <c r="C469" s="151"/>
      <c r="I469" s="123" t="str" cm="1">
        <f t="array" aca="1" ref="I469" ca="1">IF(N469="Ativo",IFERROR(_xlfn.XLOOKUP(H469,INDIRECT("'TV_"&amp;B469&amp;"'!B:B"),INDIRECT("'TV_"&amp;B469&amp;"'!C:C"),0)-_xlfn.XLOOKUP(H469,INDIRECT("'TV_"&amp;B469&amp;"'!B:B"),INDIRECT("'TV_"&amp;B469&amp;"'!D:D"),0),""),"")</f>
        <v/>
      </c>
      <c r="L469" s="122"/>
      <c r="M469" s="122"/>
      <c r="N469" s="123" t="str">
        <f t="shared" ca="1" si="11"/>
        <v/>
      </c>
      <c r="P469" s="122"/>
      <c r="AD469" s="145"/>
    </row>
    <row r="470" spans="1:30" s="121" customFormat="1" ht="14.25" x14ac:dyDescent="0.3">
      <c r="A470" s="24"/>
      <c r="C470" s="151"/>
      <c r="I470" s="123" t="str" cm="1">
        <f t="array" aca="1" ref="I470" ca="1">IF(N470="Ativo",IFERROR(_xlfn.XLOOKUP(H470,INDIRECT("'TV_"&amp;B470&amp;"'!B:B"),INDIRECT("'TV_"&amp;B470&amp;"'!C:C"),0)-_xlfn.XLOOKUP(H470,INDIRECT("'TV_"&amp;B470&amp;"'!B:B"),INDIRECT("'TV_"&amp;B470&amp;"'!D:D"),0),""),"")</f>
        <v/>
      </c>
      <c r="L470" s="122"/>
      <c r="M470" s="122"/>
      <c r="N470" s="123" t="str">
        <f t="shared" ca="1" si="11"/>
        <v/>
      </c>
      <c r="P470" s="122"/>
      <c r="AD470" s="145"/>
    </row>
    <row r="471" spans="1:30" s="121" customFormat="1" ht="14.25" x14ac:dyDescent="0.3">
      <c r="A471" s="24"/>
      <c r="C471" s="151"/>
      <c r="I471" s="123" t="str" cm="1">
        <f t="array" aca="1" ref="I471" ca="1">IF(N471="Ativo",IFERROR(_xlfn.XLOOKUP(H471,INDIRECT("'TV_"&amp;B471&amp;"'!B:B"),INDIRECT("'TV_"&amp;B471&amp;"'!C:C"),0)-_xlfn.XLOOKUP(H471,INDIRECT("'TV_"&amp;B471&amp;"'!B:B"),INDIRECT("'TV_"&amp;B471&amp;"'!D:D"),0),""),"")</f>
        <v/>
      </c>
      <c r="L471" s="122"/>
      <c r="M471" s="122"/>
      <c r="N471" s="123" t="str">
        <f t="shared" ca="1" si="11"/>
        <v/>
      </c>
      <c r="P471" s="122"/>
      <c r="AD471" s="145"/>
    </row>
    <row r="472" spans="1:30" s="121" customFormat="1" ht="14.25" x14ac:dyDescent="0.3">
      <c r="A472" s="24"/>
      <c r="C472" s="151"/>
      <c r="I472" s="123" t="str" cm="1">
        <f t="array" aca="1" ref="I472" ca="1">IF(N472="Ativo",IFERROR(_xlfn.XLOOKUP(H472,INDIRECT("'TV_"&amp;B472&amp;"'!B:B"),INDIRECT("'TV_"&amp;B472&amp;"'!C:C"),0)-_xlfn.XLOOKUP(H472,INDIRECT("'TV_"&amp;B472&amp;"'!B:B"),INDIRECT("'TV_"&amp;B472&amp;"'!D:D"),0),""),"")</f>
        <v/>
      </c>
      <c r="L472" s="122"/>
      <c r="M472" s="122"/>
      <c r="N472" s="123" t="str">
        <f t="shared" ref="N472:N535" ca="1" si="12">IF(M472="","",IF(O472="Em negociação",IF(TODAY()-L472&gt;5,"Inativo","Ativo"),IF(O472="Instalado",IF(IF(K$2=FALSE,I$1,TODAY())&lt;=M472,"Ativo","Inativo"),IF(O472="Fechamento",IF(IF(K$2=FALSE,I$1,TODAY())&lt;=M472,"Ativo","Inativo"),"Inativo"))))</f>
        <v/>
      </c>
      <c r="P472" s="122"/>
      <c r="AD472" s="145"/>
    </row>
    <row r="473" spans="1:30" s="121" customFormat="1" ht="14.25" x14ac:dyDescent="0.3">
      <c r="A473" s="24"/>
      <c r="C473" s="151"/>
      <c r="I473" s="123" t="str" cm="1">
        <f t="array" aca="1" ref="I473" ca="1">IF(N473="Ativo",IFERROR(_xlfn.XLOOKUP(H473,INDIRECT("'TV_"&amp;B473&amp;"'!B:B"),INDIRECT("'TV_"&amp;B473&amp;"'!C:C"),0)-_xlfn.XLOOKUP(H473,INDIRECT("'TV_"&amp;B473&amp;"'!B:B"),INDIRECT("'TV_"&amp;B473&amp;"'!D:D"),0),""),"")</f>
        <v/>
      </c>
      <c r="L473" s="122"/>
      <c r="M473" s="122"/>
      <c r="N473" s="123" t="str">
        <f t="shared" ca="1" si="12"/>
        <v/>
      </c>
      <c r="P473" s="122"/>
      <c r="AD473" s="145"/>
    </row>
    <row r="474" spans="1:30" s="121" customFormat="1" ht="14.25" x14ac:dyDescent="0.3">
      <c r="A474" s="24"/>
      <c r="C474" s="151"/>
      <c r="I474" s="123" t="str" cm="1">
        <f t="array" aca="1" ref="I474" ca="1">IF(N474="Ativo",IFERROR(_xlfn.XLOOKUP(H474,INDIRECT("'TV_"&amp;B474&amp;"'!B:B"),INDIRECT("'TV_"&amp;B474&amp;"'!C:C"),0)-_xlfn.XLOOKUP(H474,INDIRECT("'TV_"&amp;B474&amp;"'!B:B"),INDIRECT("'TV_"&amp;B474&amp;"'!D:D"),0),""),"")</f>
        <v/>
      </c>
      <c r="L474" s="122"/>
      <c r="M474" s="122"/>
      <c r="N474" s="123" t="str">
        <f t="shared" ca="1" si="12"/>
        <v/>
      </c>
      <c r="P474" s="122"/>
      <c r="AD474" s="145"/>
    </row>
    <row r="475" spans="1:30" s="121" customFormat="1" ht="14.25" x14ac:dyDescent="0.3">
      <c r="A475" s="24"/>
      <c r="C475" s="151"/>
      <c r="I475" s="123" t="str" cm="1">
        <f t="array" aca="1" ref="I475" ca="1">IF(N475="Ativo",IFERROR(_xlfn.XLOOKUP(H475,INDIRECT("'TV_"&amp;B475&amp;"'!B:B"),INDIRECT("'TV_"&amp;B475&amp;"'!C:C"),0)-_xlfn.XLOOKUP(H475,INDIRECT("'TV_"&amp;B475&amp;"'!B:B"),INDIRECT("'TV_"&amp;B475&amp;"'!D:D"),0),""),"")</f>
        <v/>
      </c>
      <c r="L475" s="122"/>
      <c r="M475" s="122"/>
      <c r="N475" s="123" t="str">
        <f t="shared" ca="1" si="12"/>
        <v/>
      </c>
      <c r="P475" s="122"/>
      <c r="AD475" s="145"/>
    </row>
    <row r="476" spans="1:30" s="121" customFormat="1" ht="14.25" x14ac:dyDescent="0.3">
      <c r="A476" s="24"/>
      <c r="C476" s="151"/>
      <c r="I476" s="123" t="str" cm="1">
        <f t="array" aca="1" ref="I476" ca="1">IF(N476="Ativo",IFERROR(_xlfn.XLOOKUP(H476,INDIRECT("'TV_"&amp;B476&amp;"'!B:B"),INDIRECT("'TV_"&amp;B476&amp;"'!C:C"),0)-_xlfn.XLOOKUP(H476,INDIRECT("'TV_"&amp;B476&amp;"'!B:B"),INDIRECT("'TV_"&amp;B476&amp;"'!D:D"),0),""),"")</f>
        <v/>
      </c>
      <c r="L476" s="122"/>
      <c r="M476" s="122"/>
      <c r="N476" s="123" t="str">
        <f t="shared" ca="1" si="12"/>
        <v/>
      </c>
      <c r="P476" s="122"/>
      <c r="AD476" s="145"/>
    </row>
    <row r="477" spans="1:30" s="121" customFormat="1" ht="14.25" x14ac:dyDescent="0.3">
      <c r="A477" s="24"/>
      <c r="C477" s="151"/>
      <c r="I477" s="123" t="str" cm="1">
        <f t="array" aca="1" ref="I477" ca="1">IF(N477="Ativo",IFERROR(_xlfn.XLOOKUP(H477,INDIRECT("'TV_"&amp;B477&amp;"'!B:B"),INDIRECT("'TV_"&amp;B477&amp;"'!C:C"),0)-_xlfn.XLOOKUP(H477,INDIRECT("'TV_"&amp;B477&amp;"'!B:B"),INDIRECT("'TV_"&amp;B477&amp;"'!D:D"),0),""),"")</f>
        <v/>
      </c>
      <c r="L477" s="122"/>
      <c r="M477" s="122"/>
      <c r="N477" s="123" t="str">
        <f t="shared" ca="1" si="12"/>
        <v/>
      </c>
      <c r="P477" s="122"/>
      <c r="AD477" s="145"/>
    </row>
    <row r="478" spans="1:30" s="121" customFormat="1" ht="14.25" x14ac:dyDescent="0.3">
      <c r="A478" s="24"/>
      <c r="C478" s="151"/>
      <c r="I478" s="123" t="str" cm="1">
        <f t="array" aca="1" ref="I478" ca="1">IF(N478="Ativo",IFERROR(_xlfn.XLOOKUP(H478,INDIRECT("'TV_"&amp;B478&amp;"'!B:B"),INDIRECT("'TV_"&amp;B478&amp;"'!C:C"),0)-_xlfn.XLOOKUP(H478,INDIRECT("'TV_"&amp;B478&amp;"'!B:B"),INDIRECT("'TV_"&amp;B478&amp;"'!D:D"),0),""),"")</f>
        <v/>
      </c>
      <c r="L478" s="122"/>
      <c r="M478" s="122"/>
      <c r="N478" s="123" t="str">
        <f t="shared" ca="1" si="12"/>
        <v/>
      </c>
      <c r="P478" s="122"/>
      <c r="AD478" s="145"/>
    </row>
    <row r="479" spans="1:30" s="121" customFormat="1" ht="14.25" x14ac:dyDescent="0.3">
      <c r="A479" s="24"/>
      <c r="C479" s="151"/>
      <c r="I479" s="123" t="str" cm="1">
        <f t="array" aca="1" ref="I479" ca="1">IF(N479="Ativo",IFERROR(_xlfn.XLOOKUP(H479,INDIRECT("'TV_"&amp;B479&amp;"'!B:B"),INDIRECT("'TV_"&amp;B479&amp;"'!C:C"),0)-_xlfn.XLOOKUP(H479,INDIRECT("'TV_"&amp;B479&amp;"'!B:B"),INDIRECT("'TV_"&amp;B479&amp;"'!D:D"),0),""),"")</f>
        <v/>
      </c>
      <c r="L479" s="122"/>
      <c r="M479" s="122"/>
      <c r="N479" s="123" t="str">
        <f t="shared" ca="1" si="12"/>
        <v/>
      </c>
      <c r="P479" s="122"/>
      <c r="AD479" s="145"/>
    </row>
    <row r="480" spans="1:30" s="121" customFormat="1" ht="14.25" x14ac:dyDescent="0.3">
      <c r="A480" s="24"/>
      <c r="C480" s="151"/>
      <c r="I480" s="123" t="str" cm="1">
        <f t="array" aca="1" ref="I480" ca="1">IF(N480="Ativo",IFERROR(_xlfn.XLOOKUP(H480,INDIRECT("'TV_"&amp;B480&amp;"'!B:B"),INDIRECT("'TV_"&amp;B480&amp;"'!C:C"),0)-_xlfn.XLOOKUP(H480,INDIRECT("'TV_"&amp;B480&amp;"'!B:B"),INDIRECT("'TV_"&amp;B480&amp;"'!D:D"),0),""),"")</f>
        <v/>
      </c>
      <c r="L480" s="122"/>
      <c r="M480" s="122"/>
      <c r="N480" s="123" t="str">
        <f t="shared" ca="1" si="12"/>
        <v/>
      </c>
      <c r="P480" s="122"/>
      <c r="AD480" s="145"/>
    </row>
    <row r="481" spans="1:30" s="121" customFormat="1" ht="14.25" x14ac:dyDescent="0.3">
      <c r="A481" s="24"/>
      <c r="C481" s="151"/>
      <c r="I481" s="123" t="str" cm="1">
        <f t="array" aca="1" ref="I481" ca="1">IF(N481="Ativo",IFERROR(_xlfn.XLOOKUP(H481,INDIRECT("'TV_"&amp;B481&amp;"'!B:B"),INDIRECT("'TV_"&amp;B481&amp;"'!C:C"),0)-_xlfn.XLOOKUP(H481,INDIRECT("'TV_"&amp;B481&amp;"'!B:B"),INDIRECT("'TV_"&amp;B481&amp;"'!D:D"),0),""),"")</f>
        <v/>
      </c>
      <c r="L481" s="122"/>
      <c r="M481" s="122"/>
      <c r="N481" s="123" t="str">
        <f t="shared" ca="1" si="12"/>
        <v/>
      </c>
      <c r="P481" s="122"/>
      <c r="AD481" s="145"/>
    </row>
    <row r="482" spans="1:30" s="121" customFormat="1" ht="14.25" x14ac:dyDescent="0.3">
      <c r="A482" s="24"/>
      <c r="C482" s="151"/>
      <c r="I482" s="123" t="str" cm="1">
        <f t="array" aca="1" ref="I482" ca="1">IF(N482="Ativo",IFERROR(_xlfn.XLOOKUP(H482,INDIRECT("'TV_"&amp;B482&amp;"'!B:B"),INDIRECT("'TV_"&amp;B482&amp;"'!C:C"),0)-_xlfn.XLOOKUP(H482,INDIRECT("'TV_"&amp;B482&amp;"'!B:B"),INDIRECT("'TV_"&amp;B482&amp;"'!D:D"),0),""),"")</f>
        <v/>
      </c>
      <c r="L482" s="122"/>
      <c r="M482" s="122"/>
      <c r="N482" s="123" t="str">
        <f t="shared" ca="1" si="12"/>
        <v/>
      </c>
      <c r="P482" s="122"/>
      <c r="AD482" s="145"/>
    </row>
    <row r="483" spans="1:30" s="121" customFormat="1" ht="14.25" x14ac:dyDescent="0.3">
      <c r="A483" s="24"/>
      <c r="C483" s="151"/>
      <c r="I483" s="123" t="str" cm="1">
        <f t="array" aca="1" ref="I483" ca="1">IF(N483="Ativo",IFERROR(_xlfn.XLOOKUP(H483,INDIRECT("'TV_"&amp;B483&amp;"'!B:B"),INDIRECT("'TV_"&amp;B483&amp;"'!C:C"),0)-_xlfn.XLOOKUP(H483,INDIRECT("'TV_"&amp;B483&amp;"'!B:B"),INDIRECT("'TV_"&amp;B483&amp;"'!D:D"),0),""),"")</f>
        <v/>
      </c>
      <c r="L483" s="122"/>
      <c r="M483" s="122"/>
      <c r="N483" s="123" t="str">
        <f t="shared" ca="1" si="12"/>
        <v/>
      </c>
      <c r="P483" s="122"/>
      <c r="AD483" s="145"/>
    </row>
    <row r="484" spans="1:30" s="121" customFormat="1" ht="14.25" x14ac:dyDescent="0.3">
      <c r="A484" s="24"/>
      <c r="C484" s="151"/>
      <c r="I484" s="123" t="str" cm="1">
        <f t="array" aca="1" ref="I484" ca="1">IF(N484="Ativo",IFERROR(_xlfn.XLOOKUP(H484,INDIRECT("'TV_"&amp;B484&amp;"'!B:B"),INDIRECT("'TV_"&amp;B484&amp;"'!C:C"),0)-_xlfn.XLOOKUP(H484,INDIRECT("'TV_"&amp;B484&amp;"'!B:B"),INDIRECT("'TV_"&amp;B484&amp;"'!D:D"),0),""),"")</f>
        <v/>
      </c>
      <c r="L484" s="122"/>
      <c r="M484" s="122"/>
      <c r="N484" s="123" t="str">
        <f t="shared" ca="1" si="12"/>
        <v/>
      </c>
      <c r="P484" s="122"/>
      <c r="AD484" s="145"/>
    </row>
    <row r="485" spans="1:30" s="121" customFormat="1" ht="14.25" x14ac:dyDescent="0.3">
      <c r="A485" s="24"/>
      <c r="C485" s="151"/>
      <c r="I485" s="123" t="str" cm="1">
        <f t="array" aca="1" ref="I485" ca="1">IF(N485="Ativo",IFERROR(_xlfn.XLOOKUP(H485,INDIRECT("'TV_"&amp;B485&amp;"'!B:B"),INDIRECT("'TV_"&amp;B485&amp;"'!C:C"),0)-_xlfn.XLOOKUP(H485,INDIRECT("'TV_"&amp;B485&amp;"'!B:B"),INDIRECT("'TV_"&amp;B485&amp;"'!D:D"),0),""),"")</f>
        <v/>
      </c>
      <c r="L485" s="122"/>
      <c r="M485" s="122"/>
      <c r="N485" s="123" t="str">
        <f t="shared" ca="1" si="12"/>
        <v/>
      </c>
      <c r="P485" s="122"/>
      <c r="AD485" s="145"/>
    </row>
    <row r="486" spans="1:30" s="121" customFormat="1" ht="14.25" x14ac:dyDescent="0.3">
      <c r="A486" s="24"/>
      <c r="C486" s="151"/>
      <c r="I486" s="123" t="str" cm="1">
        <f t="array" aca="1" ref="I486" ca="1">IF(N486="Ativo",IFERROR(_xlfn.XLOOKUP(H486,INDIRECT("'TV_"&amp;B486&amp;"'!B:B"),INDIRECT("'TV_"&amp;B486&amp;"'!C:C"),0)-_xlfn.XLOOKUP(H486,INDIRECT("'TV_"&amp;B486&amp;"'!B:B"),INDIRECT("'TV_"&amp;B486&amp;"'!D:D"),0),""),"")</f>
        <v/>
      </c>
      <c r="L486" s="122"/>
      <c r="M486" s="122"/>
      <c r="N486" s="123" t="str">
        <f t="shared" ca="1" si="12"/>
        <v/>
      </c>
      <c r="P486" s="122"/>
      <c r="AD486" s="145"/>
    </row>
    <row r="487" spans="1:30" s="121" customFormat="1" ht="14.25" x14ac:dyDescent="0.3">
      <c r="A487" s="24"/>
      <c r="C487" s="151"/>
      <c r="I487" s="123" t="str" cm="1">
        <f t="array" aca="1" ref="I487" ca="1">IF(N487="Ativo",IFERROR(_xlfn.XLOOKUP(H487,INDIRECT("'TV_"&amp;B487&amp;"'!B:B"),INDIRECT("'TV_"&amp;B487&amp;"'!C:C"),0)-_xlfn.XLOOKUP(H487,INDIRECT("'TV_"&amp;B487&amp;"'!B:B"),INDIRECT("'TV_"&amp;B487&amp;"'!D:D"),0),""),"")</f>
        <v/>
      </c>
      <c r="L487" s="122"/>
      <c r="M487" s="122"/>
      <c r="N487" s="123" t="str">
        <f t="shared" ca="1" si="12"/>
        <v/>
      </c>
      <c r="P487" s="122"/>
      <c r="AD487" s="145"/>
    </row>
    <row r="488" spans="1:30" s="121" customFormat="1" ht="14.25" x14ac:dyDescent="0.3">
      <c r="A488" s="24"/>
      <c r="C488" s="151"/>
      <c r="I488" s="123" t="str" cm="1">
        <f t="array" aca="1" ref="I488" ca="1">IF(N488="Ativo",IFERROR(_xlfn.XLOOKUP(H488,INDIRECT("'TV_"&amp;B488&amp;"'!B:B"),INDIRECT("'TV_"&amp;B488&amp;"'!C:C"),0)-_xlfn.XLOOKUP(H488,INDIRECT("'TV_"&amp;B488&amp;"'!B:B"),INDIRECT("'TV_"&amp;B488&amp;"'!D:D"),0),""),"")</f>
        <v/>
      </c>
      <c r="L488" s="122"/>
      <c r="M488" s="122"/>
      <c r="N488" s="123" t="str">
        <f t="shared" ca="1" si="12"/>
        <v/>
      </c>
      <c r="P488" s="122"/>
      <c r="AD488" s="145"/>
    </row>
    <row r="489" spans="1:30" s="121" customFormat="1" ht="14.25" x14ac:dyDescent="0.3">
      <c r="A489" s="24"/>
      <c r="C489" s="151"/>
      <c r="I489" s="123" t="str" cm="1">
        <f t="array" aca="1" ref="I489" ca="1">IF(N489="Ativo",IFERROR(_xlfn.XLOOKUP(H489,INDIRECT("'TV_"&amp;B489&amp;"'!B:B"),INDIRECT("'TV_"&amp;B489&amp;"'!C:C"),0)-_xlfn.XLOOKUP(H489,INDIRECT("'TV_"&amp;B489&amp;"'!B:B"),INDIRECT("'TV_"&amp;B489&amp;"'!D:D"),0),""),"")</f>
        <v/>
      </c>
      <c r="L489" s="122"/>
      <c r="M489" s="122"/>
      <c r="N489" s="123" t="str">
        <f t="shared" ca="1" si="12"/>
        <v/>
      </c>
      <c r="P489" s="122"/>
      <c r="AD489" s="145"/>
    </row>
    <row r="490" spans="1:30" s="121" customFormat="1" ht="14.25" x14ac:dyDescent="0.3">
      <c r="A490" s="24"/>
      <c r="C490" s="151"/>
      <c r="I490" s="123" t="str" cm="1">
        <f t="array" aca="1" ref="I490" ca="1">IF(N490="Ativo",IFERROR(_xlfn.XLOOKUP(H490,INDIRECT("'TV_"&amp;B490&amp;"'!B:B"),INDIRECT("'TV_"&amp;B490&amp;"'!C:C"),0)-_xlfn.XLOOKUP(H490,INDIRECT("'TV_"&amp;B490&amp;"'!B:B"),INDIRECT("'TV_"&amp;B490&amp;"'!D:D"),0),""),"")</f>
        <v/>
      </c>
      <c r="L490" s="122"/>
      <c r="M490" s="122"/>
      <c r="N490" s="123" t="str">
        <f t="shared" ca="1" si="12"/>
        <v/>
      </c>
      <c r="P490" s="122"/>
      <c r="AD490" s="145"/>
    </row>
    <row r="491" spans="1:30" s="121" customFormat="1" ht="14.25" x14ac:dyDescent="0.3">
      <c r="A491" s="24"/>
      <c r="C491" s="151"/>
      <c r="I491" s="123" t="str" cm="1">
        <f t="array" aca="1" ref="I491" ca="1">IF(N491="Ativo",IFERROR(_xlfn.XLOOKUP(H491,INDIRECT("'TV_"&amp;B491&amp;"'!B:B"),INDIRECT("'TV_"&amp;B491&amp;"'!C:C"),0)-_xlfn.XLOOKUP(H491,INDIRECT("'TV_"&amp;B491&amp;"'!B:B"),INDIRECT("'TV_"&amp;B491&amp;"'!D:D"),0),""),"")</f>
        <v/>
      </c>
      <c r="L491" s="122"/>
      <c r="M491" s="122"/>
      <c r="N491" s="123" t="str">
        <f t="shared" ca="1" si="12"/>
        <v/>
      </c>
      <c r="P491" s="122"/>
      <c r="AD491" s="145"/>
    </row>
    <row r="492" spans="1:30" s="121" customFormat="1" ht="14.25" x14ac:dyDescent="0.3">
      <c r="A492" s="24"/>
      <c r="C492" s="151"/>
      <c r="I492" s="123" t="str" cm="1">
        <f t="array" aca="1" ref="I492" ca="1">IF(N492="Ativo",IFERROR(_xlfn.XLOOKUP(H492,INDIRECT("'TV_"&amp;B492&amp;"'!B:B"),INDIRECT("'TV_"&amp;B492&amp;"'!C:C"),0)-_xlfn.XLOOKUP(H492,INDIRECT("'TV_"&amp;B492&amp;"'!B:B"),INDIRECT("'TV_"&amp;B492&amp;"'!D:D"),0),""),"")</f>
        <v/>
      </c>
      <c r="L492" s="122"/>
      <c r="M492" s="122"/>
      <c r="N492" s="123" t="str">
        <f t="shared" ca="1" si="12"/>
        <v/>
      </c>
      <c r="P492" s="122"/>
      <c r="AD492" s="145"/>
    </row>
    <row r="493" spans="1:30" s="121" customFormat="1" ht="14.25" x14ac:dyDescent="0.3">
      <c r="A493" s="24"/>
      <c r="C493" s="151"/>
      <c r="I493" s="123" t="str" cm="1">
        <f t="array" aca="1" ref="I493" ca="1">IF(N493="Ativo",IFERROR(_xlfn.XLOOKUP(H493,INDIRECT("'TV_"&amp;B493&amp;"'!B:B"),INDIRECT("'TV_"&amp;B493&amp;"'!C:C"),0)-_xlfn.XLOOKUP(H493,INDIRECT("'TV_"&amp;B493&amp;"'!B:B"),INDIRECT("'TV_"&amp;B493&amp;"'!D:D"),0),""),"")</f>
        <v/>
      </c>
      <c r="L493" s="122"/>
      <c r="M493" s="122"/>
      <c r="N493" s="123" t="str">
        <f t="shared" ca="1" si="12"/>
        <v/>
      </c>
      <c r="P493" s="122"/>
      <c r="AD493" s="145"/>
    </row>
    <row r="494" spans="1:30" s="121" customFormat="1" ht="14.25" x14ac:dyDescent="0.3">
      <c r="A494" s="24"/>
      <c r="C494" s="151"/>
      <c r="I494" s="123" t="str" cm="1">
        <f t="array" aca="1" ref="I494" ca="1">IF(N494="Ativo",IFERROR(_xlfn.XLOOKUP(H494,INDIRECT("'TV_"&amp;B494&amp;"'!B:B"),INDIRECT("'TV_"&amp;B494&amp;"'!C:C"),0)-_xlfn.XLOOKUP(H494,INDIRECT("'TV_"&amp;B494&amp;"'!B:B"),INDIRECT("'TV_"&amp;B494&amp;"'!D:D"),0),""),"")</f>
        <v/>
      </c>
      <c r="L494" s="122"/>
      <c r="M494" s="122"/>
      <c r="N494" s="123" t="str">
        <f t="shared" ca="1" si="12"/>
        <v/>
      </c>
      <c r="P494" s="122"/>
      <c r="AD494" s="145"/>
    </row>
    <row r="495" spans="1:30" s="121" customFormat="1" ht="14.25" x14ac:dyDescent="0.3">
      <c r="A495" s="24"/>
      <c r="C495" s="151"/>
      <c r="I495" s="123" t="str" cm="1">
        <f t="array" aca="1" ref="I495" ca="1">IF(N495="Ativo",IFERROR(_xlfn.XLOOKUP(H495,INDIRECT("'TV_"&amp;B495&amp;"'!B:B"),INDIRECT("'TV_"&amp;B495&amp;"'!C:C"),0)-_xlfn.XLOOKUP(H495,INDIRECT("'TV_"&amp;B495&amp;"'!B:B"),INDIRECT("'TV_"&amp;B495&amp;"'!D:D"),0),""),"")</f>
        <v/>
      </c>
      <c r="L495" s="122"/>
      <c r="M495" s="122"/>
      <c r="N495" s="123" t="str">
        <f t="shared" ca="1" si="12"/>
        <v/>
      </c>
      <c r="P495" s="122"/>
      <c r="AD495" s="145"/>
    </row>
    <row r="496" spans="1:30" s="121" customFormat="1" ht="14.25" x14ac:dyDescent="0.3">
      <c r="A496" s="24"/>
      <c r="C496" s="151"/>
      <c r="I496" s="123" t="str" cm="1">
        <f t="array" aca="1" ref="I496" ca="1">IF(N496="Ativo",IFERROR(_xlfn.XLOOKUP(H496,INDIRECT("'TV_"&amp;B496&amp;"'!B:B"),INDIRECT("'TV_"&amp;B496&amp;"'!C:C"),0)-_xlfn.XLOOKUP(H496,INDIRECT("'TV_"&amp;B496&amp;"'!B:B"),INDIRECT("'TV_"&amp;B496&amp;"'!D:D"),0),""),"")</f>
        <v/>
      </c>
      <c r="L496" s="122"/>
      <c r="M496" s="122"/>
      <c r="N496" s="123" t="str">
        <f t="shared" ca="1" si="12"/>
        <v/>
      </c>
      <c r="P496" s="122"/>
      <c r="AD496" s="145"/>
    </row>
    <row r="497" spans="1:30" s="121" customFormat="1" ht="14.25" x14ac:dyDescent="0.3">
      <c r="A497" s="24"/>
      <c r="C497" s="151"/>
      <c r="I497" s="123" t="str" cm="1">
        <f t="array" aca="1" ref="I497" ca="1">IF(N497="Ativo",IFERROR(_xlfn.XLOOKUP(H497,INDIRECT("'TV_"&amp;B497&amp;"'!B:B"),INDIRECT("'TV_"&amp;B497&amp;"'!C:C"),0)-_xlfn.XLOOKUP(H497,INDIRECT("'TV_"&amp;B497&amp;"'!B:B"),INDIRECT("'TV_"&amp;B497&amp;"'!D:D"),0),""),"")</f>
        <v/>
      </c>
      <c r="L497" s="122"/>
      <c r="M497" s="122"/>
      <c r="N497" s="123" t="str">
        <f t="shared" ca="1" si="12"/>
        <v/>
      </c>
      <c r="P497" s="122"/>
      <c r="AD497" s="145"/>
    </row>
    <row r="498" spans="1:30" s="121" customFormat="1" ht="14.25" x14ac:dyDescent="0.3">
      <c r="A498" s="24"/>
      <c r="C498" s="151"/>
      <c r="I498" s="123" t="str" cm="1">
        <f t="array" aca="1" ref="I498" ca="1">IF(N498="Ativo",IFERROR(_xlfn.XLOOKUP(H498,INDIRECT("'TV_"&amp;B498&amp;"'!B:B"),INDIRECT("'TV_"&amp;B498&amp;"'!C:C"),0)-_xlfn.XLOOKUP(H498,INDIRECT("'TV_"&amp;B498&amp;"'!B:B"),INDIRECT("'TV_"&amp;B498&amp;"'!D:D"),0),""),"")</f>
        <v/>
      </c>
      <c r="L498" s="122"/>
      <c r="M498" s="122"/>
      <c r="N498" s="123" t="str">
        <f t="shared" ca="1" si="12"/>
        <v/>
      </c>
      <c r="P498" s="122"/>
      <c r="AD498" s="145"/>
    </row>
    <row r="499" spans="1:30" s="121" customFormat="1" ht="14.25" x14ac:dyDescent="0.3">
      <c r="A499" s="24"/>
      <c r="C499" s="151"/>
      <c r="I499" s="123" t="str" cm="1">
        <f t="array" aca="1" ref="I499" ca="1">IF(N499="Ativo",IFERROR(_xlfn.XLOOKUP(H499,INDIRECT("'TV_"&amp;B499&amp;"'!B:B"),INDIRECT("'TV_"&amp;B499&amp;"'!C:C"),0)-_xlfn.XLOOKUP(H499,INDIRECT("'TV_"&amp;B499&amp;"'!B:B"),INDIRECT("'TV_"&amp;B499&amp;"'!D:D"),0),""),"")</f>
        <v/>
      </c>
      <c r="L499" s="122"/>
      <c r="M499" s="122"/>
      <c r="N499" s="123" t="str">
        <f t="shared" ca="1" si="12"/>
        <v/>
      </c>
      <c r="P499" s="122"/>
      <c r="AD499" s="145"/>
    </row>
    <row r="500" spans="1:30" s="121" customFormat="1" ht="14.25" x14ac:dyDescent="0.3">
      <c r="A500" s="24"/>
      <c r="C500" s="151"/>
      <c r="I500" s="123" t="str" cm="1">
        <f t="array" aca="1" ref="I500" ca="1">IF(N500="Ativo",IFERROR(_xlfn.XLOOKUP(H500,INDIRECT("'TV_"&amp;B500&amp;"'!B:B"),INDIRECT("'TV_"&amp;B500&amp;"'!C:C"),0)-_xlfn.XLOOKUP(H500,INDIRECT("'TV_"&amp;B500&amp;"'!B:B"),INDIRECT("'TV_"&amp;B500&amp;"'!D:D"),0),""),"")</f>
        <v/>
      </c>
      <c r="L500" s="122"/>
      <c r="M500" s="122"/>
      <c r="N500" s="123" t="str">
        <f t="shared" ca="1" si="12"/>
        <v/>
      </c>
      <c r="P500" s="122"/>
      <c r="AD500" s="145"/>
    </row>
    <row r="501" spans="1:30" s="121" customFormat="1" ht="14.25" x14ac:dyDescent="0.3">
      <c r="A501" s="24"/>
      <c r="C501" s="151"/>
      <c r="I501" s="123" t="str" cm="1">
        <f t="array" aca="1" ref="I501" ca="1">IF(N501="Ativo",IFERROR(_xlfn.XLOOKUP(H501,INDIRECT("'TV_"&amp;B501&amp;"'!B:B"),INDIRECT("'TV_"&amp;B501&amp;"'!C:C"),0)-_xlfn.XLOOKUP(H501,INDIRECT("'TV_"&amp;B501&amp;"'!B:B"),INDIRECT("'TV_"&amp;B501&amp;"'!D:D"),0),""),"")</f>
        <v/>
      </c>
      <c r="L501" s="122"/>
      <c r="M501" s="122"/>
      <c r="N501" s="123" t="str">
        <f t="shared" ca="1" si="12"/>
        <v/>
      </c>
      <c r="P501" s="122"/>
      <c r="AD501" s="145"/>
    </row>
    <row r="502" spans="1:30" s="121" customFormat="1" ht="14.25" x14ac:dyDescent="0.3">
      <c r="A502" s="24"/>
      <c r="C502" s="151"/>
      <c r="I502" s="123" t="str" cm="1">
        <f t="array" aca="1" ref="I502" ca="1">IF(N502="Ativo",IFERROR(_xlfn.XLOOKUP(H502,INDIRECT("'TV_"&amp;B502&amp;"'!B:B"),INDIRECT("'TV_"&amp;B502&amp;"'!C:C"),0)-_xlfn.XLOOKUP(H502,INDIRECT("'TV_"&amp;B502&amp;"'!B:B"),INDIRECT("'TV_"&amp;B502&amp;"'!D:D"),0),""),"")</f>
        <v/>
      </c>
      <c r="L502" s="122"/>
      <c r="M502" s="122"/>
      <c r="N502" s="123" t="str">
        <f t="shared" ca="1" si="12"/>
        <v/>
      </c>
      <c r="P502" s="122"/>
      <c r="AD502" s="145"/>
    </row>
    <row r="503" spans="1:30" s="121" customFormat="1" ht="14.25" x14ac:dyDescent="0.3">
      <c r="A503" s="24"/>
      <c r="C503" s="151"/>
      <c r="I503" s="123" t="str" cm="1">
        <f t="array" aca="1" ref="I503" ca="1">IF(N503="Ativo",IFERROR(_xlfn.XLOOKUP(H503,INDIRECT("'TV_"&amp;B503&amp;"'!B:B"),INDIRECT("'TV_"&amp;B503&amp;"'!C:C"),0)-_xlfn.XLOOKUP(H503,INDIRECT("'TV_"&amp;B503&amp;"'!B:B"),INDIRECT("'TV_"&amp;B503&amp;"'!D:D"),0),""),"")</f>
        <v/>
      </c>
      <c r="L503" s="122"/>
      <c r="M503" s="122"/>
      <c r="N503" s="123" t="str">
        <f t="shared" ca="1" si="12"/>
        <v/>
      </c>
      <c r="P503" s="122"/>
      <c r="AD503" s="145"/>
    </row>
    <row r="504" spans="1:30" s="121" customFormat="1" ht="14.25" x14ac:dyDescent="0.3">
      <c r="A504" s="24"/>
      <c r="C504" s="151"/>
      <c r="I504" s="123" t="str" cm="1">
        <f t="array" aca="1" ref="I504" ca="1">IF(N504="Ativo",IFERROR(_xlfn.XLOOKUP(H504,INDIRECT("'TV_"&amp;B504&amp;"'!B:B"),INDIRECT("'TV_"&amp;B504&amp;"'!C:C"),0)-_xlfn.XLOOKUP(H504,INDIRECT("'TV_"&amp;B504&amp;"'!B:B"),INDIRECT("'TV_"&amp;B504&amp;"'!D:D"),0),""),"")</f>
        <v/>
      </c>
      <c r="L504" s="122"/>
      <c r="M504" s="122"/>
      <c r="N504" s="123" t="str">
        <f t="shared" ca="1" si="12"/>
        <v/>
      </c>
      <c r="P504" s="122"/>
      <c r="AD504" s="145"/>
    </row>
    <row r="505" spans="1:30" s="121" customFormat="1" ht="14.25" x14ac:dyDescent="0.3">
      <c r="A505" s="24"/>
      <c r="C505" s="151"/>
      <c r="I505" s="123" t="str" cm="1">
        <f t="array" aca="1" ref="I505" ca="1">IF(N505="Ativo",IFERROR(_xlfn.XLOOKUP(H505,INDIRECT("'TV_"&amp;B505&amp;"'!B:B"),INDIRECT("'TV_"&amp;B505&amp;"'!C:C"),0)-_xlfn.XLOOKUP(H505,INDIRECT("'TV_"&amp;B505&amp;"'!B:B"),INDIRECT("'TV_"&amp;B505&amp;"'!D:D"),0),""),"")</f>
        <v/>
      </c>
      <c r="L505" s="122"/>
      <c r="M505" s="122"/>
      <c r="N505" s="123" t="str">
        <f t="shared" ca="1" si="12"/>
        <v/>
      </c>
      <c r="P505" s="122"/>
      <c r="AD505" s="145"/>
    </row>
    <row r="506" spans="1:30" s="121" customFormat="1" ht="14.25" x14ac:dyDescent="0.3">
      <c r="A506" s="24"/>
      <c r="C506" s="151"/>
      <c r="I506" s="123" t="str" cm="1">
        <f t="array" aca="1" ref="I506" ca="1">IF(N506="Ativo",IFERROR(_xlfn.XLOOKUP(H506,INDIRECT("'TV_"&amp;B506&amp;"'!B:B"),INDIRECT("'TV_"&amp;B506&amp;"'!C:C"),0)-_xlfn.XLOOKUP(H506,INDIRECT("'TV_"&amp;B506&amp;"'!B:B"),INDIRECT("'TV_"&amp;B506&amp;"'!D:D"),0),""),"")</f>
        <v/>
      </c>
      <c r="L506" s="122"/>
      <c r="M506" s="122"/>
      <c r="N506" s="123" t="str">
        <f t="shared" ca="1" si="12"/>
        <v/>
      </c>
      <c r="P506" s="122"/>
      <c r="AD506" s="145"/>
    </row>
    <row r="507" spans="1:30" s="121" customFormat="1" ht="14.25" x14ac:dyDescent="0.3">
      <c r="A507" s="24"/>
      <c r="C507" s="151"/>
      <c r="I507" s="123" t="str" cm="1">
        <f t="array" aca="1" ref="I507" ca="1">IF(N507="Ativo",IFERROR(_xlfn.XLOOKUP(H507,INDIRECT("'TV_"&amp;B507&amp;"'!B:B"),INDIRECT("'TV_"&amp;B507&amp;"'!C:C"),0)-_xlfn.XLOOKUP(H507,INDIRECT("'TV_"&amp;B507&amp;"'!B:B"),INDIRECT("'TV_"&amp;B507&amp;"'!D:D"),0),""),"")</f>
        <v/>
      </c>
      <c r="L507" s="122"/>
      <c r="M507" s="122"/>
      <c r="N507" s="123" t="str">
        <f t="shared" ca="1" si="12"/>
        <v/>
      </c>
      <c r="P507" s="122"/>
      <c r="AD507" s="145"/>
    </row>
    <row r="508" spans="1:30" s="121" customFormat="1" ht="14.25" x14ac:dyDescent="0.3">
      <c r="A508" s="24"/>
      <c r="C508" s="151"/>
      <c r="I508" s="123" t="str" cm="1">
        <f t="array" aca="1" ref="I508" ca="1">IF(N508="Ativo",IFERROR(_xlfn.XLOOKUP(H508,INDIRECT("'TV_"&amp;B508&amp;"'!B:B"),INDIRECT("'TV_"&amp;B508&amp;"'!C:C"),0)-_xlfn.XLOOKUP(H508,INDIRECT("'TV_"&amp;B508&amp;"'!B:B"),INDIRECT("'TV_"&amp;B508&amp;"'!D:D"),0),""),"")</f>
        <v/>
      </c>
      <c r="L508" s="122"/>
      <c r="M508" s="122"/>
      <c r="N508" s="123" t="str">
        <f t="shared" ca="1" si="12"/>
        <v/>
      </c>
      <c r="P508" s="122"/>
      <c r="AD508" s="145"/>
    </row>
    <row r="509" spans="1:30" s="121" customFormat="1" ht="14.25" x14ac:dyDescent="0.3">
      <c r="A509" s="24"/>
      <c r="C509" s="151"/>
      <c r="I509" s="123" t="str" cm="1">
        <f t="array" aca="1" ref="I509" ca="1">IF(N509="Ativo",IFERROR(_xlfn.XLOOKUP(H509,INDIRECT("'TV_"&amp;B509&amp;"'!B:B"),INDIRECT("'TV_"&amp;B509&amp;"'!C:C"),0)-_xlfn.XLOOKUP(H509,INDIRECT("'TV_"&amp;B509&amp;"'!B:B"),INDIRECT("'TV_"&amp;B509&amp;"'!D:D"),0),""),"")</f>
        <v/>
      </c>
      <c r="L509" s="122"/>
      <c r="M509" s="122"/>
      <c r="N509" s="123" t="str">
        <f t="shared" ca="1" si="12"/>
        <v/>
      </c>
      <c r="P509" s="122"/>
      <c r="AD509" s="145"/>
    </row>
    <row r="510" spans="1:30" s="121" customFormat="1" ht="14.25" x14ac:dyDescent="0.3">
      <c r="A510" s="24"/>
      <c r="C510" s="151"/>
      <c r="I510" s="123" t="str" cm="1">
        <f t="array" aca="1" ref="I510" ca="1">IF(N510="Ativo",IFERROR(_xlfn.XLOOKUP(H510,INDIRECT("'TV_"&amp;B510&amp;"'!B:B"),INDIRECT("'TV_"&amp;B510&amp;"'!C:C"),0)-_xlfn.XLOOKUP(H510,INDIRECT("'TV_"&amp;B510&amp;"'!B:B"),INDIRECT("'TV_"&amp;B510&amp;"'!D:D"),0),""),"")</f>
        <v/>
      </c>
      <c r="L510" s="122"/>
      <c r="M510" s="122"/>
      <c r="N510" s="123" t="str">
        <f t="shared" ca="1" si="12"/>
        <v/>
      </c>
      <c r="P510" s="122"/>
      <c r="AD510" s="145"/>
    </row>
    <row r="511" spans="1:30" s="121" customFormat="1" ht="14.25" x14ac:dyDescent="0.3">
      <c r="A511" s="24"/>
      <c r="C511" s="151"/>
      <c r="I511" s="123" t="str" cm="1">
        <f t="array" aca="1" ref="I511" ca="1">IF(N511="Ativo",IFERROR(_xlfn.XLOOKUP(H511,INDIRECT("'TV_"&amp;B511&amp;"'!B:B"),INDIRECT("'TV_"&amp;B511&amp;"'!C:C"),0)-_xlfn.XLOOKUP(H511,INDIRECT("'TV_"&amp;B511&amp;"'!B:B"),INDIRECT("'TV_"&amp;B511&amp;"'!D:D"),0),""),"")</f>
        <v/>
      </c>
      <c r="L511" s="122"/>
      <c r="M511" s="122"/>
      <c r="N511" s="123" t="str">
        <f t="shared" ca="1" si="12"/>
        <v/>
      </c>
      <c r="P511" s="122"/>
      <c r="AD511" s="145"/>
    </row>
    <row r="512" spans="1:30" s="121" customFormat="1" ht="14.25" x14ac:dyDescent="0.3">
      <c r="A512" s="24"/>
      <c r="C512" s="151"/>
      <c r="I512" s="123" t="str" cm="1">
        <f t="array" aca="1" ref="I512" ca="1">IF(N512="Ativo",IFERROR(_xlfn.XLOOKUP(H512,INDIRECT("'TV_"&amp;B512&amp;"'!B:B"),INDIRECT("'TV_"&amp;B512&amp;"'!C:C"),0)-_xlfn.XLOOKUP(H512,INDIRECT("'TV_"&amp;B512&amp;"'!B:B"),INDIRECT("'TV_"&amp;B512&amp;"'!D:D"),0),""),"")</f>
        <v/>
      </c>
      <c r="L512" s="122"/>
      <c r="M512" s="122"/>
      <c r="N512" s="123" t="str">
        <f t="shared" ca="1" si="12"/>
        <v/>
      </c>
      <c r="P512" s="122"/>
      <c r="AD512" s="145"/>
    </row>
    <row r="513" spans="1:30" s="121" customFormat="1" ht="14.25" x14ac:dyDescent="0.3">
      <c r="A513" s="24"/>
      <c r="C513" s="151"/>
      <c r="I513" s="123" t="str" cm="1">
        <f t="array" aca="1" ref="I513" ca="1">IF(N513="Ativo",IFERROR(_xlfn.XLOOKUP(H513,INDIRECT("'TV_"&amp;B513&amp;"'!B:B"),INDIRECT("'TV_"&amp;B513&amp;"'!C:C"),0)-_xlfn.XLOOKUP(H513,INDIRECT("'TV_"&amp;B513&amp;"'!B:B"),INDIRECT("'TV_"&amp;B513&amp;"'!D:D"),0),""),"")</f>
        <v/>
      </c>
      <c r="L513" s="122"/>
      <c r="M513" s="122"/>
      <c r="N513" s="123" t="str">
        <f t="shared" ca="1" si="12"/>
        <v/>
      </c>
      <c r="P513" s="122"/>
      <c r="AD513" s="145"/>
    </row>
    <row r="514" spans="1:30" s="121" customFormat="1" ht="14.25" x14ac:dyDescent="0.3">
      <c r="A514" s="24"/>
      <c r="C514" s="151"/>
      <c r="I514" s="123" t="str" cm="1">
        <f t="array" aca="1" ref="I514" ca="1">IF(N514="Ativo",IFERROR(_xlfn.XLOOKUP(H514,INDIRECT("'TV_"&amp;B514&amp;"'!B:B"),INDIRECT("'TV_"&amp;B514&amp;"'!C:C"),0)-_xlfn.XLOOKUP(H514,INDIRECT("'TV_"&amp;B514&amp;"'!B:B"),INDIRECT("'TV_"&amp;B514&amp;"'!D:D"),0),""),"")</f>
        <v/>
      </c>
      <c r="L514" s="122"/>
      <c r="M514" s="122"/>
      <c r="N514" s="123" t="str">
        <f t="shared" ca="1" si="12"/>
        <v/>
      </c>
      <c r="P514" s="122"/>
      <c r="AD514" s="145"/>
    </row>
    <row r="515" spans="1:30" s="121" customFormat="1" ht="14.25" x14ac:dyDescent="0.3">
      <c r="A515" s="24"/>
      <c r="C515" s="151"/>
      <c r="I515" s="123" t="str" cm="1">
        <f t="array" aca="1" ref="I515" ca="1">IF(N515="Ativo",IFERROR(_xlfn.XLOOKUP(H515,INDIRECT("'TV_"&amp;B515&amp;"'!B:B"),INDIRECT("'TV_"&amp;B515&amp;"'!C:C"),0)-_xlfn.XLOOKUP(H515,INDIRECT("'TV_"&amp;B515&amp;"'!B:B"),INDIRECT("'TV_"&amp;B515&amp;"'!D:D"),0),""),"")</f>
        <v/>
      </c>
      <c r="L515" s="122"/>
      <c r="M515" s="122"/>
      <c r="N515" s="123" t="str">
        <f t="shared" ca="1" si="12"/>
        <v/>
      </c>
      <c r="P515" s="122"/>
      <c r="AD515" s="145"/>
    </row>
    <row r="516" spans="1:30" s="121" customFormat="1" ht="14.25" x14ac:dyDescent="0.3">
      <c r="A516" s="24"/>
      <c r="C516" s="151"/>
      <c r="I516" s="123" t="str" cm="1">
        <f t="array" aca="1" ref="I516" ca="1">IF(N516="Ativo",IFERROR(_xlfn.XLOOKUP(H516,INDIRECT("'TV_"&amp;B516&amp;"'!B:B"),INDIRECT("'TV_"&amp;B516&amp;"'!C:C"),0)-_xlfn.XLOOKUP(H516,INDIRECT("'TV_"&amp;B516&amp;"'!B:B"),INDIRECT("'TV_"&amp;B516&amp;"'!D:D"),0),""),"")</f>
        <v/>
      </c>
      <c r="L516" s="122"/>
      <c r="M516" s="122"/>
      <c r="N516" s="123" t="str">
        <f t="shared" ca="1" si="12"/>
        <v/>
      </c>
      <c r="P516" s="122"/>
      <c r="AD516" s="145"/>
    </row>
    <row r="517" spans="1:30" s="121" customFormat="1" ht="14.25" x14ac:dyDescent="0.3">
      <c r="A517" s="24"/>
      <c r="C517" s="151"/>
      <c r="I517" s="123" t="str" cm="1">
        <f t="array" aca="1" ref="I517" ca="1">IF(N517="Ativo",IFERROR(_xlfn.XLOOKUP(H517,INDIRECT("'TV_"&amp;B517&amp;"'!B:B"),INDIRECT("'TV_"&amp;B517&amp;"'!C:C"),0)-_xlfn.XLOOKUP(H517,INDIRECT("'TV_"&amp;B517&amp;"'!B:B"),INDIRECT("'TV_"&amp;B517&amp;"'!D:D"),0),""),"")</f>
        <v/>
      </c>
      <c r="L517" s="122"/>
      <c r="M517" s="122"/>
      <c r="N517" s="123" t="str">
        <f t="shared" ca="1" si="12"/>
        <v/>
      </c>
      <c r="P517" s="122"/>
      <c r="AD517" s="145"/>
    </row>
    <row r="518" spans="1:30" s="121" customFormat="1" ht="14.25" x14ac:dyDescent="0.3">
      <c r="A518" s="24"/>
      <c r="C518" s="151"/>
      <c r="I518" s="123" t="str" cm="1">
        <f t="array" aca="1" ref="I518" ca="1">IF(N518="Ativo",IFERROR(_xlfn.XLOOKUP(H518,INDIRECT("'TV_"&amp;B518&amp;"'!B:B"),INDIRECT("'TV_"&amp;B518&amp;"'!C:C"),0)-_xlfn.XLOOKUP(H518,INDIRECT("'TV_"&amp;B518&amp;"'!B:B"),INDIRECT("'TV_"&amp;B518&amp;"'!D:D"),0),""),"")</f>
        <v/>
      </c>
      <c r="L518" s="122"/>
      <c r="M518" s="122"/>
      <c r="N518" s="123" t="str">
        <f t="shared" ca="1" si="12"/>
        <v/>
      </c>
      <c r="P518" s="122"/>
      <c r="AD518" s="145"/>
    </row>
    <row r="519" spans="1:30" s="121" customFormat="1" ht="14.25" x14ac:dyDescent="0.3">
      <c r="A519" s="24"/>
      <c r="C519" s="151"/>
      <c r="I519" s="123" t="str" cm="1">
        <f t="array" aca="1" ref="I519" ca="1">IF(N519="Ativo",IFERROR(_xlfn.XLOOKUP(H519,INDIRECT("'TV_"&amp;B519&amp;"'!B:B"),INDIRECT("'TV_"&amp;B519&amp;"'!C:C"),0)-_xlfn.XLOOKUP(H519,INDIRECT("'TV_"&amp;B519&amp;"'!B:B"),INDIRECT("'TV_"&amp;B519&amp;"'!D:D"),0),""),"")</f>
        <v/>
      </c>
      <c r="L519" s="122"/>
      <c r="M519" s="122"/>
      <c r="N519" s="123" t="str">
        <f t="shared" ca="1" si="12"/>
        <v/>
      </c>
      <c r="P519" s="122"/>
      <c r="AD519" s="145"/>
    </row>
    <row r="520" spans="1:30" s="121" customFormat="1" ht="14.25" x14ac:dyDescent="0.3">
      <c r="A520" s="24"/>
      <c r="C520" s="151"/>
      <c r="I520" s="123" t="str" cm="1">
        <f t="array" aca="1" ref="I520" ca="1">IF(N520="Ativo",IFERROR(_xlfn.XLOOKUP(H520,INDIRECT("'TV_"&amp;B520&amp;"'!B:B"),INDIRECT("'TV_"&amp;B520&amp;"'!C:C"),0)-_xlfn.XLOOKUP(H520,INDIRECT("'TV_"&amp;B520&amp;"'!B:B"),INDIRECT("'TV_"&amp;B520&amp;"'!D:D"),0),""),"")</f>
        <v/>
      </c>
      <c r="L520" s="122"/>
      <c r="M520" s="122"/>
      <c r="N520" s="123" t="str">
        <f t="shared" ca="1" si="12"/>
        <v/>
      </c>
      <c r="P520" s="122"/>
      <c r="AD520" s="145"/>
    </row>
    <row r="521" spans="1:30" s="121" customFormat="1" ht="14.25" x14ac:dyDescent="0.3">
      <c r="A521" s="24"/>
      <c r="C521" s="151"/>
      <c r="I521" s="123" t="str" cm="1">
        <f t="array" aca="1" ref="I521" ca="1">IF(N521="Ativo",IFERROR(_xlfn.XLOOKUP(H521,INDIRECT("'TV_"&amp;B521&amp;"'!B:B"),INDIRECT("'TV_"&amp;B521&amp;"'!C:C"),0)-_xlfn.XLOOKUP(H521,INDIRECT("'TV_"&amp;B521&amp;"'!B:B"),INDIRECT("'TV_"&amp;B521&amp;"'!D:D"),0),""),"")</f>
        <v/>
      </c>
      <c r="L521" s="122"/>
      <c r="M521" s="122"/>
      <c r="N521" s="123" t="str">
        <f t="shared" ca="1" si="12"/>
        <v/>
      </c>
      <c r="P521" s="122"/>
      <c r="AD521" s="145"/>
    </row>
    <row r="522" spans="1:30" s="121" customFormat="1" ht="14.25" x14ac:dyDescent="0.3">
      <c r="A522" s="24"/>
      <c r="C522" s="151"/>
      <c r="I522" s="123" t="str" cm="1">
        <f t="array" aca="1" ref="I522" ca="1">IF(N522="Ativo",IFERROR(_xlfn.XLOOKUP(H522,INDIRECT("'TV_"&amp;B522&amp;"'!B:B"),INDIRECT("'TV_"&amp;B522&amp;"'!C:C"),0)-_xlfn.XLOOKUP(H522,INDIRECT("'TV_"&amp;B522&amp;"'!B:B"),INDIRECT("'TV_"&amp;B522&amp;"'!D:D"),0),""),"")</f>
        <v/>
      </c>
      <c r="L522" s="122"/>
      <c r="M522" s="122"/>
      <c r="N522" s="123" t="str">
        <f t="shared" ca="1" si="12"/>
        <v/>
      </c>
      <c r="P522" s="122"/>
      <c r="AD522" s="145"/>
    </row>
    <row r="523" spans="1:30" s="121" customFormat="1" ht="14.25" x14ac:dyDescent="0.3">
      <c r="A523" s="24"/>
      <c r="C523" s="151"/>
      <c r="I523" s="123" t="str" cm="1">
        <f t="array" aca="1" ref="I523" ca="1">IF(N523="Ativo",IFERROR(_xlfn.XLOOKUP(H523,INDIRECT("'TV_"&amp;B523&amp;"'!B:B"),INDIRECT("'TV_"&amp;B523&amp;"'!C:C"),0)-_xlfn.XLOOKUP(H523,INDIRECT("'TV_"&amp;B523&amp;"'!B:B"),INDIRECT("'TV_"&amp;B523&amp;"'!D:D"),0),""),"")</f>
        <v/>
      </c>
      <c r="L523" s="122"/>
      <c r="M523" s="122"/>
      <c r="N523" s="123" t="str">
        <f t="shared" ca="1" si="12"/>
        <v/>
      </c>
      <c r="P523" s="122"/>
      <c r="AD523" s="145"/>
    </row>
    <row r="524" spans="1:30" s="121" customFormat="1" ht="14.25" x14ac:dyDescent="0.3">
      <c r="A524" s="24"/>
      <c r="C524" s="151"/>
      <c r="I524" s="123" t="str" cm="1">
        <f t="array" aca="1" ref="I524" ca="1">IF(N524="Ativo",IFERROR(_xlfn.XLOOKUP(H524,INDIRECT("'TV_"&amp;B524&amp;"'!B:B"),INDIRECT("'TV_"&amp;B524&amp;"'!C:C"),0)-_xlfn.XLOOKUP(H524,INDIRECT("'TV_"&amp;B524&amp;"'!B:B"),INDIRECT("'TV_"&amp;B524&amp;"'!D:D"),0),""),"")</f>
        <v/>
      </c>
      <c r="L524" s="122"/>
      <c r="M524" s="122"/>
      <c r="N524" s="123" t="str">
        <f t="shared" ca="1" si="12"/>
        <v/>
      </c>
      <c r="P524" s="122"/>
      <c r="AD524" s="145"/>
    </row>
    <row r="525" spans="1:30" s="121" customFormat="1" ht="14.25" x14ac:dyDescent="0.3">
      <c r="A525" s="24"/>
      <c r="C525" s="151"/>
      <c r="I525" s="123" t="str" cm="1">
        <f t="array" aca="1" ref="I525" ca="1">IF(N525="Ativo",IFERROR(_xlfn.XLOOKUP(H525,INDIRECT("'TV_"&amp;B525&amp;"'!B:B"),INDIRECT("'TV_"&amp;B525&amp;"'!C:C"),0)-_xlfn.XLOOKUP(H525,INDIRECT("'TV_"&amp;B525&amp;"'!B:B"),INDIRECT("'TV_"&amp;B525&amp;"'!D:D"),0),""),"")</f>
        <v/>
      </c>
      <c r="L525" s="122"/>
      <c r="M525" s="122"/>
      <c r="N525" s="123" t="str">
        <f t="shared" ca="1" si="12"/>
        <v/>
      </c>
      <c r="P525" s="122"/>
      <c r="AD525" s="145"/>
    </row>
    <row r="526" spans="1:30" s="121" customFormat="1" ht="14.25" x14ac:dyDescent="0.3">
      <c r="A526" s="24"/>
      <c r="C526" s="151"/>
      <c r="I526" s="123" t="str" cm="1">
        <f t="array" aca="1" ref="I526" ca="1">IF(N526="Ativo",IFERROR(_xlfn.XLOOKUP(H526,INDIRECT("'TV_"&amp;B526&amp;"'!B:B"),INDIRECT("'TV_"&amp;B526&amp;"'!C:C"),0)-_xlfn.XLOOKUP(H526,INDIRECT("'TV_"&amp;B526&amp;"'!B:B"),INDIRECT("'TV_"&amp;B526&amp;"'!D:D"),0),""),"")</f>
        <v/>
      </c>
      <c r="L526" s="122"/>
      <c r="M526" s="122"/>
      <c r="N526" s="123" t="str">
        <f t="shared" ca="1" si="12"/>
        <v/>
      </c>
      <c r="P526" s="122"/>
      <c r="AD526" s="145"/>
    </row>
    <row r="527" spans="1:30" s="121" customFormat="1" ht="14.25" x14ac:dyDescent="0.3">
      <c r="A527" s="24"/>
      <c r="C527" s="151"/>
      <c r="I527" s="123" t="str" cm="1">
        <f t="array" aca="1" ref="I527" ca="1">IF(N527="Ativo",IFERROR(_xlfn.XLOOKUP(H527,INDIRECT("'TV_"&amp;B527&amp;"'!B:B"),INDIRECT("'TV_"&amp;B527&amp;"'!C:C"),0)-_xlfn.XLOOKUP(H527,INDIRECT("'TV_"&amp;B527&amp;"'!B:B"),INDIRECT("'TV_"&amp;B527&amp;"'!D:D"),0),""),"")</f>
        <v/>
      </c>
      <c r="L527" s="122"/>
      <c r="M527" s="122"/>
      <c r="N527" s="123" t="str">
        <f t="shared" ca="1" si="12"/>
        <v/>
      </c>
      <c r="P527" s="122"/>
      <c r="AD527" s="145"/>
    </row>
    <row r="528" spans="1:30" s="121" customFormat="1" ht="14.25" x14ac:dyDescent="0.3">
      <c r="A528" s="24"/>
      <c r="C528" s="151"/>
      <c r="I528" s="123" t="str" cm="1">
        <f t="array" aca="1" ref="I528" ca="1">IF(N528="Ativo",IFERROR(_xlfn.XLOOKUP(H528,INDIRECT("'TV_"&amp;B528&amp;"'!B:B"),INDIRECT("'TV_"&amp;B528&amp;"'!C:C"),0)-_xlfn.XLOOKUP(H528,INDIRECT("'TV_"&amp;B528&amp;"'!B:B"),INDIRECT("'TV_"&amp;B528&amp;"'!D:D"),0),""),"")</f>
        <v/>
      </c>
      <c r="L528" s="122"/>
      <c r="M528" s="122"/>
      <c r="N528" s="123" t="str">
        <f t="shared" ca="1" si="12"/>
        <v/>
      </c>
      <c r="P528" s="122"/>
      <c r="AD528" s="145"/>
    </row>
    <row r="529" spans="1:30" s="121" customFormat="1" ht="14.25" x14ac:dyDescent="0.3">
      <c r="A529" s="24"/>
      <c r="C529" s="151"/>
      <c r="I529" s="123" t="str" cm="1">
        <f t="array" aca="1" ref="I529" ca="1">IF(N529="Ativo",IFERROR(_xlfn.XLOOKUP(H529,INDIRECT("'TV_"&amp;B529&amp;"'!B:B"),INDIRECT("'TV_"&amp;B529&amp;"'!C:C"),0)-_xlfn.XLOOKUP(H529,INDIRECT("'TV_"&amp;B529&amp;"'!B:B"),INDIRECT("'TV_"&amp;B529&amp;"'!D:D"),0),""),"")</f>
        <v/>
      </c>
      <c r="L529" s="122"/>
      <c r="M529" s="122"/>
      <c r="N529" s="123" t="str">
        <f t="shared" ca="1" si="12"/>
        <v/>
      </c>
      <c r="P529" s="122"/>
      <c r="AD529" s="145"/>
    </row>
    <row r="530" spans="1:30" s="121" customFormat="1" ht="14.25" x14ac:dyDescent="0.3">
      <c r="A530" s="24"/>
      <c r="C530" s="151"/>
      <c r="I530" s="123" t="str" cm="1">
        <f t="array" aca="1" ref="I530" ca="1">IF(N530="Ativo",IFERROR(_xlfn.XLOOKUP(H530,INDIRECT("'TV_"&amp;B530&amp;"'!B:B"),INDIRECT("'TV_"&amp;B530&amp;"'!C:C"),0)-_xlfn.XLOOKUP(H530,INDIRECT("'TV_"&amp;B530&amp;"'!B:B"),INDIRECT("'TV_"&amp;B530&amp;"'!D:D"),0),""),"")</f>
        <v/>
      </c>
      <c r="L530" s="122"/>
      <c r="M530" s="122"/>
      <c r="N530" s="123" t="str">
        <f t="shared" ca="1" si="12"/>
        <v/>
      </c>
      <c r="P530" s="122"/>
      <c r="AD530" s="145"/>
    </row>
    <row r="531" spans="1:30" s="121" customFormat="1" ht="14.25" x14ac:dyDescent="0.3">
      <c r="A531" s="24"/>
      <c r="C531" s="151"/>
      <c r="I531" s="123" t="str" cm="1">
        <f t="array" aca="1" ref="I531" ca="1">IF(N531="Ativo",IFERROR(_xlfn.XLOOKUP(H531,INDIRECT("'TV_"&amp;B531&amp;"'!B:B"),INDIRECT("'TV_"&amp;B531&amp;"'!C:C"),0)-_xlfn.XLOOKUP(H531,INDIRECT("'TV_"&amp;B531&amp;"'!B:B"),INDIRECT("'TV_"&amp;B531&amp;"'!D:D"),0),""),"")</f>
        <v/>
      </c>
      <c r="L531" s="122"/>
      <c r="M531" s="122"/>
      <c r="N531" s="123" t="str">
        <f t="shared" ca="1" si="12"/>
        <v/>
      </c>
      <c r="P531" s="122"/>
      <c r="AD531" s="145"/>
    </row>
    <row r="532" spans="1:30" s="121" customFormat="1" ht="14.25" x14ac:dyDescent="0.3">
      <c r="A532" s="24"/>
      <c r="C532" s="151"/>
      <c r="I532" s="123" t="str" cm="1">
        <f t="array" aca="1" ref="I532" ca="1">IF(N532="Ativo",IFERROR(_xlfn.XLOOKUP(H532,INDIRECT("'TV_"&amp;B532&amp;"'!B:B"),INDIRECT("'TV_"&amp;B532&amp;"'!C:C"),0)-_xlfn.XLOOKUP(H532,INDIRECT("'TV_"&amp;B532&amp;"'!B:B"),INDIRECT("'TV_"&amp;B532&amp;"'!D:D"),0),""),"")</f>
        <v/>
      </c>
      <c r="L532" s="122"/>
      <c r="M532" s="122"/>
      <c r="N532" s="123" t="str">
        <f t="shared" ca="1" si="12"/>
        <v/>
      </c>
      <c r="P532" s="122"/>
      <c r="AD532" s="145"/>
    </row>
    <row r="533" spans="1:30" s="121" customFormat="1" ht="14.25" x14ac:dyDescent="0.3">
      <c r="A533" s="24"/>
      <c r="C533" s="151"/>
      <c r="I533" s="123" t="str" cm="1">
        <f t="array" aca="1" ref="I533" ca="1">IF(N533="Ativo",IFERROR(_xlfn.XLOOKUP(H533,INDIRECT("'TV_"&amp;B533&amp;"'!B:B"),INDIRECT("'TV_"&amp;B533&amp;"'!C:C"),0)-_xlfn.XLOOKUP(H533,INDIRECT("'TV_"&amp;B533&amp;"'!B:B"),INDIRECT("'TV_"&amp;B533&amp;"'!D:D"),0),""),"")</f>
        <v/>
      </c>
      <c r="L533" s="122"/>
      <c r="M533" s="122"/>
      <c r="N533" s="123" t="str">
        <f t="shared" ca="1" si="12"/>
        <v/>
      </c>
      <c r="P533" s="122"/>
      <c r="AD533" s="145"/>
    </row>
    <row r="534" spans="1:30" s="121" customFormat="1" ht="14.25" x14ac:dyDescent="0.3">
      <c r="A534" s="24"/>
      <c r="C534" s="151"/>
      <c r="I534" s="123" t="str" cm="1">
        <f t="array" aca="1" ref="I534" ca="1">IF(N534="Ativo",IFERROR(_xlfn.XLOOKUP(H534,INDIRECT("'TV_"&amp;B534&amp;"'!B:B"),INDIRECT("'TV_"&amp;B534&amp;"'!C:C"),0)-_xlfn.XLOOKUP(H534,INDIRECT("'TV_"&amp;B534&amp;"'!B:B"),INDIRECT("'TV_"&amp;B534&amp;"'!D:D"),0),""),"")</f>
        <v/>
      </c>
      <c r="L534" s="122"/>
      <c r="M534" s="122"/>
      <c r="N534" s="123" t="str">
        <f t="shared" ca="1" si="12"/>
        <v/>
      </c>
      <c r="P534" s="122"/>
      <c r="AD534" s="145"/>
    </row>
    <row r="535" spans="1:30" s="121" customFormat="1" ht="14.25" x14ac:dyDescent="0.3">
      <c r="A535" s="24"/>
      <c r="C535" s="151"/>
      <c r="I535" s="123" t="str" cm="1">
        <f t="array" aca="1" ref="I535" ca="1">IF(N535="Ativo",IFERROR(_xlfn.XLOOKUP(H535,INDIRECT("'TV_"&amp;B535&amp;"'!B:B"),INDIRECT("'TV_"&amp;B535&amp;"'!C:C"),0)-_xlfn.XLOOKUP(H535,INDIRECT("'TV_"&amp;B535&amp;"'!B:B"),INDIRECT("'TV_"&amp;B535&amp;"'!D:D"),0),""),"")</f>
        <v/>
      </c>
      <c r="L535" s="122"/>
      <c r="M535" s="122"/>
      <c r="N535" s="123" t="str">
        <f t="shared" ca="1" si="12"/>
        <v/>
      </c>
      <c r="P535" s="122"/>
      <c r="AD535" s="145"/>
    </row>
    <row r="536" spans="1:30" s="121" customFormat="1" ht="14.25" x14ac:dyDescent="0.3">
      <c r="A536" s="24"/>
      <c r="C536" s="151"/>
      <c r="I536" s="123" t="str" cm="1">
        <f t="array" aca="1" ref="I536" ca="1">IF(N536="Ativo",IFERROR(_xlfn.XLOOKUP(H536,INDIRECT("'TV_"&amp;B536&amp;"'!B:B"),INDIRECT("'TV_"&amp;B536&amp;"'!C:C"),0)-_xlfn.XLOOKUP(H536,INDIRECT("'TV_"&amp;B536&amp;"'!B:B"),INDIRECT("'TV_"&amp;B536&amp;"'!D:D"),0),""),"")</f>
        <v/>
      </c>
      <c r="L536" s="122"/>
      <c r="M536" s="122"/>
      <c r="N536" s="123" t="str">
        <f t="shared" ref="N536:N599" ca="1" si="13">IF(M536="","",IF(O536="Em negociação",IF(TODAY()-L536&gt;5,"Inativo","Ativo"),IF(O536="Instalado",IF(IF(K$2=FALSE,I$1,TODAY())&lt;=M536,"Ativo","Inativo"),IF(O536="Fechamento",IF(IF(K$2=FALSE,I$1,TODAY())&lt;=M536,"Ativo","Inativo"),"Inativo"))))</f>
        <v/>
      </c>
      <c r="P536" s="122"/>
      <c r="AD536" s="145"/>
    </row>
    <row r="537" spans="1:30" s="121" customFormat="1" ht="14.25" x14ac:dyDescent="0.3">
      <c r="A537" s="24"/>
      <c r="C537" s="151"/>
      <c r="I537" s="123" t="str" cm="1">
        <f t="array" aca="1" ref="I537" ca="1">IF(N537="Ativo",IFERROR(_xlfn.XLOOKUP(H537,INDIRECT("'TV_"&amp;B537&amp;"'!B:B"),INDIRECT("'TV_"&amp;B537&amp;"'!C:C"),0)-_xlfn.XLOOKUP(H537,INDIRECT("'TV_"&amp;B537&amp;"'!B:B"),INDIRECT("'TV_"&amp;B537&amp;"'!D:D"),0),""),"")</f>
        <v/>
      </c>
      <c r="L537" s="122"/>
      <c r="M537" s="122"/>
      <c r="N537" s="123" t="str">
        <f t="shared" ca="1" si="13"/>
        <v/>
      </c>
      <c r="P537" s="122"/>
      <c r="AD537" s="145"/>
    </row>
    <row r="538" spans="1:30" s="121" customFormat="1" ht="14.25" x14ac:dyDescent="0.3">
      <c r="A538" s="24"/>
      <c r="C538" s="151"/>
      <c r="I538" s="123" t="str" cm="1">
        <f t="array" aca="1" ref="I538" ca="1">IF(N538="Ativo",IFERROR(_xlfn.XLOOKUP(H538,INDIRECT("'TV_"&amp;B538&amp;"'!B:B"),INDIRECT("'TV_"&amp;B538&amp;"'!C:C"),0)-_xlfn.XLOOKUP(H538,INDIRECT("'TV_"&amp;B538&amp;"'!B:B"),INDIRECT("'TV_"&amp;B538&amp;"'!D:D"),0),""),"")</f>
        <v/>
      </c>
      <c r="L538" s="122"/>
      <c r="M538" s="122"/>
      <c r="N538" s="123" t="str">
        <f t="shared" ca="1" si="13"/>
        <v/>
      </c>
      <c r="P538" s="122"/>
      <c r="AD538" s="145"/>
    </row>
    <row r="539" spans="1:30" s="121" customFormat="1" ht="14.25" x14ac:dyDescent="0.3">
      <c r="A539" s="24"/>
      <c r="C539" s="151"/>
      <c r="I539" s="123" t="str" cm="1">
        <f t="array" aca="1" ref="I539" ca="1">IF(N539="Ativo",IFERROR(_xlfn.XLOOKUP(H539,INDIRECT("'TV_"&amp;B539&amp;"'!B:B"),INDIRECT("'TV_"&amp;B539&amp;"'!C:C"),0)-_xlfn.XLOOKUP(H539,INDIRECT("'TV_"&amp;B539&amp;"'!B:B"),INDIRECT("'TV_"&amp;B539&amp;"'!D:D"),0),""),"")</f>
        <v/>
      </c>
      <c r="L539" s="122"/>
      <c r="M539" s="122"/>
      <c r="N539" s="123" t="str">
        <f t="shared" ca="1" si="13"/>
        <v/>
      </c>
      <c r="P539" s="122"/>
      <c r="AD539" s="145"/>
    </row>
    <row r="540" spans="1:30" s="121" customFormat="1" ht="14.25" x14ac:dyDescent="0.3">
      <c r="A540" s="24"/>
      <c r="C540" s="151"/>
      <c r="I540" s="123" t="str" cm="1">
        <f t="array" aca="1" ref="I540" ca="1">IF(N540="Ativo",IFERROR(_xlfn.XLOOKUP(H540,INDIRECT("'TV_"&amp;B540&amp;"'!B:B"),INDIRECT("'TV_"&amp;B540&amp;"'!C:C"),0)-_xlfn.XLOOKUP(H540,INDIRECT("'TV_"&amp;B540&amp;"'!B:B"),INDIRECT("'TV_"&amp;B540&amp;"'!D:D"),0),""),"")</f>
        <v/>
      </c>
      <c r="L540" s="122"/>
      <c r="M540" s="122"/>
      <c r="N540" s="123" t="str">
        <f t="shared" ca="1" si="13"/>
        <v/>
      </c>
      <c r="P540" s="122"/>
      <c r="AD540" s="145"/>
    </row>
    <row r="541" spans="1:30" s="121" customFormat="1" ht="14.25" x14ac:dyDescent="0.3">
      <c r="A541" s="24"/>
      <c r="C541" s="151"/>
      <c r="I541" s="123" t="str" cm="1">
        <f t="array" aca="1" ref="I541" ca="1">IF(N541="Ativo",IFERROR(_xlfn.XLOOKUP(H541,INDIRECT("'TV_"&amp;B541&amp;"'!B:B"),INDIRECT("'TV_"&amp;B541&amp;"'!C:C"),0)-_xlfn.XLOOKUP(H541,INDIRECT("'TV_"&amp;B541&amp;"'!B:B"),INDIRECT("'TV_"&amp;B541&amp;"'!D:D"),0),""),"")</f>
        <v/>
      </c>
      <c r="L541" s="122"/>
      <c r="M541" s="122"/>
      <c r="N541" s="123" t="str">
        <f t="shared" ca="1" si="13"/>
        <v/>
      </c>
      <c r="P541" s="122"/>
      <c r="AD541" s="145"/>
    </row>
    <row r="542" spans="1:30" s="121" customFormat="1" ht="14.25" x14ac:dyDescent="0.3">
      <c r="A542" s="24"/>
      <c r="C542" s="151"/>
      <c r="I542" s="123" t="str" cm="1">
        <f t="array" aca="1" ref="I542" ca="1">IF(N542="Ativo",IFERROR(_xlfn.XLOOKUP(H542,INDIRECT("'TV_"&amp;B542&amp;"'!B:B"),INDIRECT("'TV_"&amp;B542&amp;"'!C:C"),0)-_xlfn.XLOOKUP(H542,INDIRECT("'TV_"&amp;B542&amp;"'!B:B"),INDIRECT("'TV_"&amp;B542&amp;"'!D:D"),0),""),"")</f>
        <v/>
      </c>
      <c r="L542" s="122"/>
      <c r="M542" s="122"/>
      <c r="N542" s="123" t="str">
        <f t="shared" ca="1" si="13"/>
        <v/>
      </c>
      <c r="P542" s="122"/>
      <c r="AD542" s="145"/>
    </row>
    <row r="543" spans="1:30" s="121" customFormat="1" ht="14.25" x14ac:dyDescent="0.3">
      <c r="A543" s="24"/>
      <c r="C543" s="151"/>
      <c r="I543" s="123" t="str" cm="1">
        <f t="array" aca="1" ref="I543" ca="1">IF(N543="Ativo",IFERROR(_xlfn.XLOOKUP(H543,INDIRECT("'TV_"&amp;B543&amp;"'!B:B"),INDIRECT("'TV_"&amp;B543&amp;"'!C:C"),0)-_xlfn.XLOOKUP(H543,INDIRECT("'TV_"&amp;B543&amp;"'!B:B"),INDIRECT("'TV_"&amp;B543&amp;"'!D:D"),0),""),"")</f>
        <v/>
      </c>
      <c r="L543" s="122"/>
      <c r="M543" s="122"/>
      <c r="N543" s="123" t="str">
        <f t="shared" ca="1" si="13"/>
        <v/>
      </c>
      <c r="P543" s="122"/>
      <c r="AD543" s="145"/>
    </row>
    <row r="544" spans="1:30" s="121" customFormat="1" ht="14.25" x14ac:dyDescent="0.3">
      <c r="A544" s="24"/>
      <c r="C544" s="151"/>
      <c r="I544" s="123" t="str" cm="1">
        <f t="array" aca="1" ref="I544" ca="1">IF(N544="Ativo",IFERROR(_xlfn.XLOOKUP(H544,INDIRECT("'TV_"&amp;B544&amp;"'!B:B"),INDIRECT("'TV_"&amp;B544&amp;"'!C:C"),0)-_xlfn.XLOOKUP(H544,INDIRECT("'TV_"&amp;B544&amp;"'!B:B"),INDIRECT("'TV_"&amp;B544&amp;"'!D:D"),0),""),"")</f>
        <v/>
      </c>
      <c r="L544" s="122"/>
      <c r="M544" s="122"/>
      <c r="N544" s="123" t="str">
        <f t="shared" ca="1" si="13"/>
        <v/>
      </c>
      <c r="P544" s="122"/>
      <c r="AD544" s="145"/>
    </row>
    <row r="545" spans="1:30" s="121" customFormat="1" ht="14.25" x14ac:dyDescent="0.3">
      <c r="A545" s="24"/>
      <c r="C545" s="151"/>
      <c r="I545" s="123" t="str" cm="1">
        <f t="array" aca="1" ref="I545" ca="1">IF(N545="Ativo",IFERROR(_xlfn.XLOOKUP(H545,INDIRECT("'TV_"&amp;B545&amp;"'!B:B"),INDIRECT("'TV_"&amp;B545&amp;"'!C:C"),0)-_xlfn.XLOOKUP(H545,INDIRECT("'TV_"&amp;B545&amp;"'!B:B"),INDIRECT("'TV_"&amp;B545&amp;"'!D:D"),0),""),"")</f>
        <v/>
      </c>
      <c r="L545" s="122"/>
      <c r="M545" s="122"/>
      <c r="N545" s="123" t="str">
        <f t="shared" ca="1" si="13"/>
        <v/>
      </c>
      <c r="P545" s="122"/>
      <c r="AD545" s="145"/>
    </row>
    <row r="546" spans="1:30" s="121" customFormat="1" ht="14.25" x14ac:dyDescent="0.3">
      <c r="A546" s="24"/>
      <c r="C546" s="151"/>
      <c r="I546" s="123" t="str" cm="1">
        <f t="array" aca="1" ref="I546" ca="1">IF(N546="Ativo",IFERROR(_xlfn.XLOOKUP(H546,INDIRECT("'TV_"&amp;B546&amp;"'!B:B"),INDIRECT("'TV_"&amp;B546&amp;"'!C:C"),0)-_xlfn.XLOOKUP(H546,INDIRECT("'TV_"&amp;B546&amp;"'!B:B"),INDIRECT("'TV_"&amp;B546&amp;"'!D:D"),0),""),"")</f>
        <v/>
      </c>
      <c r="L546" s="122"/>
      <c r="M546" s="122"/>
      <c r="N546" s="123" t="str">
        <f t="shared" ca="1" si="13"/>
        <v/>
      </c>
      <c r="P546" s="122"/>
      <c r="AD546" s="145"/>
    </row>
    <row r="547" spans="1:30" s="121" customFormat="1" ht="14.25" x14ac:dyDescent="0.3">
      <c r="A547" s="24"/>
      <c r="C547" s="151"/>
      <c r="I547" s="123" t="str" cm="1">
        <f t="array" aca="1" ref="I547" ca="1">IF(N547="Ativo",IFERROR(_xlfn.XLOOKUP(H547,INDIRECT("'TV_"&amp;B547&amp;"'!B:B"),INDIRECT("'TV_"&amp;B547&amp;"'!C:C"),0)-_xlfn.XLOOKUP(H547,INDIRECT("'TV_"&amp;B547&amp;"'!B:B"),INDIRECT("'TV_"&amp;B547&amp;"'!D:D"),0),""),"")</f>
        <v/>
      </c>
      <c r="L547" s="122"/>
      <c r="M547" s="122"/>
      <c r="N547" s="123" t="str">
        <f t="shared" ca="1" si="13"/>
        <v/>
      </c>
      <c r="P547" s="122"/>
      <c r="AD547" s="145"/>
    </row>
    <row r="548" spans="1:30" s="121" customFormat="1" ht="14.25" x14ac:dyDescent="0.3">
      <c r="A548" s="24"/>
      <c r="C548" s="151"/>
      <c r="I548" s="123" t="str" cm="1">
        <f t="array" aca="1" ref="I548" ca="1">IF(N548="Ativo",IFERROR(_xlfn.XLOOKUP(H548,INDIRECT("'TV_"&amp;B548&amp;"'!B:B"),INDIRECT("'TV_"&amp;B548&amp;"'!C:C"),0)-_xlfn.XLOOKUP(H548,INDIRECT("'TV_"&amp;B548&amp;"'!B:B"),INDIRECT("'TV_"&amp;B548&amp;"'!D:D"),0),""),"")</f>
        <v/>
      </c>
      <c r="L548" s="122"/>
      <c r="M548" s="122"/>
      <c r="N548" s="123" t="str">
        <f t="shared" ca="1" si="13"/>
        <v/>
      </c>
      <c r="P548" s="122"/>
      <c r="AD548" s="145"/>
    </row>
    <row r="549" spans="1:30" s="121" customFormat="1" ht="14.25" x14ac:dyDescent="0.3">
      <c r="A549" s="24"/>
      <c r="C549" s="151"/>
      <c r="I549" s="123" t="str" cm="1">
        <f t="array" aca="1" ref="I549" ca="1">IF(N549="Ativo",IFERROR(_xlfn.XLOOKUP(H549,INDIRECT("'TV_"&amp;B549&amp;"'!B:B"),INDIRECT("'TV_"&amp;B549&amp;"'!C:C"),0)-_xlfn.XLOOKUP(H549,INDIRECT("'TV_"&amp;B549&amp;"'!B:B"),INDIRECT("'TV_"&amp;B549&amp;"'!D:D"),0),""),"")</f>
        <v/>
      </c>
      <c r="L549" s="122"/>
      <c r="M549" s="122"/>
      <c r="N549" s="123" t="str">
        <f t="shared" ca="1" si="13"/>
        <v/>
      </c>
      <c r="P549" s="122"/>
      <c r="AD549" s="145"/>
    </row>
    <row r="550" spans="1:30" s="121" customFormat="1" ht="14.25" x14ac:dyDescent="0.3">
      <c r="A550" s="24"/>
      <c r="C550" s="151"/>
      <c r="I550" s="123" t="str" cm="1">
        <f t="array" aca="1" ref="I550" ca="1">IF(N550="Ativo",IFERROR(_xlfn.XLOOKUP(H550,INDIRECT("'TV_"&amp;B550&amp;"'!B:B"),INDIRECT("'TV_"&amp;B550&amp;"'!C:C"),0)-_xlfn.XLOOKUP(H550,INDIRECT("'TV_"&amp;B550&amp;"'!B:B"),INDIRECT("'TV_"&amp;B550&amp;"'!D:D"),0),""),"")</f>
        <v/>
      </c>
      <c r="L550" s="122"/>
      <c r="M550" s="122"/>
      <c r="N550" s="123" t="str">
        <f t="shared" ca="1" si="13"/>
        <v/>
      </c>
      <c r="P550" s="122"/>
      <c r="AD550" s="145"/>
    </row>
    <row r="551" spans="1:30" s="121" customFormat="1" ht="14.25" x14ac:dyDescent="0.3">
      <c r="A551" s="24"/>
      <c r="C551" s="151"/>
      <c r="I551" s="123" t="str" cm="1">
        <f t="array" aca="1" ref="I551" ca="1">IF(N551="Ativo",IFERROR(_xlfn.XLOOKUP(H551,INDIRECT("'TV_"&amp;B551&amp;"'!B:B"),INDIRECT("'TV_"&amp;B551&amp;"'!C:C"),0)-_xlfn.XLOOKUP(H551,INDIRECT("'TV_"&amp;B551&amp;"'!B:B"),INDIRECT("'TV_"&amp;B551&amp;"'!D:D"),0),""),"")</f>
        <v/>
      </c>
      <c r="L551" s="122"/>
      <c r="M551" s="122"/>
      <c r="N551" s="123" t="str">
        <f t="shared" ca="1" si="13"/>
        <v/>
      </c>
      <c r="P551" s="122"/>
      <c r="AD551" s="145"/>
    </row>
    <row r="552" spans="1:30" s="121" customFormat="1" ht="14.25" x14ac:dyDescent="0.3">
      <c r="A552" s="24"/>
      <c r="C552" s="151"/>
      <c r="I552" s="123" t="str" cm="1">
        <f t="array" aca="1" ref="I552" ca="1">IF(N552="Ativo",IFERROR(_xlfn.XLOOKUP(H552,INDIRECT("'TV_"&amp;B552&amp;"'!B:B"),INDIRECT("'TV_"&amp;B552&amp;"'!C:C"),0)-_xlfn.XLOOKUP(H552,INDIRECT("'TV_"&amp;B552&amp;"'!B:B"),INDIRECT("'TV_"&amp;B552&amp;"'!D:D"),0),""),"")</f>
        <v/>
      </c>
      <c r="L552" s="122"/>
      <c r="M552" s="122"/>
      <c r="N552" s="123" t="str">
        <f t="shared" ca="1" si="13"/>
        <v/>
      </c>
      <c r="P552" s="122"/>
      <c r="AD552" s="145"/>
    </row>
    <row r="553" spans="1:30" s="121" customFormat="1" ht="14.25" x14ac:dyDescent="0.3">
      <c r="A553" s="24"/>
      <c r="C553" s="151"/>
      <c r="I553" s="123" t="str" cm="1">
        <f t="array" aca="1" ref="I553" ca="1">IF(N553="Ativo",IFERROR(_xlfn.XLOOKUP(H553,INDIRECT("'TV_"&amp;B553&amp;"'!B:B"),INDIRECT("'TV_"&amp;B553&amp;"'!C:C"),0)-_xlfn.XLOOKUP(H553,INDIRECT("'TV_"&amp;B553&amp;"'!B:B"),INDIRECT("'TV_"&amp;B553&amp;"'!D:D"),0),""),"")</f>
        <v/>
      </c>
      <c r="L553" s="122"/>
      <c r="M553" s="122"/>
      <c r="N553" s="123" t="str">
        <f t="shared" ca="1" si="13"/>
        <v/>
      </c>
      <c r="P553" s="122"/>
      <c r="AD553" s="145"/>
    </row>
    <row r="554" spans="1:30" s="121" customFormat="1" ht="14.25" x14ac:dyDescent="0.3">
      <c r="A554" s="24"/>
      <c r="C554" s="151"/>
      <c r="I554" s="123" t="str" cm="1">
        <f t="array" aca="1" ref="I554" ca="1">IF(N554="Ativo",IFERROR(_xlfn.XLOOKUP(H554,INDIRECT("'TV_"&amp;B554&amp;"'!B:B"),INDIRECT("'TV_"&amp;B554&amp;"'!C:C"),0)-_xlfn.XLOOKUP(H554,INDIRECT("'TV_"&amp;B554&amp;"'!B:B"),INDIRECT("'TV_"&amp;B554&amp;"'!D:D"),0),""),"")</f>
        <v/>
      </c>
      <c r="L554" s="122"/>
      <c r="M554" s="122"/>
      <c r="N554" s="123" t="str">
        <f t="shared" ca="1" si="13"/>
        <v/>
      </c>
      <c r="P554" s="122"/>
      <c r="AD554" s="145"/>
    </row>
    <row r="555" spans="1:30" s="121" customFormat="1" ht="14.25" x14ac:dyDescent="0.3">
      <c r="A555" s="24"/>
      <c r="C555" s="151"/>
      <c r="I555" s="123" t="str" cm="1">
        <f t="array" aca="1" ref="I555" ca="1">IF(N555="Ativo",IFERROR(_xlfn.XLOOKUP(H555,INDIRECT("'TV_"&amp;B555&amp;"'!B:B"),INDIRECT("'TV_"&amp;B555&amp;"'!C:C"),0)-_xlfn.XLOOKUP(H555,INDIRECT("'TV_"&amp;B555&amp;"'!B:B"),INDIRECT("'TV_"&amp;B555&amp;"'!D:D"),0),""),"")</f>
        <v/>
      </c>
      <c r="L555" s="122"/>
      <c r="M555" s="122"/>
      <c r="N555" s="123" t="str">
        <f t="shared" ca="1" si="13"/>
        <v/>
      </c>
      <c r="P555" s="122"/>
      <c r="AD555" s="145"/>
    </row>
    <row r="556" spans="1:30" s="121" customFormat="1" ht="14.25" x14ac:dyDescent="0.3">
      <c r="A556" s="24"/>
      <c r="C556" s="151"/>
      <c r="I556" s="123" t="str" cm="1">
        <f t="array" aca="1" ref="I556" ca="1">IF(N556="Ativo",IFERROR(_xlfn.XLOOKUP(H556,INDIRECT("'TV_"&amp;B556&amp;"'!B:B"),INDIRECT("'TV_"&amp;B556&amp;"'!C:C"),0)-_xlfn.XLOOKUP(H556,INDIRECT("'TV_"&amp;B556&amp;"'!B:B"),INDIRECT("'TV_"&amp;B556&amp;"'!D:D"),0),""),"")</f>
        <v/>
      </c>
      <c r="L556" s="122"/>
      <c r="M556" s="122"/>
      <c r="N556" s="123" t="str">
        <f t="shared" ca="1" si="13"/>
        <v/>
      </c>
      <c r="P556" s="122"/>
      <c r="AD556" s="145"/>
    </row>
    <row r="557" spans="1:30" s="121" customFormat="1" ht="14.25" x14ac:dyDescent="0.3">
      <c r="A557" s="24"/>
      <c r="C557" s="151"/>
      <c r="I557" s="123" t="str" cm="1">
        <f t="array" aca="1" ref="I557" ca="1">IF(N557="Ativo",IFERROR(_xlfn.XLOOKUP(H557,INDIRECT("'TV_"&amp;B557&amp;"'!B:B"),INDIRECT("'TV_"&amp;B557&amp;"'!C:C"),0)-_xlfn.XLOOKUP(H557,INDIRECT("'TV_"&amp;B557&amp;"'!B:B"),INDIRECT("'TV_"&amp;B557&amp;"'!D:D"),0),""),"")</f>
        <v/>
      </c>
      <c r="L557" s="122"/>
      <c r="M557" s="122"/>
      <c r="N557" s="123" t="str">
        <f t="shared" ca="1" si="13"/>
        <v/>
      </c>
      <c r="P557" s="122"/>
      <c r="AD557" s="145"/>
    </row>
    <row r="558" spans="1:30" s="121" customFormat="1" ht="14.25" x14ac:dyDescent="0.3">
      <c r="A558" s="24"/>
      <c r="C558" s="151"/>
      <c r="I558" s="123" t="str" cm="1">
        <f t="array" aca="1" ref="I558" ca="1">IF(N558="Ativo",IFERROR(_xlfn.XLOOKUP(H558,INDIRECT("'TV_"&amp;B558&amp;"'!B:B"),INDIRECT("'TV_"&amp;B558&amp;"'!C:C"),0)-_xlfn.XLOOKUP(H558,INDIRECT("'TV_"&amp;B558&amp;"'!B:B"),INDIRECT("'TV_"&amp;B558&amp;"'!D:D"),0),""),"")</f>
        <v/>
      </c>
      <c r="L558" s="122"/>
      <c r="M558" s="122"/>
      <c r="N558" s="123" t="str">
        <f t="shared" ca="1" si="13"/>
        <v/>
      </c>
      <c r="P558" s="122"/>
      <c r="AD558" s="145"/>
    </row>
    <row r="559" spans="1:30" s="121" customFormat="1" ht="14.25" x14ac:dyDescent="0.3">
      <c r="A559" s="24"/>
      <c r="C559" s="151"/>
      <c r="I559" s="123" t="str" cm="1">
        <f t="array" aca="1" ref="I559" ca="1">IF(N559="Ativo",IFERROR(_xlfn.XLOOKUP(H559,INDIRECT("'TV_"&amp;B559&amp;"'!B:B"),INDIRECT("'TV_"&amp;B559&amp;"'!C:C"),0)-_xlfn.XLOOKUP(H559,INDIRECT("'TV_"&amp;B559&amp;"'!B:B"),INDIRECT("'TV_"&amp;B559&amp;"'!D:D"),0),""),"")</f>
        <v/>
      </c>
      <c r="L559" s="122"/>
      <c r="M559" s="122"/>
      <c r="N559" s="123" t="str">
        <f t="shared" ca="1" si="13"/>
        <v/>
      </c>
      <c r="P559" s="122"/>
      <c r="AD559" s="145"/>
    </row>
    <row r="560" spans="1:30" s="121" customFormat="1" ht="14.25" x14ac:dyDescent="0.3">
      <c r="A560" s="24"/>
      <c r="C560" s="151"/>
      <c r="I560" s="123" t="str" cm="1">
        <f t="array" aca="1" ref="I560" ca="1">IF(N560="Ativo",IFERROR(_xlfn.XLOOKUP(H560,INDIRECT("'TV_"&amp;B560&amp;"'!B:B"),INDIRECT("'TV_"&amp;B560&amp;"'!C:C"),0)-_xlfn.XLOOKUP(H560,INDIRECT("'TV_"&amp;B560&amp;"'!B:B"),INDIRECT("'TV_"&amp;B560&amp;"'!D:D"),0),""),"")</f>
        <v/>
      </c>
      <c r="L560" s="122"/>
      <c r="M560" s="122"/>
      <c r="N560" s="123" t="str">
        <f t="shared" ca="1" si="13"/>
        <v/>
      </c>
      <c r="P560" s="122"/>
      <c r="AD560" s="145"/>
    </row>
    <row r="561" spans="1:30" s="121" customFormat="1" ht="14.25" x14ac:dyDescent="0.3">
      <c r="A561" s="24"/>
      <c r="C561" s="151"/>
      <c r="I561" s="123" t="str" cm="1">
        <f t="array" aca="1" ref="I561" ca="1">IF(N561="Ativo",IFERROR(_xlfn.XLOOKUP(H561,INDIRECT("'TV_"&amp;B561&amp;"'!B:B"),INDIRECT("'TV_"&amp;B561&amp;"'!C:C"),0)-_xlfn.XLOOKUP(H561,INDIRECT("'TV_"&amp;B561&amp;"'!B:B"),INDIRECT("'TV_"&amp;B561&amp;"'!D:D"),0),""),"")</f>
        <v/>
      </c>
      <c r="L561" s="122"/>
      <c r="M561" s="122"/>
      <c r="N561" s="123" t="str">
        <f t="shared" ca="1" si="13"/>
        <v/>
      </c>
      <c r="P561" s="122"/>
      <c r="AD561" s="145"/>
    </row>
    <row r="562" spans="1:30" s="121" customFormat="1" ht="14.25" x14ac:dyDescent="0.3">
      <c r="A562" s="24"/>
      <c r="C562" s="151"/>
      <c r="I562" s="123" t="str" cm="1">
        <f t="array" aca="1" ref="I562" ca="1">IF(N562="Ativo",IFERROR(_xlfn.XLOOKUP(H562,INDIRECT("'TV_"&amp;B562&amp;"'!B:B"),INDIRECT("'TV_"&amp;B562&amp;"'!C:C"),0)-_xlfn.XLOOKUP(H562,INDIRECT("'TV_"&amp;B562&amp;"'!B:B"),INDIRECT("'TV_"&amp;B562&amp;"'!D:D"),0),""),"")</f>
        <v/>
      </c>
      <c r="L562" s="122"/>
      <c r="M562" s="122"/>
      <c r="N562" s="123" t="str">
        <f t="shared" ca="1" si="13"/>
        <v/>
      </c>
      <c r="P562" s="122"/>
      <c r="AD562" s="145"/>
    </row>
    <row r="563" spans="1:30" s="121" customFormat="1" ht="14.25" x14ac:dyDescent="0.3">
      <c r="A563" s="24"/>
      <c r="C563" s="151"/>
      <c r="I563" s="123" t="str" cm="1">
        <f t="array" aca="1" ref="I563" ca="1">IF(N563="Ativo",IFERROR(_xlfn.XLOOKUP(H563,INDIRECT("'TV_"&amp;B563&amp;"'!B:B"),INDIRECT("'TV_"&amp;B563&amp;"'!C:C"),0)-_xlfn.XLOOKUP(H563,INDIRECT("'TV_"&amp;B563&amp;"'!B:B"),INDIRECT("'TV_"&amp;B563&amp;"'!D:D"),0),""),"")</f>
        <v/>
      </c>
      <c r="L563" s="122"/>
      <c r="M563" s="122"/>
      <c r="N563" s="123" t="str">
        <f t="shared" ca="1" si="13"/>
        <v/>
      </c>
      <c r="P563" s="122"/>
      <c r="AD563" s="145"/>
    </row>
    <row r="564" spans="1:30" s="121" customFormat="1" ht="14.25" x14ac:dyDescent="0.3">
      <c r="A564" s="24"/>
      <c r="C564" s="151"/>
      <c r="I564" s="123" t="str" cm="1">
        <f t="array" aca="1" ref="I564" ca="1">IF(N564="Ativo",IFERROR(_xlfn.XLOOKUP(H564,INDIRECT("'TV_"&amp;B564&amp;"'!B:B"),INDIRECT("'TV_"&amp;B564&amp;"'!C:C"),0)-_xlfn.XLOOKUP(H564,INDIRECT("'TV_"&amp;B564&amp;"'!B:B"),INDIRECT("'TV_"&amp;B564&amp;"'!D:D"),0),""),"")</f>
        <v/>
      </c>
      <c r="L564" s="122"/>
      <c r="M564" s="122"/>
      <c r="N564" s="123" t="str">
        <f t="shared" ca="1" si="13"/>
        <v/>
      </c>
      <c r="P564" s="122"/>
      <c r="AD564" s="145"/>
    </row>
    <row r="565" spans="1:30" s="121" customFormat="1" ht="14.25" x14ac:dyDescent="0.3">
      <c r="A565" s="24"/>
      <c r="C565" s="151"/>
      <c r="I565" s="123" t="str" cm="1">
        <f t="array" aca="1" ref="I565" ca="1">IF(N565="Ativo",IFERROR(_xlfn.XLOOKUP(H565,INDIRECT("'TV_"&amp;B565&amp;"'!B:B"),INDIRECT("'TV_"&amp;B565&amp;"'!C:C"),0)-_xlfn.XLOOKUP(H565,INDIRECT("'TV_"&amp;B565&amp;"'!B:B"),INDIRECT("'TV_"&amp;B565&amp;"'!D:D"),0),""),"")</f>
        <v/>
      </c>
      <c r="L565" s="122"/>
      <c r="M565" s="122"/>
      <c r="N565" s="123" t="str">
        <f t="shared" ca="1" si="13"/>
        <v/>
      </c>
      <c r="P565" s="122"/>
      <c r="AD565" s="145"/>
    </row>
    <row r="566" spans="1:30" s="121" customFormat="1" ht="14.25" x14ac:dyDescent="0.3">
      <c r="A566" s="24"/>
      <c r="C566" s="151"/>
      <c r="I566" s="123" t="str" cm="1">
        <f t="array" aca="1" ref="I566" ca="1">IF(N566="Ativo",IFERROR(_xlfn.XLOOKUP(H566,INDIRECT("'TV_"&amp;B566&amp;"'!B:B"),INDIRECT("'TV_"&amp;B566&amp;"'!C:C"),0)-_xlfn.XLOOKUP(H566,INDIRECT("'TV_"&amp;B566&amp;"'!B:B"),INDIRECT("'TV_"&amp;B566&amp;"'!D:D"),0),""),"")</f>
        <v/>
      </c>
      <c r="L566" s="122"/>
      <c r="M566" s="122"/>
      <c r="N566" s="123" t="str">
        <f t="shared" ca="1" si="13"/>
        <v/>
      </c>
      <c r="P566" s="122"/>
      <c r="AD566" s="145"/>
    </row>
    <row r="567" spans="1:30" s="121" customFormat="1" ht="14.25" x14ac:dyDescent="0.3">
      <c r="A567" s="24"/>
      <c r="C567" s="151"/>
      <c r="I567" s="123" t="str" cm="1">
        <f t="array" aca="1" ref="I567" ca="1">IF(N567="Ativo",IFERROR(_xlfn.XLOOKUP(H567,INDIRECT("'TV_"&amp;B567&amp;"'!B:B"),INDIRECT("'TV_"&amp;B567&amp;"'!C:C"),0)-_xlfn.XLOOKUP(H567,INDIRECT("'TV_"&amp;B567&amp;"'!B:B"),INDIRECT("'TV_"&amp;B567&amp;"'!D:D"),0),""),"")</f>
        <v/>
      </c>
      <c r="L567" s="122"/>
      <c r="M567" s="122"/>
      <c r="N567" s="123" t="str">
        <f t="shared" ca="1" si="13"/>
        <v/>
      </c>
      <c r="P567" s="122"/>
      <c r="AD567" s="145"/>
    </row>
    <row r="568" spans="1:30" s="121" customFormat="1" ht="14.25" x14ac:dyDescent="0.3">
      <c r="A568" s="24"/>
      <c r="C568" s="151"/>
      <c r="I568" s="123" t="str" cm="1">
        <f t="array" aca="1" ref="I568" ca="1">IF(N568="Ativo",IFERROR(_xlfn.XLOOKUP(H568,INDIRECT("'TV_"&amp;B568&amp;"'!B:B"),INDIRECT("'TV_"&amp;B568&amp;"'!C:C"),0)-_xlfn.XLOOKUP(H568,INDIRECT("'TV_"&amp;B568&amp;"'!B:B"),INDIRECT("'TV_"&amp;B568&amp;"'!D:D"),0),""),"")</f>
        <v/>
      </c>
      <c r="L568" s="122"/>
      <c r="M568" s="122"/>
      <c r="N568" s="123" t="str">
        <f t="shared" ca="1" si="13"/>
        <v/>
      </c>
      <c r="P568" s="122"/>
      <c r="AD568" s="145"/>
    </row>
    <row r="569" spans="1:30" s="121" customFormat="1" ht="14.25" x14ac:dyDescent="0.3">
      <c r="A569" s="24"/>
      <c r="C569" s="151"/>
      <c r="I569" s="123" t="str" cm="1">
        <f t="array" aca="1" ref="I569" ca="1">IF(N569="Ativo",IFERROR(_xlfn.XLOOKUP(H569,INDIRECT("'TV_"&amp;B569&amp;"'!B:B"),INDIRECT("'TV_"&amp;B569&amp;"'!C:C"),0)-_xlfn.XLOOKUP(H569,INDIRECT("'TV_"&amp;B569&amp;"'!B:B"),INDIRECT("'TV_"&amp;B569&amp;"'!D:D"),0),""),"")</f>
        <v/>
      </c>
      <c r="L569" s="122"/>
      <c r="M569" s="122"/>
      <c r="N569" s="123" t="str">
        <f t="shared" ca="1" si="13"/>
        <v/>
      </c>
      <c r="P569" s="122"/>
      <c r="AD569" s="145"/>
    </row>
    <row r="570" spans="1:30" s="121" customFormat="1" ht="14.25" x14ac:dyDescent="0.3">
      <c r="A570" s="24"/>
      <c r="C570" s="151"/>
      <c r="I570" s="123" t="str" cm="1">
        <f t="array" aca="1" ref="I570" ca="1">IF(N570="Ativo",IFERROR(_xlfn.XLOOKUP(H570,INDIRECT("'TV_"&amp;B570&amp;"'!B:B"),INDIRECT("'TV_"&amp;B570&amp;"'!C:C"),0)-_xlfn.XLOOKUP(H570,INDIRECT("'TV_"&amp;B570&amp;"'!B:B"),INDIRECT("'TV_"&amp;B570&amp;"'!D:D"),0),""),"")</f>
        <v/>
      </c>
      <c r="L570" s="122"/>
      <c r="M570" s="122"/>
      <c r="N570" s="123" t="str">
        <f t="shared" ca="1" si="13"/>
        <v/>
      </c>
      <c r="P570" s="122"/>
      <c r="AD570" s="145"/>
    </row>
    <row r="571" spans="1:30" s="121" customFormat="1" ht="14.25" x14ac:dyDescent="0.3">
      <c r="A571" s="24"/>
      <c r="C571" s="151"/>
      <c r="I571" s="123" t="str" cm="1">
        <f t="array" aca="1" ref="I571" ca="1">IF(N571="Ativo",IFERROR(_xlfn.XLOOKUP(H571,INDIRECT("'TV_"&amp;B571&amp;"'!B:B"),INDIRECT("'TV_"&amp;B571&amp;"'!C:C"),0)-_xlfn.XLOOKUP(H571,INDIRECT("'TV_"&amp;B571&amp;"'!B:B"),INDIRECT("'TV_"&amp;B571&amp;"'!D:D"),0),""),"")</f>
        <v/>
      </c>
      <c r="L571" s="122"/>
      <c r="M571" s="122"/>
      <c r="N571" s="123" t="str">
        <f t="shared" ca="1" si="13"/>
        <v/>
      </c>
      <c r="P571" s="122"/>
      <c r="AD571" s="145"/>
    </row>
    <row r="572" spans="1:30" s="121" customFormat="1" ht="14.25" x14ac:dyDescent="0.3">
      <c r="A572" s="24"/>
      <c r="C572" s="151"/>
      <c r="I572" s="123" t="str" cm="1">
        <f t="array" aca="1" ref="I572" ca="1">IF(N572="Ativo",IFERROR(_xlfn.XLOOKUP(H572,INDIRECT("'TV_"&amp;B572&amp;"'!B:B"),INDIRECT("'TV_"&amp;B572&amp;"'!C:C"),0)-_xlfn.XLOOKUP(H572,INDIRECT("'TV_"&amp;B572&amp;"'!B:B"),INDIRECT("'TV_"&amp;B572&amp;"'!D:D"),0),""),"")</f>
        <v/>
      </c>
      <c r="L572" s="122"/>
      <c r="M572" s="122"/>
      <c r="N572" s="123" t="str">
        <f t="shared" ca="1" si="13"/>
        <v/>
      </c>
      <c r="P572" s="122"/>
      <c r="AD572" s="145"/>
    </row>
    <row r="573" spans="1:30" s="121" customFormat="1" ht="14.25" x14ac:dyDescent="0.3">
      <c r="A573" s="24"/>
      <c r="C573" s="151"/>
      <c r="I573" s="123" t="str" cm="1">
        <f t="array" aca="1" ref="I573" ca="1">IF(N573="Ativo",IFERROR(_xlfn.XLOOKUP(H573,INDIRECT("'TV_"&amp;B573&amp;"'!B:B"),INDIRECT("'TV_"&amp;B573&amp;"'!C:C"),0)-_xlfn.XLOOKUP(H573,INDIRECT("'TV_"&amp;B573&amp;"'!B:B"),INDIRECT("'TV_"&amp;B573&amp;"'!D:D"),0),""),"")</f>
        <v/>
      </c>
      <c r="L573" s="122"/>
      <c r="M573" s="122"/>
      <c r="N573" s="123" t="str">
        <f t="shared" ca="1" si="13"/>
        <v/>
      </c>
      <c r="P573" s="122"/>
      <c r="AD573" s="145"/>
    </row>
    <row r="574" spans="1:30" s="121" customFormat="1" ht="14.25" x14ac:dyDescent="0.3">
      <c r="A574" s="24"/>
      <c r="C574" s="151"/>
      <c r="I574" s="123" t="str" cm="1">
        <f t="array" aca="1" ref="I574" ca="1">IF(N574="Ativo",IFERROR(_xlfn.XLOOKUP(H574,INDIRECT("'TV_"&amp;B574&amp;"'!B:B"),INDIRECT("'TV_"&amp;B574&amp;"'!C:C"),0)-_xlfn.XLOOKUP(H574,INDIRECT("'TV_"&amp;B574&amp;"'!B:B"),INDIRECT("'TV_"&amp;B574&amp;"'!D:D"),0),""),"")</f>
        <v/>
      </c>
      <c r="L574" s="122"/>
      <c r="M574" s="122"/>
      <c r="N574" s="123" t="str">
        <f t="shared" ca="1" si="13"/>
        <v/>
      </c>
      <c r="P574" s="122"/>
      <c r="AD574" s="145"/>
    </row>
    <row r="575" spans="1:30" s="121" customFormat="1" ht="14.25" x14ac:dyDescent="0.3">
      <c r="A575" s="24"/>
      <c r="C575" s="151"/>
      <c r="I575" s="123" t="str" cm="1">
        <f t="array" aca="1" ref="I575" ca="1">IF(N575="Ativo",IFERROR(_xlfn.XLOOKUP(H575,INDIRECT("'TV_"&amp;B575&amp;"'!B:B"),INDIRECT("'TV_"&amp;B575&amp;"'!C:C"),0)-_xlfn.XLOOKUP(H575,INDIRECT("'TV_"&amp;B575&amp;"'!B:B"),INDIRECT("'TV_"&amp;B575&amp;"'!D:D"),0),""),"")</f>
        <v/>
      </c>
      <c r="L575" s="122"/>
      <c r="M575" s="122"/>
      <c r="N575" s="123" t="str">
        <f t="shared" ca="1" si="13"/>
        <v/>
      </c>
      <c r="P575" s="122"/>
      <c r="AD575" s="145"/>
    </row>
    <row r="576" spans="1:30" s="121" customFormat="1" ht="14.25" x14ac:dyDescent="0.3">
      <c r="A576" s="24"/>
      <c r="C576" s="151"/>
      <c r="I576" s="123" t="str" cm="1">
        <f t="array" aca="1" ref="I576" ca="1">IF(N576="Ativo",IFERROR(_xlfn.XLOOKUP(H576,INDIRECT("'TV_"&amp;B576&amp;"'!B:B"),INDIRECT("'TV_"&amp;B576&amp;"'!C:C"),0)-_xlfn.XLOOKUP(H576,INDIRECT("'TV_"&amp;B576&amp;"'!B:B"),INDIRECT("'TV_"&amp;B576&amp;"'!D:D"),0),""),"")</f>
        <v/>
      </c>
      <c r="L576" s="122"/>
      <c r="M576" s="122"/>
      <c r="N576" s="123" t="str">
        <f t="shared" ca="1" si="13"/>
        <v/>
      </c>
      <c r="P576" s="122"/>
      <c r="AD576" s="145"/>
    </row>
    <row r="577" spans="1:30" s="121" customFormat="1" ht="14.25" x14ac:dyDescent="0.3">
      <c r="A577" s="24"/>
      <c r="C577" s="151"/>
      <c r="I577" s="123" t="str" cm="1">
        <f t="array" aca="1" ref="I577" ca="1">IF(N577="Ativo",IFERROR(_xlfn.XLOOKUP(H577,INDIRECT("'TV_"&amp;B577&amp;"'!B:B"),INDIRECT("'TV_"&amp;B577&amp;"'!C:C"),0)-_xlfn.XLOOKUP(H577,INDIRECT("'TV_"&amp;B577&amp;"'!B:B"),INDIRECT("'TV_"&amp;B577&amp;"'!D:D"),0),""),"")</f>
        <v/>
      </c>
      <c r="L577" s="122"/>
      <c r="M577" s="122"/>
      <c r="N577" s="123" t="str">
        <f t="shared" ca="1" si="13"/>
        <v/>
      </c>
      <c r="P577" s="122"/>
      <c r="AD577" s="145"/>
    </row>
    <row r="578" spans="1:30" s="121" customFormat="1" ht="14.25" x14ac:dyDescent="0.3">
      <c r="A578" s="24"/>
      <c r="C578" s="151"/>
      <c r="I578" s="123" t="str" cm="1">
        <f t="array" aca="1" ref="I578" ca="1">IF(N578="Ativo",IFERROR(_xlfn.XLOOKUP(H578,INDIRECT("'TV_"&amp;B578&amp;"'!B:B"),INDIRECT("'TV_"&amp;B578&amp;"'!C:C"),0)-_xlfn.XLOOKUP(H578,INDIRECT("'TV_"&amp;B578&amp;"'!B:B"),INDIRECT("'TV_"&amp;B578&amp;"'!D:D"),0),""),"")</f>
        <v/>
      </c>
      <c r="L578" s="122"/>
      <c r="M578" s="122"/>
      <c r="N578" s="123" t="str">
        <f t="shared" ca="1" si="13"/>
        <v/>
      </c>
      <c r="P578" s="122"/>
      <c r="AD578" s="145"/>
    </row>
    <row r="579" spans="1:30" s="121" customFormat="1" ht="14.25" x14ac:dyDescent="0.3">
      <c r="A579" s="24"/>
      <c r="C579" s="151"/>
      <c r="I579" s="123" t="str" cm="1">
        <f t="array" aca="1" ref="I579" ca="1">IF(N579="Ativo",IFERROR(_xlfn.XLOOKUP(H579,INDIRECT("'TV_"&amp;B579&amp;"'!B:B"),INDIRECT("'TV_"&amp;B579&amp;"'!C:C"),0)-_xlfn.XLOOKUP(H579,INDIRECT("'TV_"&amp;B579&amp;"'!B:B"),INDIRECT("'TV_"&amp;B579&amp;"'!D:D"),0),""),"")</f>
        <v/>
      </c>
      <c r="L579" s="122"/>
      <c r="M579" s="122"/>
      <c r="N579" s="123" t="str">
        <f t="shared" ca="1" si="13"/>
        <v/>
      </c>
      <c r="P579" s="122"/>
      <c r="AD579" s="145"/>
    </row>
    <row r="580" spans="1:30" s="121" customFormat="1" ht="14.25" x14ac:dyDescent="0.3">
      <c r="A580" s="24"/>
      <c r="C580" s="151"/>
      <c r="I580" s="123" t="str" cm="1">
        <f t="array" aca="1" ref="I580" ca="1">IF(N580="Ativo",IFERROR(_xlfn.XLOOKUP(H580,INDIRECT("'TV_"&amp;B580&amp;"'!B:B"),INDIRECT("'TV_"&amp;B580&amp;"'!C:C"),0)-_xlfn.XLOOKUP(H580,INDIRECT("'TV_"&amp;B580&amp;"'!B:B"),INDIRECT("'TV_"&amp;B580&amp;"'!D:D"),0),""),"")</f>
        <v/>
      </c>
      <c r="L580" s="122"/>
      <c r="M580" s="122"/>
      <c r="N580" s="123" t="str">
        <f t="shared" ca="1" si="13"/>
        <v/>
      </c>
      <c r="P580" s="122"/>
      <c r="AD580" s="145"/>
    </row>
    <row r="581" spans="1:30" s="121" customFormat="1" ht="14.25" x14ac:dyDescent="0.3">
      <c r="A581" s="24"/>
      <c r="C581" s="151"/>
      <c r="I581" s="123" t="str" cm="1">
        <f t="array" aca="1" ref="I581" ca="1">IF(N581="Ativo",IFERROR(_xlfn.XLOOKUP(H581,INDIRECT("'TV_"&amp;B581&amp;"'!B:B"),INDIRECT("'TV_"&amp;B581&amp;"'!C:C"),0)-_xlfn.XLOOKUP(H581,INDIRECT("'TV_"&amp;B581&amp;"'!B:B"),INDIRECT("'TV_"&amp;B581&amp;"'!D:D"),0),""),"")</f>
        <v/>
      </c>
      <c r="L581" s="122"/>
      <c r="M581" s="122"/>
      <c r="N581" s="123" t="str">
        <f t="shared" ca="1" si="13"/>
        <v/>
      </c>
      <c r="P581" s="122"/>
      <c r="AD581" s="145"/>
    </row>
    <row r="582" spans="1:30" s="121" customFormat="1" ht="14.25" x14ac:dyDescent="0.3">
      <c r="A582" s="24"/>
      <c r="C582" s="151"/>
      <c r="I582" s="123" t="str" cm="1">
        <f t="array" aca="1" ref="I582" ca="1">IF(N582="Ativo",IFERROR(_xlfn.XLOOKUP(H582,INDIRECT("'TV_"&amp;B582&amp;"'!B:B"),INDIRECT("'TV_"&amp;B582&amp;"'!C:C"),0)-_xlfn.XLOOKUP(H582,INDIRECT("'TV_"&amp;B582&amp;"'!B:B"),INDIRECT("'TV_"&amp;B582&amp;"'!D:D"),0),""),"")</f>
        <v/>
      </c>
      <c r="L582" s="122"/>
      <c r="M582" s="122"/>
      <c r="N582" s="123" t="str">
        <f t="shared" ca="1" si="13"/>
        <v/>
      </c>
      <c r="P582" s="122"/>
      <c r="AD582" s="145"/>
    </row>
    <row r="583" spans="1:30" s="121" customFormat="1" ht="14.25" x14ac:dyDescent="0.3">
      <c r="A583" s="24"/>
      <c r="C583" s="151"/>
      <c r="I583" s="123" t="str" cm="1">
        <f t="array" aca="1" ref="I583" ca="1">IF(N583="Ativo",IFERROR(_xlfn.XLOOKUP(H583,INDIRECT("'TV_"&amp;B583&amp;"'!B:B"),INDIRECT("'TV_"&amp;B583&amp;"'!C:C"),0)-_xlfn.XLOOKUP(H583,INDIRECT("'TV_"&amp;B583&amp;"'!B:B"),INDIRECT("'TV_"&amp;B583&amp;"'!D:D"),0),""),"")</f>
        <v/>
      </c>
      <c r="L583" s="122"/>
      <c r="M583" s="122"/>
      <c r="N583" s="123" t="str">
        <f t="shared" ca="1" si="13"/>
        <v/>
      </c>
      <c r="P583" s="122"/>
      <c r="AD583" s="145"/>
    </row>
    <row r="584" spans="1:30" s="121" customFormat="1" ht="14.25" x14ac:dyDescent="0.3">
      <c r="A584" s="24"/>
      <c r="C584" s="151"/>
      <c r="I584" s="123" t="str" cm="1">
        <f t="array" aca="1" ref="I584" ca="1">IF(N584="Ativo",IFERROR(_xlfn.XLOOKUP(H584,INDIRECT("'TV_"&amp;B584&amp;"'!B:B"),INDIRECT("'TV_"&amp;B584&amp;"'!C:C"),0)-_xlfn.XLOOKUP(H584,INDIRECT("'TV_"&amp;B584&amp;"'!B:B"),INDIRECT("'TV_"&amp;B584&amp;"'!D:D"),0),""),"")</f>
        <v/>
      </c>
      <c r="L584" s="122"/>
      <c r="M584" s="122"/>
      <c r="N584" s="123" t="str">
        <f t="shared" ca="1" si="13"/>
        <v/>
      </c>
      <c r="P584" s="122"/>
      <c r="AD584" s="145"/>
    </row>
    <row r="585" spans="1:30" s="121" customFormat="1" ht="14.25" x14ac:dyDescent="0.3">
      <c r="A585" s="24"/>
      <c r="C585" s="151"/>
      <c r="I585" s="123" t="str" cm="1">
        <f t="array" aca="1" ref="I585" ca="1">IF(N585="Ativo",IFERROR(_xlfn.XLOOKUP(H585,INDIRECT("'TV_"&amp;B585&amp;"'!B:B"),INDIRECT("'TV_"&amp;B585&amp;"'!C:C"),0)-_xlfn.XLOOKUP(H585,INDIRECT("'TV_"&amp;B585&amp;"'!B:B"),INDIRECT("'TV_"&amp;B585&amp;"'!D:D"),0),""),"")</f>
        <v/>
      </c>
      <c r="L585" s="122"/>
      <c r="M585" s="122"/>
      <c r="N585" s="123" t="str">
        <f t="shared" ca="1" si="13"/>
        <v/>
      </c>
      <c r="P585" s="122"/>
      <c r="AD585" s="145"/>
    </row>
    <row r="586" spans="1:30" s="121" customFormat="1" ht="14.25" x14ac:dyDescent="0.3">
      <c r="A586" s="24"/>
      <c r="C586" s="151"/>
      <c r="I586" s="123" t="str" cm="1">
        <f t="array" aca="1" ref="I586" ca="1">IF(N586="Ativo",IFERROR(_xlfn.XLOOKUP(H586,INDIRECT("'TV_"&amp;B586&amp;"'!B:B"),INDIRECT("'TV_"&amp;B586&amp;"'!C:C"),0)-_xlfn.XLOOKUP(H586,INDIRECT("'TV_"&amp;B586&amp;"'!B:B"),INDIRECT("'TV_"&amp;B586&amp;"'!D:D"),0),""),"")</f>
        <v/>
      </c>
      <c r="L586" s="122"/>
      <c r="M586" s="122"/>
      <c r="N586" s="123" t="str">
        <f t="shared" ca="1" si="13"/>
        <v/>
      </c>
      <c r="P586" s="122"/>
      <c r="AD586" s="145"/>
    </row>
    <row r="587" spans="1:30" s="121" customFormat="1" ht="14.25" x14ac:dyDescent="0.3">
      <c r="A587" s="24"/>
      <c r="C587" s="151"/>
      <c r="I587" s="123" t="str" cm="1">
        <f t="array" aca="1" ref="I587" ca="1">IF(N587="Ativo",IFERROR(_xlfn.XLOOKUP(H587,INDIRECT("'TV_"&amp;B587&amp;"'!B:B"),INDIRECT("'TV_"&amp;B587&amp;"'!C:C"),0)-_xlfn.XLOOKUP(H587,INDIRECT("'TV_"&amp;B587&amp;"'!B:B"),INDIRECT("'TV_"&amp;B587&amp;"'!D:D"),0),""),"")</f>
        <v/>
      </c>
      <c r="L587" s="122"/>
      <c r="M587" s="122"/>
      <c r="N587" s="123" t="str">
        <f t="shared" ca="1" si="13"/>
        <v/>
      </c>
      <c r="P587" s="122"/>
      <c r="AD587" s="145"/>
    </row>
    <row r="588" spans="1:30" s="121" customFormat="1" ht="14.25" x14ac:dyDescent="0.3">
      <c r="A588" s="24"/>
      <c r="C588" s="151"/>
      <c r="I588" s="123" t="str" cm="1">
        <f t="array" aca="1" ref="I588" ca="1">IF(N588="Ativo",IFERROR(_xlfn.XLOOKUP(H588,INDIRECT("'TV_"&amp;B588&amp;"'!B:B"),INDIRECT("'TV_"&amp;B588&amp;"'!C:C"),0)-_xlfn.XLOOKUP(H588,INDIRECT("'TV_"&amp;B588&amp;"'!B:B"),INDIRECT("'TV_"&amp;B588&amp;"'!D:D"),0),""),"")</f>
        <v/>
      </c>
      <c r="L588" s="122"/>
      <c r="M588" s="122"/>
      <c r="N588" s="123" t="str">
        <f t="shared" ca="1" si="13"/>
        <v/>
      </c>
      <c r="P588" s="122"/>
      <c r="AD588" s="145"/>
    </row>
    <row r="589" spans="1:30" s="121" customFormat="1" ht="14.25" x14ac:dyDescent="0.3">
      <c r="A589" s="24"/>
      <c r="C589" s="151"/>
      <c r="I589" s="123" t="str" cm="1">
        <f t="array" aca="1" ref="I589" ca="1">IF(N589="Ativo",IFERROR(_xlfn.XLOOKUP(H589,INDIRECT("'TV_"&amp;B589&amp;"'!B:B"),INDIRECT("'TV_"&amp;B589&amp;"'!C:C"),0)-_xlfn.XLOOKUP(H589,INDIRECT("'TV_"&amp;B589&amp;"'!B:B"),INDIRECT("'TV_"&amp;B589&amp;"'!D:D"),0),""),"")</f>
        <v/>
      </c>
      <c r="L589" s="122"/>
      <c r="M589" s="122"/>
      <c r="N589" s="123" t="str">
        <f t="shared" ca="1" si="13"/>
        <v/>
      </c>
      <c r="P589" s="122"/>
      <c r="AD589" s="145"/>
    </row>
    <row r="590" spans="1:30" s="121" customFormat="1" ht="14.25" x14ac:dyDescent="0.3">
      <c r="A590" s="24"/>
      <c r="C590" s="151"/>
      <c r="I590" s="123" t="str" cm="1">
        <f t="array" aca="1" ref="I590" ca="1">IF(N590="Ativo",IFERROR(_xlfn.XLOOKUP(H590,INDIRECT("'TV_"&amp;B590&amp;"'!B:B"),INDIRECT("'TV_"&amp;B590&amp;"'!C:C"),0)-_xlfn.XLOOKUP(H590,INDIRECT("'TV_"&amp;B590&amp;"'!B:B"),INDIRECT("'TV_"&amp;B590&amp;"'!D:D"),0),""),"")</f>
        <v/>
      </c>
      <c r="L590" s="122"/>
      <c r="M590" s="122"/>
      <c r="N590" s="123" t="str">
        <f t="shared" ca="1" si="13"/>
        <v/>
      </c>
      <c r="P590" s="122"/>
      <c r="AD590" s="145"/>
    </row>
    <row r="591" spans="1:30" s="121" customFormat="1" ht="14.25" x14ac:dyDescent="0.3">
      <c r="A591" s="24"/>
      <c r="C591" s="151"/>
      <c r="I591" s="123" t="str" cm="1">
        <f t="array" aca="1" ref="I591" ca="1">IF(N591="Ativo",IFERROR(_xlfn.XLOOKUP(H591,INDIRECT("'TV_"&amp;B591&amp;"'!B:B"),INDIRECT("'TV_"&amp;B591&amp;"'!C:C"),0)-_xlfn.XLOOKUP(H591,INDIRECT("'TV_"&amp;B591&amp;"'!B:B"),INDIRECT("'TV_"&amp;B591&amp;"'!D:D"),0),""),"")</f>
        <v/>
      </c>
      <c r="L591" s="122"/>
      <c r="M591" s="122"/>
      <c r="N591" s="123" t="str">
        <f t="shared" ca="1" si="13"/>
        <v/>
      </c>
      <c r="P591" s="122"/>
      <c r="AD591" s="145"/>
    </row>
    <row r="592" spans="1:30" s="121" customFormat="1" ht="14.25" x14ac:dyDescent="0.3">
      <c r="A592" s="24"/>
      <c r="C592" s="151"/>
      <c r="I592" s="123" t="str" cm="1">
        <f t="array" aca="1" ref="I592" ca="1">IF(N592="Ativo",IFERROR(_xlfn.XLOOKUP(H592,INDIRECT("'TV_"&amp;B592&amp;"'!B:B"),INDIRECT("'TV_"&amp;B592&amp;"'!C:C"),0)-_xlfn.XLOOKUP(H592,INDIRECT("'TV_"&amp;B592&amp;"'!B:B"),INDIRECT("'TV_"&amp;B592&amp;"'!D:D"),0),""),"")</f>
        <v/>
      </c>
      <c r="L592" s="122"/>
      <c r="M592" s="122"/>
      <c r="N592" s="123" t="str">
        <f t="shared" ca="1" si="13"/>
        <v/>
      </c>
      <c r="P592" s="122"/>
      <c r="AD592" s="145"/>
    </row>
    <row r="593" spans="1:30" s="121" customFormat="1" ht="14.25" x14ac:dyDescent="0.3">
      <c r="A593" s="24"/>
      <c r="C593" s="151"/>
      <c r="I593" s="123" t="str" cm="1">
        <f t="array" aca="1" ref="I593" ca="1">IF(N593="Ativo",IFERROR(_xlfn.XLOOKUP(H593,INDIRECT("'TV_"&amp;B593&amp;"'!B:B"),INDIRECT("'TV_"&amp;B593&amp;"'!C:C"),0)-_xlfn.XLOOKUP(H593,INDIRECT("'TV_"&amp;B593&amp;"'!B:B"),INDIRECT("'TV_"&amp;B593&amp;"'!D:D"),0),""),"")</f>
        <v/>
      </c>
      <c r="L593" s="122"/>
      <c r="M593" s="122"/>
      <c r="N593" s="123" t="str">
        <f t="shared" ca="1" si="13"/>
        <v/>
      </c>
      <c r="P593" s="122"/>
      <c r="AD593" s="145"/>
    </row>
    <row r="594" spans="1:30" s="121" customFormat="1" ht="14.25" x14ac:dyDescent="0.3">
      <c r="A594" s="24"/>
      <c r="C594" s="151"/>
      <c r="I594" s="123" t="str" cm="1">
        <f t="array" aca="1" ref="I594" ca="1">IF(N594="Ativo",IFERROR(_xlfn.XLOOKUP(H594,INDIRECT("'TV_"&amp;B594&amp;"'!B:B"),INDIRECT("'TV_"&amp;B594&amp;"'!C:C"),0)-_xlfn.XLOOKUP(H594,INDIRECT("'TV_"&amp;B594&amp;"'!B:B"),INDIRECT("'TV_"&amp;B594&amp;"'!D:D"),0),""),"")</f>
        <v/>
      </c>
      <c r="L594" s="122"/>
      <c r="M594" s="122"/>
      <c r="N594" s="123" t="str">
        <f t="shared" ca="1" si="13"/>
        <v/>
      </c>
      <c r="P594" s="122"/>
      <c r="AD594" s="145"/>
    </row>
    <row r="595" spans="1:30" s="121" customFormat="1" ht="14.25" x14ac:dyDescent="0.3">
      <c r="A595" s="24"/>
      <c r="C595" s="151"/>
      <c r="I595" s="123" t="str" cm="1">
        <f t="array" aca="1" ref="I595" ca="1">IF(N595="Ativo",IFERROR(_xlfn.XLOOKUP(H595,INDIRECT("'TV_"&amp;B595&amp;"'!B:B"),INDIRECT("'TV_"&amp;B595&amp;"'!C:C"),0)-_xlfn.XLOOKUP(H595,INDIRECT("'TV_"&amp;B595&amp;"'!B:B"),INDIRECT("'TV_"&amp;B595&amp;"'!D:D"),0),""),"")</f>
        <v/>
      </c>
      <c r="L595" s="122"/>
      <c r="M595" s="122"/>
      <c r="N595" s="123" t="str">
        <f t="shared" ca="1" si="13"/>
        <v/>
      </c>
      <c r="P595" s="122"/>
      <c r="AD595" s="145"/>
    </row>
    <row r="596" spans="1:30" s="121" customFormat="1" ht="14.25" x14ac:dyDescent="0.3">
      <c r="A596" s="24"/>
      <c r="C596" s="151"/>
      <c r="I596" s="123" t="str" cm="1">
        <f t="array" aca="1" ref="I596" ca="1">IF(N596="Ativo",IFERROR(_xlfn.XLOOKUP(H596,INDIRECT("'TV_"&amp;B596&amp;"'!B:B"),INDIRECT("'TV_"&amp;B596&amp;"'!C:C"),0)-_xlfn.XLOOKUP(H596,INDIRECT("'TV_"&amp;B596&amp;"'!B:B"),INDIRECT("'TV_"&amp;B596&amp;"'!D:D"),0),""),"")</f>
        <v/>
      </c>
      <c r="L596" s="122"/>
      <c r="M596" s="122"/>
      <c r="N596" s="123" t="str">
        <f t="shared" ca="1" si="13"/>
        <v/>
      </c>
      <c r="P596" s="122"/>
      <c r="AD596" s="145"/>
    </row>
    <row r="597" spans="1:30" s="121" customFormat="1" ht="14.25" x14ac:dyDescent="0.3">
      <c r="A597" s="24"/>
      <c r="C597" s="151"/>
      <c r="I597" s="123" t="str" cm="1">
        <f t="array" aca="1" ref="I597" ca="1">IF(N597="Ativo",IFERROR(_xlfn.XLOOKUP(H597,INDIRECT("'TV_"&amp;B597&amp;"'!B:B"),INDIRECT("'TV_"&amp;B597&amp;"'!C:C"),0)-_xlfn.XLOOKUP(H597,INDIRECT("'TV_"&amp;B597&amp;"'!B:B"),INDIRECT("'TV_"&amp;B597&amp;"'!D:D"),0),""),"")</f>
        <v/>
      </c>
      <c r="L597" s="122"/>
      <c r="M597" s="122"/>
      <c r="N597" s="123" t="str">
        <f t="shared" ca="1" si="13"/>
        <v/>
      </c>
      <c r="P597" s="122"/>
      <c r="AD597" s="145"/>
    </row>
    <row r="598" spans="1:30" s="121" customFormat="1" ht="14.25" x14ac:dyDescent="0.3">
      <c r="A598" s="24"/>
      <c r="C598" s="151"/>
      <c r="I598" s="123" t="str" cm="1">
        <f t="array" aca="1" ref="I598" ca="1">IF(N598="Ativo",IFERROR(_xlfn.XLOOKUP(H598,INDIRECT("'TV_"&amp;B598&amp;"'!B:B"),INDIRECT("'TV_"&amp;B598&amp;"'!C:C"),0)-_xlfn.XLOOKUP(H598,INDIRECT("'TV_"&amp;B598&amp;"'!B:B"),INDIRECT("'TV_"&amp;B598&amp;"'!D:D"),0),""),"")</f>
        <v/>
      </c>
      <c r="L598" s="122"/>
      <c r="M598" s="122"/>
      <c r="N598" s="123" t="str">
        <f t="shared" ca="1" si="13"/>
        <v/>
      </c>
      <c r="P598" s="122"/>
      <c r="AD598" s="145"/>
    </row>
    <row r="599" spans="1:30" s="121" customFormat="1" ht="14.25" x14ac:dyDescent="0.3">
      <c r="A599" s="24"/>
      <c r="C599" s="151"/>
      <c r="I599" s="123" t="str" cm="1">
        <f t="array" aca="1" ref="I599" ca="1">IF(N599="Ativo",IFERROR(_xlfn.XLOOKUP(H599,INDIRECT("'TV_"&amp;B599&amp;"'!B:B"),INDIRECT("'TV_"&amp;B599&amp;"'!C:C"),0)-_xlfn.XLOOKUP(H599,INDIRECT("'TV_"&amp;B599&amp;"'!B:B"),INDIRECT("'TV_"&amp;B599&amp;"'!D:D"),0),""),"")</f>
        <v/>
      </c>
      <c r="L599" s="122"/>
      <c r="M599" s="122"/>
      <c r="N599" s="123" t="str">
        <f t="shared" ca="1" si="13"/>
        <v/>
      </c>
      <c r="P599" s="122"/>
      <c r="AD599" s="145"/>
    </row>
    <row r="600" spans="1:30" s="121" customFormat="1" ht="14.25" x14ac:dyDescent="0.3">
      <c r="A600" s="24"/>
      <c r="C600" s="151"/>
      <c r="I600" s="123" t="str" cm="1">
        <f t="array" aca="1" ref="I600" ca="1">IF(N600="Ativo",IFERROR(_xlfn.XLOOKUP(H600,INDIRECT("'TV_"&amp;B600&amp;"'!B:B"),INDIRECT("'TV_"&amp;B600&amp;"'!C:C"),0)-_xlfn.XLOOKUP(H600,INDIRECT("'TV_"&amp;B600&amp;"'!B:B"),INDIRECT("'TV_"&amp;B600&amp;"'!D:D"),0),""),"")</f>
        <v/>
      </c>
      <c r="L600" s="122"/>
      <c r="M600" s="122"/>
      <c r="N600" s="123" t="str">
        <f t="shared" ref="N600:N663" ca="1" si="14">IF(M600="","",IF(O600="Em negociação",IF(TODAY()-L600&gt;5,"Inativo","Ativo"),IF(O600="Instalado",IF(IF(K$2=FALSE,I$1,TODAY())&lt;=M600,"Ativo","Inativo"),IF(O600="Fechamento",IF(IF(K$2=FALSE,I$1,TODAY())&lt;=M600,"Ativo","Inativo"),"Inativo"))))</f>
        <v/>
      </c>
      <c r="P600" s="122"/>
      <c r="AD600" s="145"/>
    </row>
    <row r="601" spans="1:30" s="121" customFormat="1" ht="14.25" x14ac:dyDescent="0.3">
      <c r="A601" s="24"/>
      <c r="C601" s="151"/>
      <c r="I601" s="123" t="str" cm="1">
        <f t="array" aca="1" ref="I601" ca="1">IF(N601="Ativo",IFERROR(_xlfn.XLOOKUP(H601,INDIRECT("'TV_"&amp;B601&amp;"'!B:B"),INDIRECT("'TV_"&amp;B601&amp;"'!C:C"),0)-_xlfn.XLOOKUP(H601,INDIRECT("'TV_"&amp;B601&amp;"'!B:B"),INDIRECT("'TV_"&amp;B601&amp;"'!D:D"),0),""),"")</f>
        <v/>
      </c>
      <c r="L601" s="122"/>
      <c r="M601" s="122"/>
      <c r="N601" s="123" t="str">
        <f t="shared" ca="1" si="14"/>
        <v/>
      </c>
      <c r="P601" s="122"/>
      <c r="AD601" s="145"/>
    </row>
    <row r="602" spans="1:30" s="121" customFormat="1" ht="14.25" x14ac:dyDescent="0.3">
      <c r="A602" s="24"/>
      <c r="C602" s="151"/>
      <c r="I602" s="123" t="str" cm="1">
        <f t="array" aca="1" ref="I602" ca="1">IF(N602="Ativo",IFERROR(_xlfn.XLOOKUP(H602,INDIRECT("'TV_"&amp;B602&amp;"'!B:B"),INDIRECT("'TV_"&amp;B602&amp;"'!C:C"),0)-_xlfn.XLOOKUP(H602,INDIRECT("'TV_"&amp;B602&amp;"'!B:B"),INDIRECT("'TV_"&amp;B602&amp;"'!D:D"),0),""),"")</f>
        <v/>
      </c>
      <c r="L602" s="122"/>
      <c r="M602" s="122"/>
      <c r="N602" s="123" t="str">
        <f t="shared" ca="1" si="14"/>
        <v/>
      </c>
      <c r="P602" s="122"/>
      <c r="AD602" s="145"/>
    </row>
    <row r="603" spans="1:30" s="121" customFormat="1" ht="14.25" x14ac:dyDescent="0.3">
      <c r="A603" s="24"/>
      <c r="C603" s="151"/>
      <c r="I603" s="123" t="str" cm="1">
        <f t="array" aca="1" ref="I603" ca="1">IF(N603="Ativo",IFERROR(_xlfn.XLOOKUP(H603,INDIRECT("'TV_"&amp;B603&amp;"'!B:B"),INDIRECT("'TV_"&amp;B603&amp;"'!C:C"),0)-_xlfn.XLOOKUP(H603,INDIRECT("'TV_"&amp;B603&amp;"'!B:B"),INDIRECT("'TV_"&amp;B603&amp;"'!D:D"),0),""),"")</f>
        <v/>
      </c>
      <c r="L603" s="122"/>
      <c r="M603" s="122"/>
      <c r="N603" s="123" t="str">
        <f t="shared" ca="1" si="14"/>
        <v/>
      </c>
      <c r="P603" s="122"/>
      <c r="AD603" s="145"/>
    </row>
    <row r="604" spans="1:30" s="121" customFormat="1" ht="14.25" x14ac:dyDescent="0.3">
      <c r="A604" s="24"/>
      <c r="C604" s="151"/>
      <c r="I604" s="123" t="str" cm="1">
        <f t="array" aca="1" ref="I604" ca="1">IF(N604="Ativo",IFERROR(_xlfn.XLOOKUP(H604,INDIRECT("'TV_"&amp;B604&amp;"'!B:B"),INDIRECT("'TV_"&amp;B604&amp;"'!C:C"),0)-_xlfn.XLOOKUP(H604,INDIRECT("'TV_"&amp;B604&amp;"'!B:B"),INDIRECT("'TV_"&amp;B604&amp;"'!D:D"),0),""),"")</f>
        <v/>
      </c>
      <c r="L604" s="122"/>
      <c r="M604" s="122"/>
      <c r="N604" s="123" t="str">
        <f t="shared" ca="1" si="14"/>
        <v/>
      </c>
      <c r="P604" s="122"/>
      <c r="AD604" s="145"/>
    </row>
    <row r="605" spans="1:30" s="121" customFormat="1" ht="14.25" x14ac:dyDescent="0.3">
      <c r="A605" s="24"/>
      <c r="C605" s="151"/>
      <c r="I605" s="123" t="str" cm="1">
        <f t="array" aca="1" ref="I605" ca="1">IF(N605="Ativo",IFERROR(_xlfn.XLOOKUP(H605,INDIRECT("'TV_"&amp;B605&amp;"'!B:B"),INDIRECT("'TV_"&amp;B605&amp;"'!C:C"),0)-_xlfn.XLOOKUP(H605,INDIRECT("'TV_"&amp;B605&amp;"'!B:B"),INDIRECT("'TV_"&amp;B605&amp;"'!D:D"),0),""),"")</f>
        <v/>
      </c>
      <c r="L605" s="122"/>
      <c r="M605" s="122"/>
      <c r="N605" s="123" t="str">
        <f t="shared" ca="1" si="14"/>
        <v/>
      </c>
      <c r="P605" s="122"/>
      <c r="AD605" s="145"/>
    </row>
    <row r="606" spans="1:30" s="121" customFormat="1" ht="14.25" x14ac:dyDescent="0.3">
      <c r="A606" s="24"/>
      <c r="C606" s="151"/>
      <c r="I606" s="123" t="str" cm="1">
        <f t="array" aca="1" ref="I606" ca="1">IF(N606="Ativo",IFERROR(_xlfn.XLOOKUP(H606,INDIRECT("'TV_"&amp;B606&amp;"'!B:B"),INDIRECT("'TV_"&amp;B606&amp;"'!C:C"),0)-_xlfn.XLOOKUP(H606,INDIRECT("'TV_"&amp;B606&amp;"'!B:B"),INDIRECT("'TV_"&amp;B606&amp;"'!D:D"),0),""),"")</f>
        <v/>
      </c>
      <c r="L606" s="122"/>
      <c r="M606" s="122"/>
      <c r="N606" s="123" t="str">
        <f t="shared" ca="1" si="14"/>
        <v/>
      </c>
      <c r="P606" s="122"/>
      <c r="AD606" s="145"/>
    </row>
    <row r="607" spans="1:30" s="121" customFormat="1" ht="14.25" x14ac:dyDescent="0.3">
      <c r="A607" s="24"/>
      <c r="C607" s="151"/>
      <c r="I607" s="123" t="str" cm="1">
        <f t="array" aca="1" ref="I607" ca="1">IF(N607="Ativo",IFERROR(_xlfn.XLOOKUP(H607,INDIRECT("'TV_"&amp;B607&amp;"'!B:B"),INDIRECT("'TV_"&amp;B607&amp;"'!C:C"),0)-_xlfn.XLOOKUP(H607,INDIRECT("'TV_"&amp;B607&amp;"'!B:B"),INDIRECT("'TV_"&amp;B607&amp;"'!D:D"),0),""),"")</f>
        <v/>
      </c>
      <c r="L607" s="122"/>
      <c r="M607" s="122"/>
      <c r="N607" s="123" t="str">
        <f t="shared" ca="1" si="14"/>
        <v/>
      </c>
      <c r="P607" s="122"/>
      <c r="AD607" s="145"/>
    </row>
    <row r="608" spans="1:30" s="121" customFormat="1" ht="14.25" x14ac:dyDescent="0.3">
      <c r="A608" s="24"/>
      <c r="C608" s="151"/>
      <c r="I608" s="123" t="str" cm="1">
        <f t="array" aca="1" ref="I608" ca="1">IF(N608="Ativo",IFERROR(_xlfn.XLOOKUP(H608,INDIRECT("'TV_"&amp;B608&amp;"'!B:B"),INDIRECT("'TV_"&amp;B608&amp;"'!C:C"),0)-_xlfn.XLOOKUP(H608,INDIRECT("'TV_"&amp;B608&amp;"'!B:B"),INDIRECT("'TV_"&amp;B608&amp;"'!D:D"),0),""),"")</f>
        <v/>
      </c>
      <c r="L608" s="122"/>
      <c r="M608" s="122"/>
      <c r="N608" s="123" t="str">
        <f t="shared" ca="1" si="14"/>
        <v/>
      </c>
      <c r="P608" s="122"/>
      <c r="AD608" s="145"/>
    </row>
    <row r="609" spans="1:30" s="121" customFormat="1" ht="14.25" x14ac:dyDescent="0.3">
      <c r="A609" s="24"/>
      <c r="C609" s="151"/>
      <c r="I609" s="123" t="str" cm="1">
        <f t="array" aca="1" ref="I609" ca="1">IF(N609="Ativo",IFERROR(_xlfn.XLOOKUP(H609,INDIRECT("'TV_"&amp;B609&amp;"'!B:B"),INDIRECT("'TV_"&amp;B609&amp;"'!C:C"),0)-_xlfn.XLOOKUP(H609,INDIRECT("'TV_"&amp;B609&amp;"'!B:B"),INDIRECT("'TV_"&amp;B609&amp;"'!D:D"),0),""),"")</f>
        <v/>
      </c>
      <c r="L609" s="122"/>
      <c r="M609" s="122"/>
      <c r="N609" s="123" t="str">
        <f t="shared" ca="1" si="14"/>
        <v/>
      </c>
      <c r="P609" s="122"/>
      <c r="AD609" s="145"/>
    </row>
    <row r="610" spans="1:30" s="121" customFormat="1" ht="14.25" x14ac:dyDescent="0.3">
      <c r="A610" s="24"/>
      <c r="C610" s="151"/>
      <c r="I610" s="123" t="str" cm="1">
        <f t="array" aca="1" ref="I610" ca="1">IF(N610="Ativo",IFERROR(_xlfn.XLOOKUP(H610,INDIRECT("'TV_"&amp;B610&amp;"'!B:B"),INDIRECT("'TV_"&amp;B610&amp;"'!C:C"),0)-_xlfn.XLOOKUP(H610,INDIRECT("'TV_"&amp;B610&amp;"'!B:B"),INDIRECT("'TV_"&amp;B610&amp;"'!D:D"),0),""),"")</f>
        <v/>
      </c>
      <c r="L610" s="122"/>
      <c r="M610" s="122"/>
      <c r="N610" s="123" t="str">
        <f t="shared" ca="1" si="14"/>
        <v/>
      </c>
      <c r="P610" s="122"/>
      <c r="AD610" s="145"/>
    </row>
    <row r="611" spans="1:30" s="121" customFormat="1" ht="14.25" x14ac:dyDescent="0.3">
      <c r="A611" s="24"/>
      <c r="C611" s="151"/>
      <c r="I611" s="123" t="str" cm="1">
        <f t="array" aca="1" ref="I611" ca="1">IF(N611="Ativo",IFERROR(_xlfn.XLOOKUP(H611,INDIRECT("'TV_"&amp;B611&amp;"'!B:B"),INDIRECT("'TV_"&amp;B611&amp;"'!C:C"),0)-_xlfn.XLOOKUP(H611,INDIRECT("'TV_"&amp;B611&amp;"'!B:B"),INDIRECT("'TV_"&amp;B611&amp;"'!D:D"),0),""),"")</f>
        <v/>
      </c>
      <c r="L611" s="122"/>
      <c r="M611" s="122"/>
      <c r="N611" s="123" t="str">
        <f t="shared" ca="1" si="14"/>
        <v/>
      </c>
      <c r="P611" s="122"/>
      <c r="AD611" s="145"/>
    </row>
    <row r="612" spans="1:30" s="121" customFormat="1" ht="14.25" x14ac:dyDescent="0.3">
      <c r="A612" s="24"/>
      <c r="C612" s="151"/>
      <c r="I612" s="123" t="str" cm="1">
        <f t="array" aca="1" ref="I612" ca="1">IF(N612="Ativo",IFERROR(_xlfn.XLOOKUP(H612,INDIRECT("'TV_"&amp;B612&amp;"'!B:B"),INDIRECT("'TV_"&amp;B612&amp;"'!C:C"),0)-_xlfn.XLOOKUP(H612,INDIRECT("'TV_"&amp;B612&amp;"'!B:B"),INDIRECT("'TV_"&amp;B612&amp;"'!D:D"),0),""),"")</f>
        <v/>
      </c>
      <c r="L612" s="122"/>
      <c r="M612" s="122"/>
      <c r="N612" s="123" t="str">
        <f t="shared" ca="1" si="14"/>
        <v/>
      </c>
      <c r="P612" s="122"/>
      <c r="AD612" s="145"/>
    </row>
    <row r="613" spans="1:30" s="121" customFormat="1" ht="14.25" x14ac:dyDescent="0.3">
      <c r="A613" s="24"/>
      <c r="C613" s="151"/>
      <c r="I613" s="123" t="str" cm="1">
        <f t="array" aca="1" ref="I613" ca="1">IF(N613="Ativo",IFERROR(_xlfn.XLOOKUP(H613,INDIRECT("'TV_"&amp;B613&amp;"'!B:B"),INDIRECT("'TV_"&amp;B613&amp;"'!C:C"),0)-_xlfn.XLOOKUP(H613,INDIRECT("'TV_"&amp;B613&amp;"'!B:B"),INDIRECT("'TV_"&amp;B613&amp;"'!D:D"),0),""),"")</f>
        <v/>
      </c>
      <c r="L613" s="122"/>
      <c r="M613" s="122"/>
      <c r="N613" s="123" t="str">
        <f t="shared" ca="1" si="14"/>
        <v/>
      </c>
      <c r="P613" s="122"/>
      <c r="AD613" s="145"/>
    </row>
    <row r="614" spans="1:30" s="121" customFormat="1" ht="14.25" x14ac:dyDescent="0.3">
      <c r="A614" s="24"/>
      <c r="C614" s="151"/>
      <c r="I614" s="123" t="str" cm="1">
        <f t="array" aca="1" ref="I614" ca="1">IF(N614="Ativo",IFERROR(_xlfn.XLOOKUP(H614,INDIRECT("'TV_"&amp;B614&amp;"'!B:B"),INDIRECT("'TV_"&amp;B614&amp;"'!C:C"),0)-_xlfn.XLOOKUP(H614,INDIRECT("'TV_"&amp;B614&amp;"'!B:B"),INDIRECT("'TV_"&amp;B614&amp;"'!D:D"),0),""),"")</f>
        <v/>
      </c>
      <c r="L614" s="122"/>
      <c r="M614" s="122"/>
      <c r="N614" s="123" t="str">
        <f t="shared" ca="1" si="14"/>
        <v/>
      </c>
      <c r="P614" s="122"/>
      <c r="AD614" s="145"/>
    </row>
    <row r="615" spans="1:30" s="121" customFormat="1" ht="14.25" x14ac:dyDescent="0.3">
      <c r="A615" s="24"/>
      <c r="C615" s="151"/>
      <c r="I615" s="123" t="str" cm="1">
        <f t="array" aca="1" ref="I615" ca="1">IF(N615="Ativo",IFERROR(_xlfn.XLOOKUP(H615,INDIRECT("'TV_"&amp;B615&amp;"'!B:B"),INDIRECT("'TV_"&amp;B615&amp;"'!C:C"),0)-_xlfn.XLOOKUP(H615,INDIRECT("'TV_"&amp;B615&amp;"'!B:B"),INDIRECT("'TV_"&amp;B615&amp;"'!D:D"),0),""),"")</f>
        <v/>
      </c>
      <c r="L615" s="122"/>
      <c r="M615" s="122"/>
      <c r="N615" s="123" t="str">
        <f t="shared" ca="1" si="14"/>
        <v/>
      </c>
      <c r="P615" s="122"/>
      <c r="AD615" s="145"/>
    </row>
    <row r="616" spans="1:30" s="121" customFormat="1" ht="14.25" x14ac:dyDescent="0.3">
      <c r="A616" s="24"/>
      <c r="C616" s="151"/>
      <c r="I616" s="123" t="str" cm="1">
        <f t="array" aca="1" ref="I616" ca="1">IF(N616="Ativo",IFERROR(_xlfn.XLOOKUP(H616,INDIRECT("'TV_"&amp;B616&amp;"'!B:B"),INDIRECT("'TV_"&amp;B616&amp;"'!C:C"),0)-_xlfn.XLOOKUP(H616,INDIRECT("'TV_"&amp;B616&amp;"'!B:B"),INDIRECT("'TV_"&amp;B616&amp;"'!D:D"),0),""),"")</f>
        <v/>
      </c>
      <c r="L616" s="122"/>
      <c r="M616" s="122"/>
      <c r="N616" s="123" t="str">
        <f t="shared" ca="1" si="14"/>
        <v/>
      </c>
      <c r="P616" s="122"/>
      <c r="AD616" s="145"/>
    </row>
    <row r="617" spans="1:30" s="121" customFormat="1" ht="14.25" x14ac:dyDescent="0.3">
      <c r="A617" s="24"/>
      <c r="C617" s="151"/>
      <c r="I617" s="123" t="str" cm="1">
        <f t="array" aca="1" ref="I617" ca="1">IF(N617="Ativo",IFERROR(_xlfn.XLOOKUP(H617,INDIRECT("'TV_"&amp;B617&amp;"'!B:B"),INDIRECT("'TV_"&amp;B617&amp;"'!C:C"),0)-_xlfn.XLOOKUP(H617,INDIRECT("'TV_"&amp;B617&amp;"'!B:B"),INDIRECT("'TV_"&amp;B617&amp;"'!D:D"),0),""),"")</f>
        <v/>
      </c>
      <c r="L617" s="122"/>
      <c r="M617" s="122"/>
      <c r="N617" s="123" t="str">
        <f t="shared" ca="1" si="14"/>
        <v/>
      </c>
      <c r="P617" s="122"/>
      <c r="AD617" s="145"/>
    </row>
    <row r="618" spans="1:30" s="121" customFormat="1" ht="14.25" x14ac:dyDescent="0.3">
      <c r="A618" s="24"/>
      <c r="C618" s="151"/>
      <c r="I618" s="123" t="str" cm="1">
        <f t="array" aca="1" ref="I618" ca="1">IF(N618="Ativo",IFERROR(_xlfn.XLOOKUP(H618,INDIRECT("'TV_"&amp;B618&amp;"'!B:B"),INDIRECT("'TV_"&amp;B618&amp;"'!C:C"),0)-_xlfn.XLOOKUP(H618,INDIRECT("'TV_"&amp;B618&amp;"'!B:B"),INDIRECT("'TV_"&amp;B618&amp;"'!D:D"),0),""),"")</f>
        <v/>
      </c>
      <c r="L618" s="122"/>
      <c r="M618" s="122"/>
      <c r="N618" s="123" t="str">
        <f t="shared" ca="1" si="14"/>
        <v/>
      </c>
      <c r="P618" s="122"/>
      <c r="AD618" s="145"/>
    </row>
    <row r="619" spans="1:30" s="121" customFormat="1" ht="14.25" x14ac:dyDescent="0.3">
      <c r="A619" s="24"/>
      <c r="C619" s="151"/>
      <c r="I619" s="123" t="str" cm="1">
        <f t="array" aca="1" ref="I619" ca="1">IF(N619="Ativo",IFERROR(_xlfn.XLOOKUP(H619,INDIRECT("'TV_"&amp;B619&amp;"'!B:B"),INDIRECT("'TV_"&amp;B619&amp;"'!C:C"),0)-_xlfn.XLOOKUP(H619,INDIRECT("'TV_"&amp;B619&amp;"'!B:B"),INDIRECT("'TV_"&amp;B619&amp;"'!D:D"),0),""),"")</f>
        <v/>
      </c>
      <c r="L619" s="122"/>
      <c r="M619" s="122"/>
      <c r="N619" s="123" t="str">
        <f t="shared" ca="1" si="14"/>
        <v/>
      </c>
      <c r="P619" s="122"/>
      <c r="AD619" s="145"/>
    </row>
    <row r="620" spans="1:30" s="121" customFormat="1" ht="14.25" x14ac:dyDescent="0.3">
      <c r="A620" s="24"/>
      <c r="C620" s="151"/>
      <c r="I620" s="123" t="str" cm="1">
        <f t="array" aca="1" ref="I620" ca="1">IF(N620="Ativo",IFERROR(_xlfn.XLOOKUP(H620,INDIRECT("'TV_"&amp;B620&amp;"'!B:B"),INDIRECT("'TV_"&amp;B620&amp;"'!C:C"),0)-_xlfn.XLOOKUP(H620,INDIRECT("'TV_"&amp;B620&amp;"'!B:B"),INDIRECT("'TV_"&amp;B620&amp;"'!D:D"),0),""),"")</f>
        <v/>
      </c>
      <c r="L620" s="122"/>
      <c r="M620" s="122"/>
      <c r="N620" s="123" t="str">
        <f t="shared" ca="1" si="14"/>
        <v/>
      </c>
      <c r="P620" s="122"/>
      <c r="AD620" s="145"/>
    </row>
    <row r="621" spans="1:30" s="121" customFormat="1" ht="14.25" x14ac:dyDescent="0.3">
      <c r="A621" s="24"/>
      <c r="C621" s="151"/>
      <c r="I621" s="123" t="str" cm="1">
        <f t="array" aca="1" ref="I621" ca="1">IF(N621="Ativo",IFERROR(_xlfn.XLOOKUP(H621,INDIRECT("'TV_"&amp;B621&amp;"'!B:B"),INDIRECT("'TV_"&amp;B621&amp;"'!C:C"),0)-_xlfn.XLOOKUP(H621,INDIRECT("'TV_"&amp;B621&amp;"'!B:B"),INDIRECT("'TV_"&amp;B621&amp;"'!D:D"),0),""),"")</f>
        <v/>
      </c>
      <c r="L621" s="122"/>
      <c r="M621" s="122"/>
      <c r="N621" s="123" t="str">
        <f t="shared" ca="1" si="14"/>
        <v/>
      </c>
      <c r="P621" s="122"/>
      <c r="AD621" s="145"/>
    </row>
    <row r="622" spans="1:30" s="121" customFormat="1" ht="14.25" x14ac:dyDescent="0.3">
      <c r="A622" s="24"/>
      <c r="C622" s="151"/>
      <c r="I622" s="123" t="str" cm="1">
        <f t="array" aca="1" ref="I622" ca="1">IF(N622="Ativo",IFERROR(_xlfn.XLOOKUP(H622,INDIRECT("'TV_"&amp;B622&amp;"'!B:B"),INDIRECT("'TV_"&amp;B622&amp;"'!C:C"),0)-_xlfn.XLOOKUP(H622,INDIRECT("'TV_"&amp;B622&amp;"'!B:B"),INDIRECT("'TV_"&amp;B622&amp;"'!D:D"),0),""),"")</f>
        <v/>
      </c>
      <c r="L622" s="122"/>
      <c r="M622" s="122"/>
      <c r="N622" s="123" t="str">
        <f t="shared" ca="1" si="14"/>
        <v/>
      </c>
      <c r="P622" s="122"/>
      <c r="AD622" s="145"/>
    </row>
    <row r="623" spans="1:30" s="121" customFormat="1" ht="14.25" x14ac:dyDescent="0.3">
      <c r="A623" s="24"/>
      <c r="C623" s="151"/>
      <c r="I623" s="123" t="str" cm="1">
        <f t="array" aca="1" ref="I623" ca="1">IF(N623="Ativo",IFERROR(_xlfn.XLOOKUP(H623,INDIRECT("'TV_"&amp;B623&amp;"'!B:B"),INDIRECT("'TV_"&amp;B623&amp;"'!C:C"),0)-_xlfn.XLOOKUP(H623,INDIRECT("'TV_"&amp;B623&amp;"'!B:B"),INDIRECT("'TV_"&amp;B623&amp;"'!D:D"),0),""),"")</f>
        <v/>
      </c>
      <c r="L623" s="122"/>
      <c r="M623" s="122"/>
      <c r="N623" s="123" t="str">
        <f t="shared" ca="1" si="14"/>
        <v/>
      </c>
      <c r="P623" s="122"/>
      <c r="AD623" s="145"/>
    </row>
    <row r="624" spans="1:30" s="121" customFormat="1" ht="14.25" x14ac:dyDescent="0.3">
      <c r="A624" s="24"/>
      <c r="C624" s="151"/>
      <c r="I624" s="123" t="str" cm="1">
        <f t="array" aca="1" ref="I624" ca="1">IF(N624="Ativo",IFERROR(_xlfn.XLOOKUP(H624,INDIRECT("'TV_"&amp;B624&amp;"'!B:B"),INDIRECT("'TV_"&amp;B624&amp;"'!C:C"),0)-_xlfn.XLOOKUP(H624,INDIRECT("'TV_"&amp;B624&amp;"'!B:B"),INDIRECT("'TV_"&amp;B624&amp;"'!D:D"),0),""),"")</f>
        <v/>
      </c>
      <c r="L624" s="122"/>
      <c r="M624" s="122"/>
      <c r="N624" s="123" t="str">
        <f t="shared" ca="1" si="14"/>
        <v/>
      </c>
      <c r="P624" s="122"/>
      <c r="AD624" s="145"/>
    </row>
    <row r="625" spans="1:30" s="121" customFormat="1" ht="14.25" x14ac:dyDescent="0.3">
      <c r="A625" s="24"/>
      <c r="C625" s="151"/>
      <c r="I625" s="123" t="str" cm="1">
        <f t="array" aca="1" ref="I625" ca="1">IF(N625="Ativo",IFERROR(_xlfn.XLOOKUP(H625,INDIRECT("'TV_"&amp;B625&amp;"'!B:B"),INDIRECT("'TV_"&amp;B625&amp;"'!C:C"),0)-_xlfn.XLOOKUP(H625,INDIRECT("'TV_"&amp;B625&amp;"'!B:B"),INDIRECT("'TV_"&amp;B625&amp;"'!D:D"),0),""),"")</f>
        <v/>
      </c>
      <c r="L625" s="122"/>
      <c r="M625" s="122"/>
      <c r="N625" s="123" t="str">
        <f t="shared" ca="1" si="14"/>
        <v/>
      </c>
      <c r="P625" s="122"/>
      <c r="AD625" s="145"/>
    </row>
    <row r="626" spans="1:30" s="121" customFormat="1" ht="14.25" x14ac:dyDescent="0.3">
      <c r="A626" s="24"/>
      <c r="C626" s="151"/>
      <c r="I626" s="123" t="str" cm="1">
        <f t="array" aca="1" ref="I626" ca="1">IF(N626="Ativo",IFERROR(_xlfn.XLOOKUP(H626,INDIRECT("'TV_"&amp;B626&amp;"'!B:B"),INDIRECT("'TV_"&amp;B626&amp;"'!C:C"),0)-_xlfn.XLOOKUP(H626,INDIRECT("'TV_"&amp;B626&amp;"'!B:B"),INDIRECT("'TV_"&amp;B626&amp;"'!D:D"),0),""),"")</f>
        <v/>
      </c>
      <c r="L626" s="122"/>
      <c r="M626" s="122"/>
      <c r="N626" s="123" t="str">
        <f t="shared" ca="1" si="14"/>
        <v/>
      </c>
      <c r="P626" s="122"/>
      <c r="AD626" s="145"/>
    </row>
    <row r="627" spans="1:30" s="121" customFormat="1" ht="14.25" x14ac:dyDescent="0.3">
      <c r="A627" s="24"/>
      <c r="C627" s="151"/>
      <c r="I627" s="123" t="str" cm="1">
        <f t="array" aca="1" ref="I627" ca="1">IF(N627="Ativo",IFERROR(_xlfn.XLOOKUP(H627,INDIRECT("'TV_"&amp;B627&amp;"'!B:B"),INDIRECT("'TV_"&amp;B627&amp;"'!C:C"),0)-_xlfn.XLOOKUP(H627,INDIRECT("'TV_"&amp;B627&amp;"'!B:B"),INDIRECT("'TV_"&amp;B627&amp;"'!D:D"),0),""),"")</f>
        <v/>
      </c>
      <c r="L627" s="122"/>
      <c r="M627" s="122"/>
      <c r="N627" s="123" t="str">
        <f t="shared" ca="1" si="14"/>
        <v/>
      </c>
      <c r="P627" s="122"/>
      <c r="AD627" s="145"/>
    </row>
    <row r="628" spans="1:30" s="121" customFormat="1" ht="14.25" x14ac:dyDescent="0.3">
      <c r="A628" s="24"/>
      <c r="C628" s="151"/>
      <c r="I628" s="123" t="str" cm="1">
        <f t="array" aca="1" ref="I628" ca="1">IF(N628="Ativo",IFERROR(_xlfn.XLOOKUP(H628,INDIRECT("'TV_"&amp;B628&amp;"'!B:B"),INDIRECT("'TV_"&amp;B628&amp;"'!C:C"),0)-_xlfn.XLOOKUP(H628,INDIRECT("'TV_"&amp;B628&amp;"'!B:B"),INDIRECT("'TV_"&amp;B628&amp;"'!D:D"),0),""),"")</f>
        <v/>
      </c>
      <c r="L628" s="122"/>
      <c r="M628" s="122"/>
      <c r="N628" s="123" t="str">
        <f t="shared" ca="1" si="14"/>
        <v/>
      </c>
      <c r="P628" s="122"/>
      <c r="AD628" s="145"/>
    </row>
    <row r="629" spans="1:30" s="121" customFormat="1" ht="14.25" x14ac:dyDescent="0.3">
      <c r="A629" s="24"/>
      <c r="C629" s="151"/>
      <c r="I629" s="123" t="str" cm="1">
        <f t="array" aca="1" ref="I629" ca="1">IF(N629="Ativo",IFERROR(_xlfn.XLOOKUP(H629,INDIRECT("'TV_"&amp;B629&amp;"'!B:B"),INDIRECT("'TV_"&amp;B629&amp;"'!C:C"),0)-_xlfn.XLOOKUP(H629,INDIRECT("'TV_"&amp;B629&amp;"'!B:B"),INDIRECT("'TV_"&amp;B629&amp;"'!D:D"),0),""),"")</f>
        <v/>
      </c>
      <c r="L629" s="122"/>
      <c r="M629" s="122"/>
      <c r="N629" s="123" t="str">
        <f t="shared" ca="1" si="14"/>
        <v/>
      </c>
      <c r="P629" s="122"/>
      <c r="AD629" s="145"/>
    </row>
    <row r="630" spans="1:30" s="121" customFormat="1" ht="14.25" x14ac:dyDescent="0.3">
      <c r="A630" s="24"/>
      <c r="C630" s="151"/>
      <c r="I630" s="123" t="str" cm="1">
        <f t="array" aca="1" ref="I630" ca="1">IF(N630="Ativo",IFERROR(_xlfn.XLOOKUP(H630,INDIRECT("'TV_"&amp;B630&amp;"'!B:B"),INDIRECT("'TV_"&amp;B630&amp;"'!C:C"),0)-_xlfn.XLOOKUP(H630,INDIRECT("'TV_"&amp;B630&amp;"'!B:B"),INDIRECT("'TV_"&amp;B630&amp;"'!D:D"),0),""),"")</f>
        <v/>
      </c>
      <c r="L630" s="122"/>
      <c r="M630" s="122"/>
      <c r="N630" s="123" t="str">
        <f t="shared" ca="1" si="14"/>
        <v/>
      </c>
      <c r="P630" s="122"/>
      <c r="AD630" s="145"/>
    </row>
    <row r="631" spans="1:30" s="121" customFormat="1" ht="14.25" x14ac:dyDescent="0.3">
      <c r="A631" s="24"/>
      <c r="C631" s="151"/>
      <c r="I631" s="123" t="str" cm="1">
        <f t="array" aca="1" ref="I631" ca="1">IF(N631="Ativo",IFERROR(_xlfn.XLOOKUP(H631,INDIRECT("'TV_"&amp;B631&amp;"'!B:B"),INDIRECT("'TV_"&amp;B631&amp;"'!C:C"),0)-_xlfn.XLOOKUP(H631,INDIRECT("'TV_"&amp;B631&amp;"'!B:B"),INDIRECT("'TV_"&amp;B631&amp;"'!D:D"),0),""),"")</f>
        <v/>
      </c>
      <c r="L631" s="122"/>
      <c r="M631" s="122"/>
      <c r="N631" s="123" t="str">
        <f t="shared" ca="1" si="14"/>
        <v/>
      </c>
      <c r="P631" s="122"/>
      <c r="AD631" s="145"/>
    </row>
    <row r="632" spans="1:30" s="121" customFormat="1" ht="14.25" x14ac:dyDescent="0.3">
      <c r="A632" s="24"/>
      <c r="C632" s="151"/>
      <c r="I632" s="123" t="str" cm="1">
        <f t="array" aca="1" ref="I632" ca="1">IF(N632="Ativo",IFERROR(_xlfn.XLOOKUP(H632,INDIRECT("'TV_"&amp;B632&amp;"'!B:B"),INDIRECT("'TV_"&amp;B632&amp;"'!C:C"),0)-_xlfn.XLOOKUP(H632,INDIRECT("'TV_"&amp;B632&amp;"'!B:B"),INDIRECT("'TV_"&amp;B632&amp;"'!D:D"),0),""),"")</f>
        <v/>
      </c>
      <c r="L632" s="122"/>
      <c r="M632" s="122"/>
      <c r="N632" s="123" t="str">
        <f t="shared" ca="1" si="14"/>
        <v/>
      </c>
      <c r="P632" s="122"/>
      <c r="AD632" s="145"/>
    </row>
    <row r="633" spans="1:30" s="121" customFormat="1" ht="14.25" x14ac:dyDescent="0.3">
      <c r="A633" s="24"/>
      <c r="C633" s="151"/>
      <c r="I633" s="123" t="str" cm="1">
        <f t="array" aca="1" ref="I633" ca="1">IF(N633="Ativo",IFERROR(_xlfn.XLOOKUP(H633,INDIRECT("'TV_"&amp;B633&amp;"'!B:B"),INDIRECT("'TV_"&amp;B633&amp;"'!C:C"),0)-_xlfn.XLOOKUP(H633,INDIRECT("'TV_"&amp;B633&amp;"'!B:B"),INDIRECT("'TV_"&amp;B633&amp;"'!D:D"),0),""),"")</f>
        <v/>
      </c>
      <c r="L633" s="122"/>
      <c r="M633" s="122"/>
      <c r="N633" s="123" t="str">
        <f t="shared" ca="1" si="14"/>
        <v/>
      </c>
      <c r="P633" s="122"/>
      <c r="AD633" s="145"/>
    </row>
    <row r="634" spans="1:30" s="121" customFormat="1" ht="14.25" x14ac:dyDescent="0.3">
      <c r="A634" s="24"/>
      <c r="C634" s="151"/>
      <c r="I634" s="123" t="str" cm="1">
        <f t="array" aca="1" ref="I634" ca="1">IF(N634="Ativo",IFERROR(_xlfn.XLOOKUP(H634,INDIRECT("'TV_"&amp;B634&amp;"'!B:B"),INDIRECT("'TV_"&amp;B634&amp;"'!C:C"),0)-_xlfn.XLOOKUP(H634,INDIRECT("'TV_"&amp;B634&amp;"'!B:B"),INDIRECT("'TV_"&amp;B634&amp;"'!D:D"),0),""),"")</f>
        <v/>
      </c>
      <c r="L634" s="122"/>
      <c r="M634" s="122"/>
      <c r="N634" s="123" t="str">
        <f t="shared" ca="1" si="14"/>
        <v/>
      </c>
      <c r="P634" s="122"/>
      <c r="AD634" s="145"/>
    </row>
    <row r="635" spans="1:30" s="121" customFormat="1" ht="14.25" x14ac:dyDescent="0.3">
      <c r="A635" s="24"/>
      <c r="C635" s="151"/>
      <c r="I635" s="123" t="str" cm="1">
        <f t="array" aca="1" ref="I635" ca="1">IF(N635="Ativo",IFERROR(_xlfn.XLOOKUP(H635,INDIRECT("'TV_"&amp;B635&amp;"'!B:B"),INDIRECT("'TV_"&amp;B635&amp;"'!C:C"),0)-_xlfn.XLOOKUP(H635,INDIRECT("'TV_"&amp;B635&amp;"'!B:B"),INDIRECT("'TV_"&amp;B635&amp;"'!D:D"),0),""),"")</f>
        <v/>
      </c>
      <c r="L635" s="122"/>
      <c r="M635" s="122"/>
      <c r="N635" s="123" t="str">
        <f t="shared" ca="1" si="14"/>
        <v/>
      </c>
      <c r="P635" s="122"/>
      <c r="AD635" s="145"/>
    </row>
    <row r="636" spans="1:30" s="121" customFormat="1" ht="14.25" x14ac:dyDescent="0.3">
      <c r="A636" s="24"/>
      <c r="C636" s="151"/>
      <c r="I636" s="123" t="str" cm="1">
        <f t="array" aca="1" ref="I636" ca="1">IF(N636="Ativo",IFERROR(_xlfn.XLOOKUP(H636,INDIRECT("'TV_"&amp;B636&amp;"'!B:B"),INDIRECT("'TV_"&amp;B636&amp;"'!C:C"),0)-_xlfn.XLOOKUP(H636,INDIRECT("'TV_"&amp;B636&amp;"'!B:B"),INDIRECT("'TV_"&amp;B636&amp;"'!D:D"),0),""),"")</f>
        <v/>
      </c>
      <c r="L636" s="122"/>
      <c r="M636" s="122"/>
      <c r="N636" s="123" t="str">
        <f t="shared" ca="1" si="14"/>
        <v/>
      </c>
      <c r="P636" s="122"/>
      <c r="AD636" s="145"/>
    </row>
    <row r="637" spans="1:30" s="121" customFormat="1" ht="14.25" x14ac:dyDescent="0.3">
      <c r="A637" s="24"/>
      <c r="C637" s="151"/>
      <c r="I637" s="123" t="str" cm="1">
        <f t="array" aca="1" ref="I637" ca="1">IF(N637="Ativo",IFERROR(_xlfn.XLOOKUP(H637,INDIRECT("'TV_"&amp;B637&amp;"'!B:B"),INDIRECT("'TV_"&amp;B637&amp;"'!C:C"),0)-_xlfn.XLOOKUP(H637,INDIRECT("'TV_"&amp;B637&amp;"'!B:B"),INDIRECT("'TV_"&amp;B637&amp;"'!D:D"),0),""),"")</f>
        <v/>
      </c>
      <c r="L637" s="122"/>
      <c r="M637" s="122"/>
      <c r="N637" s="123" t="str">
        <f t="shared" ca="1" si="14"/>
        <v/>
      </c>
      <c r="P637" s="122"/>
      <c r="AD637" s="145"/>
    </row>
    <row r="638" spans="1:30" s="121" customFormat="1" ht="14.25" x14ac:dyDescent="0.3">
      <c r="A638" s="24"/>
      <c r="C638" s="151"/>
      <c r="I638" s="123" t="str" cm="1">
        <f t="array" aca="1" ref="I638" ca="1">IF(N638="Ativo",IFERROR(_xlfn.XLOOKUP(H638,INDIRECT("'TV_"&amp;B638&amp;"'!B:B"),INDIRECT("'TV_"&amp;B638&amp;"'!C:C"),0)-_xlfn.XLOOKUP(H638,INDIRECT("'TV_"&amp;B638&amp;"'!B:B"),INDIRECT("'TV_"&amp;B638&amp;"'!D:D"),0),""),"")</f>
        <v/>
      </c>
      <c r="L638" s="122"/>
      <c r="M638" s="122"/>
      <c r="N638" s="123" t="str">
        <f t="shared" ca="1" si="14"/>
        <v/>
      </c>
      <c r="P638" s="122"/>
      <c r="AD638" s="145"/>
    </row>
    <row r="639" spans="1:30" s="121" customFormat="1" ht="14.25" x14ac:dyDescent="0.3">
      <c r="A639" s="24"/>
      <c r="C639" s="151"/>
      <c r="I639" s="123" t="str" cm="1">
        <f t="array" aca="1" ref="I639" ca="1">IF(N639="Ativo",IFERROR(_xlfn.XLOOKUP(H639,INDIRECT("'TV_"&amp;B639&amp;"'!B:B"),INDIRECT("'TV_"&amp;B639&amp;"'!C:C"),0)-_xlfn.XLOOKUP(H639,INDIRECT("'TV_"&amp;B639&amp;"'!B:B"),INDIRECT("'TV_"&amp;B639&amp;"'!D:D"),0),""),"")</f>
        <v/>
      </c>
      <c r="L639" s="122"/>
      <c r="M639" s="122"/>
      <c r="N639" s="123" t="str">
        <f t="shared" ca="1" si="14"/>
        <v/>
      </c>
      <c r="P639" s="122"/>
      <c r="AD639" s="145"/>
    </row>
    <row r="640" spans="1:30" s="121" customFormat="1" ht="14.25" x14ac:dyDescent="0.3">
      <c r="A640" s="24"/>
      <c r="C640" s="151"/>
      <c r="I640" s="123" t="str" cm="1">
        <f t="array" aca="1" ref="I640" ca="1">IF(N640="Ativo",IFERROR(_xlfn.XLOOKUP(H640,INDIRECT("'TV_"&amp;B640&amp;"'!B:B"),INDIRECT("'TV_"&amp;B640&amp;"'!C:C"),0)-_xlfn.XLOOKUP(H640,INDIRECT("'TV_"&amp;B640&amp;"'!B:B"),INDIRECT("'TV_"&amp;B640&amp;"'!D:D"),0),""),"")</f>
        <v/>
      </c>
      <c r="L640" s="122"/>
      <c r="M640" s="122"/>
      <c r="N640" s="123" t="str">
        <f t="shared" ca="1" si="14"/>
        <v/>
      </c>
      <c r="P640" s="122"/>
      <c r="AD640" s="145"/>
    </row>
    <row r="641" spans="1:30" s="121" customFormat="1" ht="14.25" x14ac:dyDescent="0.3">
      <c r="A641" s="24"/>
      <c r="C641" s="151"/>
      <c r="I641" s="123" t="str" cm="1">
        <f t="array" aca="1" ref="I641" ca="1">IF(N641="Ativo",IFERROR(_xlfn.XLOOKUP(H641,INDIRECT("'TV_"&amp;B641&amp;"'!B:B"),INDIRECT("'TV_"&amp;B641&amp;"'!C:C"),0)-_xlfn.XLOOKUP(H641,INDIRECT("'TV_"&amp;B641&amp;"'!B:B"),INDIRECT("'TV_"&amp;B641&amp;"'!D:D"),0),""),"")</f>
        <v/>
      </c>
      <c r="L641" s="122"/>
      <c r="M641" s="122"/>
      <c r="N641" s="123" t="str">
        <f t="shared" ca="1" si="14"/>
        <v/>
      </c>
      <c r="P641" s="122"/>
      <c r="AD641" s="145"/>
    </row>
    <row r="642" spans="1:30" s="121" customFormat="1" ht="14.25" x14ac:dyDescent="0.3">
      <c r="A642" s="24"/>
      <c r="C642" s="151"/>
      <c r="I642" s="123" t="str" cm="1">
        <f t="array" aca="1" ref="I642" ca="1">IF(N642="Ativo",IFERROR(_xlfn.XLOOKUP(H642,INDIRECT("'TV_"&amp;B642&amp;"'!B:B"),INDIRECT("'TV_"&amp;B642&amp;"'!C:C"),0)-_xlfn.XLOOKUP(H642,INDIRECT("'TV_"&amp;B642&amp;"'!B:B"),INDIRECT("'TV_"&amp;B642&amp;"'!D:D"),0),""),"")</f>
        <v/>
      </c>
      <c r="L642" s="122"/>
      <c r="M642" s="122"/>
      <c r="N642" s="123" t="str">
        <f t="shared" ca="1" si="14"/>
        <v/>
      </c>
      <c r="P642" s="122"/>
      <c r="AD642" s="145"/>
    </row>
    <row r="643" spans="1:30" s="121" customFormat="1" ht="14.25" x14ac:dyDescent="0.3">
      <c r="A643" s="24"/>
      <c r="C643" s="151"/>
      <c r="I643" s="123" t="str" cm="1">
        <f t="array" aca="1" ref="I643" ca="1">IF(N643="Ativo",IFERROR(_xlfn.XLOOKUP(H643,INDIRECT("'TV_"&amp;B643&amp;"'!B:B"),INDIRECT("'TV_"&amp;B643&amp;"'!C:C"),0)-_xlfn.XLOOKUP(H643,INDIRECT("'TV_"&amp;B643&amp;"'!B:B"),INDIRECT("'TV_"&amp;B643&amp;"'!D:D"),0),""),"")</f>
        <v/>
      </c>
      <c r="L643" s="122"/>
      <c r="M643" s="122"/>
      <c r="N643" s="123" t="str">
        <f t="shared" ca="1" si="14"/>
        <v/>
      </c>
      <c r="P643" s="122"/>
      <c r="AD643" s="145"/>
    </row>
    <row r="644" spans="1:30" s="121" customFormat="1" ht="14.25" x14ac:dyDescent="0.3">
      <c r="A644" s="24"/>
      <c r="C644" s="151"/>
      <c r="I644" s="123" t="str" cm="1">
        <f t="array" aca="1" ref="I644" ca="1">IF(N644="Ativo",IFERROR(_xlfn.XLOOKUP(H644,INDIRECT("'TV_"&amp;B644&amp;"'!B:B"),INDIRECT("'TV_"&amp;B644&amp;"'!C:C"),0)-_xlfn.XLOOKUP(H644,INDIRECT("'TV_"&amp;B644&amp;"'!B:B"),INDIRECT("'TV_"&amp;B644&amp;"'!D:D"),0),""),"")</f>
        <v/>
      </c>
      <c r="L644" s="122"/>
      <c r="M644" s="122"/>
      <c r="N644" s="123" t="str">
        <f t="shared" ca="1" si="14"/>
        <v/>
      </c>
      <c r="P644" s="122"/>
      <c r="AD644" s="145"/>
    </row>
    <row r="645" spans="1:30" s="121" customFormat="1" ht="14.25" x14ac:dyDescent="0.3">
      <c r="A645" s="24"/>
      <c r="C645" s="151"/>
      <c r="I645" s="123" t="str" cm="1">
        <f t="array" aca="1" ref="I645" ca="1">IF(N645="Ativo",IFERROR(_xlfn.XLOOKUP(H645,INDIRECT("'TV_"&amp;B645&amp;"'!B:B"),INDIRECT("'TV_"&amp;B645&amp;"'!C:C"),0)-_xlfn.XLOOKUP(H645,INDIRECT("'TV_"&amp;B645&amp;"'!B:B"),INDIRECT("'TV_"&amp;B645&amp;"'!D:D"),0),""),"")</f>
        <v/>
      </c>
      <c r="L645" s="122"/>
      <c r="M645" s="122"/>
      <c r="N645" s="123" t="str">
        <f t="shared" ca="1" si="14"/>
        <v/>
      </c>
      <c r="P645" s="122"/>
      <c r="AD645" s="145"/>
    </row>
    <row r="646" spans="1:30" s="121" customFormat="1" ht="14.25" x14ac:dyDescent="0.3">
      <c r="A646" s="24"/>
      <c r="C646" s="151"/>
      <c r="I646" s="123" t="str" cm="1">
        <f t="array" aca="1" ref="I646" ca="1">IF(N646="Ativo",IFERROR(_xlfn.XLOOKUP(H646,INDIRECT("'TV_"&amp;B646&amp;"'!B:B"),INDIRECT("'TV_"&amp;B646&amp;"'!C:C"),0)-_xlfn.XLOOKUP(H646,INDIRECT("'TV_"&amp;B646&amp;"'!B:B"),INDIRECT("'TV_"&amp;B646&amp;"'!D:D"),0),""),"")</f>
        <v/>
      </c>
      <c r="L646" s="122"/>
      <c r="M646" s="122"/>
      <c r="N646" s="123" t="str">
        <f t="shared" ca="1" si="14"/>
        <v/>
      </c>
      <c r="P646" s="122"/>
      <c r="AD646" s="145"/>
    </row>
    <row r="647" spans="1:30" s="121" customFormat="1" ht="14.25" x14ac:dyDescent="0.3">
      <c r="A647" s="24"/>
      <c r="C647" s="151"/>
      <c r="I647" s="123" t="str" cm="1">
        <f t="array" aca="1" ref="I647" ca="1">IF(N647="Ativo",IFERROR(_xlfn.XLOOKUP(H647,INDIRECT("'TV_"&amp;B647&amp;"'!B:B"),INDIRECT("'TV_"&amp;B647&amp;"'!C:C"),0)-_xlfn.XLOOKUP(H647,INDIRECT("'TV_"&amp;B647&amp;"'!B:B"),INDIRECT("'TV_"&amp;B647&amp;"'!D:D"),0),""),"")</f>
        <v/>
      </c>
      <c r="L647" s="122"/>
      <c r="M647" s="122"/>
      <c r="N647" s="123" t="str">
        <f t="shared" ca="1" si="14"/>
        <v/>
      </c>
      <c r="P647" s="122"/>
      <c r="AD647" s="145"/>
    </row>
    <row r="648" spans="1:30" s="121" customFormat="1" ht="14.25" x14ac:dyDescent="0.3">
      <c r="A648" s="24"/>
      <c r="C648" s="151"/>
      <c r="I648" s="123" t="str" cm="1">
        <f t="array" aca="1" ref="I648" ca="1">IF(N648="Ativo",IFERROR(_xlfn.XLOOKUP(H648,INDIRECT("'TV_"&amp;B648&amp;"'!B:B"),INDIRECT("'TV_"&amp;B648&amp;"'!C:C"),0)-_xlfn.XLOOKUP(H648,INDIRECT("'TV_"&amp;B648&amp;"'!B:B"),INDIRECT("'TV_"&amp;B648&amp;"'!D:D"),0),""),"")</f>
        <v/>
      </c>
      <c r="L648" s="122"/>
      <c r="M648" s="122"/>
      <c r="N648" s="123" t="str">
        <f t="shared" ca="1" si="14"/>
        <v/>
      </c>
      <c r="P648" s="122"/>
      <c r="AD648" s="145"/>
    </row>
    <row r="649" spans="1:30" s="121" customFormat="1" ht="14.25" x14ac:dyDescent="0.3">
      <c r="A649" s="24"/>
      <c r="C649" s="151"/>
      <c r="I649" s="123" t="str" cm="1">
        <f t="array" aca="1" ref="I649" ca="1">IF(N649="Ativo",IFERROR(_xlfn.XLOOKUP(H649,INDIRECT("'TV_"&amp;B649&amp;"'!B:B"),INDIRECT("'TV_"&amp;B649&amp;"'!C:C"),0)-_xlfn.XLOOKUP(H649,INDIRECT("'TV_"&amp;B649&amp;"'!B:B"),INDIRECT("'TV_"&amp;B649&amp;"'!D:D"),0),""),"")</f>
        <v/>
      </c>
      <c r="L649" s="122"/>
      <c r="M649" s="122"/>
      <c r="N649" s="123" t="str">
        <f t="shared" ca="1" si="14"/>
        <v/>
      </c>
      <c r="P649" s="122"/>
      <c r="AD649" s="145"/>
    </row>
    <row r="650" spans="1:30" s="121" customFormat="1" ht="14.25" x14ac:dyDescent="0.3">
      <c r="A650" s="24"/>
      <c r="C650" s="151"/>
      <c r="I650" s="123" t="str" cm="1">
        <f t="array" aca="1" ref="I650" ca="1">IF(N650="Ativo",IFERROR(_xlfn.XLOOKUP(H650,INDIRECT("'TV_"&amp;B650&amp;"'!B:B"),INDIRECT("'TV_"&amp;B650&amp;"'!C:C"),0)-_xlfn.XLOOKUP(H650,INDIRECT("'TV_"&amp;B650&amp;"'!B:B"),INDIRECT("'TV_"&amp;B650&amp;"'!D:D"),0),""),"")</f>
        <v/>
      </c>
      <c r="L650" s="122"/>
      <c r="M650" s="122"/>
      <c r="N650" s="123" t="str">
        <f t="shared" ca="1" si="14"/>
        <v/>
      </c>
      <c r="P650" s="122"/>
      <c r="AD650" s="145"/>
    </row>
    <row r="651" spans="1:30" s="121" customFormat="1" ht="14.25" x14ac:dyDescent="0.3">
      <c r="A651" s="24"/>
      <c r="C651" s="151"/>
      <c r="I651" s="123" t="str" cm="1">
        <f t="array" aca="1" ref="I651" ca="1">IF(N651="Ativo",IFERROR(_xlfn.XLOOKUP(H651,INDIRECT("'TV_"&amp;B651&amp;"'!B:B"),INDIRECT("'TV_"&amp;B651&amp;"'!C:C"),0)-_xlfn.XLOOKUP(H651,INDIRECT("'TV_"&amp;B651&amp;"'!B:B"),INDIRECT("'TV_"&amp;B651&amp;"'!D:D"),0),""),"")</f>
        <v/>
      </c>
      <c r="L651" s="122"/>
      <c r="M651" s="122"/>
      <c r="N651" s="123" t="str">
        <f t="shared" ca="1" si="14"/>
        <v/>
      </c>
      <c r="P651" s="122"/>
      <c r="AD651" s="145"/>
    </row>
    <row r="652" spans="1:30" s="121" customFormat="1" ht="14.25" x14ac:dyDescent="0.3">
      <c r="A652" s="24"/>
      <c r="C652" s="151"/>
      <c r="I652" s="123" t="str" cm="1">
        <f t="array" aca="1" ref="I652" ca="1">IF(N652="Ativo",IFERROR(_xlfn.XLOOKUP(H652,INDIRECT("'TV_"&amp;B652&amp;"'!B:B"),INDIRECT("'TV_"&amp;B652&amp;"'!C:C"),0)-_xlfn.XLOOKUP(H652,INDIRECT("'TV_"&amp;B652&amp;"'!B:B"),INDIRECT("'TV_"&amp;B652&amp;"'!D:D"),0),""),"")</f>
        <v/>
      </c>
      <c r="L652" s="122"/>
      <c r="M652" s="122"/>
      <c r="N652" s="123" t="str">
        <f t="shared" ca="1" si="14"/>
        <v/>
      </c>
      <c r="P652" s="122"/>
      <c r="AD652" s="145"/>
    </row>
    <row r="653" spans="1:30" s="121" customFormat="1" ht="14.25" x14ac:dyDescent="0.3">
      <c r="A653" s="24"/>
      <c r="C653" s="151"/>
      <c r="I653" s="123" t="str" cm="1">
        <f t="array" aca="1" ref="I653" ca="1">IF(N653="Ativo",IFERROR(_xlfn.XLOOKUP(H653,INDIRECT("'TV_"&amp;B653&amp;"'!B:B"),INDIRECT("'TV_"&amp;B653&amp;"'!C:C"),0)-_xlfn.XLOOKUP(H653,INDIRECT("'TV_"&amp;B653&amp;"'!B:B"),INDIRECT("'TV_"&amp;B653&amp;"'!D:D"),0),""),"")</f>
        <v/>
      </c>
      <c r="L653" s="122"/>
      <c r="M653" s="122"/>
      <c r="N653" s="123" t="str">
        <f t="shared" ca="1" si="14"/>
        <v/>
      </c>
      <c r="P653" s="122"/>
      <c r="AD653" s="145"/>
    </row>
    <row r="654" spans="1:30" s="121" customFormat="1" ht="14.25" x14ac:dyDescent="0.3">
      <c r="A654" s="24"/>
      <c r="C654" s="151"/>
      <c r="I654" s="123" t="str" cm="1">
        <f t="array" aca="1" ref="I654" ca="1">IF(N654="Ativo",IFERROR(_xlfn.XLOOKUP(H654,INDIRECT("'TV_"&amp;B654&amp;"'!B:B"),INDIRECT("'TV_"&amp;B654&amp;"'!C:C"),0)-_xlfn.XLOOKUP(H654,INDIRECT("'TV_"&amp;B654&amp;"'!B:B"),INDIRECT("'TV_"&amp;B654&amp;"'!D:D"),0),""),"")</f>
        <v/>
      </c>
      <c r="L654" s="122"/>
      <c r="M654" s="122"/>
      <c r="N654" s="123" t="str">
        <f t="shared" ca="1" si="14"/>
        <v/>
      </c>
      <c r="P654" s="122"/>
      <c r="AD654" s="145"/>
    </row>
    <row r="655" spans="1:30" s="121" customFormat="1" ht="14.25" x14ac:dyDescent="0.3">
      <c r="A655" s="24"/>
      <c r="C655" s="151"/>
      <c r="I655" s="123" t="str" cm="1">
        <f t="array" aca="1" ref="I655" ca="1">IF(N655="Ativo",IFERROR(_xlfn.XLOOKUP(H655,INDIRECT("'TV_"&amp;B655&amp;"'!B:B"),INDIRECT("'TV_"&amp;B655&amp;"'!C:C"),0)-_xlfn.XLOOKUP(H655,INDIRECT("'TV_"&amp;B655&amp;"'!B:B"),INDIRECT("'TV_"&amp;B655&amp;"'!D:D"),0),""),"")</f>
        <v/>
      </c>
      <c r="L655" s="122"/>
      <c r="M655" s="122"/>
      <c r="N655" s="123" t="str">
        <f t="shared" ca="1" si="14"/>
        <v/>
      </c>
      <c r="P655" s="122"/>
      <c r="AD655" s="145"/>
    </row>
    <row r="656" spans="1:30" s="121" customFormat="1" ht="14.25" x14ac:dyDescent="0.3">
      <c r="A656" s="24"/>
      <c r="C656" s="151"/>
      <c r="I656" s="123" t="str" cm="1">
        <f t="array" aca="1" ref="I656" ca="1">IF(N656="Ativo",IFERROR(_xlfn.XLOOKUP(H656,INDIRECT("'TV_"&amp;B656&amp;"'!B:B"),INDIRECT("'TV_"&amp;B656&amp;"'!C:C"),0)-_xlfn.XLOOKUP(H656,INDIRECT("'TV_"&amp;B656&amp;"'!B:B"),INDIRECT("'TV_"&amp;B656&amp;"'!D:D"),0),""),"")</f>
        <v/>
      </c>
      <c r="L656" s="122"/>
      <c r="M656" s="122"/>
      <c r="N656" s="123" t="str">
        <f t="shared" ca="1" si="14"/>
        <v/>
      </c>
      <c r="P656" s="122"/>
      <c r="AD656" s="145"/>
    </row>
    <row r="657" spans="1:30" s="121" customFormat="1" ht="14.25" x14ac:dyDescent="0.3">
      <c r="A657" s="24"/>
      <c r="C657" s="151"/>
      <c r="I657" s="123" t="str" cm="1">
        <f t="array" aca="1" ref="I657" ca="1">IF(N657="Ativo",IFERROR(_xlfn.XLOOKUP(H657,INDIRECT("'TV_"&amp;B657&amp;"'!B:B"),INDIRECT("'TV_"&amp;B657&amp;"'!C:C"),0)-_xlfn.XLOOKUP(H657,INDIRECT("'TV_"&amp;B657&amp;"'!B:B"),INDIRECT("'TV_"&amp;B657&amp;"'!D:D"),0),""),"")</f>
        <v/>
      </c>
      <c r="L657" s="122"/>
      <c r="M657" s="122"/>
      <c r="N657" s="123" t="str">
        <f t="shared" ca="1" si="14"/>
        <v/>
      </c>
      <c r="P657" s="122"/>
      <c r="AD657" s="145"/>
    </row>
    <row r="658" spans="1:30" s="121" customFormat="1" ht="14.25" x14ac:dyDescent="0.3">
      <c r="A658" s="24"/>
      <c r="C658" s="151"/>
      <c r="I658" s="123" t="str" cm="1">
        <f t="array" aca="1" ref="I658" ca="1">IF(N658="Ativo",IFERROR(_xlfn.XLOOKUP(H658,INDIRECT("'TV_"&amp;B658&amp;"'!B:B"),INDIRECT("'TV_"&amp;B658&amp;"'!C:C"),0)-_xlfn.XLOOKUP(H658,INDIRECT("'TV_"&amp;B658&amp;"'!B:B"),INDIRECT("'TV_"&amp;B658&amp;"'!D:D"),0),""),"")</f>
        <v/>
      </c>
      <c r="L658" s="122"/>
      <c r="M658" s="122"/>
      <c r="N658" s="123" t="str">
        <f t="shared" ca="1" si="14"/>
        <v/>
      </c>
      <c r="P658" s="122"/>
      <c r="AD658" s="145"/>
    </row>
    <row r="659" spans="1:30" s="121" customFormat="1" ht="14.25" x14ac:dyDescent="0.3">
      <c r="A659" s="24"/>
      <c r="C659" s="151"/>
      <c r="I659" s="123" t="str" cm="1">
        <f t="array" aca="1" ref="I659" ca="1">IF(N659="Ativo",IFERROR(_xlfn.XLOOKUP(H659,INDIRECT("'TV_"&amp;B659&amp;"'!B:B"),INDIRECT("'TV_"&amp;B659&amp;"'!C:C"),0)-_xlfn.XLOOKUP(H659,INDIRECT("'TV_"&amp;B659&amp;"'!B:B"),INDIRECT("'TV_"&amp;B659&amp;"'!D:D"),0),""),"")</f>
        <v/>
      </c>
      <c r="L659" s="122"/>
      <c r="M659" s="122"/>
      <c r="N659" s="123" t="str">
        <f t="shared" ca="1" si="14"/>
        <v/>
      </c>
      <c r="P659" s="122"/>
      <c r="AD659" s="145"/>
    </row>
    <row r="660" spans="1:30" s="121" customFormat="1" ht="14.25" x14ac:dyDescent="0.3">
      <c r="A660" s="24"/>
      <c r="C660" s="151"/>
      <c r="I660" s="123" t="str" cm="1">
        <f t="array" aca="1" ref="I660" ca="1">IF(N660="Ativo",IFERROR(_xlfn.XLOOKUP(H660,INDIRECT("'TV_"&amp;B660&amp;"'!B:B"),INDIRECT("'TV_"&amp;B660&amp;"'!C:C"),0)-_xlfn.XLOOKUP(H660,INDIRECT("'TV_"&amp;B660&amp;"'!B:B"),INDIRECT("'TV_"&amp;B660&amp;"'!D:D"),0),""),"")</f>
        <v/>
      </c>
      <c r="L660" s="122"/>
      <c r="M660" s="122"/>
      <c r="N660" s="123" t="str">
        <f t="shared" ca="1" si="14"/>
        <v/>
      </c>
      <c r="P660" s="122"/>
      <c r="AD660" s="145"/>
    </row>
    <row r="661" spans="1:30" s="121" customFormat="1" ht="14.25" x14ac:dyDescent="0.3">
      <c r="A661" s="24"/>
      <c r="C661" s="151"/>
      <c r="I661" s="123" t="str" cm="1">
        <f t="array" aca="1" ref="I661" ca="1">IF(N661="Ativo",IFERROR(_xlfn.XLOOKUP(H661,INDIRECT("'TV_"&amp;B661&amp;"'!B:B"),INDIRECT("'TV_"&amp;B661&amp;"'!C:C"),0)-_xlfn.XLOOKUP(H661,INDIRECT("'TV_"&amp;B661&amp;"'!B:B"),INDIRECT("'TV_"&amp;B661&amp;"'!D:D"),0),""),"")</f>
        <v/>
      </c>
      <c r="L661" s="122"/>
      <c r="M661" s="122"/>
      <c r="N661" s="123" t="str">
        <f t="shared" ca="1" si="14"/>
        <v/>
      </c>
      <c r="P661" s="122"/>
      <c r="AD661" s="145"/>
    </row>
    <row r="662" spans="1:30" s="121" customFormat="1" ht="14.25" x14ac:dyDescent="0.3">
      <c r="A662" s="24"/>
      <c r="C662" s="151"/>
      <c r="I662" s="123" t="str" cm="1">
        <f t="array" aca="1" ref="I662" ca="1">IF(N662="Ativo",IFERROR(_xlfn.XLOOKUP(H662,INDIRECT("'TV_"&amp;B662&amp;"'!B:B"),INDIRECT("'TV_"&amp;B662&amp;"'!C:C"),0)-_xlfn.XLOOKUP(H662,INDIRECT("'TV_"&amp;B662&amp;"'!B:B"),INDIRECT("'TV_"&amp;B662&amp;"'!D:D"),0),""),"")</f>
        <v/>
      </c>
      <c r="L662" s="122"/>
      <c r="M662" s="122"/>
      <c r="N662" s="123" t="str">
        <f t="shared" ca="1" si="14"/>
        <v/>
      </c>
      <c r="P662" s="122"/>
      <c r="AD662" s="145"/>
    </row>
    <row r="663" spans="1:30" s="121" customFormat="1" ht="14.25" x14ac:dyDescent="0.3">
      <c r="A663" s="24"/>
      <c r="C663" s="151"/>
      <c r="I663" s="123" t="str" cm="1">
        <f t="array" aca="1" ref="I663" ca="1">IF(N663="Ativo",IFERROR(_xlfn.XLOOKUP(H663,INDIRECT("'TV_"&amp;B663&amp;"'!B:B"),INDIRECT("'TV_"&amp;B663&amp;"'!C:C"),0)-_xlfn.XLOOKUP(H663,INDIRECT("'TV_"&amp;B663&amp;"'!B:B"),INDIRECT("'TV_"&amp;B663&amp;"'!D:D"),0),""),"")</f>
        <v/>
      </c>
      <c r="L663" s="122"/>
      <c r="M663" s="122"/>
      <c r="N663" s="123" t="str">
        <f t="shared" ca="1" si="14"/>
        <v/>
      </c>
      <c r="P663" s="122"/>
      <c r="AD663" s="145"/>
    </row>
    <row r="664" spans="1:30" s="121" customFormat="1" ht="14.25" x14ac:dyDescent="0.3">
      <c r="A664" s="24"/>
      <c r="C664" s="151"/>
      <c r="I664" s="123" t="str" cm="1">
        <f t="array" aca="1" ref="I664" ca="1">IF(N664="Ativo",IFERROR(_xlfn.XLOOKUP(H664,INDIRECT("'TV_"&amp;B664&amp;"'!B:B"),INDIRECT("'TV_"&amp;B664&amp;"'!C:C"),0)-_xlfn.XLOOKUP(H664,INDIRECT("'TV_"&amp;B664&amp;"'!B:B"),INDIRECT("'TV_"&amp;B664&amp;"'!D:D"),0),""),"")</f>
        <v/>
      </c>
      <c r="L664" s="122"/>
      <c r="M664" s="122"/>
      <c r="N664" s="123" t="str">
        <f t="shared" ref="N664:N727" ca="1" si="15">IF(M664="","",IF(O664="Em negociação",IF(TODAY()-L664&gt;5,"Inativo","Ativo"),IF(O664="Instalado",IF(IF(K$2=FALSE,I$1,TODAY())&lt;=M664,"Ativo","Inativo"),IF(O664="Fechamento",IF(IF(K$2=FALSE,I$1,TODAY())&lt;=M664,"Ativo","Inativo"),"Inativo"))))</f>
        <v/>
      </c>
      <c r="P664" s="122"/>
      <c r="AD664" s="145"/>
    </row>
    <row r="665" spans="1:30" s="121" customFormat="1" ht="14.25" x14ac:dyDescent="0.3">
      <c r="A665" s="24"/>
      <c r="C665" s="151"/>
      <c r="I665" s="123" t="str" cm="1">
        <f t="array" aca="1" ref="I665" ca="1">IF(N665="Ativo",IFERROR(_xlfn.XLOOKUP(H665,INDIRECT("'TV_"&amp;B665&amp;"'!B:B"),INDIRECT("'TV_"&amp;B665&amp;"'!C:C"),0)-_xlfn.XLOOKUP(H665,INDIRECT("'TV_"&amp;B665&amp;"'!B:B"),INDIRECT("'TV_"&amp;B665&amp;"'!D:D"),0),""),"")</f>
        <v/>
      </c>
      <c r="L665" s="122"/>
      <c r="M665" s="122"/>
      <c r="N665" s="123" t="str">
        <f t="shared" ca="1" si="15"/>
        <v/>
      </c>
      <c r="P665" s="122"/>
      <c r="AD665" s="145"/>
    </row>
    <row r="666" spans="1:30" s="121" customFormat="1" ht="14.25" x14ac:dyDescent="0.3">
      <c r="A666" s="24"/>
      <c r="C666" s="151"/>
      <c r="I666" s="123" t="str" cm="1">
        <f t="array" aca="1" ref="I666" ca="1">IF(N666="Ativo",IFERROR(_xlfn.XLOOKUP(H666,INDIRECT("'TV_"&amp;B666&amp;"'!B:B"),INDIRECT("'TV_"&amp;B666&amp;"'!C:C"),0)-_xlfn.XLOOKUP(H666,INDIRECT("'TV_"&amp;B666&amp;"'!B:B"),INDIRECT("'TV_"&amp;B666&amp;"'!D:D"),0),""),"")</f>
        <v/>
      </c>
      <c r="L666" s="122"/>
      <c r="M666" s="122"/>
      <c r="N666" s="123" t="str">
        <f t="shared" ca="1" si="15"/>
        <v/>
      </c>
      <c r="P666" s="122"/>
      <c r="AD666" s="145"/>
    </row>
    <row r="667" spans="1:30" s="121" customFormat="1" ht="14.25" x14ac:dyDescent="0.3">
      <c r="A667" s="24"/>
      <c r="C667" s="151"/>
      <c r="I667" s="123" t="str" cm="1">
        <f t="array" aca="1" ref="I667" ca="1">IF(N667="Ativo",IFERROR(_xlfn.XLOOKUP(H667,INDIRECT("'TV_"&amp;B667&amp;"'!B:B"),INDIRECT("'TV_"&amp;B667&amp;"'!C:C"),0)-_xlfn.XLOOKUP(H667,INDIRECT("'TV_"&amp;B667&amp;"'!B:B"),INDIRECT("'TV_"&amp;B667&amp;"'!D:D"),0),""),"")</f>
        <v/>
      </c>
      <c r="L667" s="122"/>
      <c r="M667" s="122"/>
      <c r="N667" s="123" t="str">
        <f t="shared" ca="1" si="15"/>
        <v/>
      </c>
      <c r="P667" s="122"/>
      <c r="AD667" s="145"/>
    </row>
    <row r="668" spans="1:30" s="121" customFormat="1" ht="14.25" x14ac:dyDescent="0.3">
      <c r="A668" s="24"/>
      <c r="C668" s="151"/>
      <c r="I668" s="123" t="str" cm="1">
        <f t="array" aca="1" ref="I668" ca="1">IF(N668="Ativo",IFERROR(_xlfn.XLOOKUP(H668,INDIRECT("'TV_"&amp;B668&amp;"'!B:B"),INDIRECT("'TV_"&amp;B668&amp;"'!C:C"),0)-_xlfn.XLOOKUP(H668,INDIRECT("'TV_"&amp;B668&amp;"'!B:B"),INDIRECT("'TV_"&amp;B668&amp;"'!D:D"),0),""),"")</f>
        <v/>
      </c>
      <c r="L668" s="122"/>
      <c r="M668" s="122"/>
      <c r="N668" s="123" t="str">
        <f t="shared" ca="1" si="15"/>
        <v/>
      </c>
      <c r="P668" s="122"/>
      <c r="AD668" s="145"/>
    </row>
    <row r="669" spans="1:30" s="121" customFormat="1" ht="14.25" x14ac:dyDescent="0.3">
      <c r="A669" s="24"/>
      <c r="C669" s="151"/>
      <c r="I669" s="123" t="str" cm="1">
        <f t="array" aca="1" ref="I669" ca="1">IF(N669="Ativo",IFERROR(_xlfn.XLOOKUP(H669,INDIRECT("'TV_"&amp;B669&amp;"'!B:B"),INDIRECT("'TV_"&amp;B669&amp;"'!C:C"),0)-_xlfn.XLOOKUP(H669,INDIRECT("'TV_"&amp;B669&amp;"'!B:B"),INDIRECT("'TV_"&amp;B669&amp;"'!D:D"),0),""),"")</f>
        <v/>
      </c>
      <c r="L669" s="122"/>
      <c r="M669" s="122"/>
      <c r="N669" s="123" t="str">
        <f t="shared" ca="1" si="15"/>
        <v/>
      </c>
      <c r="P669" s="122"/>
      <c r="AD669" s="145"/>
    </row>
    <row r="670" spans="1:30" s="121" customFormat="1" ht="14.25" x14ac:dyDescent="0.3">
      <c r="A670" s="24"/>
      <c r="C670" s="151"/>
      <c r="I670" s="123" t="str" cm="1">
        <f t="array" aca="1" ref="I670" ca="1">IF(N670="Ativo",IFERROR(_xlfn.XLOOKUP(H670,INDIRECT("'TV_"&amp;B670&amp;"'!B:B"),INDIRECT("'TV_"&amp;B670&amp;"'!C:C"),0)-_xlfn.XLOOKUP(H670,INDIRECT("'TV_"&amp;B670&amp;"'!B:B"),INDIRECT("'TV_"&amp;B670&amp;"'!D:D"),0),""),"")</f>
        <v/>
      </c>
      <c r="L670" s="122"/>
      <c r="M670" s="122"/>
      <c r="N670" s="123" t="str">
        <f t="shared" ca="1" si="15"/>
        <v/>
      </c>
      <c r="P670" s="122"/>
      <c r="AD670" s="145"/>
    </row>
    <row r="671" spans="1:30" s="121" customFormat="1" ht="14.25" x14ac:dyDescent="0.3">
      <c r="A671" s="24"/>
      <c r="C671" s="151"/>
      <c r="I671" s="123" t="str" cm="1">
        <f t="array" aca="1" ref="I671" ca="1">IF(N671="Ativo",IFERROR(_xlfn.XLOOKUP(H671,INDIRECT("'TV_"&amp;B671&amp;"'!B:B"),INDIRECT("'TV_"&amp;B671&amp;"'!C:C"),0)-_xlfn.XLOOKUP(H671,INDIRECT("'TV_"&amp;B671&amp;"'!B:B"),INDIRECT("'TV_"&amp;B671&amp;"'!D:D"),0),""),"")</f>
        <v/>
      </c>
      <c r="L671" s="122"/>
      <c r="M671" s="122"/>
      <c r="N671" s="123" t="str">
        <f t="shared" ca="1" si="15"/>
        <v/>
      </c>
      <c r="P671" s="122"/>
      <c r="AD671" s="145"/>
    </row>
    <row r="672" spans="1:30" s="121" customFormat="1" ht="14.25" x14ac:dyDescent="0.3">
      <c r="A672" s="24"/>
      <c r="C672" s="151"/>
      <c r="I672" s="123" t="str" cm="1">
        <f t="array" aca="1" ref="I672" ca="1">IF(N672="Ativo",IFERROR(_xlfn.XLOOKUP(H672,INDIRECT("'TV_"&amp;B672&amp;"'!B:B"),INDIRECT("'TV_"&amp;B672&amp;"'!C:C"),0)-_xlfn.XLOOKUP(H672,INDIRECT("'TV_"&amp;B672&amp;"'!B:B"),INDIRECT("'TV_"&amp;B672&amp;"'!D:D"),0),""),"")</f>
        <v/>
      </c>
      <c r="L672" s="122"/>
      <c r="M672" s="122"/>
      <c r="N672" s="123" t="str">
        <f t="shared" ca="1" si="15"/>
        <v/>
      </c>
      <c r="P672" s="122"/>
      <c r="AD672" s="145"/>
    </row>
    <row r="673" spans="1:30" s="121" customFormat="1" ht="14.25" x14ac:dyDescent="0.3">
      <c r="A673" s="24"/>
      <c r="C673" s="151"/>
      <c r="I673" s="123" t="str" cm="1">
        <f t="array" aca="1" ref="I673" ca="1">IF(N673="Ativo",IFERROR(_xlfn.XLOOKUP(H673,INDIRECT("'TV_"&amp;B673&amp;"'!B:B"),INDIRECT("'TV_"&amp;B673&amp;"'!C:C"),0)-_xlfn.XLOOKUP(H673,INDIRECT("'TV_"&amp;B673&amp;"'!B:B"),INDIRECT("'TV_"&amp;B673&amp;"'!D:D"),0),""),"")</f>
        <v/>
      </c>
      <c r="L673" s="122"/>
      <c r="M673" s="122"/>
      <c r="N673" s="123" t="str">
        <f t="shared" ca="1" si="15"/>
        <v/>
      </c>
      <c r="P673" s="122"/>
      <c r="AD673" s="145"/>
    </row>
    <row r="674" spans="1:30" s="121" customFormat="1" ht="14.25" x14ac:dyDescent="0.3">
      <c r="A674" s="24"/>
      <c r="C674" s="151"/>
      <c r="I674" s="123" t="str" cm="1">
        <f t="array" aca="1" ref="I674" ca="1">IF(N674="Ativo",IFERROR(_xlfn.XLOOKUP(H674,INDIRECT("'TV_"&amp;B674&amp;"'!B:B"),INDIRECT("'TV_"&amp;B674&amp;"'!C:C"),0)-_xlfn.XLOOKUP(H674,INDIRECT("'TV_"&amp;B674&amp;"'!B:B"),INDIRECT("'TV_"&amp;B674&amp;"'!D:D"),0),""),"")</f>
        <v/>
      </c>
      <c r="L674" s="122"/>
      <c r="M674" s="122"/>
      <c r="N674" s="123" t="str">
        <f t="shared" ca="1" si="15"/>
        <v/>
      </c>
      <c r="P674" s="122"/>
      <c r="AD674" s="145"/>
    </row>
    <row r="675" spans="1:30" s="121" customFormat="1" ht="14.25" x14ac:dyDescent="0.3">
      <c r="A675" s="24"/>
      <c r="C675" s="151"/>
      <c r="I675" s="123" t="str" cm="1">
        <f t="array" aca="1" ref="I675" ca="1">IF(N675="Ativo",IFERROR(_xlfn.XLOOKUP(H675,INDIRECT("'TV_"&amp;B675&amp;"'!B:B"),INDIRECT("'TV_"&amp;B675&amp;"'!C:C"),0)-_xlfn.XLOOKUP(H675,INDIRECT("'TV_"&amp;B675&amp;"'!B:B"),INDIRECT("'TV_"&amp;B675&amp;"'!D:D"),0),""),"")</f>
        <v/>
      </c>
      <c r="L675" s="122"/>
      <c r="M675" s="122"/>
      <c r="N675" s="123" t="str">
        <f t="shared" ca="1" si="15"/>
        <v/>
      </c>
      <c r="P675" s="122"/>
      <c r="AD675" s="145"/>
    </row>
    <row r="676" spans="1:30" s="121" customFormat="1" ht="14.25" x14ac:dyDescent="0.3">
      <c r="A676" s="24"/>
      <c r="C676" s="151"/>
      <c r="I676" s="123" t="str" cm="1">
        <f t="array" aca="1" ref="I676" ca="1">IF(N676="Ativo",IFERROR(_xlfn.XLOOKUP(H676,INDIRECT("'TV_"&amp;B676&amp;"'!B:B"),INDIRECT("'TV_"&amp;B676&amp;"'!C:C"),0)-_xlfn.XLOOKUP(H676,INDIRECT("'TV_"&amp;B676&amp;"'!B:B"),INDIRECT("'TV_"&amp;B676&amp;"'!D:D"),0),""),"")</f>
        <v/>
      </c>
      <c r="L676" s="122"/>
      <c r="M676" s="122"/>
      <c r="N676" s="123" t="str">
        <f t="shared" ca="1" si="15"/>
        <v/>
      </c>
      <c r="P676" s="122"/>
      <c r="AD676" s="145"/>
    </row>
    <row r="677" spans="1:30" s="121" customFormat="1" ht="14.25" x14ac:dyDescent="0.3">
      <c r="A677" s="24"/>
      <c r="C677" s="151"/>
      <c r="I677" s="123" t="str" cm="1">
        <f t="array" aca="1" ref="I677" ca="1">IF(N677="Ativo",IFERROR(_xlfn.XLOOKUP(H677,INDIRECT("'TV_"&amp;B677&amp;"'!B:B"),INDIRECT("'TV_"&amp;B677&amp;"'!C:C"),0)-_xlfn.XLOOKUP(H677,INDIRECT("'TV_"&amp;B677&amp;"'!B:B"),INDIRECT("'TV_"&amp;B677&amp;"'!D:D"),0),""),"")</f>
        <v/>
      </c>
      <c r="L677" s="122"/>
      <c r="M677" s="122"/>
      <c r="N677" s="123" t="str">
        <f t="shared" ca="1" si="15"/>
        <v/>
      </c>
      <c r="P677" s="122"/>
      <c r="AD677" s="145"/>
    </row>
    <row r="678" spans="1:30" s="121" customFormat="1" ht="14.25" x14ac:dyDescent="0.3">
      <c r="A678" s="24"/>
      <c r="C678" s="151"/>
      <c r="I678" s="123" t="str" cm="1">
        <f t="array" aca="1" ref="I678" ca="1">IF(N678="Ativo",IFERROR(_xlfn.XLOOKUP(H678,INDIRECT("'TV_"&amp;B678&amp;"'!B:B"),INDIRECT("'TV_"&amp;B678&amp;"'!C:C"),0)-_xlfn.XLOOKUP(H678,INDIRECT("'TV_"&amp;B678&amp;"'!B:B"),INDIRECT("'TV_"&amp;B678&amp;"'!D:D"),0),""),"")</f>
        <v/>
      </c>
      <c r="L678" s="122"/>
      <c r="M678" s="122"/>
      <c r="N678" s="123" t="str">
        <f t="shared" ca="1" si="15"/>
        <v/>
      </c>
      <c r="P678" s="122"/>
      <c r="AD678" s="145"/>
    </row>
    <row r="679" spans="1:30" s="121" customFormat="1" ht="14.25" x14ac:dyDescent="0.3">
      <c r="A679" s="24"/>
      <c r="C679" s="151"/>
      <c r="I679" s="123" t="str" cm="1">
        <f t="array" aca="1" ref="I679" ca="1">IF(N679="Ativo",IFERROR(_xlfn.XLOOKUP(H679,INDIRECT("'TV_"&amp;B679&amp;"'!B:B"),INDIRECT("'TV_"&amp;B679&amp;"'!C:C"),0)-_xlfn.XLOOKUP(H679,INDIRECT("'TV_"&amp;B679&amp;"'!B:B"),INDIRECT("'TV_"&amp;B679&amp;"'!D:D"),0),""),"")</f>
        <v/>
      </c>
      <c r="L679" s="122"/>
      <c r="M679" s="122"/>
      <c r="N679" s="123" t="str">
        <f t="shared" ca="1" si="15"/>
        <v/>
      </c>
      <c r="P679" s="122"/>
      <c r="AD679" s="145"/>
    </row>
    <row r="680" spans="1:30" s="121" customFormat="1" ht="14.25" x14ac:dyDescent="0.3">
      <c r="A680" s="24"/>
      <c r="C680" s="151"/>
      <c r="I680" s="123" t="str" cm="1">
        <f t="array" aca="1" ref="I680" ca="1">IF(N680="Ativo",IFERROR(_xlfn.XLOOKUP(H680,INDIRECT("'TV_"&amp;B680&amp;"'!B:B"),INDIRECT("'TV_"&amp;B680&amp;"'!C:C"),0)-_xlfn.XLOOKUP(H680,INDIRECT("'TV_"&amp;B680&amp;"'!B:B"),INDIRECT("'TV_"&amp;B680&amp;"'!D:D"),0),""),"")</f>
        <v/>
      </c>
      <c r="L680" s="122"/>
      <c r="M680" s="122"/>
      <c r="N680" s="123" t="str">
        <f t="shared" ca="1" si="15"/>
        <v/>
      </c>
      <c r="P680" s="122"/>
      <c r="AD680" s="145"/>
    </row>
    <row r="681" spans="1:30" s="121" customFormat="1" ht="14.25" x14ac:dyDescent="0.3">
      <c r="A681" s="24"/>
      <c r="C681" s="151"/>
      <c r="I681" s="123" t="str" cm="1">
        <f t="array" aca="1" ref="I681" ca="1">IF(N681="Ativo",IFERROR(_xlfn.XLOOKUP(H681,INDIRECT("'TV_"&amp;B681&amp;"'!B:B"),INDIRECT("'TV_"&amp;B681&amp;"'!C:C"),0)-_xlfn.XLOOKUP(H681,INDIRECT("'TV_"&amp;B681&amp;"'!B:B"),INDIRECT("'TV_"&amp;B681&amp;"'!D:D"),0),""),"")</f>
        <v/>
      </c>
      <c r="L681" s="122"/>
      <c r="M681" s="122"/>
      <c r="N681" s="123" t="str">
        <f t="shared" ca="1" si="15"/>
        <v/>
      </c>
      <c r="P681" s="122"/>
      <c r="AD681" s="145"/>
    </row>
    <row r="682" spans="1:30" s="121" customFormat="1" ht="14.25" x14ac:dyDescent="0.3">
      <c r="A682" s="24"/>
      <c r="C682" s="151"/>
      <c r="I682" s="123" t="str" cm="1">
        <f t="array" aca="1" ref="I682" ca="1">IF(N682="Ativo",IFERROR(_xlfn.XLOOKUP(H682,INDIRECT("'TV_"&amp;B682&amp;"'!B:B"),INDIRECT("'TV_"&amp;B682&amp;"'!C:C"),0)-_xlfn.XLOOKUP(H682,INDIRECT("'TV_"&amp;B682&amp;"'!B:B"),INDIRECT("'TV_"&amp;B682&amp;"'!D:D"),0),""),"")</f>
        <v/>
      </c>
      <c r="L682" s="122"/>
      <c r="M682" s="122"/>
      <c r="N682" s="123" t="str">
        <f t="shared" ca="1" si="15"/>
        <v/>
      </c>
      <c r="P682" s="122"/>
      <c r="AD682" s="145"/>
    </row>
    <row r="683" spans="1:30" s="121" customFormat="1" ht="14.25" x14ac:dyDescent="0.3">
      <c r="A683" s="24"/>
      <c r="C683" s="151"/>
      <c r="I683" s="123" t="str" cm="1">
        <f t="array" aca="1" ref="I683" ca="1">IF(N683="Ativo",IFERROR(_xlfn.XLOOKUP(H683,INDIRECT("'TV_"&amp;B683&amp;"'!B:B"),INDIRECT("'TV_"&amp;B683&amp;"'!C:C"),0)-_xlfn.XLOOKUP(H683,INDIRECT("'TV_"&amp;B683&amp;"'!B:B"),INDIRECT("'TV_"&amp;B683&amp;"'!D:D"),0),""),"")</f>
        <v/>
      </c>
      <c r="L683" s="122"/>
      <c r="M683" s="122"/>
      <c r="N683" s="123" t="str">
        <f t="shared" ca="1" si="15"/>
        <v/>
      </c>
      <c r="P683" s="122"/>
      <c r="AD683" s="145"/>
    </row>
    <row r="684" spans="1:30" s="121" customFormat="1" ht="14.25" x14ac:dyDescent="0.3">
      <c r="A684" s="24"/>
      <c r="C684" s="151"/>
      <c r="I684" s="123" t="str" cm="1">
        <f t="array" aca="1" ref="I684" ca="1">IF(N684="Ativo",IFERROR(_xlfn.XLOOKUP(H684,INDIRECT("'TV_"&amp;B684&amp;"'!B:B"),INDIRECT("'TV_"&amp;B684&amp;"'!C:C"),0)-_xlfn.XLOOKUP(H684,INDIRECT("'TV_"&amp;B684&amp;"'!B:B"),INDIRECT("'TV_"&amp;B684&amp;"'!D:D"),0),""),"")</f>
        <v/>
      </c>
      <c r="L684" s="122"/>
      <c r="M684" s="122"/>
      <c r="N684" s="123" t="str">
        <f t="shared" ca="1" si="15"/>
        <v/>
      </c>
      <c r="P684" s="122"/>
      <c r="AD684" s="145"/>
    </row>
    <row r="685" spans="1:30" s="121" customFormat="1" ht="14.25" x14ac:dyDescent="0.3">
      <c r="A685" s="24"/>
      <c r="C685" s="151"/>
      <c r="I685" s="123" t="str" cm="1">
        <f t="array" aca="1" ref="I685" ca="1">IF(N685="Ativo",IFERROR(_xlfn.XLOOKUP(H685,INDIRECT("'TV_"&amp;B685&amp;"'!B:B"),INDIRECT("'TV_"&amp;B685&amp;"'!C:C"),0)-_xlfn.XLOOKUP(H685,INDIRECT("'TV_"&amp;B685&amp;"'!B:B"),INDIRECT("'TV_"&amp;B685&amp;"'!D:D"),0),""),"")</f>
        <v/>
      </c>
      <c r="L685" s="122"/>
      <c r="M685" s="122"/>
      <c r="N685" s="123" t="str">
        <f t="shared" ca="1" si="15"/>
        <v/>
      </c>
      <c r="P685" s="122"/>
      <c r="AD685" s="145"/>
    </row>
    <row r="686" spans="1:30" s="121" customFormat="1" ht="14.25" x14ac:dyDescent="0.3">
      <c r="A686" s="24"/>
      <c r="C686" s="151"/>
      <c r="I686" s="123" t="str" cm="1">
        <f t="array" aca="1" ref="I686" ca="1">IF(N686="Ativo",IFERROR(_xlfn.XLOOKUP(H686,INDIRECT("'TV_"&amp;B686&amp;"'!B:B"),INDIRECT("'TV_"&amp;B686&amp;"'!C:C"),0)-_xlfn.XLOOKUP(H686,INDIRECT("'TV_"&amp;B686&amp;"'!B:B"),INDIRECT("'TV_"&amp;B686&amp;"'!D:D"),0),""),"")</f>
        <v/>
      </c>
      <c r="L686" s="122"/>
      <c r="M686" s="122"/>
      <c r="N686" s="123" t="str">
        <f t="shared" ca="1" si="15"/>
        <v/>
      </c>
      <c r="P686" s="122"/>
      <c r="AD686" s="145"/>
    </row>
    <row r="687" spans="1:30" s="121" customFormat="1" ht="14.25" x14ac:dyDescent="0.3">
      <c r="A687" s="24"/>
      <c r="C687" s="151"/>
      <c r="I687" s="123" t="str" cm="1">
        <f t="array" aca="1" ref="I687" ca="1">IF(N687="Ativo",IFERROR(_xlfn.XLOOKUP(H687,INDIRECT("'TV_"&amp;B687&amp;"'!B:B"),INDIRECT("'TV_"&amp;B687&amp;"'!C:C"),0)-_xlfn.XLOOKUP(H687,INDIRECT("'TV_"&amp;B687&amp;"'!B:B"),INDIRECT("'TV_"&amp;B687&amp;"'!D:D"),0),""),"")</f>
        <v/>
      </c>
      <c r="L687" s="122"/>
      <c r="M687" s="122"/>
      <c r="N687" s="123" t="str">
        <f t="shared" ca="1" si="15"/>
        <v/>
      </c>
      <c r="P687" s="122"/>
      <c r="AD687" s="145"/>
    </row>
    <row r="688" spans="1:30" s="121" customFormat="1" ht="14.25" x14ac:dyDescent="0.3">
      <c r="A688" s="24"/>
      <c r="C688" s="151"/>
      <c r="I688" s="123" t="str" cm="1">
        <f t="array" aca="1" ref="I688" ca="1">IF(N688="Ativo",IFERROR(_xlfn.XLOOKUP(H688,INDIRECT("'TV_"&amp;B688&amp;"'!B:B"),INDIRECT("'TV_"&amp;B688&amp;"'!C:C"),0)-_xlfn.XLOOKUP(H688,INDIRECT("'TV_"&amp;B688&amp;"'!B:B"),INDIRECT("'TV_"&amp;B688&amp;"'!D:D"),0),""),"")</f>
        <v/>
      </c>
      <c r="L688" s="122"/>
      <c r="M688" s="122"/>
      <c r="N688" s="123" t="str">
        <f t="shared" ca="1" si="15"/>
        <v/>
      </c>
      <c r="P688" s="122"/>
      <c r="AD688" s="145"/>
    </row>
    <row r="689" spans="1:30" s="121" customFormat="1" ht="14.25" x14ac:dyDescent="0.3">
      <c r="A689" s="24"/>
      <c r="C689" s="151"/>
      <c r="I689" s="123" t="str" cm="1">
        <f t="array" aca="1" ref="I689" ca="1">IF(N689="Ativo",IFERROR(_xlfn.XLOOKUP(H689,INDIRECT("'TV_"&amp;B689&amp;"'!B:B"),INDIRECT("'TV_"&amp;B689&amp;"'!C:C"),0)-_xlfn.XLOOKUP(H689,INDIRECT("'TV_"&amp;B689&amp;"'!B:B"),INDIRECT("'TV_"&amp;B689&amp;"'!D:D"),0),""),"")</f>
        <v/>
      </c>
      <c r="L689" s="122"/>
      <c r="M689" s="122"/>
      <c r="N689" s="123" t="str">
        <f t="shared" ca="1" si="15"/>
        <v/>
      </c>
      <c r="P689" s="122"/>
      <c r="AD689" s="145"/>
    </row>
    <row r="690" spans="1:30" s="121" customFormat="1" ht="14.25" x14ac:dyDescent="0.3">
      <c r="A690" s="24"/>
      <c r="C690" s="151"/>
      <c r="I690" s="123" t="str" cm="1">
        <f t="array" aca="1" ref="I690" ca="1">IF(N690="Ativo",IFERROR(_xlfn.XLOOKUP(H690,INDIRECT("'TV_"&amp;B690&amp;"'!B:B"),INDIRECT("'TV_"&amp;B690&amp;"'!C:C"),0)-_xlfn.XLOOKUP(H690,INDIRECT("'TV_"&amp;B690&amp;"'!B:B"),INDIRECT("'TV_"&amp;B690&amp;"'!D:D"),0),""),"")</f>
        <v/>
      </c>
      <c r="L690" s="122"/>
      <c r="M690" s="122"/>
      <c r="N690" s="123" t="str">
        <f t="shared" ca="1" si="15"/>
        <v/>
      </c>
      <c r="P690" s="122"/>
      <c r="AD690" s="145"/>
    </row>
    <row r="691" spans="1:30" s="121" customFormat="1" ht="14.25" x14ac:dyDescent="0.3">
      <c r="A691" s="24"/>
      <c r="C691" s="151"/>
      <c r="I691" s="123" t="str" cm="1">
        <f t="array" aca="1" ref="I691" ca="1">IF(N691="Ativo",IFERROR(_xlfn.XLOOKUP(H691,INDIRECT("'TV_"&amp;B691&amp;"'!B:B"),INDIRECT("'TV_"&amp;B691&amp;"'!C:C"),0)-_xlfn.XLOOKUP(H691,INDIRECT("'TV_"&amp;B691&amp;"'!B:B"),INDIRECT("'TV_"&amp;B691&amp;"'!D:D"),0),""),"")</f>
        <v/>
      </c>
      <c r="L691" s="122"/>
      <c r="M691" s="122"/>
      <c r="N691" s="123" t="str">
        <f t="shared" ca="1" si="15"/>
        <v/>
      </c>
      <c r="P691" s="122"/>
      <c r="AD691" s="145"/>
    </row>
    <row r="692" spans="1:30" s="121" customFormat="1" ht="14.25" x14ac:dyDescent="0.3">
      <c r="A692" s="24"/>
      <c r="C692" s="151"/>
      <c r="I692" s="123" t="str" cm="1">
        <f t="array" aca="1" ref="I692" ca="1">IF(N692="Ativo",IFERROR(_xlfn.XLOOKUP(H692,INDIRECT("'TV_"&amp;B692&amp;"'!B:B"),INDIRECT("'TV_"&amp;B692&amp;"'!C:C"),0)-_xlfn.XLOOKUP(H692,INDIRECT("'TV_"&amp;B692&amp;"'!B:B"),INDIRECT("'TV_"&amp;B692&amp;"'!D:D"),0),""),"")</f>
        <v/>
      </c>
      <c r="L692" s="122"/>
      <c r="M692" s="122"/>
      <c r="N692" s="123" t="str">
        <f t="shared" ca="1" si="15"/>
        <v/>
      </c>
      <c r="P692" s="122"/>
      <c r="AD692" s="145"/>
    </row>
    <row r="693" spans="1:30" s="121" customFormat="1" ht="14.25" x14ac:dyDescent="0.3">
      <c r="A693" s="24"/>
      <c r="C693" s="151"/>
      <c r="I693" s="123" t="str" cm="1">
        <f t="array" aca="1" ref="I693" ca="1">IF(N693="Ativo",IFERROR(_xlfn.XLOOKUP(H693,INDIRECT("'TV_"&amp;B693&amp;"'!B:B"),INDIRECT("'TV_"&amp;B693&amp;"'!C:C"),0)-_xlfn.XLOOKUP(H693,INDIRECT("'TV_"&amp;B693&amp;"'!B:B"),INDIRECT("'TV_"&amp;B693&amp;"'!D:D"),0),""),"")</f>
        <v/>
      </c>
      <c r="L693" s="122"/>
      <c r="M693" s="122"/>
      <c r="N693" s="123" t="str">
        <f t="shared" ca="1" si="15"/>
        <v/>
      </c>
      <c r="P693" s="122"/>
      <c r="AD693" s="145"/>
    </row>
    <row r="694" spans="1:30" s="121" customFormat="1" ht="14.25" x14ac:dyDescent="0.3">
      <c r="A694" s="24"/>
      <c r="C694" s="151"/>
      <c r="I694" s="123" t="str" cm="1">
        <f t="array" aca="1" ref="I694" ca="1">IF(N694="Ativo",IFERROR(_xlfn.XLOOKUP(H694,INDIRECT("'TV_"&amp;B694&amp;"'!B:B"),INDIRECT("'TV_"&amp;B694&amp;"'!C:C"),0)-_xlfn.XLOOKUP(H694,INDIRECT("'TV_"&amp;B694&amp;"'!B:B"),INDIRECT("'TV_"&amp;B694&amp;"'!D:D"),0),""),"")</f>
        <v/>
      </c>
      <c r="L694" s="122"/>
      <c r="M694" s="122"/>
      <c r="N694" s="123" t="str">
        <f t="shared" ca="1" si="15"/>
        <v/>
      </c>
      <c r="P694" s="122"/>
      <c r="AD694" s="145"/>
    </row>
    <row r="695" spans="1:30" s="121" customFormat="1" ht="14.25" x14ac:dyDescent="0.3">
      <c r="A695" s="24"/>
      <c r="C695" s="151"/>
      <c r="I695" s="123" t="str" cm="1">
        <f t="array" aca="1" ref="I695" ca="1">IF(N695="Ativo",IFERROR(_xlfn.XLOOKUP(H695,INDIRECT("'TV_"&amp;B695&amp;"'!B:B"),INDIRECT("'TV_"&amp;B695&amp;"'!C:C"),0)-_xlfn.XLOOKUP(H695,INDIRECT("'TV_"&amp;B695&amp;"'!B:B"),INDIRECT("'TV_"&amp;B695&amp;"'!D:D"),0),""),"")</f>
        <v/>
      </c>
      <c r="L695" s="122"/>
      <c r="M695" s="122"/>
      <c r="N695" s="123" t="str">
        <f t="shared" ca="1" si="15"/>
        <v/>
      </c>
      <c r="P695" s="122"/>
      <c r="AD695" s="145"/>
    </row>
    <row r="696" spans="1:30" s="121" customFormat="1" ht="14.25" x14ac:dyDescent="0.3">
      <c r="A696" s="24"/>
      <c r="C696" s="151"/>
      <c r="I696" s="123" t="str" cm="1">
        <f t="array" aca="1" ref="I696" ca="1">IF(N696="Ativo",IFERROR(_xlfn.XLOOKUP(H696,INDIRECT("'TV_"&amp;B696&amp;"'!B:B"),INDIRECT("'TV_"&amp;B696&amp;"'!C:C"),0)-_xlfn.XLOOKUP(H696,INDIRECT("'TV_"&amp;B696&amp;"'!B:B"),INDIRECT("'TV_"&amp;B696&amp;"'!D:D"),0),""),"")</f>
        <v/>
      </c>
      <c r="L696" s="122"/>
      <c r="M696" s="122"/>
      <c r="N696" s="123" t="str">
        <f t="shared" ca="1" si="15"/>
        <v/>
      </c>
      <c r="P696" s="122"/>
      <c r="AD696" s="145"/>
    </row>
    <row r="697" spans="1:30" s="121" customFormat="1" ht="14.25" x14ac:dyDescent="0.3">
      <c r="A697" s="24"/>
      <c r="C697" s="151"/>
      <c r="I697" s="123" t="str" cm="1">
        <f t="array" aca="1" ref="I697" ca="1">IF(N697="Ativo",IFERROR(_xlfn.XLOOKUP(H697,INDIRECT("'TV_"&amp;B697&amp;"'!B:B"),INDIRECT("'TV_"&amp;B697&amp;"'!C:C"),0)-_xlfn.XLOOKUP(H697,INDIRECT("'TV_"&amp;B697&amp;"'!B:B"),INDIRECT("'TV_"&amp;B697&amp;"'!D:D"),0),""),"")</f>
        <v/>
      </c>
      <c r="L697" s="122"/>
      <c r="M697" s="122"/>
      <c r="N697" s="123" t="str">
        <f t="shared" ca="1" si="15"/>
        <v/>
      </c>
      <c r="P697" s="122"/>
      <c r="AD697" s="145"/>
    </row>
    <row r="698" spans="1:30" s="121" customFormat="1" ht="14.25" x14ac:dyDescent="0.3">
      <c r="A698" s="24"/>
      <c r="C698" s="151"/>
      <c r="I698" s="123" t="str" cm="1">
        <f t="array" aca="1" ref="I698" ca="1">IF(N698="Ativo",IFERROR(_xlfn.XLOOKUP(H698,INDIRECT("'TV_"&amp;B698&amp;"'!B:B"),INDIRECT("'TV_"&amp;B698&amp;"'!C:C"),0)-_xlfn.XLOOKUP(H698,INDIRECT("'TV_"&amp;B698&amp;"'!B:B"),INDIRECT("'TV_"&amp;B698&amp;"'!D:D"),0),""),"")</f>
        <v/>
      </c>
      <c r="L698" s="122"/>
      <c r="M698" s="122"/>
      <c r="N698" s="123" t="str">
        <f t="shared" ca="1" si="15"/>
        <v/>
      </c>
      <c r="P698" s="122"/>
      <c r="AD698" s="145"/>
    </row>
    <row r="699" spans="1:30" s="121" customFormat="1" ht="14.25" x14ac:dyDescent="0.3">
      <c r="A699" s="24"/>
      <c r="C699" s="151"/>
      <c r="I699" s="123" t="str" cm="1">
        <f t="array" aca="1" ref="I699" ca="1">IF(N699="Ativo",IFERROR(_xlfn.XLOOKUP(H699,INDIRECT("'TV_"&amp;B699&amp;"'!B:B"),INDIRECT("'TV_"&amp;B699&amp;"'!C:C"),0)-_xlfn.XLOOKUP(H699,INDIRECT("'TV_"&amp;B699&amp;"'!B:B"),INDIRECT("'TV_"&amp;B699&amp;"'!D:D"),0),""),"")</f>
        <v/>
      </c>
      <c r="L699" s="122"/>
      <c r="M699" s="122"/>
      <c r="N699" s="123" t="str">
        <f t="shared" ca="1" si="15"/>
        <v/>
      </c>
      <c r="P699" s="122"/>
      <c r="AD699" s="145"/>
    </row>
    <row r="700" spans="1:30" s="121" customFormat="1" ht="14.25" x14ac:dyDescent="0.3">
      <c r="A700" s="24"/>
      <c r="C700" s="151"/>
      <c r="I700" s="123" t="str" cm="1">
        <f t="array" aca="1" ref="I700" ca="1">IF(N700="Ativo",IFERROR(_xlfn.XLOOKUP(H700,INDIRECT("'TV_"&amp;B700&amp;"'!B:B"),INDIRECT("'TV_"&amp;B700&amp;"'!C:C"),0)-_xlfn.XLOOKUP(H700,INDIRECT("'TV_"&amp;B700&amp;"'!B:B"),INDIRECT("'TV_"&amp;B700&amp;"'!D:D"),0),""),"")</f>
        <v/>
      </c>
      <c r="L700" s="122"/>
      <c r="M700" s="122"/>
      <c r="N700" s="123" t="str">
        <f t="shared" ca="1" si="15"/>
        <v/>
      </c>
      <c r="P700" s="122"/>
      <c r="AD700" s="145"/>
    </row>
    <row r="701" spans="1:30" s="121" customFormat="1" ht="14.25" x14ac:dyDescent="0.3">
      <c r="A701" s="24"/>
      <c r="C701" s="151"/>
      <c r="I701" s="123" t="str" cm="1">
        <f t="array" aca="1" ref="I701" ca="1">IF(N701="Ativo",IFERROR(_xlfn.XLOOKUP(H701,INDIRECT("'TV_"&amp;B701&amp;"'!B:B"),INDIRECT("'TV_"&amp;B701&amp;"'!C:C"),0)-_xlfn.XLOOKUP(H701,INDIRECT("'TV_"&amp;B701&amp;"'!B:B"),INDIRECT("'TV_"&amp;B701&amp;"'!D:D"),0),""),"")</f>
        <v/>
      </c>
      <c r="L701" s="122"/>
      <c r="M701" s="122"/>
      <c r="N701" s="123" t="str">
        <f t="shared" ca="1" si="15"/>
        <v/>
      </c>
      <c r="P701" s="122"/>
      <c r="AD701" s="145"/>
    </row>
    <row r="702" spans="1:30" s="121" customFormat="1" ht="14.25" x14ac:dyDescent="0.3">
      <c r="A702" s="24"/>
      <c r="C702" s="151"/>
      <c r="I702" s="123" t="str" cm="1">
        <f t="array" aca="1" ref="I702" ca="1">IF(N702="Ativo",IFERROR(_xlfn.XLOOKUP(H702,INDIRECT("'TV_"&amp;B702&amp;"'!B:B"),INDIRECT("'TV_"&amp;B702&amp;"'!C:C"),0)-_xlfn.XLOOKUP(H702,INDIRECT("'TV_"&amp;B702&amp;"'!B:B"),INDIRECT("'TV_"&amp;B702&amp;"'!D:D"),0),""),"")</f>
        <v/>
      </c>
      <c r="L702" s="122"/>
      <c r="M702" s="122"/>
      <c r="N702" s="123" t="str">
        <f t="shared" ca="1" si="15"/>
        <v/>
      </c>
      <c r="P702" s="122"/>
      <c r="AD702" s="145"/>
    </row>
    <row r="703" spans="1:30" s="121" customFormat="1" ht="14.25" x14ac:dyDescent="0.3">
      <c r="A703" s="24"/>
      <c r="C703" s="151"/>
      <c r="I703" s="123" t="str" cm="1">
        <f t="array" aca="1" ref="I703" ca="1">IF(N703="Ativo",IFERROR(_xlfn.XLOOKUP(H703,INDIRECT("'TV_"&amp;B703&amp;"'!B:B"),INDIRECT("'TV_"&amp;B703&amp;"'!C:C"),0)-_xlfn.XLOOKUP(H703,INDIRECT("'TV_"&amp;B703&amp;"'!B:B"),INDIRECT("'TV_"&amp;B703&amp;"'!D:D"),0),""),"")</f>
        <v/>
      </c>
      <c r="L703" s="122"/>
      <c r="M703" s="122"/>
      <c r="N703" s="123" t="str">
        <f t="shared" ca="1" si="15"/>
        <v/>
      </c>
      <c r="P703" s="122"/>
      <c r="AD703" s="145"/>
    </row>
    <row r="704" spans="1:30" s="121" customFormat="1" ht="14.25" x14ac:dyDescent="0.3">
      <c r="A704" s="24"/>
      <c r="C704" s="151"/>
      <c r="I704" s="123" t="str" cm="1">
        <f t="array" aca="1" ref="I704" ca="1">IF(N704="Ativo",IFERROR(_xlfn.XLOOKUP(H704,INDIRECT("'TV_"&amp;B704&amp;"'!B:B"),INDIRECT("'TV_"&amp;B704&amp;"'!C:C"),0)-_xlfn.XLOOKUP(H704,INDIRECT("'TV_"&amp;B704&amp;"'!B:B"),INDIRECT("'TV_"&amp;B704&amp;"'!D:D"),0),""),"")</f>
        <v/>
      </c>
      <c r="L704" s="122"/>
      <c r="M704" s="122"/>
      <c r="N704" s="123" t="str">
        <f t="shared" ca="1" si="15"/>
        <v/>
      </c>
      <c r="P704" s="122"/>
      <c r="AD704" s="145"/>
    </row>
    <row r="705" spans="1:30" s="121" customFormat="1" ht="14.25" x14ac:dyDescent="0.3">
      <c r="A705" s="24"/>
      <c r="C705" s="151"/>
      <c r="I705" s="123" t="str" cm="1">
        <f t="array" aca="1" ref="I705" ca="1">IF(N705="Ativo",IFERROR(_xlfn.XLOOKUP(H705,INDIRECT("'TV_"&amp;B705&amp;"'!B:B"),INDIRECT("'TV_"&amp;B705&amp;"'!C:C"),0)-_xlfn.XLOOKUP(H705,INDIRECT("'TV_"&amp;B705&amp;"'!B:B"),INDIRECT("'TV_"&amp;B705&amp;"'!D:D"),0),""),"")</f>
        <v/>
      </c>
      <c r="L705" s="122"/>
      <c r="M705" s="122"/>
      <c r="N705" s="123" t="str">
        <f t="shared" ca="1" si="15"/>
        <v/>
      </c>
      <c r="P705" s="122"/>
      <c r="AD705" s="145"/>
    </row>
    <row r="706" spans="1:30" s="121" customFormat="1" ht="14.25" x14ac:dyDescent="0.3">
      <c r="A706" s="24"/>
      <c r="C706" s="151"/>
      <c r="I706" s="123" t="str" cm="1">
        <f t="array" aca="1" ref="I706" ca="1">IF(N706="Ativo",IFERROR(_xlfn.XLOOKUP(H706,INDIRECT("'TV_"&amp;B706&amp;"'!B:B"),INDIRECT("'TV_"&amp;B706&amp;"'!C:C"),0)-_xlfn.XLOOKUP(H706,INDIRECT("'TV_"&amp;B706&amp;"'!B:B"),INDIRECT("'TV_"&amp;B706&amp;"'!D:D"),0),""),"")</f>
        <v/>
      </c>
      <c r="L706" s="122"/>
      <c r="M706" s="122"/>
      <c r="N706" s="123" t="str">
        <f t="shared" ca="1" si="15"/>
        <v/>
      </c>
      <c r="P706" s="122"/>
      <c r="AD706" s="145"/>
    </row>
    <row r="707" spans="1:30" s="121" customFormat="1" ht="14.25" x14ac:dyDescent="0.3">
      <c r="A707" s="24"/>
      <c r="C707" s="151"/>
      <c r="I707" s="123" t="str" cm="1">
        <f t="array" aca="1" ref="I707" ca="1">IF(N707="Ativo",IFERROR(_xlfn.XLOOKUP(H707,INDIRECT("'TV_"&amp;B707&amp;"'!B:B"),INDIRECT("'TV_"&amp;B707&amp;"'!C:C"),0)-_xlfn.XLOOKUP(H707,INDIRECT("'TV_"&amp;B707&amp;"'!B:B"),INDIRECT("'TV_"&amp;B707&amp;"'!D:D"),0),""),"")</f>
        <v/>
      </c>
      <c r="L707" s="122"/>
      <c r="M707" s="122"/>
      <c r="N707" s="123" t="str">
        <f t="shared" ca="1" si="15"/>
        <v/>
      </c>
      <c r="P707" s="122"/>
      <c r="AD707" s="145"/>
    </row>
    <row r="708" spans="1:30" s="121" customFormat="1" ht="14.25" x14ac:dyDescent="0.3">
      <c r="A708" s="24"/>
      <c r="C708" s="151"/>
      <c r="I708" s="123" t="str" cm="1">
        <f t="array" aca="1" ref="I708" ca="1">IF(N708="Ativo",IFERROR(_xlfn.XLOOKUP(H708,INDIRECT("'TV_"&amp;B708&amp;"'!B:B"),INDIRECT("'TV_"&amp;B708&amp;"'!C:C"),0)-_xlfn.XLOOKUP(H708,INDIRECT("'TV_"&amp;B708&amp;"'!B:B"),INDIRECT("'TV_"&amp;B708&amp;"'!D:D"),0),""),"")</f>
        <v/>
      </c>
      <c r="L708" s="122"/>
      <c r="M708" s="122"/>
      <c r="N708" s="123" t="str">
        <f t="shared" ca="1" si="15"/>
        <v/>
      </c>
      <c r="P708" s="122"/>
      <c r="AD708" s="145"/>
    </row>
    <row r="709" spans="1:30" s="121" customFormat="1" ht="14.25" x14ac:dyDescent="0.3">
      <c r="A709" s="24"/>
      <c r="C709" s="151"/>
      <c r="I709" s="123" t="str" cm="1">
        <f t="array" aca="1" ref="I709" ca="1">IF(N709="Ativo",IFERROR(_xlfn.XLOOKUP(H709,INDIRECT("'TV_"&amp;B709&amp;"'!B:B"),INDIRECT("'TV_"&amp;B709&amp;"'!C:C"),0)-_xlfn.XLOOKUP(H709,INDIRECT("'TV_"&amp;B709&amp;"'!B:B"),INDIRECT("'TV_"&amp;B709&amp;"'!D:D"),0),""),"")</f>
        <v/>
      </c>
      <c r="L709" s="122"/>
      <c r="M709" s="122"/>
      <c r="N709" s="123" t="str">
        <f t="shared" ca="1" si="15"/>
        <v/>
      </c>
      <c r="P709" s="122"/>
      <c r="AD709" s="145"/>
    </row>
    <row r="710" spans="1:30" s="121" customFormat="1" ht="14.25" x14ac:dyDescent="0.3">
      <c r="A710" s="24"/>
      <c r="C710" s="151"/>
      <c r="I710" s="123" t="str" cm="1">
        <f t="array" aca="1" ref="I710" ca="1">IF(N710="Ativo",IFERROR(_xlfn.XLOOKUP(H710,INDIRECT("'TV_"&amp;B710&amp;"'!B:B"),INDIRECT("'TV_"&amp;B710&amp;"'!C:C"),0)-_xlfn.XLOOKUP(H710,INDIRECT("'TV_"&amp;B710&amp;"'!B:B"),INDIRECT("'TV_"&amp;B710&amp;"'!D:D"),0),""),"")</f>
        <v/>
      </c>
      <c r="L710" s="122"/>
      <c r="M710" s="122"/>
      <c r="N710" s="123" t="str">
        <f t="shared" ca="1" si="15"/>
        <v/>
      </c>
      <c r="P710" s="122"/>
      <c r="AD710" s="145"/>
    </row>
    <row r="711" spans="1:30" s="121" customFormat="1" ht="14.25" x14ac:dyDescent="0.3">
      <c r="A711" s="24"/>
      <c r="C711" s="151"/>
      <c r="I711" s="123" t="str" cm="1">
        <f t="array" aca="1" ref="I711" ca="1">IF(N711="Ativo",IFERROR(_xlfn.XLOOKUP(H711,INDIRECT("'TV_"&amp;B711&amp;"'!B:B"),INDIRECT("'TV_"&amp;B711&amp;"'!C:C"),0)-_xlfn.XLOOKUP(H711,INDIRECT("'TV_"&amp;B711&amp;"'!B:B"),INDIRECT("'TV_"&amp;B711&amp;"'!D:D"),0),""),"")</f>
        <v/>
      </c>
      <c r="L711" s="122"/>
      <c r="M711" s="122"/>
      <c r="N711" s="123" t="str">
        <f t="shared" ca="1" si="15"/>
        <v/>
      </c>
      <c r="P711" s="122"/>
      <c r="AD711" s="145"/>
    </row>
    <row r="712" spans="1:30" s="121" customFormat="1" ht="14.25" x14ac:dyDescent="0.3">
      <c r="A712" s="24"/>
      <c r="C712" s="151"/>
      <c r="I712" s="123" t="str" cm="1">
        <f t="array" aca="1" ref="I712" ca="1">IF(N712="Ativo",IFERROR(_xlfn.XLOOKUP(H712,INDIRECT("'TV_"&amp;B712&amp;"'!B:B"),INDIRECT("'TV_"&amp;B712&amp;"'!C:C"),0)-_xlfn.XLOOKUP(H712,INDIRECT("'TV_"&amp;B712&amp;"'!B:B"),INDIRECT("'TV_"&amp;B712&amp;"'!D:D"),0),""),"")</f>
        <v/>
      </c>
      <c r="L712" s="122"/>
      <c r="M712" s="122"/>
      <c r="N712" s="123" t="str">
        <f t="shared" ca="1" si="15"/>
        <v/>
      </c>
      <c r="P712" s="122"/>
      <c r="AD712" s="145"/>
    </row>
    <row r="713" spans="1:30" s="121" customFormat="1" ht="14.25" x14ac:dyDescent="0.3">
      <c r="A713" s="24"/>
      <c r="C713" s="151"/>
      <c r="I713" s="123" t="str" cm="1">
        <f t="array" aca="1" ref="I713" ca="1">IF(N713="Ativo",IFERROR(_xlfn.XLOOKUP(H713,INDIRECT("'TV_"&amp;B713&amp;"'!B:B"),INDIRECT("'TV_"&amp;B713&amp;"'!C:C"),0)-_xlfn.XLOOKUP(H713,INDIRECT("'TV_"&amp;B713&amp;"'!B:B"),INDIRECT("'TV_"&amp;B713&amp;"'!D:D"),0),""),"")</f>
        <v/>
      </c>
      <c r="L713" s="122"/>
      <c r="M713" s="122"/>
      <c r="N713" s="123" t="str">
        <f t="shared" ca="1" si="15"/>
        <v/>
      </c>
      <c r="P713" s="122"/>
      <c r="AD713" s="145"/>
    </row>
    <row r="714" spans="1:30" s="121" customFormat="1" ht="14.25" x14ac:dyDescent="0.3">
      <c r="A714" s="24"/>
      <c r="C714" s="151"/>
      <c r="I714" s="123" t="str" cm="1">
        <f t="array" aca="1" ref="I714" ca="1">IF(N714="Ativo",IFERROR(_xlfn.XLOOKUP(H714,INDIRECT("'TV_"&amp;B714&amp;"'!B:B"),INDIRECT("'TV_"&amp;B714&amp;"'!C:C"),0)-_xlfn.XLOOKUP(H714,INDIRECT("'TV_"&amp;B714&amp;"'!B:B"),INDIRECT("'TV_"&amp;B714&amp;"'!D:D"),0),""),"")</f>
        <v/>
      </c>
      <c r="L714" s="122"/>
      <c r="M714" s="122"/>
      <c r="N714" s="123" t="str">
        <f t="shared" ca="1" si="15"/>
        <v/>
      </c>
      <c r="P714" s="122"/>
      <c r="AD714" s="145"/>
    </row>
    <row r="715" spans="1:30" s="121" customFormat="1" ht="14.25" x14ac:dyDescent="0.3">
      <c r="A715" s="24"/>
      <c r="C715" s="151"/>
      <c r="I715" s="123" t="str" cm="1">
        <f t="array" aca="1" ref="I715" ca="1">IF(N715="Ativo",IFERROR(_xlfn.XLOOKUP(H715,INDIRECT("'TV_"&amp;B715&amp;"'!B:B"),INDIRECT("'TV_"&amp;B715&amp;"'!C:C"),0)-_xlfn.XLOOKUP(H715,INDIRECT("'TV_"&amp;B715&amp;"'!B:B"),INDIRECT("'TV_"&amp;B715&amp;"'!D:D"),0),""),"")</f>
        <v/>
      </c>
      <c r="L715" s="122"/>
      <c r="M715" s="122"/>
      <c r="N715" s="123" t="str">
        <f t="shared" ca="1" si="15"/>
        <v/>
      </c>
      <c r="P715" s="122"/>
      <c r="AD715" s="145"/>
    </row>
    <row r="716" spans="1:30" s="121" customFormat="1" ht="14.25" x14ac:dyDescent="0.3">
      <c r="A716" s="24"/>
      <c r="C716" s="151"/>
      <c r="I716" s="123" t="str" cm="1">
        <f t="array" aca="1" ref="I716" ca="1">IF(N716="Ativo",IFERROR(_xlfn.XLOOKUP(H716,INDIRECT("'TV_"&amp;B716&amp;"'!B:B"),INDIRECT("'TV_"&amp;B716&amp;"'!C:C"),0)-_xlfn.XLOOKUP(H716,INDIRECT("'TV_"&amp;B716&amp;"'!B:B"),INDIRECT("'TV_"&amp;B716&amp;"'!D:D"),0),""),"")</f>
        <v/>
      </c>
      <c r="L716" s="122"/>
      <c r="M716" s="122"/>
      <c r="N716" s="123" t="str">
        <f t="shared" ca="1" si="15"/>
        <v/>
      </c>
      <c r="P716" s="122"/>
      <c r="AD716" s="145"/>
    </row>
    <row r="717" spans="1:30" s="121" customFormat="1" ht="14.25" x14ac:dyDescent="0.3">
      <c r="A717" s="24"/>
      <c r="C717" s="151"/>
      <c r="I717" s="123" t="str" cm="1">
        <f t="array" aca="1" ref="I717" ca="1">IF(N717="Ativo",IFERROR(_xlfn.XLOOKUP(H717,INDIRECT("'TV_"&amp;B717&amp;"'!B:B"),INDIRECT("'TV_"&amp;B717&amp;"'!C:C"),0)-_xlfn.XLOOKUP(H717,INDIRECT("'TV_"&amp;B717&amp;"'!B:B"),INDIRECT("'TV_"&amp;B717&amp;"'!D:D"),0),""),"")</f>
        <v/>
      </c>
      <c r="L717" s="122"/>
      <c r="M717" s="122"/>
      <c r="N717" s="123" t="str">
        <f t="shared" ca="1" si="15"/>
        <v/>
      </c>
      <c r="P717" s="122"/>
      <c r="AD717" s="145"/>
    </row>
    <row r="718" spans="1:30" s="121" customFormat="1" ht="14.25" x14ac:dyDescent="0.3">
      <c r="A718" s="24"/>
      <c r="C718" s="151"/>
      <c r="I718" s="123" t="str" cm="1">
        <f t="array" aca="1" ref="I718" ca="1">IF(N718="Ativo",IFERROR(_xlfn.XLOOKUP(H718,INDIRECT("'TV_"&amp;B718&amp;"'!B:B"),INDIRECT("'TV_"&amp;B718&amp;"'!C:C"),0)-_xlfn.XLOOKUP(H718,INDIRECT("'TV_"&amp;B718&amp;"'!B:B"),INDIRECT("'TV_"&amp;B718&amp;"'!D:D"),0),""),"")</f>
        <v/>
      </c>
      <c r="L718" s="122"/>
      <c r="M718" s="122"/>
      <c r="N718" s="123" t="str">
        <f t="shared" ca="1" si="15"/>
        <v/>
      </c>
      <c r="P718" s="122"/>
      <c r="AD718" s="145"/>
    </row>
    <row r="719" spans="1:30" s="121" customFormat="1" ht="14.25" x14ac:dyDescent="0.3">
      <c r="A719" s="24"/>
      <c r="C719" s="151"/>
      <c r="I719" s="123" t="str" cm="1">
        <f t="array" aca="1" ref="I719" ca="1">IF(N719="Ativo",IFERROR(_xlfn.XLOOKUP(H719,INDIRECT("'TV_"&amp;B719&amp;"'!B:B"),INDIRECT("'TV_"&amp;B719&amp;"'!C:C"),0)-_xlfn.XLOOKUP(H719,INDIRECT("'TV_"&amp;B719&amp;"'!B:B"),INDIRECT("'TV_"&amp;B719&amp;"'!D:D"),0),""),"")</f>
        <v/>
      </c>
      <c r="L719" s="122"/>
      <c r="M719" s="122"/>
      <c r="N719" s="123" t="str">
        <f t="shared" ca="1" si="15"/>
        <v/>
      </c>
      <c r="P719" s="122"/>
      <c r="AD719" s="145"/>
    </row>
    <row r="720" spans="1:30" s="121" customFormat="1" ht="14.25" x14ac:dyDescent="0.3">
      <c r="A720" s="24"/>
      <c r="C720" s="151"/>
      <c r="I720" s="123" t="str" cm="1">
        <f t="array" aca="1" ref="I720" ca="1">IF(N720="Ativo",IFERROR(_xlfn.XLOOKUP(H720,INDIRECT("'TV_"&amp;B720&amp;"'!B:B"),INDIRECT("'TV_"&amp;B720&amp;"'!C:C"),0)-_xlfn.XLOOKUP(H720,INDIRECT("'TV_"&amp;B720&amp;"'!B:B"),INDIRECT("'TV_"&amp;B720&amp;"'!D:D"),0),""),"")</f>
        <v/>
      </c>
      <c r="L720" s="122"/>
      <c r="M720" s="122"/>
      <c r="N720" s="123" t="str">
        <f t="shared" ca="1" si="15"/>
        <v/>
      </c>
      <c r="P720" s="122"/>
      <c r="AD720" s="145"/>
    </row>
    <row r="721" spans="1:30" s="121" customFormat="1" ht="14.25" x14ac:dyDescent="0.3">
      <c r="A721" s="24"/>
      <c r="C721" s="151"/>
      <c r="I721" s="123" t="str" cm="1">
        <f t="array" aca="1" ref="I721" ca="1">IF(N721="Ativo",IFERROR(_xlfn.XLOOKUP(H721,INDIRECT("'TV_"&amp;B721&amp;"'!B:B"),INDIRECT("'TV_"&amp;B721&amp;"'!C:C"),0)-_xlfn.XLOOKUP(H721,INDIRECT("'TV_"&amp;B721&amp;"'!B:B"),INDIRECT("'TV_"&amp;B721&amp;"'!D:D"),0),""),"")</f>
        <v/>
      </c>
      <c r="L721" s="122"/>
      <c r="M721" s="122"/>
      <c r="N721" s="123" t="str">
        <f t="shared" ca="1" si="15"/>
        <v/>
      </c>
      <c r="P721" s="122"/>
      <c r="AD721" s="145"/>
    </row>
    <row r="722" spans="1:30" s="121" customFormat="1" ht="14.25" x14ac:dyDescent="0.3">
      <c r="A722" s="24"/>
      <c r="C722" s="151"/>
      <c r="I722" s="123" t="str" cm="1">
        <f t="array" aca="1" ref="I722" ca="1">IF(N722="Ativo",IFERROR(_xlfn.XLOOKUP(H722,INDIRECT("'TV_"&amp;B722&amp;"'!B:B"),INDIRECT("'TV_"&amp;B722&amp;"'!C:C"),0)-_xlfn.XLOOKUP(H722,INDIRECT("'TV_"&amp;B722&amp;"'!B:B"),INDIRECT("'TV_"&amp;B722&amp;"'!D:D"),0),""),"")</f>
        <v/>
      </c>
      <c r="L722" s="122"/>
      <c r="M722" s="122"/>
      <c r="N722" s="123" t="str">
        <f t="shared" ca="1" si="15"/>
        <v/>
      </c>
      <c r="P722" s="122"/>
      <c r="AD722" s="145"/>
    </row>
    <row r="723" spans="1:30" s="121" customFormat="1" ht="14.25" x14ac:dyDescent="0.3">
      <c r="A723" s="24"/>
      <c r="C723" s="151"/>
      <c r="I723" s="123" t="str" cm="1">
        <f t="array" aca="1" ref="I723" ca="1">IF(N723="Ativo",IFERROR(_xlfn.XLOOKUP(H723,INDIRECT("'TV_"&amp;B723&amp;"'!B:B"),INDIRECT("'TV_"&amp;B723&amp;"'!C:C"),0)-_xlfn.XLOOKUP(H723,INDIRECT("'TV_"&amp;B723&amp;"'!B:B"),INDIRECT("'TV_"&amp;B723&amp;"'!D:D"),0),""),"")</f>
        <v/>
      </c>
      <c r="L723" s="122"/>
      <c r="M723" s="122"/>
      <c r="N723" s="123" t="str">
        <f t="shared" ca="1" si="15"/>
        <v/>
      </c>
      <c r="P723" s="122"/>
      <c r="AD723" s="145"/>
    </row>
    <row r="724" spans="1:30" s="121" customFormat="1" ht="14.25" x14ac:dyDescent="0.3">
      <c r="A724" s="24"/>
      <c r="C724" s="151"/>
      <c r="I724" s="123" t="str" cm="1">
        <f t="array" aca="1" ref="I724" ca="1">IF(N724="Ativo",IFERROR(_xlfn.XLOOKUP(H724,INDIRECT("'TV_"&amp;B724&amp;"'!B:B"),INDIRECT("'TV_"&amp;B724&amp;"'!C:C"),0)-_xlfn.XLOOKUP(H724,INDIRECT("'TV_"&amp;B724&amp;"'!B:B"),INDIRECT("'TV_"&amp;B724&amp;"'!D:D"),0),""),"")</f>
        <v/>
      </c>
      <c r="L724" s="122"/>
      <c r="M724" s="122"/>
      <c r="N724" s="123" t="str">
        <f t="shared" ca="1" si="15"/>
        <v/>
      </c>
      <c r="P724" s="122"/>
      <c r="AD724" s="145"/>
    </row>
    <row r="725" spans="1:30" s="121" customFormat="1" ht="14.25" x14ac:dyDescent="0.3">
      <c r="A725" s="24"/>
      <c r="C725" s="151"/>
      <c r="I725" s="123" t="str" cm="1">
        <f t="array" aca="1" ref="I725" ca="1">IF(N725="Ativo",IFERROR(_xlfn.XLOOKUP(H725,INDIRECT("'TV_"&amp;B725&amp;"'!B:B"),INDIRECT("'TV_"&amp;B725&amp;"'!C:C"),0)-_xlfn.XLOOKUP(H725,INDIRECT("'TV_"&amp;B725&amp;"'!B:B"),INDIRECT("'TV_"&amp;B725&amp;"'!D:D"),0),""),"")</f>
        <v/>
      </c>
      <c r="L725" s="122"/>
      <c r="M725" s="122"/>
      <c r="N725" s="123" t="str">
        <f t="shared" ca="1" si="15"/>
        <v/>
      </c>
      <c r="P725" s="122"/>
      <c r="AD725" s="145"/>
    </row>
    <row r="726" spans="1:30" s="121" customFormat="1" ht="14.25" x14ac:dyDescent="0.3">
      <c r="A726" s="24"/>
      <c r="C726" s="151"/>
      <c r="I726" s="123" t="str" cm="1">
        <f t="array" aca="1" ref="I726" ca="1">IF(N726="Ativo",IFERROR(_xlfn.XLOOKUP(H726,INDIRECT("'TV_"&amp;B726&amp;"'!B:B"),INDIRECT("'TV_"&amp;B726&amp;"'!C:C"),0)-_xlfn.XLOOKUP(H726,INDIRECT("'TV_"&amp;B726&amp;"'!B:B"),INDIRECT("'TV_"&amp;B726&amp;"'!D:D"),0),""),"")</f>
        <v/>
      </c>
      <c r="L726" s="122"/>
      <c r="M726" s="122"/>
      <c r="N726" s="123" t="str">
        <f t="shared" ca="1" si="15"/>
        <v/>
      </c>
      <c r="P726" s="122"/>
      <c r="AD726" s="145"/>
    </row>
    <row r="727" spans="1:30" s="121" customFormat="1" ht="14.25" x14ac:dyDescent="0.3">
      <c r="A727" s="24"/>
      <c r="C727" s="151"/>
      <c r="I727" s="123" t="str" cm="1">
        <f t="array" aca="1" ref="I727" ca="1">IF(N727="Ativo",IFERROR(_xlfn.XLOOKUP(H727,INDIRECT("'TV_"&amp;B727&amp;"'!B:B"),INDIRECT("'TV_"&amp;B727&amp;"'!C:C"),0)-_xlfn.XLOOKUP(H727,INDIRECT("'TV_"&amp;B727&amp;"'!B:B"),INDIRECT("'TV_"&amp;B727&amp;"'!D:D"),0),""),"")</f>
        <v/>
      </c>
      <c r="L727" s="122"/>
      <c r="M727" s="122"/>
      <c r="N727" s="123" t="str">
        <f t="shared" ca="1" si="15"/>
        <v/>
      </c>
      <c r="P727" s="122"/>
      <c r="AD727" s="145"/>
    </row>
    <row r="728" spans="1:30" s="121" customFormat="1" ht="14.25" x14ac:dyDescent="0.3">
      <c r="A728" s="24"/>
      <c r="C728" s="151"/>
      <c r="I728" s="123" t="str" cm="1">
        <f t="array" aca="1" ref="I728" ca="1">IF(N728="Ativo",IFERROR(_xlfn.XLOOKUP(H728,INDIRECT("'TV_"&amp;B728&amp;"'!B:B"),INDIRECT("'TV_"&amp;B728&amp;"'!C:C"),0)-_xlfn.XLOOKUP(H728,INDIRECT("'TV_"&amp;B728&amp;"'!B:B"),INDIRECT("'TV_"&amp;B728&amp;"'!D:D"),0),""),"")</f>
        <v/>
      </c>
      <c r="L728" s="122"/>
      <c r="M728" s="122"/>
      <c r="N728" s="123" t="str">
        <f t="shared" ref="N728:N791" ca="1" si="16">IF(M728="","",IF(O728="Em negociação",IF(TODAY()-L728&gt;5,"Inativo","Ativo"),IF(O728="Instalado",IF(IF(K$2=FALSE,I$1,TODAY())&lt;=M728,"Ativo","Inativo"),IF(O728="Fechamento",IF(IF(K$2=FALSE,I$1,TODAY())&lt;=M728,"Ativo","Inativo"),"Inativo"))))</f>
        <v/>
      </c>
      <c r="P728" s="122"/>
      <c r="AD728" s="145"/>
    </row>
    <row r="729" spans="1:30" s="121" customFormat="1" ht="14.25" x14ac:dyDescent="0.3">
      <c r="A729" s="24"/>
      <c r="C729" s="151"/>
      <c r="I729" s="123" t="str" cm="1">
        <f t="array" aca="1" ref="I729" ca="1">IF(N729="Ativo",IFERROR(_xlfn.XLOOKUP(H729,INDIRECT("'TV_"&amp;B729&amp;"'!B:B"),INDIRECT("'TV_"&amp;B729&amp;"'!C:C"),0)-_xlfn.XLOOKUP(H729,INDIRECT("'TV_"&amp;B729&amp;"'!B:B"),INDIRECT("'TV_"&amp;B729&amp;"'!D:D"),0),""),"")</f>
        <v/>
      </c>
      <c r="L729" s="122"/>
      <c r="M729" s="122"/>
      <c r="N729" s="123" t="str">
        <f t="shared" ca="1" si="16"/>
        <v/>
      </c>
      <c r="P729" s="122"/>
      <c r="AD729" s="145"/>
    </row>
    <row r="730" spans="1:30" s="121" customFormat="1" ht="14.25" x14ac:dyDescent="0.3">
      <c r="A730" s="24"/>
      <c r="C730" s="151"/>
      <c r="I730" s="123" t="str" cm="1">
        <f t="array" aca="1" ref="I730" ca="1">IF(N730="Ativo",IFERROR(_xlfn.XLOOKUP(H730,INDIRECT("'TV_"&amp;B730&amp;"'!B:B"),INDIRECT("'TV_"&amp;B730&amp;"'!C:C"),0)-_xlfn.XLOOKUP(H730,INDIRECT("'TV_"&amp;B730&amp;"'!B:B"),INDIRECT("'TV_"&amp;B730&amp;"'!D:D"),0),""),"")</f>
        <v/>
      </c>
      <c r="L730" s="122"/>
      <c r="M730" s="122"/>
      <c r="N730" s="123" t="str">
        <f t="shared" ca="1" si="16"/>
        <v/>
      </c>
      <c r="P730" s="122"/>
      <c r="AD730" s="145"/>
    </row>
    <row r="731" spans="1:30" s="121" customFormat="1" ht="14.25" x14ac:dyDescent="0.3">
      <c r="A731" s="24"/>
      <c r="C731" s="151"/>
      <c r="I731" s="123" t="str" cm="1">
        <f t="array" aca="1" ref="I731" ca="1">IF(N731="Ativo",IFERROR(_xlfn.XLOOKUP(H731,INDIRECT("'TV_"&amp;B731&amp;"'!B:B"),INDIRECT("'TV_"&amp;B731&amp;"'!C:C"),0)-_xlfn.XLOOKUP(H731,INDIRECT("'TV_"&amp;B731&amp;"'!B:B"),INDIRECT("'TV_"&amp;B731&amp;"'!D:D"),0),""),"")</f>
        <v/>
      </c>
      <c r="L731" s="122"/>
      <c r="M731" s="122"/>
      <c r="N731" s="123" t="str">
        <f t="shared" ca="1" si="16"/>
        <v/>
      </c>
      <c r="P731" s="122"/>
      <c r="AD731" s="145"/>
    </row>
    <row r="732" spans="1:30" s="121" customFormat="1" ht="14.25" x14ac:dyDescent="0.3">
      <c r="A732" s="24"/>
      <c r="C732" s="151"/>
      <c r="I732" s="123" t="str" cm="1">
        <f t="array" aca="1" ref="I732" ca="1">IF(N732="Ativo",IFERROR(_xlfn.XLOOKUP(H732,INDIRECT("'TV_"&amp;B732&amp;"'!B:B"),INDIRECT("'TV_"&amp;B732&amp;"'!C:C"),0)-_xlfn.XLOOKUP(H732,INDIRECT("'TV_"&amp;B732&amp;"'!B:B"),INDIRECT("'TV_"&amp;B732&amp;"'!D:D"),0),""),"")</f>
        <v/>
      </c>
      <c r="L732" s="122"/>
      <c r="M732" s="122"/>
      <c r="N732" s="123" t="str">
        <f t="shared" ca="1" si="16"/>
        <v/>
      </c>
      <c r="P732" s="122"/>
      <c r="AD732" s="145"/>
    </row>
    <row r="733" spans="1:30" s="121" customFormat="1" ht="14.25" x14ac:dyDescent="0.3">
      <c r="A733" s="24"/>
      <c r="C733" s="151"/>
      <c r="I733" s="123" t="str" cm="1">
        <f t="array" aca="1" ref="I733" ca="1">IF(N733="Ativo",IFERROR(_xlfn.XLOOKUP(H733,INDIRECT("'TV_"&amp;B733&amp;"'!B:B"),INDIRECT("'TV_"&amp;B733&amp;"'!C:C"),0)-_xlfn.XLOOKUP(H733,INDIRECT("'TV_"&amp;B733&amp;"'!B:B"),INDIRECT("'TV_"&amp;B733&amp;"'!D:D"),0),""),"")</f>
        <v/>
      </c>
      <c r="L733" s="122"/>
      <c r="M733" s="122"/>
      <c r="N733" s="123" t="str">
        <f t="shared" ca="1" si="16"/>
        <v/>
      </c>
      <c r="P733" s="122"/>
      <c r="AD733" s="145"/>
    </row>
    <row r="734" spans="1:30" s="121" customFormat="1" ht="14.25" x14ac:dyDescent="0.3">
      <c r="A734" s="24"/>
      <c r="C734" s="151"/>
      <c r="I734" s="123" t="str" cm="1">
        <f t="array" aca="1" ref="I734" ca="1">IF(N734="Ativo",IFERROR(_xlfn.XLOOKUP(H734,INDIRECT("'TV_"&amp;B734&amp;"'!B:B"),INDIRECT("'TV_"&amp;B734&amp;"'!C:C"),0)-_xlfn.XLOOKUP(H734,INDIRECT("'TV_"&amp;B734&amp;"'!B:B"),INDIRECT("'TV_"&amp;B734&amp;"'!D:D"),0),""),"")</f>
        <v/>
      </c>
      <c r="L734" s="122"/>
      <c r="M734" s="122"/>
      <c r="N734" s="123" t="str">
        <f t="shared" ca="1" si="16"/>
        <v/>
      </c>
      <c r="P734" s="122"/>
      <c r="AD734" s="145"/>
    </row>
    <row r="735" spans="1:30" s="121" customFormat="1" ht="14.25" x14ac:dyDescent="0.3">
      <c r="A735" s="24"/>
      <c r="C735" s="151"/>
      <c r="I735" s="123" t="str" cm="1">
        <f t="array" aca="1" ref="I735" ca="1">IF(N735="Ativo",IFERROR(_xlfn.XLOOKUP(H735,INDIRECT("'TV_"&amp;B735&amp;"'!B:B"),INDIRECT("'TV_"&amp;B735&amp;"'!C:C"),0)-_xlfn.XLOOKUP(H735,INDIRECT("'TV_"&amp;B735&amp;"'!B:B"),INDIRECT("'TV_"&amp;B735&amp;"'!D:D"),0),""),"")</f>
        <v/>
      </c>
      <c r="L735" s="122"/>
      <c r="M735" s="122"/>
      <c r="N735" s="123" t="str">
        <f t="shared" ca="1" si="16"/>
        <v/>
      </c>
      <c r="P735" s="122"/>
      <c r="AD735" s="145"/>
    </row>
    <row r="736" spans="1:30" s="121" customFormat="1" ht="14.25" x14ac:dyDescent="0.3">
      <c r="A736" s="24"/>
      <c r="C736" s="151"/>
      <c r="I736" s="123" t="str" cm="1">
        <f t="array" aca="1" ref="I736" ca="1">IF(N736="Ativo",IFERROR(_xlfn.XLOOKUP(H736,INDIRECT("'TV_"&amp;B736&amp;"'!B:B"),INDIRECT("'TV_"&amp;B736&amp;"'!C:C"),0)-_xlfn.XLOOKUP(H736,INDIRECT("'TV_"&amp;B736&amp;"'!B:B"),INDIRECT("'TV_"&amp;B736&amp;"'!D:D"),0),""),"")</f>
        <v/>
      </c>
      <c r="L736" s="122"/>
      <c r="M736" s="122"/>
      <c r="N736" s="123" t="str">
        <f t="shared" ca="1" si="16"/>
        <v/>
      </c>
      <c r="P736" s="122"/>
      <c r="AD736" s="145"/>
    </row>
    <row r="737" spans="1:30" s="121" customFormat="1" ht="14.25" x14ac:dyDescent="0.3">
      <c r="A737" s="24"/>
      <c r="C737" s="151"/>
      <c r="I737" s="123" t="str" cm="1">
        <f t="array" aca="1" ref="I737" ca="1">IF(N737="Ativo",IFERROR(_xlfn.XLOOKUP(H737,INDIRECT("'TV_"&amp;B737&amp;"'!B:B"),INDIRECT("'TV_"&amp;B737&amp;"'!C:C"),0)-_xlfn.XLOOKUP(H737,INDIRECT("'TV_"&amp;B737&amp;"'!B:B"),INDIRECT("'TV_"&amp;B737&amp;"'!D:D"),0),""),"")</f>
        <v/>
      </c>
      <c r="L737" s="122"/>
      <c r="M737" s="122"/>
      <c r="N737" s="123" t="str">
        <f t="shared" ca="1" si="16"/>
        <v/>
      </c>
      <c r="P737" s="122"/>
      <c r="AD737" s="145"/>
    </row>
    <row r="738" spans="1:30" s="121" customFormat="1" ht="14.25" x14ac:dyDescent="0.3">
      <c r="A738" s="24"/>
      <c r="C738" s="151"/>
      <c r="I738" s="123" t="str" cm="1">
        <f t="array" aca="1" ref="I738" ca="1">IF(N738="Ativo",IFERROR(_xlfn.XLOOKUP(H738,INDIRECT("'TV_"&amp;B738&amp;"'!B:B"),INDIRECT("'TV_"&amp;B738&amp;"'!C:C"),0)-_xlfn.XLOOKUP(H738,INDIRECT("'TV_"&amp;B738&amp;"'!B:B"),INDIRECT("'TV_"&amp;B738&amp;"'!D:D"),0),""),"")</f>
        <v/>
      </c>
      <c r="L738" s="122"/>
      <c r="M738" s="122"/>
      <c r="N738" s="123" t="str">
        <f t="shared" ca="1" si="16"/>
        <v/>
      </c>
      <c r="P738" s="122"/>
      <c r="AD738" s="145"/>
    </row>
    <row r="739" spans="1:30" s="121" customFormat="1" ht="14.25" x14ac:dyDescent="0.3">
      <c r="A739" s="24"/>
      <c r="C739" s="151"/>
      <c r="I739" s="123" t="str" cm="1">
        <f t="array" aca="1" ref="I739" ca="1">IF(N739="Ativo",IFERROR(_xlfn.XLOOKUP(H739,INDIRECT("'TV_"&amp;B739&amp;"'!B:B"),INDIRECT("'TV_"&amp;B739&amp;"'!C:C"),0)-_xlfn.XLOOKUP(H739,INDIRECT("'TV_"&amp;B739&amp;"'!B:B"),INDIRECT("'TV_"&amp;B739&amp;"'!D:D"),0),""),"")</f>
        <v/>
      </c>
      <c r="L739" s="122"/>
      <c r="M739" s="122"/>
      <c r="N739" s="123" t="str">
        <f t="shared" ca="1" si="16"/>
        <v/>
      </c>
      <c r="P739" s="122"/>
      <c r="AD739" s="145"/>
    </row>
    <row r="740" spans="1:30" s="121" customFormat="1" ht="14.25" x14ac:dyDescent="0.3">
      <c r="A740" s="24"/>
      <c r="C740" s="151"/>
      <c r="I740" s="123" t="str" cm="1">
        <f t="array" aca="1" ref="I740" ca="1">IF(N740="Ativo",IFERROR(_xlfn.XLOOKUP(H740,INDIRECT("'TV_"&amp;B740&amp;"'!B:B"),INDIRECT("'TV_"&amp;B740&amp;"'!C:C"),0)-_xlfn.XLOOKUP(H740,INDIRECT("'TV_"&amp;B740&amp;"'!B:B"),INDIRECT("'TV_"&amp;B740&amp;"'!D:D"),0),""),"")</f>
        <v/>
      </c>
      <c r="L740" s="122"/>
      <c r="M740" s="122"/>
      <c r="N740" s="123" t="str">
        <f t="shared" ca="1" si="16"/>
        <v/>
      </c>
      <c r="P740" s="122"/>
      <c r="AD740" s="145"/>
    </row>
    <row r="741" spans="1:30" s="121" customFormat="1" ht="14.25" x14ac:dyDescent="0.3">
      <c r="A741" s="24"/>
      <c r="C741" s="151"/>
      <c r="I741" s="123" t="str" cm="1">
        <f t="array" aca="1" ref="I741" ca="1">IF(N741="Ativo",IFERROR(_xlfn.XLOOKUP(H741,INDIRECT("'TV_"&amp;B741&amp;"'!B:B"),INDIRECT("'TV_"&amp;B741&amp;"'!C:C"),0)-_xlfn.XLOOKUP(H741,INDIRECT("'TV_"&amp;B741&amp;"'!B:B"),INDIRECT("'TV_"&amp;B741&amp;"'!D:D"),0),""),"")</f>
        <v/>
      </c>
      <c r="L741" s="122"/>
      <c r="M741" s="122"/>
      <c r="N741" s="123" t="str">
        <f t="shared" ca="1" si="16"/>
        <v/>
      </c>
      <c r="P741" s="122"/>
      <c r="AD741" s="145"/>
    </row>
    <row r="742" spans="1:30" s="121" customFormat="1" ht="14.25" x14ac:dyDescent="0.3">
      <c r="A742" s="24"/>
      <c r="C742" s="151"/>
      <c r="I742" s="123" t="str" cm="1">
        <f t="array" aca="1" ref="I742" ca="1">IF(N742="Ativo",IFERROR(_xlfn.XLOOKUP(H742,INDIRECT("'TV_"&amp;B742&amp;"'!B:B"),INDIRECT("'TV_"&amp;B742&amp;"'!C:C"),0)-_xlfn.XLOOKUP(H742,INDIRECT("'TV_"&amp;B742&amp;"'!B:B"),INDIRECT("'TV_"&amp;B742&amp;"'!D:D"),0),""),"")</f>
        <v/>
      </c>
      <c r="L742" s="122"/>
      <c r="M742" s="122"/>
      <c r="N742" s="123" t="str">
        <f t="shared" ca="1" si="16"/>
        <v/>
      </c>
      <c r="P742" s="122"/>
      <c r="AD742" s="145"/>
    </row>
    <row r="743" spans="1:30" s="121" customFormat="1" ht="14.25" x14ac:dyDescent="0.3">
      <c r="A743" s="24"/>
      <c r="C743" s="151"/>
      <c r="I743" s="123" t="str" cm="1">
        <f t="array" aca="1" ref="I743" ca="1">IF(N743="Ativo",IFERROR(_xlfn.XLOOKUP(H743,INDIRECT("'TV_"&amp;B743&amp;"'!B:B"),INDIRECT("'TV_"&amp;B743&amp;"'!C:C"),0)-_xlfn.XLOOKUP(H743,INDIRECT("'TV_"&amp;B743&amp;"'!B:B"),INDIRECT("'TV_"&amp;B743&amp;"'!D:D"),0),""),"")</f>
        <v/>
      </c>
      <c r="L743" s="122"/>
      <c r="M743" s="122"/>
      <c r="N743" s="123" t="str">
        <f t="shared" ca="1" si="16"/>
        <v/>
      </c>
      <c r="P743" s="122"/>
      <c r="AD743" s="145"/>
    </row>
    <row r="744" spans="1:30" s="121" customFormat="1" ht="14.25" x14ac:dyDescent="0.3">
      <c r="A744" s="24"/>
      <c r="C744" s="151"/>
      <c r="I744" s="123" t="str" cm="1">
        <f t="array" aca="1" ref="I744" ca="1">IF(N744="Ativo",IFERROR(_xlfn.XLOOKUP(H744,INDIRECT("'TV_"&amp;B744&amp;"'!B:B"),INDIRECT("'TV_"&amp;B744&amp;"'!C:C"),0)-_xlfn.XLOOKUP(H744,INDIRECT("'TV_"&amp;B744&amp;"'!B:B"),INDIRECT("'TV_"&amp;B744&amp;"'!D:D"),0),""),"")</f>
        <v/>
      </c>
      <c r="L744" s="122"/>
      <c r="M744" s="122"/>
      <c r="N744" s="123" t="str">
        <f t="shared" ca="1" si="16"/>
        <v/>
      </c>
      <c r="P744" s="122"/>
      <c r="AD744" s="145"/>
    </row>
    <row r="745" spans="1:30" s="121" customFormat="1" ht="14.25" x14ac:dyDescent="0.3">
      <c r="A745" s="24"/>
      <c r="C745" s="151"/>
      <c r="I745" s="123" t="str" cm="1">
        <f t="array" aca="1" ref="I745" ca="1">IF(N745="Ativo",IFERROR(_xlfn.XLOOKUP(H745,INDIRECT("'TV_"&amp;B745&amp;"'!B:B"),INDIRECT("'TV_"&amp;B745&amp;"'!C:C"),0)-_xlfn.XLOOKUP(H745,INDIRECT("'TV_"&amp;B745&amp;"'!B:B"),INDIRECT("'TV_"&amp;B745&amp;"'!D:D"),0),""),"")</f>
        <v/>
      </c>
      <c r="L745" s="122"/>
      <c r="M745" s="122"/>
      <c r="N745" s="123" t="str">
        <f t="shared" ca="1" si="16"/>
        <v/>
      </c>
      <c r="P745" s="122"/>
      <c r="AD745" s="145"/>
    </row>
    <row r="746" spans="1:30" s="121" customFormat="1" ht="14.25" x14ac:dyDescent="0.3">
      <c r="A746" s="24"/>
      <c r="C746" s="151"/>
      <c r="I746" s="123" t="str" cm="1">
        <f t="array" aca="1" ref="I746" ca="1">IF(N746="Ativo",IFERROR(_xlfn.XLOOKUP(H746,INDIRECT("'TV_"&amp;B746&amp;"'!B:B"),INDIRECT("'TV_"&amp;B746&amp;"'!C:C"),0)-_xlfn.XLOOKUP(H746,INDIRECT("'TV_"&amp;B746&amp;"'!B:B"),INDIRECT("'TV_"&amp;B746&amp;"'!D:D"),0),""),"")</f>
        <v/>
      </c>
      <c r="L746" s="122"/>
      <c r="M746" s="122"/>
      <c r="N746" s="123" t="str">
        <f t="shared" ca="1" si="16"/>
        <v/>
      </c>
      <c r="P746" s="122"/>
      <c r="AD746" s="145"/>
    </row>
    <row r="747" spans="1:30" s="121" customFormat="1" ht="14.25" x14ac:dyDescent="0.3">
      <c r="A747" s="24"/>
      <c r="C747" s="151"/>
      <c r="I747" s="123" t="str" cm="1">
        <f t="array" aca="1" ref="I747" ca="1">IF(N747="Ativo",IFERROR(_xlfn.XLOOKUP(H747,INDIRECT("'TV_"&amp;B747&amp;"'!B:B"),INDIRECT("'TV_"&amp;B747&amp;"'!C:C"),0)-_xlfn.XLOOKUP(H747,INDIRECT("'TV_"&amp;B747&amp;"'!B:B"),INDIRECT("'TV_"&amp;B747&amp;"'!D:D"),0),""),"")</f>
        <v/>
      </c>
      <c r="L747" s="122"/>
      <c r="M747" s="122"/>
      <c r="N747" s="123" t="str">
        <f t="shared" ca="1" si="16"/>
        <v/>
      </c>
      <c r="P747" s="122"/>
      <c r="AD747" s="145"/>
    </row>
    <row r="748" spans="1:30" s="121" customFormat="1" ht="14.25" x14ac:dyDescent="0.3">
      <c r="A748" s="24"/>
      <c r="C748" s="151"/>
      <c r="I748" s="123" t="str" cm="1">
        <f t="array" aca="1" ref="I748" ca="1">IF(N748="Ativo",IFERROR(_xlfn.XLOOKUP(H748,INDIRECT("'TV_"&amp;B748&amp;"'!B:B"),INDIRECT("'TV_"&amp;B748&amp;"'!C:C"),0)-_xlfn.XLOOKUP(H748,INDIRECT("'TV_"&amp;B748&amp;"'!B:B"),INDIRECT("'TV_"&amp;B748&amp;"'!D:D"),0),""),"")</f>
        <v/>
      </c>
      <c r="L748" s="122"/>
      <c r="M748" s="122"/>
      <c r="N748" s="123" t="str">
        <f t="shared" ca="1" si="16"/>
        <v/>
      </c>
      <c r="P748" s="122"/>
      <c r="AD748" s="145"/>
    </row>
    <row r="749" spans="1:30" s="121" customFormat="1" ht="14.25" x14ac:dyDescent="0.3">
      <c r="A749" s="24"/>
      <c r="C749" s="151"/>
      <c r="I749" s="123" t="str" cm="1">
        <f t="array" aca="1" ref="I749" ca="1">IF(N749="Ativo",IFERROR(_xlfn.XLOOKUP(H749,INDIRECT("'TV_"&amp;B749&amp;"'!B:B"),INDIRECT("'TV_"&amp;B749&amp;"'!C:C"),0)-_xlfn.XLOOKUP(H749,INDIRECT("'TV_"&amp;B749&amp;"'!B:B"),INDIRECT("'TV_"&amp;B749&amp;"'!D:D"),0),""),"")</f>
        <v/>
      </c>
      <c r="L749" s="122"/>
      <c r="M749" s="122"/>
      <c r="N749" s="123" t="str">
        <f t="shared" ca="1" si="16"/>
        <v/>
      </c>
      <c r="P749" s="122"/>
      <c r="AD749" s="145"/>
    </row>
    <row r="750" spans="1:30" s="121" customFormat="1" ht="14.25" x14ac:dyDescent="0.3">
      <c r="A750" s="24"/>
      <c r="C750" s="151"/>
      <c r="I750" s="123" t="str" cm="1">
        <f t="array" aca="1" ref="I750" ca="1">IF(N750="Ativo",IFERROR(_xlfn.XLOOKUP(H750,INDIRECT("'TV_"&amp;B750&amp;"'!B:B"),INDIRECT("'TV_"&amp;B750&amp;"'!C:C"),0)-_xlfn.XLOOKUP(H750,INDIRECT("'TV_"&amp;B750&amp;"'!B:B"),INDIRECT("'TV_"&amp;B750&amp;"'!D:D"),0),""),"")</f>
        <v/>
      </c>
      <c r="L750" s="122"/>
      <c r="M750" s="122"/>
      <c r="N750" s="123" t="str">
        <f t="shared" ca="1" si="16"/>
        <v/>
      </c>
      <c r="P750" s="122"/>
      <c r="AD750" s="145"/>
    </row>
    <row r="751" spans="1:30" s="121" customFormat="1" ht="14.25" x14ac:dyDescent="0.3">
      <c r="A751" s="24"/>
      <c r="C751" s="151"/>
      <c r="I751" s="123" t="str" cm="1">
        <f t="array" aca="1" ref="I751" ca="1">IF(N751="Ativo",IFERROR(_xlfn.XLOOKUP(H751,INDIRECT("'TV_"&amp;B751&amp;"'!B:B"),INDIRECT("'TV_"&amp;B751&amp;"'!C:C"),0)-_xlfn.XLOOKUP(H751,INDIRECT("'TV_"&amp;B751&amp;"'!B:B"),INDIRECT("'TV_"&amp;B751&amp;"'!D:D"),0),""),"")</f>
        <v/>
      </c>
      <c r="L751" s="122"/>
      <c r="M751" s="122"/>
      <c r="N751" s="123" t="str">
        <f t="shared" ca="1" si="16"/>
        <v/>
      </c>
      <c r="P751" s="122"/>
      <c r="AD751" s="145"/>
    </row>
    <row r="752" spans="1:30" s="121" customFormat="1" ht="14.25" x14ac:dyDescent="0.3">
      <c r="A752" s="24"/>
      <c r="C752" s="151"/>
      <c r="I752" s="123" t="str" cm="1">
        <f t="array" aca="1" ref="I752" ca="1">IF(N752="Ativo",IFERROR(_xlfn.XLOOKUP(H752,INDIRECT("'TV_"&amp;B752&amp;"'!B:B"),INDIRECT("'TV_"&amp;B752&amp;"'!C:C"),0)-_xlfn.XLOOKUP(H752,INDIRECT("'TV_"&amp;B752&amp;"'!B:B"),INDIRECT("'TV_"&amp;B752&amp;"'!D:D"),0),""),"")</f>
        <v/>
      </c>
      <c r="L752" s="122"/>
      <c r="M752" s="122"/>
      <c r="N752" s="123" t="str">
        <f t="shared" ca="1" si="16"/>
        <v/>
      </c>
      <c r="P752" s="122"/>
      <c r="AD752" s="145"/>
    </row>
    <row r="753" spans="1:30" s="121" customFormat="1" ht="14.25" x14ac:dyDescent="0.3">
      <c r="A753" s="24"/>
      <c r="C753" s="151"/>
      <c r="I753" s="123" t="str" cm="1">
        <f t="array" aca="1" ref="I753" ca="1">IF(N753="Ativo",IFERROR(_xlfn.XLOOKUP(H753,INDIRECT("'TV_"&amp;B753&amp;"'!B:B"),INDIRECT("'TV_"&amp;B753&amp;"'!C:C"),0)-_xlfn.XLOOKUP(H753,INDIRECT("'TV_"&amp;B753&amp;"'!B:B"),INDIRECT("'TV_"&amp;B753&amp;"'!D:D"),0),""),"")</f>
        <v/>
      </c>
      <c r="L753" s="122"/>
      <c r="M753" s="122"/>
      <c r="N753" s="123" t="str">
        <f t="shared" ca="1" si="16"/>
        <v/>
      </c>
      <c r="P753" s="122"/>
      <c r="AD753" s="145"/>
    </row>
    <row r="754" spans="1:30" s="121" customFormat="1" ht="14.25" x14ac:dyDescent="0.3">
      <c r="A754" s="24"/>
      <c r="C754" s="151"/>
      <c r="I754" s="123" t="str" cm="1">
        <f t="array" aca="1" ref="I754" ca="1">IF(N754="Ativo",IFERROR(_xlfn.XLOOKUP(H754,INDIRECT("'TV_"&amp;B754&amp;"'!B:B"),INDIRECT("'TV_"&amp;B754&amp;"'!C:C"),0)-_xlfn.XLOOKUP(H754,INDIRECT("'TV_"&amp;B754&amp;"'!B:B"),INDIRECT("'TV_"&amp;B754&amp;"'!D:D"),0),""),"")</f>
        <v/>
      </c>
      <c r="L754" s="122"/>
      <c r="M754" s="122"/>
      <c r="N754" s="123" t="str">
        <f t="shared" ca="1" si="16"/>
        <v/>
      </c>
      <c r="P754" s="122"/>
      <c r="AD754" s="145"/>
    </row>
    <row r="755" spans="1:30" s="121" customFormat="1" ht="14.25" x14ac:dyDescent="0.3">
      <c r="A755" s="24"/>
      <c r="C755" s="151"/>
      <c r="I755" s="123" t="str" cm="1">
        <f t="array" aca="1" ref="I755" ca="1">IF(N755="Ativo",IFERROR(_xlfn.XLOOKUP(H755,INDIRECT("'TV_"&amp;B755&amp;"'!B:B"),INDIRECT("'TV_"&amp;B755&amp;"'!C:C"),0)-_xlfn.XLOOKUP(H755,INDIRECT("'TV_"&amp;B755&amp;"'!B:B"),INDIRECT("'TV_"&amp;B755&amp;"'!D:D"),0),""),"")</f>
        <v/>
      </c>
      <c r="L755" s="122"/>
      <c r="M755" s="122"/>
      <c r="N755" s="123" t="str">
        <f t="shared" ca="1" si="16"/>
        <v/>
      </c>
      <c r="P755" s="122"/>
      <c r="AD755" s="145"/>
    </row>
    <row r="756" spans="1:30" s="121" customFormat="1" ht="14.25" x14ac:dyDescent="0.3">
      <c r="A756" s="24"/>
      <c r="C756" s="151"/>
      <c r="I756" s="123" t="str" cm="1">
        <f t="array" aca="1" ref="I756" ca="1">IF(N756="Ativo",IFERROR(_xlfn.XLOOKUP(H756,INDIRECT("'TV_"&amp;B756&amp;"'!B:B"),INDIRECT("'TV_"&amp;B756&amp;"'!C:C"),0)-_xlfn.XLOOKUP(H756,INDIRECT("'TV_"&amp;B756&amp;"'!B:B"),INDIRECT("'TV_"&amp;B756&amp;"'!D:D"),0),""),"")</f>
        <v/>
      </c>
      <c r="L756" s="122"/>
      <c r="M756" s="122"/>
      <c r="N756" s="123" t="str">
        <f t="shared" ca="1" si="16"/>
        <v/>
      </c>
      <c r="P756" s="122"/>
      <c r="AD756" s="145"/>
    </row>
    <row r="757" spans="1:30" s="121" customFormat="1" ht="14.25" x14ac:dyDescent="0.3">
      <c r="A757" s="24"/>
      <c r="C757" s="151"/>
      <c r="I757" s="123" t="str" cm="1">
        <f t="array" aca="1" ref="I757" ca="1">IF(N757="Ativo",IFERROR(_xlfn.XLOOKUP(H757,INDIRECT("'TV_"&amp;B757&amp;"'!B:B"),INDIRECT("'TV_"&amp;B757&amp;"'!C:C"),0)-_xlfn.XLOOKUP(H757,INDIRECT("'TV_"&amp;B757&amp;"'!B:B"),INDIRECT("'TV_"&amp;B757&amp;"'!D:D"),0),""),"")</f>
        <v/>
      </c>
      <c r="L757" s="122"/>
      <c r="M757" s="122"/>
      <c r="N757" s="123" t="str">
        <f t="shared" ca="1" si="16"/>
        <v/>
      </c>
      <c r="P757" s="122"/>
      <c r="AD757" s="145"/>
    </row>
    <row r="758" spans="1:30" s="121" customFormat="1" ht="14.25" x14ac:dyDescent="0.3">
      <c r="A758" s="24"/>
      <c r="C758" s="151"/>
      <c r="I758" s="123" t="str" cm="1">
        <f t="array" aca="1" ref="I758" ca="1">IF(N758="Ativo",IFERROR(_xlfn.XLOOKUP(H758,INDIRECT("'TV_"&amp;B758&amp;"'!B:B"),INDIRECT("'TV_"&amp;B758&amp;"'!C:C"),0)-_xlfn.XLOOKUP(H758,INDIRECT("'TV_"&amp;B758&amp;"'!B:B"),INDIRECT("'TV_"&amp;B758&amp;"'!D:D"),0),""),"")</f>
        <v/>
      </c>
      <c r="L758" s="122"/>
      <c r="M758" s="122"/>
      <c r="N758" s="123" t="str">
        <f t="shared" ca="1" si="16"/>
        <v/>
      </c>
      <c r="P758" s="122"/>
      <c r="AD758" s="145"/>
    </row>
    <row r="759" spans="1:30" s="121" customFormat="1" ht="14.25" x14ac:dyDescent="0.3">
      <c r="A759" s="24"/>
      <c r="C759" s="151"/>
      <c r="I759" s="123" t="str" cm="1">
        <f t="array" aca="1" ref="I759" ca="1">IF(N759="Ativo",IFERROR(_xlfn.XLOOKUP(H759,INDIRECT("'TV_"&amp;B759&amp;"'!B:B"),INDIRECT("'TV_"&amp;B759&amp;"'!C:C"),0)-_xlfn.XLOOKUP(H759,INDIRECT("'TV_"&amp;B759&amp;"'!B:B"),INDIRECT("'TV_"&amp;B759&amp;"'!D:D"),0),""),"")</f>
        <v/>
      </c>
      <c r="L759" s="122"/>
      <c r="M759" s="122"/>
      <c r="N759" s="123" t="str">
        <f t="shared" ca="1" si="16"/>
        <v/>
      </c>
      <c r="P759" s="122"/>
      <c r="AD759" s="145"/>
    </row>
    <row r="760" spans="1:30" s="121" customFormat="1" ht="14.25" x14ac:dyDescent="0.3">
      <c r="A760" s="24"/>
      <c r="C760" s="151"/>
      <c r="I760" s="123" t="str" cm="1">
        <f t="array" aca="1" ref="I760" ca="1">IF(N760="Ativo",IFERROR(_xlfn.XLOOKUP(H760,INDIRECT("'TV_"&amp;B760&amp;"'!B:B"),INDIRECT("'TV_"&amp;B760&amp;"'!C:C"),0)-_xlfn.XLOOKUP(H760,INDIRECT("'TV_"&amp;B760&amp;"'!B:B"),INDIRECT("'TV_"&amp;B760&amp;"'!D:D"),0),""),"")</f>
        <v/>
      </c>
      <c r="L760" s="122"/>
      <c r="M760" s="122"/>
      <c r="N760" s="123" t="str">
        <f t="shared" ca="1" si="16"/>
        <v/>
      </c>
      <c r="P760" s="122"/>
      <c r="AD760" s="145"/>
    </row>
    <row r="761" spans="1:30" s="121" customFormat="1" ht="14.25" x14ac:dyDescent="0.3">
      <c r="A761" s="24"/>
      <c r="C761" s="151"/>
      <c r="I761" s="123" t="str" cm="1">
        <f t="array" aca="1" ref="I761" ca="1">IF(N761="Ativo",IFERROR(_xlfn.XLOOKUP(H761,INDIRECT("'TV_"&amp;B761&amp;"'!B:B"),INDIRECT("'TV_"&amp;B761&amp;"'!C:C"),0)-_xlfn.XLOOKUP(H761,INDIRECT("'TV_"&amp;B761&amp;"'!B:B"),INDIRECT("'TV_"&amp;B761&amp;"'!D:D"),0),""),"")</f>
        <v/>
      </c>
      <c r="L761" s="122"/>
      <c r="M761" s="122"/>
      <c r="N761" s="123" t="str">
        <f t="shared" ca="1" si="16"/>
        <v/>
      </c>
      <c r="P761" s="122"/>
      <c r="AD761" s="145"/>
    </row>
    <row r="762" spans="1:30" s="121" customFormat="1" ht="14.25" x14ac:dyDescent="0.3">
      <c r="A762" s="24"/>
      <c r="C762" s="151"/>
      <c r="I762" s="123" t="str" cm="1">
        <f t="array" aca="1" ref="I762" ca="1">IF(N762="Ativo",IFERROR(_xlfn.XLOOKUP(H762,INDIRECT("'TV_"&amp;B762&amp;"'!B:B"),INDIRECT("'TV_"&amp;B762&amp;"'!C:C"),0)-_xlfn.XLOOKUP(H762,INDIRECT("'TV_"&amp;B762&amp;"'!B:B"),INDIRECT("'TV_"&amp;B762&amp;"'!D:D"),0),""),"")</f>
        <v/>
      </c>
      <c r="L762" s="122"/>
      <c r="M762" s="122"/>
      <c r="N762" s="123" t="str">
        <f t="shared" ca="1" si="16"/>
        <v/>
      </c>
      <c r="P762" s="122"/>
      <c r="AD762" s="145"/>
    </row>
    <row r="763" spans="1:30" s="121" customFormat="1" ht="14.25" x14ac:dyDescent="0.3">
      <c r="A763" s="24"/>
      <c r="C763" s="151"/>
      <c r="I763" s="123" t="str" cm="1">
        <f t="array" aca="1" ref="I763" ca="1">IF(N763="Ativo",IFERROR(_xlfn.XLOOKUP(H763,INDIRECT("'TV_"&amp;B763&amp;"'!B:B"),INDIRECT("'TV_"&amp;B763&amp;"'!C:C"),0)-_xlfn.XLOOKUP(H763,INDIRECT("'TV_"&amp;B763&amp;"'!B:B"),INDIRECT("'TV_"&amp;B763&amp;"'!D:D"),0),""),"")</f>
        <v/>
      </c>
      <c r="L763" s="122"/>
      <c r="M763" s="122"/>
      <c r="N763" s="123" t="str">
        <f t="shared" ca="1" si="16"/>
        <v/>
      </c>
      <c r="P763" s="122"/>
      <c r="AD763" s="145"/>
    </row>
    <row r="764" spans="1:30" s="121" customFormat="1" ht="14.25" x14ac:dyDescent="0.3">
      <c r="A764" s="24"/>
      <c r="C764" s="151"/>
      <c r="I764" s="123" t="str" cm="1">
        <f t="array" aca="1" ref="I764" ca="1">IF(N764="Ativo",IFERROR(_xlfn.XLOOKUP(H764,INDIRECT("'TV_"&amp;B764&amp;"'!B:B"),INDIRECT("'TV_"&amp;B764&amp;"'!C:C"),0)-_xlfn.XLOOKUP(H764,INDIRECT("'TV_"&amp;B764&amp;"'!B:B"),INDIRECT("'TV_"&amp;B764&amp;"'!D:D"),0),""),"")</f>
        <v/>
      </c>
      <c r="L764" s="122"/>
      <c r="M764" s="122"/>
      <c r="N764" s="123" t="str">
        <f t="shared" ca="1" si="16"/>
        <v/>
      </c>
      <c r="P764" s="122"/>
      <c r="AD764" s="145"/>
    </row>
    <row r="765" spans="1:30" s="121" customFormat="1" ht="14.25" x14ac:dyDescent="0.3">
      <c r="A765" s="24"/>
      <c r="C765" s="151"/>
      <c r="I765" s="123" t="str" cm="1">
        <f t="array" aca="1" ref="I765" ca="1">IF(N765="Ativo",IFERROR(_xlfn.XLOOKUP(H765,INDIRECT("'TV_"&amp;B765&amp;"'!B:B"),INDIRECT("'TV_"&amp;B765&amp;"'!C:C"),0)-_xlfn.XLOOKUP(H765,INDIRECT("'TV_"&amp;B765&amp;"'!B:B"),INDIRECT("'TV_"&amp;B765&amp;"'!D:D"),0),""),"")</f>
        <v/>
      </c>
      <c r="L765" s="122"/>
      <c r="M765" s="122"/>
      <c r="N765" s="123" t="str">
        <f t="shared" ca="1" si="16"/>
        <v/>
      </c>
      <c r="P765" s="122"/>
      <c r="AD765" s="145"/>
    </row>
    <row r="766" spans="1:30" s="121" customFormat="1" ht="14.25" x14ac:dyDescent="0.3">
      <c r="A766" s="24"/>
      <c r="C766" s="151"/>
      <c r="I766" s="123" t="str" cm="1">
        <f t="array" aca="1" ref="I766" ca="1">IF(N766="Ativo",IFERROR(_xlfn.XLOOKUP(H766,INDIRECT("'TV_"&amp;B766&amp;"'!B:B"),INDIRECT("'TV_"&amp;B766&amp;"'!C:C"),0)-_xlfn.XLOOKUP(H766,INDIRECT("'TV_"&amp;B766&amp;"'!B:B"),INDIRECT("'TV_"&amp;B766&amp;"'!D:D"),0),""),"")</f>
        <v/>
      </c>
      <c r="L766" s="122"/>
      <c r="M766" s="122"/>
      <c r="N766" s="123" t="str">
        <f t="shared" ca="1" si="16"/>
        <v/>
      </c>
      <c r="P766" s="122"/>
      <c r="AD766" s="145"/>
    </row>
    <row r="767" spans="1:30" s="121" customFormat="1" ht="14.25" x14ac:dyDescent="0.3">
      <c r="A767" s="24"/>
      <c r="C767" s="151"/>
      <c r="I767" s="123" t="str" cm="1">
        <f t="array" aca="1" ref="I767" ca="1">IF(N767="Ativo",IFERROR(_xlfn.XLOOKUP(H767,INDIRECT("'TV_"&amp;B767&amp;"'!B:B"),INDIRECT("'TV_"&amp;B767&amp;"'!C:C"),0)-_xlfn.XLOOKUP(H767,INDIRECT("'TV_"&amp;B767&amp;"'!B:B"),INDIRECT("'TV_"&amp;B767&amp;"'!D:D"),0),""),"")</f>
        <v/>
      </c>
      <c r="L767" s="122"/>
      <c r="M767" s="122"/>
      <c r="N767" s="123" t="str">
        <f t="shared" ca="1" si="16"/>
        <v/>
      </c>
      <c r="P767" s="122"/>
      <c r="AD767" s="145"/>
    </row>
    <row r="768" spans="1:30" s="121" customFormat="1" ht="14.25" x14ac:dyDescent="0.3">
      <c r="A768" s="24"/>
      <c r="C768" s="151"/>
      <c r="I768" s="123" t="str" cm="1">
        <f t="array" aca="1" ref="I768" ca="1">IF(N768="Ativo",IFERROR(_xlfn.XLOOKUP(H768,INDIRECT("'TV_"&amp;B768&amp;"'!B:B"),INDIRECT("'TV_"&amp;B768&amp;"'!C:C"),0)-_xlfn.XLOOKUP(H768,INDIRECT("'TV_"&amp;B768&amp;"'!B:B"),INDIRECT("'TV_"&amp;B768&amp;"'!D:D"),0),""),"")</f>
        <v/>
      </c>
      <c r="L768" s="122"/>
      <c r="M768" s="122"/>
      <c r="N768" s="123" t="str">
        <f t="shared" ca="1" si="16"/>
        <v/>
      </c>
      <c r="P768" s="122"/>
      <c r="AD768" s="145"/>
    </row>
    <row r="769" spans="1:30" s="121" customFormat="1" ht="14.25" x14ac:dyDescent="0.3">
      <c r="A769" s="24"/>
      <c r="C769" s="151"/>
      <c r="I769" s="123" t="str" cm="1">
        <f t="array" aca="1" ref="I769" ca="1">IF(N769="Ativo",IFERROR(_xlfn.XLOOKUP(H769,INDIRECT("'TV_"&amp;B769&amp;"'!B:B"),INDIRECT("'TV_"&amp;B769&amp;"'!C:C"),0)-_xlfn.XLOOKUP(H769,INDIRECT("'TV_"&amp;B769&amp;"'!B:B"),INDIRECT("'TV_"&amp;B769&amp;"'!D:D"),0),""),"")</f>
        <v/>
      </c>
      <c r="L769" s="122"/>
      <c r="M769" s="122"/>
      <c r="N769" s="123" t="str">
        <f t="shared" ca="1" si="16"/>
        <v/>
      </c>
      <c r="P769" s="122"/>
      <c r="AD769" s="145"/>
    </row>
    <row r="770" spans="1:30" s="121" customFormat="1" ht="14.25" x14ac:dyDescent="0.3">
      <c r="A770" s="24"/>
      <c r="C770" s="151"/>
      <c r="I770" s="123" t="str" cm="1">
        <f t="array" aca="1" ref="I770" ca="1">IF(N770="Ativo",IFERROR(_xlfn.XLOOKUP(H770,INDIRECT("'TV_"&amp;B770&amp;"'!B:B"),INDIRECT("'TV_"&amp;B770&amp;"'!C:C"),0)-_xlfn.XLOOKUP(H770,INDIRECT("'TV_"&amp;B770&amp;"'!B:B"),INDIRECT("'TV_"&amp;B770&amp;"'!D:D"),0),""),"")</f>
        <v/>
      </c>
      <c r="L770" s="122"/>
      <c r="M770" s="122"/>
      <c r="N770" s="123" t="str">
        <f t="shared" ca="1" si="16"/>
        <v/>
      </c>
      <c r="P770" s="122"/>
      <c r="AD770" s="145"/>
    </row>
    <row r="771" spans="1:30" s="121" customFormat="1" ht="14.25" x14ac:dyDescent="0.3">
      <c r="A771" s="24"/>
      <c r="C771" s="151"/>
      <c r="I771" s="123" t="str" cm="1">
        <f t="array" aca="1" ref="I771" ca="1">IF(N771="Ativo",IFERROR(_xlfn.XLOOKUP(H771,INDIRECT("'TV_"&amp;B771&amp;"'!B:B"),INDIRECT("'TV_"&amp;B771&amp;"'!C:C"),0)-_xlfn.XLOOKUP(H771,INDIRECT("'TV_"&amp;B771&amp;"'!B:B"),INDIRECT("'TV_"&amp;B771&amp;"'!D:D"),0),""),"")</f>
        <v/>
      </c>
      <c r="L771" s="122"/>
      <c r="M771" s="122"/>
      <c r="N771" s="123" t="str">
        <f t="shared" ca="1" si="16"/>
        <v/>
      </c>
      <c r="P771" s="122"/>
      <c r="AD771" s="145"/>
    </row>
    <row r="772" spans="1:30" s="121" customFormat="1" ht="14.25" x14ac:dyDescent="0.3">
      <c r="A772" s="24"/>
      <c r="C772" s="151"/>
      <c r="I772" s="123" t="str" cm="1">
        <f t="array" aca="1" ref="I772" ca="1">IF(N772="Ativo",IFERROR(_xlfn.XLOOKUP(H772,INDIRECT("'TV_"&amp;B772&amp;"'!B:B"),INDIRECT("'TV_"&amp;B772&amp;"'!C:C"),0)-_xlfn.XLOOKUP(H772,INDIRECT("'TV_"&amp;B772&amp;"'!B:B"),INDIRECT("'TV_"&amp;B772&amp;"'!D:D"),0),""),"")</f>
        <v/>
      </c>
      <c r="L772" s="122"/>
      <c r="M772" s="122"/>
      <c r="N772" s="123" t="str">
        <f t="shared" ca="1" si="16"/>
        <v/>
      </c>
      <c r="P772" s="122"/>
      <c r="AD772" s="145"/>
    </row>
    <row r="773" spans="1:30" s="121" customFormat="1" ht="14.25" x14ac:dyDescent="0.3">
      <c r="A773" s="24"/>
      <c r="C773" s="151"/>
      <c r="I773" s="123" t="str" cm="1">
        <f t="array" aca="1" ref="I773" ca="1">IF(N773="Ativo",IFERROR(_xlfn.XLOOKUP(H773,INDIRECT("'TV_"&amp;B773&amp;"'!B:B"),INDIRECT("'TV_"&amp;B773&amp;"'!C:C"),0)-_xlfn.XLOOKUP(H773,INDIRECT("'TV_"&amp;B773&amp;"'!B:B"),INDIRECT("'TV_"&amp;B773&amp;"'!D:D"),0),""),"")</f>
        <v/>
      </c>
      <c r="L773" s="122"/>
      <c r="M773" s="122"/>
      <c r="N773" s="123" t="str">
        <f t="shared" ca="1" si="16"/>
        <v/>
      </c>
      <c r="P773" s="122"/>
      <c r="AD773" s="145"/>
    </row>
    <row r="774" spans="1:30" s="121" customFormat="1" ht="14.25" x14ac:dyDescent="0.3">
      <c r="A774" s="24"/>
      <c r="C774" s="151"/>
      <c r="I774" s="123" t="str" cm="1">
        <f t="array" aca="1" ref="I774" ca="1">IF(N774="Ativo",IFERROR(_xlfn.XLOOKUP(H774,INDIRECT("'TV_"&amp;B774&amp;"'!B:B"),INDIRECT("'TV_"&amp;B774&amp;"'!C:C"),0)-_xlfn.XLOOKUP(H774,INDIRECT("'TV_"&amp;B774&amp;"'!B:B"),INDIRECT("'TV_"&amp;B774&amp;"'!D:D"),0),""),"")</f>
        <v/>
      </c>
      <c r="L774" s="122"/>
      <c r="M774" s="122"/>
      <c r="N774" s="123" t="str">
        <f t="shared" ca="1" si="16"/>
        <v/>
      </c>
      <c r="P774" s="122"/>
      <c r="AD774" s="145"/>
    </row>
    <row r="775" spans="1:30" s="121" customFormat="1" ht="14.25" x14ac:dyDescent="0.3">
      <c r="A775" s="24"/>
      <c r="C775" s="151"/>
      <c r="I775" s="123" t="str" cm="1">
        <f t="array" aca="1" ref="I775" ca="1">IF(N775="Ativo",IFERROR(_xlfn.XLOOKUP(H775,INDIRECT("'TV_"&amp;B775&amp;"'!B:B"),INDIRECT("'TV_"&amp;B775&amp;"'!C:C"),0)-_xlfn.XLOOKUP(H775,INDIRECT("'TV_"&amp;B775&amp;"'!B:B"),INDIRECT("'TV_"&amp;B775&amp;"'!D:D"),0),""),"")</f>
        <v/>
      </c>
      <c r="L775" s="122"/>
      <c r="M775" s="122"/>
      <c r="N775" s="123" t="str">
        <f t="shared" ca="1" si="16"/>
        <v/>
      </c>
      <c r="P775" s="122"/>
      <c r="AD775" s="145"/>
    </row>
    <row r="776" spans="1:30" s="121" customFormat="1" ht="14.25" x14ac:dyDescent="0.3">
      <c r="A776" s="24"/>
      <c r="C776" s="151"/>
      <c r="I776" s="123" t="str" cm="1">
        <f t="array" aca="1" ref="I776" ca="1">IF(N776="Ativo",IFERROR(_xlfn.XLOOKUP(H776,INDIRECT("'TV_"&amp;B776&amp;"'!B:B"),INDIRECT("'TV_"&amp;B776&amp;"'!C:C"),0)-_xlfn.XLOOKUP(H776,INDIRECT("'TV_"&amp;B776&amp;"'!B:B"),INDIRECT("'TV_"&amp;B776&amp;"'!D:D"),0),""),"")</f>
        <v/>
      </c>
      <c r="L776" s="122"/>
      <c r="M776" s="122"/>
      <c r="N776" s="123" t="str">
        <f t="shared" ca="1" si="16"/>
        <v/>
      </c>
      <c r="P776" s="122"/>
      <c r="AD776" s="145"/>
    </row>
    <row r="777" spans="1:30" s="121" customFormat="1" ht="14.25" x14ac:dyDescent="0.3">
      <c r="A777" s="24"/>
      <c r="C777" s="151"/>
      <c r="I777" s="123" t="str" cm="1">
        <f t="array" aca="1" ref="I777" ca="1">IF(N777="Ativo",IFERROR(_xlfn.XLOOKUP(H777,INDIRECT("'TV_"&amp;B777&amp;"'!B:B"),INDIRECT("'TV_"&amp;B777&amp;"'!C:C"),0)-_xlfn.XLOOKUP(H777,INDIRECT("'TV_"&amp;B777&amp;"'!B:B"),INDIRECT("'TV_"&amp;B777&amp;"'!D:D"),0),""),"")</f>
        <v/>
      </c>
      <c r="L777" s="122"/>
      <c r="M777" s="122"/>
      <c r="N777" s="123" t="str">
        <f t="shared" ca="1" si="16"/>
        <v/>
      </c>
      <c r="P777" s="122"/>
      <c r="AD777" s="145"/>
    </row>
    <row r="778" spans="1:30" s="121" customFormat="1" ht="14.25" x14ac:dyDescent="0.3">
      <c r="A778" s="24"/>
      <c r="C778" s="151"/>
      <c r="I778" s="123" t="str" cm="1">
        <f t="array" aca="1" ref="I778" ca="1">IF(N778="Ativo",IFERROR(_xlfn.XLOOKUP(H778,INDIRECT("'TV_"&amp;B778&amp;"'!B:B"),INDIRECT("'TV_"&amp;B778&amp;"'!C:C"),0)-_xlfn.XLOOKUP(H778,INDIRECT("'TV_"&amp;B778&amp;"'!B:B"),INDIRECT("'TV_"&amp;B778&amp;"'!D:D"),0),""),"")</f>
        <v/>
      </c>
      <c r="L778" s="122"/>
      <c r="M778" s="122"/>
      <c r="N778" s="123" t="str">
        <f t="shared" ca="1" si="16"/>
        <v/>
      </c>
      <c r="P778" s="122"/>
      <c r="AD778" s="145"/>
    </row>
    <row r="779" spans="1:30" s="121" customFormat="1" ht="14.25" x14ac:dyDescent="0.3">
      <c r="A779" s="24"/>
      <c r="C779" s="151"/>
      <c r="I779" s="123" t="str" cm="1">
        <f t="array" aca="1" ref="I779" ca="1">IF(N779="Ativo",IFERROR(_xlfn.XLOOKUP(H779,INDIRECT("'TV_"&amp;B779&amp;"'!B:B"),INDIRECT("'TV_"&amp;B779&amp;"'!C:C"),0)-_xlfn.XLOOKUP(H779,INDIRECT("'TV_"&amp;B779&amp;"'!B:B"),INDIRECT("'TV_"&amp;B779&amp;"'!D:D"),0),""),"")</f>
        <v/>
      </c>
      <c r="L779" s="122"/>
      <c r="M779" s="122"/>
      <c r="N779" s="123" t="str">
        <f t="shared" ca="1" si="16"/>
        <v/>
      </c>
      <c r="P779" s="122"/>
      <c r="AD779" s="145"/>
    </row>
    <row r="780" spans="1:30" s="121" customFormat="1" ht="14.25" x14ac:dyDescent="0.3">
      <c r="A780" s="24"/>
      <c r="C780" s="151"/>
      <c r="I780" s="123" t="str" cm="1">
        <f t="array" aca="1" ref="I780" ca="1">IF(N780="Ativo",IFERROR(_xlfn.XLOOKUP(H780,INDIRECT("'TV_"&amp;B780&amp;"'!B:B"),INDIRECT("'TV_"&amp;B780&amp;"'!C:C"),0)-_xlfn.XLOOKUP(H780,INDIRECT("'TV_"&amp;B780&amp;"'!B:B"),INDIRECT("'TV_"&amp;B780&amp;"'!D:D"),0),""),"")</f>
        <v/>
      </c>
      <c r="L780" s="122"/>
      <c r="M780" s="122"/>
      <c r="N780" s="123" t="str">
        <f t="shared" ca="1" si="16"/>
        <v/>
      </c>
      <c r="P780" s="122"/>
      <c r="AD780" s="145"/>
    </row>
    <row r="781" spans="1:30" s="121" customFormat="1" ht="14.25" x14ac:dyDescent="0.3">
      <c r="A781" s="24"/>
      <c r="C781" s="151"/>
      <c r="I781" s="123" t="str" cm="1">
        <f t="array" aca="1" ref="I781" ca="1">IF(N781="Ativo",IFERROR(_xlfn.XLOOKUP(H781,INDIRECT("'TV_"&amp;B781&amp;"'!B:B"),INDIRECT("'TV_"&amp;B781&amp;"'!C:C"),0)-_xlfn.XLOOKUP(H781,INDIRECT("'TV_"&amp;B781&amp;"'!B:B"),INDIRECT("'TV_"&amp;B781&amp;"'!D:D"),0),""),"")</f>
        <v/>
      </c>
      <c r="L781" s="122"/>
      <c r="M781" s="122"/>
      <c r="N781" s="123" t="str">
        <f t="shared" ca="1" si="16"/>
        <v/>
      </c>
      <c r="P781" s="122"/>
      <c r="AD781" s="145"/>
    </row>
    <row r="782" spans="1:30" s="121" customFormat="1" ht="14.25" x14ac:dyDescent="0.3">
      <c r="A782" s="24"/>
      <c r="C782" s="151"/>
      <c r="I782" s="123" t="str" cm="1">
        <f t="array" aca="1" ref="I782" ca="1">IF(N782="Ativo",IFERROR(_xlfn.XLOOKUP(H782,INDIRECT("'TV_"&amp;B782&amp;"'!B:B"),INDIRECT("'TV_"&amp;B782&amp;"'!C:C"),0)-_xlfn.XLOOKUP(H782,INDIRECT("'TV_"&amp;B782&amp;"'!B:B"),INDIRECT("'TV_"&amp;B782&amp;"'!D:D"),0),""),"")</f>
        <v/>
      </c>
      <c r="L782" s="122"/>
      <c r="M782" s="122"/>
      <c r="N782" s="123" t="str">
        <f t="shared" ca="1" si="16"/>
        <v/>
      </c>
      <c r="P782" s="122"/>
      <c r="AD782" s="145"/>
    </row>
    <row r="783" spans="1:30" s="121" customFormat="1" ht="14.25" x14ac:dyDescent="0.3">
      <c r="A783" s="24"/>
      <c r="C783" s="151"/>
      <c r="I783" s="123" t="str" cm="1">
        <f t="array" aca="1" ref="I783" ca="1">IF(N783="Ativo",IFERROR(_xlfn.XLOOKUP(H783,INDIRECT("'TV_"&amp;B783&amp;"'!B:B"),INDIRECT("'TV_"&amp;B783&amp;"'!C:C"),0)-_xlfn.XLOOKUP(H783,INDIRECT("'TV_"&amp;B783&amp;"'!B:B"),INDIRECT("'TV_"&amp;B783&amp;"'!D:D"),0),""),"")</f>
        <v/>
      </c>
      <c r="L783" s="122"/>
      <c r="M783" s="122"/>
      <c r="N783" s="123" t="str">
        <f t="shared" ca="1" si="16"/>
        <v/>
      </c>
      <c r="P783" s="122"/>
      <c r="AD783" s="145"/>
    </row>
    <row r="784" spans="1:30" s="121" customFormat="1" ht="14.25" x14ac:dyDescent="0.3">
      <c r="A784" s="24"/>
      <c r="C784" s="151"/>
      <c r="I784" s="123" t="str" cm="1">
        <f t="array" aca="1" ref="I784" ca="1">IF(N784="Ativo",IFERROR(_xlfn.XLOOKUP(H784,INDIRECT("'TV_"&amp;B784&amp;"'!B:B"),INDIRECT("'TV_"&amp;B784&amp;"'!C:C"),0)-_xlfn.XLOOKUP(H784,INDIRECT("'TV_"&amp;B784&amp;"'!B:B"),INDIRECT("'TV_"&amp;B784&amp;"'!D:D"),0),""),"")</f>
        <v/>
      </c>
      <c r="L784" s="122"/>
      <c r="M784" s="122"/>
      <c r="N784" s="123" t="str">
        <f t="shared" ca="1" si="16"/>
        <v/>
      </c>
      <c r="P784" s="122"/>
      <c r="AD784" s="145"/>
    </row>
    <row r="785" spans="1:30" s="121" customFormat="1" ht="14.25" x14ac:dyDescent="0.3">
      <c r="A785" s="24"/>
      <c r="C785" s="151"/>
      <c r="I785" s="123" t="str" cm="1">
        <f t="array" aca="1" ref="I785" ca="1">IF(N785="Ativo",IFERROR(_xlfn.XLOOKUP(H785,INDIRECT("'TV_"&amp;B785&amp;"'!B:B"),INDIRECT("'TV_"&amp;B785&amp;"'!C:C"),0)-_xlfn.XLOOKUP(H785,INDIRECT("'TV_"&amp;B785&amp;"'!B:B"),INDIRECT("'TV_"&amp;B785&amp;"'!D:D"),0),""),"")</f>
        <v/>
      </c>
      <c r="L785" s="122"/>
      <c r="M785" s="122"/>
      <c r="N785" s="123" t="str">
        <f t="shared" ca="1" si="16"/>
        <v/>
      </c>
      <c r="P785" s="122"/>
      <c r="AD785" s="145"/>
    </row>
    <row r="786" spans="1:30" s="121" customFormat="1" ht="14.25" x14ac:dyDescent="0.3">
      <c r="A786" s="24"/>
      <c r="C786" s="151"/>
      <c r="I786" s="123" t="str" cm="1">
        <f t="array" aca="1" ref="I786" ca="1">IF(N786="Ativo",IFERROR(_xlfn.XLOOKUP(H786,INDIRECT("'TV_"&amp;B786&amp;"'!B:B"),INDIRECT("'TV_"&amp;B786&amp;"'!C:C"),0)-_xlfn.XLOOKUP(H786,INDIRECT("'TV_"&amp;B786&amp;"'!B:B"),INDIRECT("'TV_"&amp;B786&amp;"'!D:D"),0),""),"")</f>
        <v/>
      </c>
      <c r="L786" s="122"/>
      <c r="M786" s="122"/>
      <c r="N786" s="123" t="str">
        <f t="shared" ca="1" si="16"/>
        <v/>
      </c>
      <c r="P786" s="122"/>
      <c r="AD786" s="145"/>
    </row>
    <row r="787" spans="1:30" s="121" customFormat="1" ht="14.25" x14ac:dyDescent="0.3">
      <c r="A787" s="24"/>
      <c r="C787" s="151"/>
      <c r="I787" s="123" t="str" cm="1">
        <f t="array" aca="1" ref="I787" ca="1">IF(N787="Ativo",IFERROR(_xlfn.XLOOKUP(H787,INDIRECT("'TV_"&amp;B787&amp;"'!B:B"),INDIRECT("'TV_"&amp;B787&amp;"'!C:C"),0)-_xlfn.XLOOKUP(H787,INDIRECT("'TV_"&amp;B787&amp;"'!B:B"),INDIRECT("'TV_"&amp;B787&amp;"'!D:D"),0),""),"")</f>
        <v/>
      </c>
      <c r="L787" s="122"/>
      <c r="M787" s="122"/>
      <c r="N787" s="123" t="str">
        <f t="shared" ca="1" si="16"/>
        <v/>
      </c>
      <c r="P787" s="122"/>
      <c r="AD787" s="145"/>
    </row>
    <row r="788" spans="1:30" s="121" customFormat="1" ht="14.25" x14ac:dyDescent="0.3">
      <c r="A788" s="24"/>
      <c r="C788" s="151"/>
      <c r="I788" s="123" t="str" cm="1">
        <f t="array" aca="1" ref="I788" ca="1">IF(N788="Ativo",IFERROR(_xlfn.XLOOKUP(H788,INDIRECT("'TV_"&amp;B788&amp;"'!B:B"),INDIRECT("'TV_"&amp;B788&amp;"'!C:C"),0)-_xlfn.XLOOKUP(H788,INDIRECT("'TV_"&amp;B788&amp;"'!B:B"),INDIRECT("'TV_"&amp;B788&amp;"'!D:D"),0),""),"")</f>
        <v/>
      </c>
      <c r="L788" s="122"/>
      <c r="M788" s="122"/>
      <c r="N788" s="123" t="str">
        <f t="shared" ca="1" si="16"/>
        <v/>
      </c>
      <c r="P788" s="122"/>
      <c r="AD788" s="145"/>
    </row>
    <row r="789" spans="1:30" s="121" customFormat="1" ht="14.25" x14ac:dyDescent="0.3">
      <c r="A789" s="24"/>
      <c r="C789" s="151"/>
      <c r="I789" s="123" t="str" cm="1">
        <f t="array" aca="1" ref="I789" ca="1">IF(N789="Ativo",IFERROR(_xlfn.XLOOKUP(H789,INDIRECT("'TV_"&amp;B789&amp;"'!B:B"),INDIRECT("'TV_"&amp;B789&amp;"'!C:C"),0)-_xlfn.XLOOKUP(H789,INDIRECT("'TV_"&amp;B789&amp;"'!B:B"),INDIRECT("'TV_"&amp;B789&amp;"'!D:D"),0),""),"")</f>
        <v/>
      </c>
      <c r="L789" s="122"/>
      <c r="M789" s="122"/>
      <c r="N789" s="123" t="str">
        <f t="shared" ca="1" si="16"/>
        <v/>
      </c>
      <c r="P789" s="122"/>
      <c r="AD789" s="145"/>
    </row>
    <row r="790" spans="1:30" s="121" customFormat="1" ht="14.25" x14ac:dyDescent="0.3">
      <c r="A790" s="24"/>
      <c r="C790" s="151"/>
      <c r="I790" s="123" t="str" cm="1">
        <f t="array" aca="1" ref="I790" ca="1">IF(N790="Ativo",IFERROR(_xlfn.XLOOKUP(H790,INDIRECT("'TV_"&amp;B790&amp;"'!B:B"),INDIRECT("'TV_"&amp;B790&amp;"'!C:C"),0)-_xlfn.XLOOKUP(H790,INDIRECT("'TV_"&amp;B790&amp;"'!B:B"),INDIRECT("'TV_"&amp;B790&amp;"'!D:D"),0),""),"")</f>
        <v/>
      </c>
      <c r="L790" s="122"/>
      <c r="M790" s="122"/>
      <c r="N790" s="123" t="str">
        <f t="shared" ca="1" si="16"/>
        <v/>
      </c>
      <c r="P790" s="122"/>
      <c r="AD790" s="145"/>
    </row>
    <row r="791" spans="1:30" s="121" customFormat="1" ht="14.25" x14ac:dyDescent="0.3">
      <c r="A791" s="24"/>
      <c r="C791" s="151"/>
      <c r="I791" s="123" t="str" cm="1">
        <f t="array" aca="1" ref="I791" ca="1">IF(N791="Ativo",IFERROR(_xlfn.XLOOKUP(H791,INDIRECT("'TV_"&amp;B791&amp;"'!B:B"),INDIRECT("'TV_"&amp;B791&amp;"'!C:C"),0)-_xlfn.XLOOKUP(H791,INDIRECT("'TV_"&amp;B791&amp;"'!B:B"),INDIRECT("'TV_"&amp;B791&amp;"'!D:D"),0),""),"")</f>
        <v/>
      </c>
      <c r="L791" s="122"/>
      <c r="M791" s="122"/>
      <c r="N791" s="123" t="str">
        <f t="shared" ca="1" si="16"/>
        <v/>
      </c>
      <c r="P791" s="122"/>
      <c r="AD791" s="145"/>
    </row>
    <row r="792" spans="1:30" s="121" customFormat="1" ht="14.25" x14ac:dyDescent="0.3">
      <c r="A792" s="24"/>
      <c r="C792" s="151"/>
      <c r="I792" s="123" t="str" cm="1">
        <f t="array" aca="1" ref="I792" ca="1">IF(N792="Ativo",IFERROR(_xlfn.XLOOKUP(H792,INDIRECT("'TV_"&amp;B792&amp;"'!B:B"),INDIRECT("'TV_"&amp;B792&amp;"'!C:C"),0)-_xlfn.XLOOKUP(H792,INDIRECT("'TV_"&amp;B792&amp;"'!B:B"),INDIRECT("'TV_"&amp;B792&amp;"'!D:D"),0),""),"")</f>
        <v/>
      </c>
      <c r="L792" s="122"/>
      <c r="M792" s="122"/>
      <c r="N792" s="123" t="str">
        <f t="shared" ref="N792:N855" ca="1" si="17">IF(M792="","",IF(O792="Em negociação",IF(TODAY()-L792&gt;5,"Inativo","Ativo"),IF(O792="Instalado",IF(IF(K$2=FALSE,I$1,TODAY())&lt;=M792,"Ativo","Inativo"),IF(O792="Fechamento",IF(IF(K$2=FALSE,I$1,TODAY())&lt;=M792,"Ativo","Inativo"),"Inativo"))))</f>
        <v/>
      </c>
      <c r="P792" s="122"/>
      <c r="AD792" s="145"/>
    </row>
    <row r="793" spans="1:30" s="121" customFormat="1" ht="14.25" x14ac:dyDescent="0.3">
      <c r="A793" s="24"/>
      <c r="C793" s="151"/>
      <c r="I793" s="123" t="str" cm="1">
        <f t="array" aca="1" ref="I793" ca="1">IF(N793="Ativo",IFERROR(_xlfn.XLOOKUP(H793,INDIRECT("'TV_"&amp;B793&amp;"'!B:B"),INDIRECT("'TV_"&amp;B793&amp;"'!C:C"),0)-_xlfn.XLOOKUP(H793,INDIRECT("'TV_"&amp;B793&amp;"'!B:B"),INDIRECT("'TV_"&amp;B793&amp;"'!D:D"),0),""),"")</f>
        <v/>
      </c>
      <c r="L793" s="122"/>
      <c r="M793" s="122"/>
      <c r="N793" s="123" t="str">
        <f t="shared" ca="1" si="17"/>
        <v/>
      </c>
      <c r="P793" s="122"/>
      <c r="AD793" s="145"/>
    </row>
    <row r="794" spans="1:30" s="121" customFormat="1" ht="14.25" x14ac:dyDescent="0.3">
      <c r="A794" s="24"/>
      <c r="C794" s="151"/>
      <c r="I794" s="123" t="str" cm="1">
        <f t="array" aca="1" ref="I794" ca="1">IF(N794="Ativo",IFERROR(_xlfn.XLOOKUP(H794,INDIRECT("'TV_"&amp;B794&amp;"'!B:B"),INDIRECT("'TV_"&amp;B794&amp;"'!C:C"),0)-_xlfn.XLOOKUP(H794,INDIRECT("'TV_"&amp;B794&amp;"'!B:B"),INDIRECT("'TV_"&amp;B794&amp;"'!D:D"),0),""),"")</f>
        <v/>
      </c>
      <c r="L794" s="122"/>
      <c r="M794" s="122"/>
      <c r="N794" s="123" t="str">
        <f t="shared" ca="1" si="17"/>
        <v/>
      </c>
      <c r="P794" s="122"/>
      <c r="AD794" s="145"/>
    </row>
    <row r="795" spans="1:30" s="121" customFormat="1" ht="14.25" x14ac:dyDescent="0.3">
      <c r="A795" s="24"/>
      <c r="C795" s="151"/>
      <c r="I795" s="123" t="str" cm="1">
        <f t="array" aca="1" ref="I795" ca="1">IF(N795="Ativo",IFERROR(_xlfn.XLOOKUP(H795,INDIRECT("'TV_"&amp;B795&amp;"'!B:B"),INDIRECT("'TV_"&amp;B795&amp;"'!C:C"),0)-_xlfn.XLOOKUP(H795,INDIRECT("'TV_"&amp;B795&amp;"'!B:B"),INDIRECT("'TV_"&amp;B795&amp;"'!D:D"),0),""),"")</f>
        <v/>
      </c>
      <c r="L795" s="122"/>
      <c r="M795" s="122"/>
      <c r="N795" s="123" t="str">
        <f t="shared" ca="1" si="17"/>
        <v/>
      </c>
      <c r="P795" s="122"/>
      <c r="AD795" s="145"/>
    </row>
    <row r="796" spans="1:30" s="121" customFormat="1" ht="14.25" x14ac:dyDescent="0.3">
      <c r="A796" s="24"/>
      <c r="C796" s="151"/>
      <c r="I796" s="123" t="str" cm="1">
        <f t="array" aca="1" ref="I796" ca="1">IF(N796="Ativo",IFERROR(_xlfn.XLOOKUP(H796,INDIRECT("'TV_"&amp;B796&amp;"'!B:B"),INDIRECT("'TV_"&amp;B796&amp;"'!C:C"),0)-_xlfn.XLOOKUP(H796,INDIRECT("'TV_"&amp;B796&amp;"'!B:B"),INDIRECT("'TV_"&amp;B796&amp;"'!D:D"),0),""),"")</f>
        <v/>
      </c>
      <c r="L796" s="122"/>
      <c r="M796" s="122"/>
      <c r="N796" s="123" t="str">
        <f t="shared" ca="1" si="17"/>
        <v/>
      </c>
      <c r="P796" s="122"/>
      <c r="AD796" s="145"/>
    </row>
    <row r="797" spans="1:30" s="121" customFormat="1" ht="14.25" x14ac:dyDescent="0.3">
      <c r="A797" s="24"/>
      <c r="C797" s="151"/>
      <c r="I797" s="123" t="str" cm="1">
        <f t="array" aca="1" ref="I797" ca="1">IF(N797="Ativo",IFERROR(_xlfn.XLOOKUP(H797,INDIRECT("'TV_"&amp;B797&amp;"'!B:B"),INDIRECT("'TV_"&amp;B797&amp;"'!C:C"),0)-_xlfn.XLOOKUP(H797,INDIRECT("'TV_"&amp;B797&amp;"'!B:B"),INDIRECT("'TV_"&amp;B797&amp;"'!D:D"),0),""),"")</f>
        <v/>
      </c>
      <c r="L797" s="122"/>
      <c r="M797" s="122"/>
      <c r="N797" s="123" t="str">
        <f t="shared" ca="1" si="17"/>
        <v/>
      </c>
      <c r="P797" s="122"/>
      <c r="AD797" s="145"/>
    </row>
    <row r="798" spans="1:30" s="121" customFormat="1" ht="14.25" x14ac:dyDescent="0.3">
      <c r="A798" s="24"/>
      <c r="C798" s="151"/>
      <c r="I798" s="123" t="str" cm="1">
        <f t="array" aca="1" ref="I798" ca="1">IF(N798="Ativo",IFERROR(_xlfn.XLOOKUP(H798,INDIRECT("'TV_"&amp;B798&amp;"'!B:B"),INDIRECT("'TV_"&amp;B798&amp;"'!C:C"),0)-_xlfn.XLOOKUP(H798,INDIRECT("'TV_"&amp;B798&amp;"'!B:B"),INDIRECT("'TV_"&amp;B798&amp;"'!D:D"),0),""),"")</f>
        <v/>
      </c>
      <c r="L798" s="122"/>
      <c r="M798" s="122"/>
      <c r="N798" s="123" t="str">
        <f t="shared" ca="1" si="17"/>
        <v/>
      </c>
      <c r="P798" s="122"/>
      <c r="AD798" s="145"/>
    </row>
    <row r="799" spans="1:30" s="121" customFormat="1" ht="14.25" x14ac:dyDescent="0.3">
      <c r="A799" s="24"/>
      <c r="C799" s="151"/>
      <c r="I799" s="123" t="str" cm="1">
        <f t="array" aca="1" ref="I799" ca="1">IF(N799="Ativo",IFERROR(_xlfn.XLOOKUP(H799,INDIRECT("'TV_"&amp;B799&amp;"'!B:B"),INDIRECT("'TV_"&amp;B799&amp;"'!C:C"),0)-_xlfn.XLOOKUP(H799,INDIRECT("'TV_"&amp;B799&amp;"'!B:B"),INDIRECT("'TV_"&amp;B799&amp;"'!D:D"),0),""),"")</f>
        <v/>
      </c>
      <c r="L799" s="122"/>
      <c r="M799" s="122"/>
      <c r="N799" s="123" t="str">
        <f t="shared" ca="1" si="17"/>
        <v/>
      </c>
      <c r="P799" s="122"/>
      <c r="AD799" s="145"/>
    </row>
    <row r="800" spans="1:30" s="121" customFormat="1" ht="14.25" x14ac:dyDescent="0.3">
      <c r="A800" s="24"/>
      <c r="C800" s="151"/>
      <c r="I800" s="123" t="str" cm="1">
        <f t="array" aca="1" ref="I800" ca="1">IF(N800="Ativo",IFERROR(_xlfn.XLOOKUP(H800,INDIRECT("'TV_"&amp;B800&amp;"'!B:B"),INDIRECT("'TV_"&amp;B800&amp;"'!C:C"),0)-_xlfn.XLOOKUP(H800,INDIRECT("'TV_"&amp;B800&amp;"'!B:B"),INDIRECT("'TV_"&amp;B800&amp;"'!D:D"),0),""),"")</f>
        <v/>
      </c>
      <c r="L800" s="122"/>
      <c r="M800" s="122"/>
      <c r="N800" s="123" t="str">
        <f t="shared" ca="1" si="17"/>
        <v/>
      </c>
      <c r="P800" s="122"/>
      <c r="AD800" s="145"/>
    </row>
    <row r="801" spans="1:30" s="121" customFormat="1" ht="14.25" x14ac:dyDescent="0.3">
      <c r="A801" s="24"/>
      <c r="C801" s="151"/>
      <c r="I801" s="123" t="str" cm="1">
        <f t="array" aca="1" ref="I801" ca="1">IF(N801="Ativo",IFERROR(_xlfn.XLOOKUP(H801,INDIRECT("'TV_"&amp;B801&amp;"'!B:B"),INDIRECT("'TV_"&amp;B801&amp;"'!C:C"),0)-_xlfn.XLOOKUP(H801,INDIRECT("'TV_"&amp;B801&amp;"'!B:B"),INDIRECT("'TV_"&amp;B801&amp;"'!D:D"),0),""),"")</f>
        <v/>
      </c>
      <c r="L801" s="122"/>
      <c r="M801" s="122"/>
      <c r="N801" s="123" t="str">
        <f t="shared" ca="1" si="17"/>
        <v/>
      </c>
      <c r="P801" s="122"/>
      <c r="AD801" s="145"/>
    </row>
    <row r="802" spans="1:30" s="121" customFormat="1" ht="14.25" x14ac:dyDescent="0.3">
      <c r="A802" s="24"/>
      <c r="C802" s="151"/>
      <c r="I802" s="123" t="str" cm="1">
        <f t="array" aca="1" ref="I802" ca="1">IF(N802="Ativo",IFERROR(_xlfn.XLOOKUP(H802,INDIRECT("'TV_"&amp;B802&amp;"'!B:B"),INDIRECT("'TV_"&amp;B802&amp;"'!C:C"),0)-_xlfn.XLOOKUP(H802,INDIRECT("'TV_"&amp;B802&amp;"'!B:B"),INDIRECT("'TV_"&amp;B802&amp;"'!D:D"),0),""),"")</f>
        <v/>
      </c>
      <c r="L802" s="122"/>
      <c r="M802" s="122"/>
      <c r="N802" s="123" t="str">
        <f t="shared" ca="1" si="17"/>
        <v/>
      </c>
      <c r="P802" s="122"/>
      <c r="AD802" s="145"/>
    </row>
    <row r="803" spans="1:30" s="121" customFormat="1" ht="14.25" x14ac:dyDescent="0.3">
      <c r="A803" s="24"/>
      <c r="C803" s="151"/>
      <c r="I803" s="123" t="str" cm="1">
        <f t="array" aca="1" ref="I803" ca="1">IF(N803="Ativo",IFERROR(_xlfn.XLOOKUP(H803,INDIRECT("'TV_"&amp;B803&amp;"'!B:B"),INDIRECT("'TV_"&amp;B803&amp;"'!C:C"),0)-_xlfn.XLOOKUP(H803,INDIRECT("'TV_"&amp;B803&amp;"'!B:B"),INDIRECT("'TV_"&amp;B803&amp;"'!D:D"),0),""),"")</f>
        <v/>
      </c>
      <c r="L803" s="122"/>
      <c r="M803" s="122"/>
      <c r="N803" s="123" t="str">
        <f t="shared" ca="1" si="17"/>
        <v/>
      </c>
      <c r="P803" s="122"/>
      <c r="AD803" s="145"/>
    </row>
    <row r="804" spans="1:30" s="121" customFormat="1" ht="14.25" x14ac:dyDescent="0.3">
      <c r="A804" s="24"/>
      <c r="C804" s="151"/>
      <c r="I804" s="123" t="str" cm="1">
        <f t="array" aca="1" ref="I804" ca="1">IF(N804="Ativo",IFERROR(_xlfn.XLOOKUP(H804,INDIRECT("'TV_"&amp;B804&amp;"'!B:B"),INDIRECT("'TV_"&amp;B804&amp;"'!C:C"),0)-_xlfn.XLOOKUP(H804,INDIRECT("'TV_"&amp;B804&amp;"'!B:B"),INDIRECT("'TV_"&amp;B804&amp;"'!D:D"),0),""),"")</f>
        <v/>
      </c>
      <c r="L804" s="122"/>
      <c r="M804" s="122"/>
      <c r="N804" s="123" t="str">
        <f t="shared" ca="1" si="17"/>
        <v/>
      </c>
      <c r="P804" s="122"/>
      <c r="AD804" s="145"/>
    </row>
    <row r="805" spans="1:30" s="121" customFormat="1" ht="14.25" x14ac:dyDescent="0.3">
      <c r="A805" s="24"/>
      <c r="C805" s="151"/>
      <c r="I805" s="123" t="str" cm="1">
        <f t="array" aca="1" ref="I805" ca="1">IF(N805="Ativo",IFERROR(_xlfn.XLOOKUP(H805,INDIRECT("'TV_"&amp;B805&amp;"'!B:B"),INDIRECT("'TV_"&amp;B805&amp;"'!C:C"),0)-_xlfn.XLOOKUP(H805,INDIRECT("'TV_"&amp;B805&amp;"'!B:B"),INDIRECT("'TV_"&amp;B805&amp;"'!D:D"),0),""),"")</f>
        <v/>
      </c>
      <c r="L805" s="122"/>
      <c r="M805" s="122"/>
      <c r="N805" s="123" t="str">
        <f t="shared" ca="1" si="17"/>
        <v/>
      </c>
      <c r="P805" s="122"/>
      <c r="AD805" s="145"/>
    </row>
    <row r="806" spans="1:30" s="121" customFormat="1" ht="14.25" x14ac:dyDescent="0.3">
      <c r="A806" s="24"/>
      <c r="C806" s="151"/>
      <c r="I806" s="123" t="str" cm="1">
        <f t="array" aca="1" ref="I806" ca="1">IF(N806="Ativo",IFERROR(_xlfn.XLOOKUP(H806,INDIRECT("'TV_"&amp;B806&amp;"'!B:B"),INDIRECT("'TV_"&amp;B806&amp;"'!C:C"),0)-_xlfn.XLOOKUP(H806,INDIRECT("'TV_"&amp;B806&amp;"'!B:B"),INDIRECT("'TV_"&amp;B806&amp;"'!D:D"),0),""),"")</f>
        <v/>
      </c>
      <c r="L806" s="122"/>
      <c r="M806" s="122"/>
      <c r="N806" s="123" t="str">
        <f t="shared" ca="1" si="17"/>
        <v/>
      </c>
      <c r="P806" s="122"/>
      <c r="AD806" s="145"/>
    </row>
    <row r="807" spans="1:30" s="121" customFormat="1" ht="14.25" x14ac:dyDescent="0.3">
      <c r="A807" s="24"/>
      <c r="C807" s="151"/>
      <c r="I807" s="123" t="str" cm="1">
        <f t="array" aca="1" ref="I807" ca="1">IF(N807="Ativo",IFERROR(_xlfn.XLOOKUP(H807,INDIRECT("'TV_"&amp;B807&amp;"'!B:B"),INDIRECT("'TV_"&amp;B807&amp;"'!C:C"),0)-_xlfn.XLOOKUP(H807,INDIRECT("'TV_"&amp;B807&amp;"'!B:B"),INDIRECT("'TV_"&amp;B807&amp;"'!D:D"),0),""),"")</f>
        <v/>
      </c>
      <c r="L807" s="122"/>
      <c r="M807" s="122"/>
      <c r="N807" s="123" t="str">
        <f t="shared" ca="1" si="17"/>
        <v/>
      </c>
      <c r="P807" s="122"/>
      <c r="AD807" s="145"/>
    </row>
    <row r="808" spans="1:30" s="121" customFormat="1" ht="14.25" x14ac:dyDescent="0.3">
      <c r="A808" s="24"/>
      <c r="C808" s="151"/>
      <c r="I808" s="123" t="str" cm="1">
        <f t="array" aca="1" ref="I808" ca="1">IF(N808="Ativo",IFERROR(_xlfn.XLOOKUP(H808,INDIRECT("'TV_"&amp;B808&amp;"'!B:B"),INDIRECT("'TV_"&amp;B808&amp;"'!C:C"),0)-_xlfn.XLOOKUP(H808,INDIRECT("'TV_"&amp;B808&amp;"'!B:B"),INDIRECT("'TV_"&amp;B808&amp;"'!D:D"),0),""),"")</f>
        <v/>
      </c>
      <c r="L808" s="122"/>
      <c r="M808" s="122"/>
      <c r="N808" s="123" t="str">
        <f t="shared" ca="1" si="17"/>
        <v/>
      </c>
      <c r="P808" s="122"/>
      <c r="AD808" s="145"/>
    </row>
    <row r="809" spans="1:30" s="121" customFormat="1" ht="14.25" x14ac:dyDescent="0.3">
      <c r="A809" s="24"/>
      <c r="C809" s="151"/>
      <c r="I809" s="123" t="str" cm="1">
        <f t="array" aca="1" ref="I809" ca="1">IF(N809="Ativo",IFERROR(_xlfn.XLOOKUP(H809,INDIRECT("'TV_"&amp;B809&amp;"'!B:B"),INDIRECT("'TV_"&amp;B809&amp;"'!C:C"),0)-_xlfn.XLOOKUP(H809,INDIRECT("'TV_"&amp;B809&amp;"'!B:B"),INDIRECT("'TV_"&amp;B809&amp;"'!D:D"),0),""),"")</f>
        <v/>
      </c>
      <c r="L809" s="122"/>
      <c r="M809" s="122"/>
      <c r="N809" s="123" t="str">
        <f t="shared" ca="1" si="17"/>
        <v/>
      </c>
      <c r="P809" s="122"/>
      <c r="AD809" s="145"/>
    </row>
    <row r="810" spans="1:30" s="121" customFormat="1" ht="14.25" x14ac:dyDescent="0.3">
      <c r="A810" s="24"/>
      <c r="C810" s="151"/>
      <c r="I810" s="123" t="str" cm="1">
        <f t="array" aca="1" ref="I810" ca="1">IF(N810="Ativo",IFERROR(_xlfn.XLOOKUP(H810,INDIRECT("'TV_"&amp;B810&amp;"'!B:B"),INDIRECT("'TV_"&amp;B810&amp;"'!C:C"),0)-_xlfn.XLOOKUP(H810,INDIRECT("'TV_"&amp;B810&amp;"'!B:B"),INDIRECT("'TV_"&amp;B810&amp;"'!D:D"),0),""),"")</f>
        <v/>
      </c>
      <c r="L810" s="122"/>
      <c r="M810" s="122"/>
      <c r="N810" s="123" t="str">
        <f t="shared" ca="1" si="17"/>
        <v/>
      </c>
      <c r="P810" s="122"/>
      <c r="AD810" s="145"/>
    </row>
    <row r="811" spans="1:30" s="121" customFormat="1" ht="14.25" x14ac:dyDescent="0.3">
      <c r="A811" s="24"/>
      <c r="C811" s="151"/>
      <c r="I811" s="123" t="str" cm="1">
        <f t="array" aca="1" ref="I811" ca="1">IF(N811="Ativo",IFERROR(_xlfn.XLOOKUP(H811,INDIRECT("'TV_"&amp;B811&amp;"'!B:B"),INDIRECT("'TV_"&amp;B811&amp;"'!C:C"),0)-_xlfn.XLOOKUP(H811,INDIRECT("'TV_"&amp;B811&amp;"'!B:B"),INDIRECT("'TV_"&amp;B811&amp;"'!D:D"),0),""),"")</f>
        <v/>
      </c>
      <c r="L811" s="122"/>
      <c r="M811" s="122"/>
      <c r="N811" s="123" t="str">
        <f t="shared" ca="1" si="17"/>
        <v/>
      </c>
      <c r="P811" s="122"/>
      <c r="AD811" s="145"/>
    </row>
    <row r="812" spans="1:30" s="121" customFormat="1" ht="14.25" x14ac:dyDescent="0.3">
      <c r="A812" s="24"/>
      <c r="C812" s="151"/>
      <c r="I812" s="123" t="str" cm="1">
        <f t="array" aca="1" ref="I812" ca="1">IF(N812="Ativo",IFERROR(_xlfn.XLOOKUP(H812,INDIRECT("'TV_"&amp;B812&amp;"'!B:B"),INDIRECT("'TV_"&amp;B812&amp;"'!C:C"),0)-_xlfn.XLOOKUP(H812,INDIRECT("'TV_"&amp;B812&amp;"'!B:B"),INDIRECT("'TV_"&amp;B812&amp;"'!D:D"),0),""),"")</f>
        <v/>
      </c>
      <c r="L812" s="122"/>
      <c r="M812" s="122"/>
      <c r="N812" s="123" t="str">
        <f t="shared" ca="1" si="17"/>
        <v/>
      </c>
      <c r="P812" s="122"/>
      <c r="AD812" s="145"/>
    </row>
    <row r="813" spans="1:30" s="121" customFormat="1" ht="14.25" x14ac:dyDescent="0.3">
      <c r="A813" s="24"/>
      <c r="C813" s="151"/>
      <c r="I813" s="123" t="str" cm="1">
        <f t="array" aca="1" ref="I813" ca="1">IF(N813="Ativo",IFERROR(_xlfn.XLOOKUP(H813,INDIRECT("'TV_"&amp;B813&amp;"'!B:B"),INDIRECT("'TV_"&amp;B813&amp;"'!C:C"),0)-_xlfn.XLOOKUP(H813,INDIRECT("'TV_"&amp;B813&amp;"'!B:B"),INDIRECT("'TV_"&amp;B813&amp;"'!D:D"),0),""),"")</f>
        <v/>
      </c>
      <c r="L813" s="122"/>
      <c r="M813" s="122"/>
      <c r="N813" s="123" t="str">
        <f t="shared" ca="1" si="17"/>
        <v/>
      </c>
      <c r="P813" s="122"/>
      <c r="AD813" s="145"/>
    </row>
    <row r="814" spans="1:30" s="121" customFormat="1" ht="14.25" x14ac:dyDescent="0.3">
      <c r="A814" s="24"/>
      <c r="C814" s="151"/>
      <c r="I814" s="123" t="str" cm="1">
        <f t="array" aca="1" ref="I814" ca="1">IF(N814="Ativo",IFERROR(_xlfn.XLOOKUP(H814,INDIRECT("'TV_"&amp;B814&amp;"'!B:B"),INDIRECT("'TV_"&amp;B814&amp;"'!C:C"),0)-_xlfn.XLOOKUP(H814,INDIRECT("'TV_"&amp;B814&amp;"'!B:B"),INDIRECT("'TV_"&amp;B814&amp;"'!D:D"),0),""),"")</f>
        <v/>
      </c>
      <c r="L814" s="122"/>
      <c r="M814" s="122"/>
      <c r="N814" s="123" t="str">
        <f t="shared" ca="1" si="17"/>
        <v/>
      </c>
      <c r="P814" s="122"/>
      <c r="AD814" s="145"/>
    </row>
    <row r="815" spans="1:30" s="121" customFormat="1" ht="14.25" x14ac:dyDescent="0.3">
      <c r="A815" s="24"/>
      <c r="C815" s="151"/>
      <c r="I815" s="123" t="str" cm="1">
        <f t="array" aca="1" ref="I815" ca="1">IF(N815="Ativo",IFERROR(_xlfn.XLOOKUP(H815,INDIRECT("'TV_"&amp;B815&amp;"'!B:B"),INDIRECT("'TV_"&amp;B815&amp;"'!C:C"),0)-_xlfn.XLOOKUP(H815,INDIRECT("'TV_"&amp;B815&amp;"'!B:B"),INDIRECT("'TV_"&amp;B815&amp;"'!D:D"),0),""),"")</f>
        <v/>
      </c>
      <c r="L815" s="122"/>
      <c r="M815" s="122"/>
      <c r="N815" s="123" t="str">
        <f t="shared" ca="1" si="17"/>
        <v/>
      </c>
      <c r="P815" s="122"/>
      <c r="AD815" s="145"/>
    </row>
    <row r="816" spans="1:30" s="121" customFormat="1" ht="14.25" x14ac:dyDescent="0.3">
      <c r="A816" s="24"/>
      <c r="C816" s="151"/>
      <c r="I816" s="123" t="str" cm="1">
        <f t="array" aca="1" ref="I816" ca="1">IF(N816="Ativo",IFERROR(_xlfn.XLOOKUP(H816,INDIRECT("'TV_"&amp;B816&amp;"'!B:B"),INDIRECT("'TV_"&amp;B816&amp;"'!C:C"),0)-_xlfn.XLOOKUP(H816,INDIRECT("'TV_"&amp;B816&amp;"'!B:B"),INDIRECT("'TV_"&amp;B816&amp;"'!D:D"),0),""),"")</f>
        <v/>
      </c>
      <c r="L816" s="122"/>
      <c r="M816" s="122"/>
      <c r="N816" s="123" t="str">
        <f t="shared" ca="1" si="17"/>
        <v/>
      </c>
      <c r="P816" s="122"/>
      <c r="AD816" s="145"/>
    </row>
    <row r="817" spans="1:30" s="121" customFormat="1" ht="14.25" x14ac:dyDescent="0.3">
      <c r="A817" s="24"/>
      <c r="C817" s="151"/>
      <c r="I817" s="123" t="str" cm="1">
        <f t="array" aca="1" ref="I817" ca="1">IF(N817="Ativo",IFERROR(_xlfn.XLOOKUP(H817,INDIRECT("'TV_"&amp;B817&amp;"'!B:B"),INDIRECT("'TV_"&amp;B817&amp;"'!C:C"),0)-_xlfn.XLOOKUP(H817,INDIRECT("'TV_"&amp;B817&amp;"'!B:B"),INDIRECT("'TV_"&amp;B817&amp;"'!D:D"),0),""),"")</f>
        <v/>
      </c>
      <c r="L817" s="122"/>
      <c r="M817" s="122"/>
      <c r="N817" s="123" t="str">
        <f t="shared" ca="1" si="17"/>
        <v/>
      </c>
      <c r="P817" s="122"/>
      <c r="AD817" s="145"/>
    </row>
    <row r="818" spans="1:30" s="121" customFormat="1" ht="14.25" x14ac:dyDescent="0.3">
      <c r="A818" s="24"/>
      <c r="C818" s="151"/>
      <c r="I818" s="123" t="str" cm="1">
        <f t="array" aca="1" ref="I818" ca="1">IF(N818="Ativo",IFERROR(_xlfn.XLOOKUP(H818,INDIRECT("'TV_"&amp;B818&amp;"'!B:B"),INDIRECT("'TV_"&amp;B818&amp;"'!C:C"),0)-_xlfn.XLOOKUP(H818,INDIRECT("'TV_"&amp;B818&amp;"'!B:B"),INDIRECT("'TV_"&amp;B818&amp;"'!D:D"),0),""),"")</f>
        <v/>
      </c>
      <c r="L818" s="122"/>
      <c r="M818" s="122"/>
      <c r="N818" s="123" t="str">
        <f t="shared" ca="1" si="17"/>
        <v/>
      </c>
      <c r="P818" s="122"/>
      <c r="AD818" s="145"/>
    </row>
    <row r="819" spans="1:30" s="121" customFormat="1" ht="14.25" x14ac:dyDescent="0.3">
      <c r="A819" s="24"/>
      <c r="C819" s="151"/>
      <c r="I819" s="123" t="str" cm="1">
        <f t="array" aca="1" ref="I819" ca="1">IF(N819="Ativo",IFERROR(_xlfn.XLOOKUP(H819,INDIRECT("'TV_"&amp;B819&amp;"'!B:B"),INDIRECT("'TV_"&amp;B819&amp;"'!C:C"),0)-_xlfn.XLOOKUP(H819,INDIRECT("'TV_"&amp;B819&amp;"'!B:B"),INDIRECT("'TV_"&amp;B819&amp;"'!D:D"),0),""),"")</f>
        <v/>
      </c>
      <c r="L819" s="122"/>
      <c r="M819" s="122"/>
      <c r="N819" s="123" t="str">
        <f t="shared" ca="1" si="17"/>
        <v/>
      </c>
      <c r="P819" s="122"/>
      <c r="AD819" s="145"/>
    </row>
    <row r="820" spans="1:30" s="121" customFormat="1" ht="14.25" x14ac:dyDescent="0.3">
      <c r="A820" s="24"/>
      <c r="C820" s="151"/>
      <c r="I820" s="123" t="str" cm="1">
        <f t="array" aca="1" ref="I820" ca="1">IF(N820="Ativo",IFERROR(_xlfn.XLOOKUP(H820,INDIRECT("'TV_"&amp;B820&amp;"'!B:B"),INDIRECT("'TV_"&amp;B820&amp;"'!C:C"),0)-_xlfn.XLOOKUP(H820,INDIRECT("'TV_"&amp;B820&amp;"'!B:B"),INDIRECT("'TV_"&amp;B820&amp;"'!D:D"),0),""),"")</f>
        <v/>
      </c>
      <c r="L820" s="122"/>
      <c r="M820" s="122"/>
      <c r="N820" s="123" t="str">
        <f t="shared" ca="1" si="17"/>
        <v/>
      </c>
      <c r="P820" s="122"/>
      <c r="AD820" s="145"/>
    </row>
    <row r="821" spans="1:30" s="121" customFormat="1" ht="14.25" x14ac:dyDescent="0.3">
      <c r="A821" s="24"/>
      <c r="C821" s="151"/>
      <c r="I821" s="123" t="str" cm="1">
        <f t="array" aca="1" ref="I821" ca="1">IF(N821="Ativo",IFERROR(_xlfn.XLOOKUP(H821,INDIRECT("'TV_"&amp;B821&amp;"'!B:B"),INDIRECT("'TV_"&amp;B821&amp;"'!C:C"),0)-_xlfn.XLOOKUP(H821,INDIRECT("'TV_"&amp;B821&amp;"'!B:B"),INDIRECT("'TV_"&amp;B821&amp;"'!D:D"),0),""),"")</f>
        <v/>
      </c>
      <c r="L821" s="122"/>
      <c r="M821" s="122"/>
      <c r="N821" s="123" t="str">
        <f t="shared" ca="1" si="17"/>
        <v/>
      </c>
      <c r="P821" s="122"/>
      <c r="AD821" s="145"/>
    </row>
    <row r="822" spans="1:30" s="121" customFormat="1" ht="14.25" x14ac:dyDescent="0.3">
      <c r="A822" s="24"/>
      <c r="C822" s="151"/>
      <c r="I822" s="123" t="str" cm="1">
        <f t="array" aca="1" ref="I822" ca="1">IF(N822="Ativo",IFERROR(_xlfn.XLOOKUP(H822,INDIRECT("'TV_"&amp;B822&amp;"'!B:B"),INDIRECT("'TV_"&amp;B822&amp;"'!C:C"),0)-_xlfn.XLOOKUP(H822,INDIRECT("'TV_"&amp;B822&amp;"'!B:B"),INDIRECT("'TV_"&amp;B822&amp;"'!D:D"),0),""),"")</f>
        <v/>
      </c>
      <c r="L822" s="122"/>
      <c r="M822" s="122"/>
      <c r="N822" s="123" t="str">
        <f t="shared" ca="1" si="17"/>
        <v/>
      </c>
      <c r="P822" s="122"/>
      <c r="AD822" s="145"/>
    </row>
    <row r="823" spans="1:30" s="121" customFormat="1" ht="14.25" x14ac:dyDescent="0.3">
      <c r="A823" s="24"/>
      <c r="C823" s="151"/>
      <c r="I823" s="123" t="str" cm="1">
        <f t="array" aca="1" ref="I823" ca="1">IF(N823="Ativo",IFERROR(_xlfn.XLOOKUP(H823,INDIRECT("'TV_"&amp;B823&amp;"'!B:B"),INDIRECT("'TV_"&amp;B823&amp;"'!C:C"),0)-_xlfn.XLOOKUP(H823,INDIRECT("'TV_"&amp;B823&amp;"'!B:B"),INDIRECT("'TV_"&amp;B823&amp;"'!D:D"),0),""),"")</f>
        <v/>
      </c>
      <c r="L823" s="122"/>
      <c r="M823" s="122"/>
      <c r="N823" s="123" t="str">
        <f t="shared" ca="1" si="17"/>
        <v/>
      </c>
      <c r="P823" s="122"/>
      <c r="AD823" s="145"/>
    </row>
    <row r="824" spans="1:30" s="121" customFormat="1" ht="14.25" x14ac:dyDescent="0.3">
      <c r="A824" s="24"/>
      <c r="C824" s="151"/>
      <c r="I824" s="123" t="str" cm="1">
        <f t="array" aca="1" ref="I824" ca="1">IF(N824="Ativo",IFERROR(_xlfn.XLOOKUP(H824,INDIRECT("'TV_"&amp;B824&amp;"'!B:B"),INDIRECT("'TV_"&amp;B824&amp;"'!C:C"),0)-_xlfn.XLOOKUP(H824,INDIRECT("'TV_"&amp;B824&amp;"'!B:B"),INDIRECT("'TV_"&amp;B824&amp;"'!D:D"),0),""),"")</f>
        <v/>
      </c>
      <c r="L824" s="122"/>
      <c r="M824" s="122"/>
      <c r="N824" s="123" t="str">
        <f t="shared" ca="1" si="17"/>
        <v/>
      </c>
      <c r="P824" s="122"/>
      <c r="AD824" s="145"/>
    </row>
    <row r="825" spans="1:30" s="121" customFormat="1" ht="14.25" x14ac:dyDescent="0.3">
      <c r="A825" s="24"/>
      <c r="C825" s="151"/>
      <c r="I825" s="123" t="str" cm="1">
        <f t="array" aca="1" ref="I825" ca="1">IF(N825="Ativo",IFERROR(_xlfn.XLOOKUP(H825,INDIRECT("'TV_"&amp;B825&amp;"'!B:B"),INDIRECT("'TV_"&amp;B825&amp;"'!C:C"),0)-_xlfn.XLOOKUP(H825,INDIRECT("'TV_"&amp;B825&amp;"'!B:B"),INDIRECT("'TV_"&amp;B825&amp;"'!D:D"),0),""),"")</f>
        <v/>
      </c>
      <c r="L825" s="122"/>
      <c r="M825" s="122"/>
      <c r="N825" s="123" t="str">
        <f t="shared" ca="1" si="17"/>
        <v/>
      </c>
      <c r="P825" s="122"/>
      <c r="AD825" s="145"/>
    </row>
    <row r="826" spans="1:30" s="121" customFormat="1" ht="14.25" x14ac:dyDescent="0.3">
      <c r="A826" s="24"/>
      <c r="C826" s="151"/>
      <c r="I826" s="123" t="str" cm="1">
        <f t="array" aca="1" ref="I826" ca="1">IF(N826="Ativo",IFERROR(_xlfn.XLOOKUP(H826,INDIRECT("'TV_"&amp;B826&amp;"'!B:B"),INDIRECT("'TV_"&amp;B826&amp;"'!C:C"),0)-_xlfn.XLOOKUP(H826,INDIRECT("'TV_"&amp;B826&amp;"'!B:B"),INDIRECT("'TV_"&amp;B826&amp;"'!D:D"),0),""),"")</f>
        <v/>
      </c>
      <c r="L826" s="122"/>
      <c r="M826" s="122"/>
      <c r="N826" s="123" t="str">
        <f t="shared" ca="1" si="17"/>
        <v/>
      </c>
      <c r="P826" s="122"/>
      <c r="AD826" s="145"/>
    </row>
    <row r="827" spans="1:30" s="121" customFormat="1" ht="14.25" x14ac:dyDescent="0.3">
      <c r="A827" s="24"/>
      <c r="C827" s="151"/>
      <c r="I827" s="123" t="str" cm="1">
        <f t="array" aca="1" ref="I827" ca="1">IF(N827="Ativo",IFERROR(_xlfn.XLOOKUP(H827,INDIRECT("'TV_"&amp;B827&amp;"'!B:B"),INDIRECT("'TV_"&amp;B827&amp;"'!C:C"),0)-_xlfn.XLOOKUP(H827,INDIRECT("'TV_"&amp;B827&amp;"'!B:B"),INDIRECT("'TV_"&amp;B827&amp;"'!D:D"),0),""),"")</f>
        <v/>
      </c>
      <c r="L827" s="122"/>
      <c r="M827" s="122"/>
      <c r="N827" s="123" t="str">
        <f t="shared" ca="1" si="17"/>
        <v/>
      </c>
      <c r="P827" s="122"/>
      <c r="AD827" s="145"/>
    </row>
    <row r="828" spans="1:30" s="121" customFormat="1" ht="14.25" x14ac:dyDescent="0.3">
      <c r="A828" s="24"/>
      <c r="C828" s="151"/>
      <c r="I828" s="123" t="str" cm="1">
        <f t="array" aca="1" ref="I828" ca="1">IF(N828="Ativo",IFERROR(_xlfn.XLOOKUP(H828,INDIRECT("'TV_"&amp;B828&amp;"'!B:B"),INDIRECT("'TV_"&amp;B828&amp;"'!C:C"),0)-_xlfn.XLOOKUP(H828,INDIRECT("'TV_"&amp;B828&amp;"'!B:B"),INDIRECT("'TV_"&amp;B828&amp;"'!D:D"),0),""),"")</f>
        <v/>
      </c>
      <c r="L828" s="122"/>
      <c r="M828" s="122"/>
      <c r="N828" s="123" t="str">
        <f t="shared" ca="1" si="17"/>
        <v/>
      </c>
      <c r="P828" s="122"/>
      <c r="AD828" s="145"/>
    </row>
    <row r="829" spans="1:30" s="121" customFormat="1" ht="14.25" x14ac:dyDescent="0.3">
      <c r="A829" s="24"/>
      <c r="C829" s="151"/>
      <c r="I829" s="123" t="str" cm="1">
        <f t="array" aca="1" ref="I829" ca="1">IF(N829="Ativo",IFERROR(_xlfn.XLOOKUP(H829,INDIRECT("'TV_"&amp;B829&amp;"'!B:B"),INDIRECT("'TV_"&amp;B829&amp;"'!C:C"),0)-_xlfn.XLOOKUP(H829,INDIRECT("'TV_"&amp;B829&amp;"'!B:B"),INDIRECT("'TV_"&amp;B829&amp;"'!D:D"),0),""),"")</f>
        <v/>
      </c>
      <c r="L829" s="122"/>
      <c r="M829" s="122"/>
      <c r="N829" s="123" t="str">
        <f t="shared" ca="1" si="17"/>
        <v/>
      </c>
      <c r="P829" s="122"/>
      <c r="AD829" s="145"/>
    </row>
    <row r="830" spans="1:30" s="121" customFormat="1" ht="14.25" x14ac:dyDescent="0.3">
      <c r="A830" s="24"/>
      <c r="C830" s="151"/>
      <c r="I830" s="123" t="str" cm="1">
        <f t="array" aca="1" ref="I830" ca="1">IF(N830="Ativo",IFERROR(_xlfn.XLOOKUP(H830,INDIRECT("'TV_"&amp;B830&amp;"'!B:B"),INDIRECT("'TV_"&amp;B830&amp;"'!C:C"),0)-_xlfn.XLOOKUP(H830,INDIRECT("'TV_"&amp;B830&amp;"'!B:B"),INDIRECT("'TV_"&amp;B830&amp;"'!D:D"),0),""),"")</f>
        <v/>
      </c>
      <c r="L830" s="122"/>
      <c r="M830" s="122"/>
      <c r="N830" s="123" t="str">
        <f t="shared" ca="1" si="17"/>
        <v/>
      </c>
      <c r="P830" s="122"/>
      <c r="AD830" s="145"/>
    </row>
    <row r="831" spans="1:30" s="121" customFormat="1" ht="14.25" x14ac:dyDescent="0.3">
      <c r="A831" s="24"/>
      <c r="C831" s="151"/>
      <c r="I831" s="123" t="str" cm="1">
        <f t="array" aca="1" ref="I831" ca="1">IF(N831="Ativo",IFERROR(_xlfn.XLOOKUP(H831,INDIRECT("'TV_"&amp;B831&amp;"'!B:B"),INDIRECT("'TV_"&amp;B831&amp;"'!C:C"),0)-_xlfn.XLOOKUP(H831,INDIRECT("'TV_"&amp;B831&amp;"'!B:B"),INDIRECT("'TV_"&amp;B831&amp;"'!D:D"),0),""),"")</f>
        <v/>
      </c>
      <c r="L831" s="122"/>
      <c r="M831" s="122"/>
      <c r="N831" s="123" t="str">
        <f t="shared" ca="1" si="17"/>
        <v/>
      </c>
      <c r="P831" s="122"/>
      <c r="AD831" s="145"/>
    </row>
    <row r="832" spans="1:30" s="121" customFormat="1" ht="14.25" x14ac:dyDescent="0.3">
      <c r="A832" s="24"/>
      <c r="C832" s="151"/>
      <c r="I832" s="123" t="str" cm="1">
        <f t="array" aca="1" ref="I832" ca="1">IF(N832="Ativo",IFERROR(_xlfn.XLOOKUP(H832,INDIRECT("'TV_"&amp;B832&amp;"'!B:B"),INDIRECT("'TV_"&amp;B832&amp;"'!C:C"),0)-_xlfn.XLOOKUP(H832,INDIRECT("'TV_"&amp;B832&amp;"'!B:B"),INDIRECT("'TV_"&amp;B832&amp;"'!D:D"),0),""),"")</f>
        <v/>
      </c>
      <c r="L832" s="122"/>
      <c r="M832" s="122"/>
      <c r="N832" s="123" t="str">
        <f t="shared" ca="1" si="17"/>
        <v/>
      </c>
      <c r="P832" s="122"/>
      <c r="AD832" s="145"/>
    </row>
    <row r="833" spans="1:30" s="121" customFormat="1" ht="14.25" x14ac:dyDescent="0.3">
      <c r="A833" s="24"/>
      <c r="C833" s="151"/>
      <c r="I833" s="123" t="str" cm="1">
        <f t="array" aca="1" ref="I833" ca="1">IF(N833="Ativo",IFERROR(_xlfn.XLOOKUP(H833,INDIRECT("'TV_"&amp;B833&amp;"'!B:B"),INDIRECT("'TV_"&amp;B833&amp;"'!C:C"),0)-_xlfn.XLOOKUP(H833,INDIRECT("'TV_"&amp;B833&amp;"'!B:B"),INDIRECT("'TV_"&amp;B833&amp;"'!D:D"),0),""),"")</f>
        <v/>
      </c>
      <c r="L833" s="122"/>
      <c r="M833" s="122"/>
      <c r="N833" s="123" t="str">
        <f t="shared" ca="1" si="17"/>
        <v/>
      </c>
      <c r="P833" s="122"/>
      <c r="AD833" s="145"/>
    </row>
    <row r="834" spans="1:30" s="121" customFormat="1" ht="14.25" x14ac:dyDescent="0.3">
      <c r="A834" s="24"/>
      <c r="C834" s="151"/>
      <c r="I834" s="123" t="str" cm="1">
        <f t="array" aca="1" ref="I834" ca="1">IF(N834="Ativo",IFERROR(_xlfn.XLOOKUP(H834,INDIRECT("'TV_"&amp;B834&amp;"'!B:B"),INDIRECT("'TV_"&amp;B834&amp;"'!C:C"),0)-_xlfn.XLOOKUP(H834,INDIRECT("'TV_"&amp;B834&amp;"'!B:B"),INDIRECT("'TV_"&amp;B834&amp;"'!D:D"),0),""),"")</f>
        <v/>
      </c>
      <c r="L834" s="122"/>
      <c r="M834" s="122"/>
      <c r="N834" s="123" t="str">
        <f t="shared" ca="1" si="17"/>
        <v/>
      </c>
      <c r="P834" s="122"/>
      <c r="AD834" s="145"/>
    </row>
    <row r="835" spans="1:30" s="121" customFormat="1" ht="14.25" x14ac:dyDescent="0.3">
      <c r="A835" s="24"/>
      <c r="C835" s="151"/>
      <c r="I835" s="123" t="str" cm="1">
        <f t="array" aca="1" ref="I835" ca="1">IF(N835="Ativo",IFERROR(_xlfn.XLOOKUP(H835,INDIRECT("'TV_"&amp;B835&amp;"'!B:B"),INDIRECT("'TV_"&amp;B835&amp;"'!C:C"),0)-_xlfn.XLOOKUP(H835,INDIRECT("'TV_"&amp;B835&amp;"'!B:B"),INDIRECT("'TV_"&amp;B835&amp;"'!D:D"),0),""),"")</f>
        <v/>
      </c>
      <c r="L835" s="122"/>
      <c r="M835" s="122"/>
      <c r="N835" s="123" t="str">
        <f t="shared" ca="1" si="17"/>
        <v/>
      </c>
      <c r="P835" s="122"/>
      <c r="AD835" s="145"/>
    </row>
    <row r="836" spans="1:30" s="121" customFormat="1" ht="14.25" x14ac:dyDescent="0.3">
      <c r="A836" s="24"/>
      <c r="C836" s="151"/>
      <c r="I836" s="123" t="str" cm="1">
        <f t="array" aca="1" ref="I836" ca="1">IF(N836="Ativo",IFERROR(_xlfn.XLOOKUP(H836,INDIRECT("'TV_"&amp;B836&amp;"'!B:B"),INDIRECT("'TV_"&amp;B836&amp;"'!C:C"),0)-_xlfn.XLOOKUP(H836,INDIRECT("'TV_"&amp;B836&amp;"'!B:B"),INDIRECT("'TV_"&amp;B836&amp;"'!D:D"),0),""),"")</f>
        <v/>
      </c>
      <c r="L836" s="122"/>
      <c r="M836" s="122"/>
      <c r="N836" s="123" t="str">
        <f t="shared" ca="1" si="17"/>
        <v/>
      </c>
      <c r="P836" s="122"/>
      <c r="AD836" s="145"/>
    </row>
    <row r="837" spans="1:30" s="121" customFormat="1" ht="14.25" x14ac:dyDescent="0.3">
      <c r="A837" s="24"/>
      <c r="C837" s="151"/>
      <c r="I837" s="123" t="str" cm="1">
        <f t="array" aca="1" ref="I837" ca="1">IF(N837="Ativo",IFERROR(_xlfn.XLOOKUP(H837,INDIRECT("'TV_"&amp;B837&amp;"'!B:B"),INDIRECT("'TV_"&amp;B837&amp;"'!C:C"),0)-_xlfn.XLOOKUP(H837,INDIRECT("'TV_"&amp;B837&amp;"'!B:B"),INDIRECT("'TV_"&amp;B837&amp;"'!D:D"),0),""),"")</f>
        <v/>
      </c>
      <c r="L837" s="122"/>
      <c r="M837" s="122"/>
      <c r="N837" s="123" t="str">
        <f t="shared" ca="1" si="17"/>
        <v/>
      </c>
      <c r="P837" s="122"/>
      <c r="AD837" s="145"/>
    </row>
    <row r="838" spans="1:30" s="121" customFormat="1" ht="14.25" x14ac:dyDescent="0.3">
      <c r="A838" s="24"/>
      <c r="C838" s="151"/>
      <c r="I838" s="123" t="str" cm="1">
        <f t="array" aca="1" ref="I838" ca="1">IF(N838="Ativo",IFERROR(_xlfn.XLOOKUP(H838,INDIRECT("'TV_"&amp;B838&amp;"'!B:B"),INDIRECT("'TV_"&amp;B838&amp;"'!C:C"),0)-_xlfn.XLOOKUP(H838,INDIRECT("'TV_"&amp;B838&amp;"'!B:B"),INDIRECT("'TV_"&amp;B838&amp;"'!D:D"),0),""),"")</f>
        <v/>
      </c>
      <c r="L838" s="122"/>
      <c r="M838" s="122"/>
      <c r="N838" s="123" t="str">
        <f t="shared" ca="1" si="17"/>
        <v/>
      </c>
      <c r="P838" s="122"/>
      <c r="AD838" s="145"/>
    </row>
    <row r="839" spans="1:30" s="121" customFormat="1" ht="14.25" x14ac:dyDescent="0.3">
      <c r="A839" s="24"/>
      <c r="C839" s="151"/>
      <c r="I839" s="123" t="str" cm="1">
        <f t="array" aca="1" ref="I839" ca="1">IF(N839="Ativo",IFERROR(_xlfn.XLOOKUP(H839,INDIRECT("'TV_"&amp;B839&amp;"'!B:B"),INDIRECT("'TV_"&amp;B839&amp;"'!C:C"),0)-_xlfn.XLOOKUP(H839,INDIRECT("'TV_"&amp;B839&amp;"'!B:B"),INDIRECT("'TV_"&amp;B839&amp;"'!D:D"),0),""),"")</f>
        <v/>
      </c>
      <c r="L839" s="122"/>
      <c r="M839" s="122"/>
      <c r="N839" s="123" t="str">
        <f t="shared" ca="1" si="17"/>
        <v/>
      </c>
      <c r="P839" s="122"/>
      <c r="AD839" s="145"/>
    </row>
    <row r="840" spans="1:30" s="121" customFormat="1" ht="14.25" x14ac:dyDescent="0.3">
      <c r="A840" s="24"/>
      <c r="C840" s="151"/>
      <c r="I840" s="123" t="str" cm="1">
        <f t="array" aca="1" ref="I840" ca="1">IF(N840="Ativo",IFERROR(_xlfn.XLOOKUP(H840,INDIRECT("'TV_"&amp;B840&amp;"'!B:B"),INDIRECT("'TV_"&amp;B840&amp;"'!C:C"),0)-_xlfn.XLOOKUP(H840,INDIRECT("'TV_"&amp;B840&amp;"'!B:B"),INDIRECT("'TV_"&amp;B840&amp;"'!D:D"),0),""),"")</f>
        <v/>
      </c>
      <c r="L840" s="122"/>
      <c r="M840" s="122"/>
      <c r="N840" s="123" t="str">
        <f t="shared" ca="1" si="17"/>
        <v/>
      </c>
      <c r="P840" s="122"/>
      <c r="AD840" s="145"/>
    </row>
    <row r="841" spans="1:30" s="121" customFormat="1" ht="14.25" x14ac:dyDescent="0.3">
      <c r="A841" s="24"/>
      <c r="C841" s="151"/>
      <c r="I841" s="123" t="str" cm="1">
        <f t="array" aca="1" ref="I841" ca="1">IF(N841="Ativo",IFERROR(_xlfn.XLOOKUP(H841,INDIRECT("'TV_"&amp;B841&amp;"'!B:B"),INDIRECT("'TV_"&amp;B841&amp;"'!C:C"),0)-_xlfn.XLOOKUP(H841,INDIRECT("'TV_"&amp;B841&amp;"'!B:B"),INDIRECT("'TV_"&amp;B841&amp;"'!D:D"),0),""),"")</f>
        <v/>
      </c>
      <c r="L841" s="122"/>
      <c r="M841" s="122"/>
      <c r="N841" s="123" t="str">
        <f t="shared" ca="1" si="17"/>
        <v/>
      </c>
      <c r="P841" s="122"/>
      <c r="AD841" s="145"/>
    </row>
    <row r="842" spans="1:30" s="121" customFormat="1" ht="14.25" x14ac:dyDescent="0.3">
      <c r="A842" s="24"/>
      <c r="C842" s="151"/>
      <c r="I842" s="123" t="str" cm="1">
        <f t="array" aca="1" ref="I842" ca="1">IF(N842="Ativo",IFERROR(_xlfn.XLOOKUP(H842,INDIRECT("'TV_"&amp;B842&amp;"'!B:B"),INDIRECT("'TV_"&amp;B842&amp;"'!C:C"),0)-_xlfn.XLOOKUP(H842,INDIRECT("'TV_"&amp;B842&amp;"'!B:B"),INDIRECT("'TV_"&amp;B842&amp;"'!D:D"),0),""),"")</f>
        <v/>
      </c>
      <c r="L842" s="122"/>
      <c r="M842" s="122"/>
      <c r="N842" s="123" t="str">
        <f t="shared" ca="1" si="17"/>
        <v/>
      </c>
      <c r="P842" s="122"/>
      <c r="AD842" s="145"/>
    </row>
    <row r="843" spans="1:30" s="121" customFormat="1" ht="14.25" x14ac:dyDescent="0.3">
      <c r="A843" s="24"/>
      <c r="C843" s="151"/>
      <c r="I843" s="123" t="str" cm="1">
        <f t="array" aca="1" ref="I843" ca="1">IF(N843="Ativo",IFERROR(_xlfn.XLOOKUP(H843,INDIRECT("'TV_"&amp;B843&amp;"'!B:B"),INDIRECT("'TV_"&amp;B843&amp;"'!C:C"),0)-_xlfn.XLOOKUP(H843,INDIRECT("'TV_"&amp;B843&amp;"'!B:B"),INDIRECT("'TV_"&amp;B843&amp;"'!D:D"),0),""),"")</f>
        <v/>
      </c>
      <c r="L843" s="122"/>
      <c r="M843" s="122"/>
      <c r="N843" s="123" t="str">
        <f t="shared" ca="1" si="17"/>
        <v/>
      </c>
      <c r="P843" s="122"/>
      <c r="AD843" s="145"/>
    </row>
    <row r="844" spans="1:30" s="121" customFormat="1" ht="14.25" x14ac:dyDescent="0.3">
      <c r="A844" s="24"/>
      <c r="C844" s="151"/>
      <c r="I844" s="123" t="str" cm="1">
        <f t="array" aca="1" ref="I844" ca="1">IF(N844="Ativo",IFERROR(_xlfn.XLOOKUP(H844,INDIRECT("'TV_"&amp;B844&amp;"'!B:B"),INDIRECT("'TV_"&amp;B844&amp;"'!C:C"),0)-_xlfn.XLOOKUP(H844,INDIRECT("'TV_"&amp;B844&amp;"'!B:B"),INDIRECT("'TV_"&amp;B844&amp;"'!D:D"),0),""),"")</f>
        <v/>
      </c>
      <c r="L844" s="122"/>
      <c r="M844" s="122"/>
      <c r="N844" s="123" t="str">
        <f t="shared" ca="1" si="17"/>
        <v/>
      </c>
      <c r="P844" s="122"/>
      <c r="AD844" s="145"/>
    </row>
    <row r="845" spans="1:30" s="121" customFormat="1" ht="14.25" x14ac:dyDescent="0.3">
      <c r="A845" s="24"/>
      <c r="C845" s="151"/>
      <c r="I845" s="123" t="str" cm="1">
        <f t="array" aca="1" ref="I845" ca="1">IF(N845="Ativo",IFERROR(_xlfn.XLOOKUP(H845,INDIRECT("'TV_"&amp;B845&amp;"'!B:B"),INDIRECT("'TV_"&amp;B845&amp;"'!C:C"),0)-_xlfn.XLOOKUP(H845,INDIRECT("'TV_"&amp;B845&amp;"'!B:B"),INDIRECT("'TV_"&amp;B845&amp;"'!D:D"),0),""),"")</f>
        <v/>
      </c>
      <c r="L845" s="122"/>
      <c r="M845" s="122"/>
      <c r="N845" s="123" t="str">
        <f t="shared" ca="1" si="17"/>
        <v/>
      </c>
      <c r="P845" s="122"/>
      <c r="AD845" s="145"/>
    </row>
    <row r="846" spans="1:30" s="121" customFormat="1" ht="14.25" x14ac:dyDescent="0.3">
      <c r="A846" s="24"/>
      <c r="C846" s="151"/>
      <c r="I846" s="123" t="str" cm="1">
        <f t="array" aca="1" ref="I846" ca="1">IF(N846="Ativo",IFERROR(_xlfn.XLOOKUP(H846,INDIRECT("'TV_"&amp;B846&amp;"'!B:B"),INDIRECT("'TV_"&amp;B846&amp;"'!C:C"),0)-_xlfn.XLOOKUP(H846,INDIRECT("'TV_"&amp;B846&amp;"'!B:B"),INDIRECT("'TV_"&amp;B846&amp;"'!D:D"),0),""),"")</f>
        <v/>
      </c>
      <c r="L846" s="122"/>
      <c r="M846" s="122"/>
      <c r="N846" s="123" t="str">
        <f t="shared" ca="1" si="17"/>
        <v/>
      </c>
      <c r="P846" s="122"/>
      <c r="AD846" s="145"/>
    </row>
    <row r="847" spans="1:30" s="121" customFormat="1" ht="14.25" x14ac:dyDescent="0.3">
      <c r="A847" s="24"/>
      <c r="C847" s="151"/>
      <c r="I847" s="123" t="str" cm="1">
        <f t="array" aca="1" ref="I847" ca="1">IF(N847="Ativo",IFERROR(_xlfn.XLOOKUP(H847,INDIRECT("'TV_"&amp;B847&amp;"'!B:B"),INDIRECT("'TV_"&amp;B847&amp;"'!C:C"),0)-_xlfn.XLOOKUP(H847,INDIRECT("'TV_"&amp;B847&amp;"'!B:B"),INDIRECT("'TV_"&amp;B847&amp;"'!D:D"),0),""),"")</f>
        <v/>
      </c>
      <c r="L847" s="122"/>
      <c r="M847" s="122"/>
      <c r="N847" s="123" t="str">
        <f t="shared" ca="1" si="17"/>
        <v/>
      </c>
      <c r="P847" s="122"/>
      <c r="AD847" s="145"/>
    </row>
    <row r="848" spans="1:30" s="121" customFormat="1" ht="14.25" x14ac:dyDescent="0.3">
      <c r="A848" s="24"/>
      <c r="C848" s="151"/>
      <c r="I848" s="123" t="str" cm="1">
        <f t="array" aca="1" ref="I848" ca="1">IF(N848="Ativo",IFERROR(_xlfn.XLOOKUP(H848,INDIRECT("'TV_"&amp;B848&amp;"'!B:B"),INDIRECT("'TV_"&amp;B848&amp;"'!C:C"),0)-_xlfn.XLOOKUP(H848,INDIRECT("'TV_"&amp;B848&amp;"'!B:B"),INDIRECT("'TV_"&amp;B848&amp;"'!D:D"),0),""),"")</f>
        <v/>
      </c>
      <c r="L848" s="122"/>
      <c r="M848" s="122"/>
      <c r="N848" s="123" t="str">
        <f t="shared" ca="1" si="17"/>
        <v/>
      </c>
      <c r="P848" s="122"/>
      <c r="AD848" s="145"/>
    </row>
    <row r="849" spans="1:30" s="121" customFormat="1" ht="14.25" x14ac:dyDescent="0.3">
      <c r="A849" s="24"/>
      <c r="C849" s="151"/>
      <c r="I849" s="123" t="str" cm="1">
        <f t="array" aca="1" ref="I849" ca="1">IF(N849="Ativo",IFERROR(_xlfn.XLOOKUP(H849,INDIRECT("'TV_"&amp;B849&amp;"'!B:B"),INDIRECT("'TV_"&amp;B849&amp;"'!C:C"),0)-_xlfn.XLOOKUP(H849,INDIRECT("'TV_"&amp;B849&amp;"'!B:B"),INDIRECT("'TV_"&amp;B849&amp;"'!D:D"),0),""),"")</f>
        <v/>
      </c>
      <c r="L849" s="122"/>
      <c r="M849" s="122"/>
      <c r="N849" s="123" t="str">
        <f t="shared" ca="1" si="17"/>
        <v/>
      </c>
      <c r="P849" s="122"/>
      <c r="AD849" s="145"/>
    </row>
    <row r="850" spans="1:30" s="121" customFormat="1" ht="14.25" x14ac:dyDescent="0.3">
      <c r="A850" s="24"/>
      <c r="C850" s="151"/>
      <c r="I850" s="123" t="str" cm="1">
        <f t="array" aca="1" ref="I850" ca="1">IF(N850="Ativo",IFERROR(_xlfn.XLOOKUP(H850,INDIRECT("'TV_"&amp;B850&amp;"'!B:B"),INDIRECT("'TV_"&amp;B850&amp;"'!C:C"),0)-_xlfn.XLOOKUP(H850,INDIRECT("'TV_"&amp;B850&amp;"'!B:B"),INDIRECT("'TV_"&amp;B850&amp;"'!D:D"),0),""),"")</f>
        <v/>
      </c>
      <c r="L850" s="122"/>
      <c r="M850" s="122"/>
      <c r="N850" s="123" t="str">
        <f t="shared" ca="1" si="17"/>
        <v/>
      </c>
      <c r="P850" s="122"/>
      <c r="AD850" s="145"/>
    </row>
    <row r="851" spans="1:30" s="121" customFormat="1" ht="14.25" x14ac:dyDescent="0.3">
      <c r="A851" s="24"/>
      <c r="C851" s="151"/>
      <c r="I851" s="123" t="str" cm="1">
        <f t="array" aca="1" ref="I851" ca="1">IF(N851="Ativo",IFERROR(_xlfn.XLOOKUP(H851,INDIRECT("'TV_"&amp;B851&amp;"'!B:B"),INDIRECT("'TV_"&amp;B851&amp;"'!C:C"),0)-_xlfn.XLOOKUP(H851,INDIRECT("'TV_"&amp;B851&amp;"'!B:B"),INDIRECT("'TV_"&amp;B851&amp;"'!D:D"),0),""),"")</f>
        <v/>
      </c>
      <c r="L851" s="122"/>
      <c r="M851" s="122"/>
      <c r="N851" s="123" t="str">
        <f t="shared" ca="1" si="17"/>
        <v/>
      </c>
      <c r="P851" s="122"/>
      <c r="AD851" s="145"/>
    </row>
    <row r="852" spans="1:30" s="121" customFormat="1" ht="14.25" x14ac:dyDescent="0.3">
      <c r="A852" s="24"/>
      <c r="C852" s="151"/>
      <c r="I852" s="123" t="str" cm="1">
        <f t="array" aca="1" ref="I852" ca="1">IF(N852="Ativo",IFERROR(_xlfn.XLOOKUP(H852,INDIRECT("'TV_"&amp;B852&amp;"'!B:B"),INDIRECT("'TV_"&amp;B852&amp;"'!C:C"),0)-_xlfn.XLOOKUP(H852,INDIRECT("'TV_"&amp;B852&amp;"'!B:B"),INDIRECT("'TV_"&amp;B852&amp;"'!D:D"),0),""),"")</f>
        <v/>
      </c>
      <c r="L852" s="122"/>
      <c r="M852" s="122"/>
      <c r="N852" s="123" t="str">
        <f t="shared" ca="1" si="17"/>
        <v/>
      </c>
      <c r="P852" s="122"/>
      <c r="AD852" s="145"/>
    </row>
    <row r="853" spans="1:30" s="121" customFormat="1" ht="14.25" x14ac:dyDescent="0.3">
      <c r="A853" s="24"/>
      <c r="C853" s="151"/>
      <c r="I853" s="123" t="str" cm="1">
        <f t="array" aca="1" ref="I853" ca="1">IF(N853="Ativo",IFERROR(_xlfn.XLOOKUP(H853,INDIRECT("'TV_"&amp;B853&amp;"'!B:B"),INDIRECT("'TV_"&amp;B853&amp;"'!C:C"),0)-_xlfn.XLOOKUP(H853,INDIRECT("'TV_"&amp;B853&amp;"'!B:B"),INDIRECT("'TV_"&amp;B853&amp;"'!D:D"),0),""),"")</f>
        <v/>
      </c>
      <c r="L853" s="122"/>
      <c r="M853" s="122"/>
      <c r="N853" s="123" t="str">
        <f t="shared" ca="1" si="17"/>
        <v/>
      </c>
      <c r="P853" s="122"/>
      <c r="AD853" s="145"/>
    </row>
    <row r="854" spans="1:30" s="121" customFormat="1" ht="14.25" x14ac:dyDescent="0.3">
      <c r="A854" s="24"/>
      <c r="C854" s="151"/>
      <c r="I854" s="123" t="str" cm="1">
        <f t="array" aca="1" ref="I854" ca="1">IF(N854="Ativo",IFERROR(_xlfn.XLOOKUP(H854,INDIRECT("'TV_"&amp;B854&amp;"'!B:B"),INDIRECT("'TV_"&amp;B854&amp;"'!C:C"),0)-_xlfn.XLOOKUP(H854,INDIRECT("'TV_"&amp;B854&amp;"'!B:B"),INDIRECT("'TV_"&amp;B854&amp;"'!D:D"),0),""),"")</f>
        <v/>
      </c>
      <c r="L854" s="122"/>
      <c r="M854" s="122"/>
      <c r="N854" s="123" t="str">
        <f t="shared" ca="1" si="17"/>
        <v/>
      </c>
      <c r="P854" s="122"/>
      <c r="AD854" s="145"/>
    </row>
    <row r="855" spans="1:30" s="121" customFormat="1" ht="14.25" x14ac:dyDescent="0.3">
      <c r="A855" s="24"/>
      <c r="C855" s="151"/>
      <c r="I855" s="123" t="str" cm="1">
        <f t="array" aca="1" ref="I855" ca="1">IF(N855="Ativo",IFERROR(_xlfn.XLOOKUP(H855,INDIRECT("'TV_"&amp;B855&amp;"'!B:B"),INDIRECT("'TV_"&amp;B855&amp;"'!C:C"),0)-_xlfn.XLOOKUP(H855,INDIRECT("'TV_"&amp;B855&amp;"'!B:B"),INDIRECT("'TV_"&amp;B855&amp;"'!D:D"),0),""),"")</f>
        <v/>
      </c>
      <c r="L855" s="122"/>
      <c r="M855" s="122"/>
      <c r="N855" s="123" t="str">
        <f t="shared" ca="1" si="17"/>
        <v/>
      </c>
      <c r="P855" s="122"/>
      <c r="AD855" s="145"/>
    </row>
    <row r="856" spans="1:30" s="121" customFormat="1" ht="14.25" x14ac:dyDescent="0.3">
      <c r="A856" s="24"/>
      <c r="C856" s="151"/>
      <c r="I856" s="123" t="str" cm="1">
        <f t="array" aca="1" ref="I856" ca="1">IF(N856="Ativo",IFERROR(_xlfn.XLOOKUP(H856,INDIRECT("'TV_"&amp;B856&amp;"'!B:B"),INDIRECT("'TV_"&amp;B856&amp;"'!C:C"),0)-_xlfn.XLOOKUP(H856,INDIRECT("'TV_"&amp;B856&amp;"'!B:B"),INDIRECT("'TV_"&amp;B856&amp;"'!D:D"),0),""),"")</f>
        <v/>
      </c>
      <c r="L856" s="122"/>
      <c r="M856" s="122"/>
      <c r="N856" s="123" t="str">
        <f t="shared" ref="N856:N919" ca="1" si="18">IF(M856="","",IF(O856="Em negociação",IF(TODAY()-L856&gt;5,"Inativo","Ativo"),IF(O856="Instalado",IF(IF(K$2=FALSE,I$1,TODAY())&lt;=M856,"Ativo","Inativo"),IF(O856="Fechamento",IF(IF(K$2=FALSE,I$1,TODAY())&lt;=M856,"Ativo","Inativo"),"Inativo"))))</f>
        <v/>
      </c>
      <c r="P856" s="122"/>
      <c r="AD856" s="145"/>
    </row>
    <row r="857" spans="1:30" s="121" customFormat="1" ht="14.25" x14ac:dyDescent="0.3">
      <c r="A857" s="24"/>
      <c r="C857" s="151"/>
      <c r="I857" s="123" t="str" cm="1">
        <f t="array" aca="1" ref="I857" ca="1">IF(N857="Ativo",IFERROR(_xlfn.XLOOKUP(H857,INDIRECT("'TV_"&amp;B857&amp;"'!B:B"),INDIRECT("'TV_"&amp;B857&amp;"'!C:C"),0)-_xlfn.XLOOKUP(H857,INDIRECT("'TV_"&amp;B857&amp;"'!B:B"),INDIRECT("'TV_"&amp;B857&amp;"'!D:D"),0),""),"")</f>
        <v/>
      </c>
      <c r="L857" s="122"/>
      <c r="M857" s="122"/>
      <c r="N857" s="123" t="str">
        <f t="shared" ca="1" si="18"/>
        <v/>
      </c>
      <c r="P857" s="122"/>
      <c r="AD857" s="145"/>
    </row>
    <row r="858" spans="1:30" s="121" customFormat="1" ht="14.25" x14ac:dyDescent="0.3">
      <c r="A858" s="24"/>
      <c r="C858" s="151"/>
      <c r="I858" s="123" t="str" cm="1">
        <f t="array" aca="1" ref="I858" ca="1">IF(N858="Ativo",IFERROR(_xlfn.XLOOKUP(H858,INDIRECT("'TV_"&amp;B858&amp;"'!B:B"),INDIRECT("'TV_"&amp;B858&amp;"'!C:C"),0)-_xlfn.XLOOKUP(H858,INDIRECT("'TV_"&amp;B858&amp;"'!B:B"),INDIRECT("'TV_"&amp;B858&amp;"'!D:D"),0),""),"")</f>
        <v/>
      </c>
      <c r="L858" s="122"/>
      <c r="M858" s="122"/>
      <c r="N858" s="123" t="str">
        <f t="shared" ca="1" si="18"/>
        <v/>
      </c>
      <c r="P858" s="122"/>
      <c r="AD858" s="145"/>
    </row>
    <row r="859" spans="1:30" s="121" customFormat="1" ht="14.25" x14ac:dyDescent="0.3">
      <c r="A859" s="24"/>
      <c r="C859" s="151"/>
      <c r="I859" s="123" t="str" cm="1">
        <f t="array" aca="1" ref="I859" ca="1">IF(N859="Ativo",IFERROR(_xlfn.XLOOKUP(H859,INDIRECT("'TV_"&amp;B859&amp;"'!B:B"),INDIRECT("'TV_"&amp;B859&amp;"'!C:C"),0)-_xlfn.XLOOKUP(H859,INDIRECT("'TV_"&amp;B859&amp;"'!B:B"),INDIRECT("'TV_"&amp;B859&amp;"'!D:D"),0),""),"")</f>
        <v/>
      </c>
      <c r="L859" s="122"/>
      <c r="M859" s="122"/>
      <c r="N859" s="123" t="str">
        <f t="shared" ca="1" si="18"/>
        <v/>
      </c>
      <c r="P859" s="122"/>
      <c r="AD859" s="145"/>
    </row>
    <row r="860" spans="1:30" s="121" customFormat="1" ht="14.25" x14ac:dyDescent="0.3">
      <c r="A860" s="24"/>
      <c r="C860" s="151"/>
      <c r="I860" s="123" t="str" cm="1">
        <f t="array" aca="1" ref="I860" ca="1">IF(N860="Ativo",IFERROR(_xlfn.XLOOKUP(H860,INDIRECT("'TV_"&amp;B860&amp;"'!B:B"),INDIRECT("'TV_"&amp;B860&amp;"'!C:C"),0)-_xlfn.XLOOKUP(H860,INDIRECT("'TV_"&amp;B860&amp;"'!B:B"),INDIRECT("'TV_"&amp;B860&amp;"'!D:D"),0),""),"")</f>
        <v/>
      </c>
      <c r="L860" s="122"/>
      <c r="M860" s="122"/>
      <c r="N860" s="123" t="str">
        <f t="shared" ca="1" si="18"/>
        <v/>
      </c>
      <c r="P860" s="122"/>
      <c r="AD860" s="145"/>
    </row>
    <row r="861" spans="1:30" s="121" customFormat="1" ht="14.25" x14ac:dyDescent="0.3">
      <c r="A861" s="24"/>
      <c r="C861" s="151"/>
      <c r="I861" s="123" t="str" cm="1">
        <f t="array" aca="1" ref="I861" ca="1">IF(N861="Ativo",IFERROR(_xlfn.XLOOKUP(H861,INDIRECT("'TV_"&amp;B861&amp;"'!B:B"),INDIRECT("'TV_"&amp;B861&amp;"'!C:C"),0)-_xlfn.XLOOKUP(H861,INDIRECT("'TV_"&amp;B861&amp;"'!B:B"),INDIRECT("'TV_"&amp;B861&amp;"'!D:D"),0),""),"")</f>
        <v/>
      </c>
      <c r="L861" s="122"/>
      <c r="M861" s="122"/>
      <c r="N861" s="123" t="str">
        <f t="shared" ca="1" si="18"/>
        <v/>
      </c>
      <c r="P861" s="122"/>
      <c r="AD861" s="145"/>
    </row>
    <row r="862" spans="1:30" s="121" customFormat="1" ht="14.25" x14ac:dyDescent="0.3">
      <c r="A862" s="24"/>
      <c r="C862" s="151"/>
      <c r="I862" s="123" t="str" cm="1">
        <f t="array" aca="1" ref="I862" ca="1">IF(N862="Ativo",IFERROR(_xlfn.XLOOKUP(H862,INDIRECT("'TV_"&amp;B862&amp;"'!B:B"),INDIRECT("'TV_"&amp;B862&amp;"'!C:C"),0)-_xlfn.XLOOKUP(H862,INDIRECT("'TV_"&amp;B862&amp;"'!B:B"),INDIRECT("'TV_"&amp;B862&amp;"'!D:D"),0),""),"")</f>
        <v/>
      </c>
      <c r="L862" s="122"/>
      <c r="M862" s="122"/>
      <c r="N862" s="123" t="str">
        <f t="shared" ca="1" si="18"/>
        <v/>
      </c>
      <c r="P862" s="122"/>
      <c r="AD862" s="145"/>
    </row>
    <row r="863" spans="1:30" s="121" customFormat="1" ht="14.25" x14ac:dyDescent="0.3">
      <c r="A863" s="24"/>
      <c r="C863" s="151"/>
      <c r="I863" s="123" t="str" cm="1">
        <f t="array" aca="1" ref="I863" ca="1">IF(N863="Ativo",IFERROR(_xlfn.XLOOKUP(H863,INDIRECT("'TV_"&amp;B863&amp;"'!B:B"),INDIRECT("'TV_"&amp;B863&amp;"'!C:C"),0)-_xlfn.XLOOKUP(H863,INDIRECT("'TV_"&amp;B863&amp;"'!B:B"),INDIRECT("'TV_"&amp;B863&amp;"'!D:D"),0),""),"")</f>
        <v/>
      </c>
      <c r="L863" s="122"/>
      <c r="M863" s="122"/>
      <c r="N863" s="123" t="str">
        <f t="shared" ca="1" si="18"/>
        <v/>
      </c>
      <c r="P863" s="122"/>
      <c r="AD863" s="145"/>
    </row>
    <row r="864" spans="1:30" s="121" customFormat="1" ht="14.25" x14ac:dyDescent="0.3">
      <c r="A864" s="24"/>
      <c r="C864" s="151"/>
      <c r="I864" s="123" t="str" cm="1">
        <f t="array" aca="1" ref="I864" ca="1">IF(N864="Ativo",IFERROR(_xlfn.XLOOKUP(H864,INDIRECT("'TV_"&amp;B864&amp;"'!B:B"),INDIRECT("'TV_"&amp;B864&amp;"'!C:C"),0)-_xlfn.XLOOKUP(H864,INDIRECT("'TV_"&amp;B864&amp;"'!B:B"),INDIRECT("'TV_"&amp;B864&amp;"'!D:D"),0),""),"")</f>
        <v/>
      </c>
      <c r="L864" s="122"/>
      <c r="M864" s="122"/>
      <c r="N864" s="123" t="str">
        <f t="shared" ca="1" si="18"/>
        <v/>
      </c>
      <c r="P864" s="122"/>
      <c r="AD864" s="145"/>
    </row>
    <row r="865" spans="1:30" s="121" customFormat="1" ht="14.25" x14ac:dyDescent="0.3">
      <c r="A865" s="24"/>
      <c r="C865" s="151"/>
      <c r="I865" s="123" t="str" cm="1">
        <f t="array" aca="1" ref="I865" ca="1">IF(N865="Ativo",IFERROR(_xlfn.XLOOKUP(H865,INDIRECT("'TV_"&amp;B865&amp;"'!B:B"),INDIRECT("'TV_"&amp;B865&amp;"'!C:C"),0)-_xlfn.XLOOKUP(H865,INDIRECT("'TV_"&amp;B865&amp;"'!B:B"),INDIRECT("'TV_"&amp;B865&amp;"'!D:D"),0),""),"")</f>
        <v/>
      </c>
      <c r="L865" s="122"/>
      <c r="M865" s="122"/>
      <c r="N865" s="123" t="str">
        <f t="shared" ca="1" si="18"/>
        <v/>
      </c>
      <c r="P865" s="122"/>
      <c r="AD865" s="145"/>
    </row>
    <row r="866" spans="1:30" s="121" customFormat="1" ht="14.25" x14ac:dyDescent="0.3">
      <c r="A866" s="24"/>
      <c r="C866" s="151"/>
      <c r="I866" s="123" t="str" cm="1">
        <f t="array" aca="1" ref="I866" ca="1">IF(N866="Ativo",IFERROR(_xlfn.XLOOKUP(H866,INDIRECT("'TV_"&amp;B866&amp;"'!B:B"),INDIRECT("'TV_"&amp;B866&amp;"'!C:C"),0)-_xlfn.XLOOKUP(H866,INDIRECT("'TV_"&amp;B866&amp;"'!B:B"),INDIRECT("'TV_"&amp;B866&amp;"'!D:D"),0),""),"")</f>
        <v/>
      </c>
      <c r="L866" s="122"/>
      <c r="M866" s="122"/>
      <c r="N866" s="123" t="str">
        <f t="shared" ca="1" si="18"/>
        <v/>
      </c>
      <c r="P866" s="122"/>
      <c r="AD866" s="145"/>
    </row>
    <row r="867" spans="1:30" s="121" customFormat="1" ht="14.25" x14ac:dyDescent="0.3">
      <c r="A867" s="24"/>
      <c r="C867" s="151"/>
      <c r="I867" s="123" t="str" cm="1">
        <f t="array" aca="1" ref="I867" ca="1">IF(N867="Ativo",IFERROR(_xlfn.XLOOKUP(H867,INDIRECT("'TV_"&amp;B867&amp;"'!B:B"),INDIRECT("'TV_"&amp;B867&amp;"'!C:C"),0)-_xlfn.XLOOKUP(H867,INDIRECT("'TV_"&amp;B867&amp;"'!B:B"),INDIRECT("'TV_"&amp;B867&amp;"'!D:D"),0),""),"")</f>
        <v/>
      </c>
      <c r="L867" s="122"/>
      <c r="M867" s="122"/>
      <c r="N867" s="123" t="str">
        <f t="shared" ca="1" si="18"/>
        <v/>
      </c>
      <c r="P867" s="122"/>
      <c r="AD867" s="145"/>
    </row>
    <row r="868" spans="1:30" s="121" customFormat="1" ht="14.25" x14ac:dyDescent="0.3">
      <c r="A868" s="24"/>
      <c r="C868" s="151"/>
      <c r="I868" s="123" t="str" cm="1">
        <f t="array" aca="1" ref="I868" ca="1">IF(N868="Ativo",IFERROR(_xlfn.XLOOKUP(H868,INDIRECT("'TV_"&amp;B868&amp;"'!B:B"),INDIRECT("'TV_"&amp;B868&amp;"'!C:C"),0)-_xlfn.XLOOKUP(H868,INDIRECT("'TV_"&amp;B868&amp;"'!B:B"),INDIRECT("'TV_"&amp;B868&amp;"'!D:D"),0),""),"")</f>
        <v/>
      </c>
      <c r="L868" s="122"/>
      <c r="M868" s="122"/>
      <c r="N868" s="123" t="str">
        <f t="shared" ca="1" si="18"/>
        <v/>
      </c>
      <c r="P868" s="122"/>
      <c r="AD868" s="145"/>
    </row>
    <row r="869" spans="1:30" s="121" customFormat="1" ht="14.25" x14ac:dyDescent="0.3">
      <c r="A869" s="24"/>
      <c r="C869" s="151"/>
      <c r="I869" s="123" t="str" cm="1">
        <f t="array" aca="1" ref="I869" ca="1">IF(N869="Ativo",IFERROR(_xlfn.XLOOKUP(H869,INDIRECT("'TV_"&amp;B869&amp;"'!B:B"),INDIRECT("'TV_"&amp;B869&amp;"'!C:C"),0)-_xlfn.XLOOKUP(H869,INDIRECT("'TV_"&amp;B869&amp;"'!B:B"),INDIRECT("'TV_"&amp;B869&amp;"'!D:D"),0),""),"")</f>
        <v/>
      </c>
      <c r="L869" s="122"/>
      <c r="M869" s="122"/>
      <c r="N869" s="123" t="str">
        <f t="shared" ca="1" si="18"/>
        <v/>
      </c>
      <c r="P869" s="122"/>
      <c r="AD869" s="145"/>
    </row>
    <row r="870" spans="1:30" s="121" customFormat="1" ht="14.25" x14ac:dyDescent="0.3">
      <c r="A870" s="24"/>
      <c r="C870" s="151"/>
      <c r="I870" s="123" t="str" cm="1">
        <f t="array" aca="1" ref="I870" ca="1">IF(N870="Ativo",IFERROR(_xlfn.XLOOKUP(H870,INDIRECT("'TV_"&amp;B870&amp;"'!B:B"),INDIRECT("'TV_"&amp;B870&amp;"'!C:C"),0)-_xlfn.XLOOKUP(H870,INDIRECT("'TV_"&amp;B870&amp;"'!B:B"),INDIRECT("'TV_"&amp;B870&amp;"'!D:D"),0),""),"")</f>
        <v/>
      </c>
      <c r="L870" s="122"/>
      <c r="M870" s="122"/>
      <c r="N870" s="123" t="str">
        <f t="shared" ca="1" si="18"/>
        <v/>
      </c>
      <c r="P870" s="122"/>
      <c r="AD870" s="145"/>
    </row>
    <row r="871" spans="1:30" s="121" customFormat="1" ht="14.25" x14ac:dyDescent="0.3">
      <c r="A871" s="24"/>
      <c r="C871" s="151"/>
      <c r="I871" s="123" t="str" cm="1">
        <f t="array" aca="1" ref="I871" ca="1">IF(N871="Ativo",IFERROR(_xlfn.XLOOKUP(H871,INDIRECT("'TV_"&amp;B871&amp;"'!B:B"),INDIRECT("'TV_"&amp;B871&amp;"'!C:C"),0)-_xlfn.XLOOKUP(H871,INDIRECT("'TV_"&amp;B871&amp;"'!B:B"),INDIRECT("'TV_"&amp;B871&amp;"'!D:D"),0),""),"")</f>
        <v/>
      </c>
      <c r="L871" s="122"/>
      <c r="M871" s="122"/>
      <c r="N871" s="123" t="str">
        <f t="shared" ca="1" si="18"/>
        <v/>
      </c>
      <c r="P871" s="122"/>
      <c r="AD871" s="145"/>
    </row>
    <row r="872" spans="1:30" s="121" customFormat="1" ht="14.25" x14ac:dyDescent="0.3">
      <c r="A872" s="24"/>
      <c r="C872" s="151"/>
      <c r="I872" s="123" t="str" cm="1">
        <f t="array" aca="1" ref="I872" ca="1">IF(N872="Ativo",IFERROR(_xlfn.XLOOKUP(H872,INDIRECT("'TV_"&amp;B872&amp;"'!B:B"),INDIRECT("'TV_"&amp;B872&amp;"'!C:C"),0)-_xlfn.XLOOKUP(H872,INDIRECT("'TV_"&amp;B872&amp;"'!B:B"),INDIRECT("'TV_"&amp;B872&amp;"'!D:D"),0),""),"")</f>
        <v/>
      </c>
      <c r="L872" s="122"/>
      <c r="M872" s="122"/>
      <c r="N872" s="123" t="str">
        <f t="shared" ca="1" si="18"/>
        <v/>
      </c>
      <c r="P872" s="122"/>
      <c r="AD872" s="145"/>
    </row>
    <row r="873" spans="1:30" s="121" customFormat="1" ht="14.25" x14ac:dyDescent="0.3">
      <c r="A873" s="24"/>
      <c r="C873" s="151"/>
      <c r="I873" s="123" t="str" cm="1">
        <f t="array" aca="1" ref="I873" ca="1">IF(N873="Ativo",IFERROR(_xlfn.XLOOKUP(H873,INDIRECT("'TV_"&amp;B873&amp;"'!B:B"),INDIRECT("'TV_"&amp;B873&amp;"'!C:C"),0)-_xlfn.XLOOKUP(H873,INDIRECT("'TV_"&amp;B873&amp;"'!B:B"),INDIRECT("'TV_"&amp;B873&amp;"'!D:D"),0),""),"")</f>
        <v/>
      </c>
      <c r="L873" s="122"/>
      <c r="M873" s="122"/>
      <c r="N873" s="123" t="str">
        <f t="shared" ca="1" si="18"/>
        <v/>
      </c>
      <c r="P873" s="122"/>
      <c r="AD873" s="145"/>
    </row>
    <row r="874" spans="1:30" s="121" customFormat="1" ht="14.25" x14ac:dyDescent="0.3">
      <c r="A874" s="24"/>
      <c r="C874" s="151"/>
      <c r="I874" s="123" t="str" cm="1">
        <f t="array" aca="1" ref="I874" ca="1">IF(N874="Ativo",IFERROR(_xlfn.XLOOKUP(H874,INDIRECT("'TV_"&amp;B874&amp;"'!B:B"),INDIRECT("'TV_"&amp;B874&amp;"'!C:C"),0)-_xlfn.XLOOKUP(H874,INDIRECT("'TV_"&amp;B874&amp;"'!B:B"),INDIRECT("'TV_"&amp;B874&amp;"'!D:D"),0),""),"")</f>
        <v/>
      </c>
      <c r="L874" s="122"/>
      <c r="M874" s="122"/>
      <c r="N874" s="123" t="str">
        <f t="shared" ca="1" si="18"/>
        <v/>
      </c>
      <c r="P874" s="122"/>
      <c r="AD874" s="145"/>
    </row>
    <row r="875" spans="1:30" s="121" customFormat="1" ht="14.25" x14ac:dyDescent="0.3">
      <c r="A875" s="24"/>
      <c r="C875" s="151"/>
      <c r="I875" s="123" t="str" cm="1">
        <f t="array" aca="1" ref="I875" ca="1">IF(N875="Ativo",IFERROR(_xlfn.XLOOKUP(H875,INDIRECT("'TV_"&amp;B875&amp;"'!B:B"),INDIRECT("'TV_"&amp;B875&amp;"'!C:C"),0)-_xlfn.XLOOKUP(H875,INDIRECT("'TV_"&amp;B875&amp;"'!B:B"),INDIRECT("'TV_"&amp;B875&amp;"'!D:D"),0),""),"")</f>
        <v/>
      </c>
      <c r="L875" s="122"/>
      <c r="M875" s="122"/>
      <c r="N875" s="123" t="str">
        <f t="shared" ca="1" si="18"/>
        <v/>
      </c>
      <c r="P875" s="122"/>
      <c r="AD875" s="145"/>
    </row>
    <row r="876" spans="1:30" s="121" customFormat="1" ht="14.25" x14ac:dyDescent="0.3">
      <c r="A876" s="24"/>
      <c r="C876" s="151"/>
      <c r="I876" s="123" t="str" cm="1">
        <f t="array" aca="1" ref="I876" ca="1">IF(N876="Ativo",IFERROR(_xlfn.XLOOKUP(H876,INDIRECT("'TV_"&amp;B876&amp;"'!B:B"),INDIRECT("'TV_"&amp;B876&amp;"'!C:C"),0)-_xlfn.XLOOKUP(H876,INDIRECT("'TV_"&amp;B876&amp;"'!B:B"),INDIRECT("'TV_"&amp;B876&amp;"'!D:D"),0),""),"")</f>
        <v/>
      </c>
      <c r="L876" s="122"/>
      <c r="M876" s="122"/>
      <c r="N876" s="123" t="str">
        <f t="shared" ca="1" si="18"/>
        <v/>
      </c>
      <c r="P876" s="122"/>
      <c r="AD876" s="145"/>
    </row>
    <row r="877" spans="1:30" s="121" customFormat="1" ht="14.25" x14ac:dyDescent="0.3">
      <c r="A877" s="24"/>
      <c r="C877" s="151"/>
      <c r="I877" s="123" t="str" cm="1">
        <f t="array" aca="1" ref="I877" ca="1">IF(N877="Ativo",IFERROR(_xlfn.XLOOKUP(H877,INDIRECT("'TV_"&amp;B877&amp;"'!B:B"),INDIRECT("'TV_"&amp;B877&amp;"'!C:C"),0)-_xlfn.XLOOKUP(H877,INDIRECT("'TV_"&amp;B877&amp;"'!B:B"),INDIRECT("'TV_"&amp;B877&amp;"'!D:D"),0),""),"")</f>
        <v/>
      </c>
      <c r="L877" s="122"/>
      <c r="M877" s="122"/>
      <c r="N877" s="123" t="str">
        <f t="shared" ca="1" si="18"/>
        <v/>
      </c>
      <c r="P877" s="122"/>
      <c r="AD877" s="145"/>
    </row>
    <row r="878" spans="1:30" s="121" customFormat="1" ht="14.25" x14ac:dyDescent="0.3">
      <c r="A878" s="24"/>
      <c r="C878" s="151"/>
      <c r="I878" s="123" t="str" cm="1">
        <f t="array" aca="1" ref="I878" ca="1">IF(N878="Ativo",IFERROR(_xlfn.XLOOKUP(H878,INDIRECT("'TV_"&amp;B878&amp;"'!B:B"),INDIRECT("'TV_"&amp;B878&amp;"'!C:C"),0)-_xlfn.XLOOKUP(H878,INDIRECT("'TV_"&amp;B878&amp;"'!B:B"),INDIRECT("'TV_"&amp;B878&amp;"'!D:D"),0),""),"")</f>
        <v/>
      </c>
      <c r="L878" s="122"/>
      <c r="M878" s="122"/>
      <c r="N878" s="123" t="str">
        <f t="shared" ca="1" si="18"/>
        <v/>
      </c>
      <c r="P878" s="122"/>
      <c r="AD878" s="145"/>
    </row>
    <row r="879" spans="1:30" s="121" customFormat="1" ht="14.25" x14ac:dyDescent="0.3">
      <c r="A879" s="24"/>
      <c r="C879" s="151"/>
      <c r="I879" s="123" t="str" cm="1">
        <f t="array" aca="1" ref="I879" ca="1">IF(N879="Ativo",IFERROR(_xlfn.XLOOKUP(H879,INDIRECT("'TV_"&amp;B879&amp;"'!B:B"),INDIRECT("'TV_"&amp;B879&amp;"'!C:C"),0)-_xlfn.XLOOKUP(H879,INDIRECT("'TV_"&amp;B879&amp;"'!B:B"),INDIRECT("'TV_"&amp;B879&amp;"'!D:D"),0),""),"")</f>
        <v/>
      </c>
      <c r="L879" s="122"/>
      <c r="M879" s="122"/>
      <c r="N879" s="123" t="str">
        <f t="shared" ca="1" si="18"/>
        <v/>
      </c>
      <c r="P879" s="122"/>
      <c r="AD879" s="145"/>
    </row>
    <row r="880" spans="1:30" s="121" customFormat="1" ht="14.25" x14ac:dyDescent="0.3">
      <c r="A880" s="24"/>
      <c r="C880" s="151"/>
      <c r="I880" s="123" t="str" cm="1">
        <f t="array" aca="1" ref="I880" ca="1">IF(N880="Ativo",IFERROR(_xlfn.XLOOKUP(H880,INDIRECT("'TV_"&amp;B880&amp;"'!B:B"),INDIRECT("'TV_"&amp;B880&amp;"'!C:C"),0)-_xlfn.XLOOKUP(H880,INDIRECT("'TV_"&amp;B880&amp;"'!B:B"),INDIRECT("'TV_"&amp;B880&amp;"'!D:D"),0),""),"")</f>
        <v/>
      </c>
      <c r="L880" s="122"/>
      <c r="M880" s="122"/>
      <c r="N880" s="123" t="str">
        <f t="shared" ca="1" si="18"/>
        <v/>
      </c>
      <c r="P880" s="122"/>
      <c r="AD880" s="145"/>
    </row>
    <row r="881" spans="1:30" s="121" customFormat="1" ht="14.25" x14ac:dyDescent="0.3">
      <c r="A881" s="24"/>
      <c r="C881" s="151"/>
      <c r="I881" s="123" t="str" cm="1">
        <f t="array" aca="1" ref="I881" ca="1">IF(N881="Ativo",IFERROR(_xlfn.XLOOKUP(H881,INDIRECT("'TV_"&amp;B881&amp;"'!B:B"),INDIRECT("'TV_"&amp;B881&amp;"'!C:C"),0)-_xlfn.XLOOKUP(H881,INDIRECT("'TV_"&amp;B881&amp;"'!B:B"),INDIRECT("'TV_"&amp;B881&amp;"'!D:D"),0),""),"")</f>
        <v/>
      </c>
      <c r="L881" s="122"/>
      <c r="M881" s="122"/>
      <c r="N881" s="123" t="str">
        <f t="shared" ca="1" si="18"/>
        <v/>
      </c>
      <c r="P881" s="122"/>
      <c r="AD881" s="145"/>
    </row>
    <row r="882" spans="1:30" s="121" customFormat="1" ht="14.25" x14ac:dyDescent="0.3">
      <c r="A882" s="24"/>
      <c r="C882" s="151"/>
      <c r="I882" s="123" t="str" cm="1">
        <f t="array" aca="1" ref="I882" ca="1">IF(N882="Ativo",IFERROR(_xlfn.XLOOKUP(H882,INDIRECT("'TV_"&amp;B882&amp;"'!B:B"),INDIRECT("'TV_"&amp;B882&amp;"'!C:C"),0)-_xlfn.XLOOKUP(H882,INDIRECT("'TV_"&amp;B882&amp;"'!B:B"),INDIRECT("'TV_"&amp;B882&amp;"'!D:D"),0),""),"")</f>
        <v/>
      </c>
      <c r="L882" s="122"/>
      <c r="M882" s="122"/>
      <c r="N882" s="123" t="str">
        <f t="shared" ca="1" si="18"/>
        <v/>
      </c>
      <c r="P882" s="122"/>
      <c r="AD882" s="145"/>
    </row>
    <row r="883" spans="1:30" s="121" customFormat="1" ht="14.25" x14ac:dyDescent="0.3">
      <c r="A883" s="24"/>
      <c r="C883" s="151"/>
      <c r="I883" s="123" t="str" cm="1">
        <f t="array" aca="1" ref="I883" ca="1">IF(N883="Ativo",IFERROR(_xlfn.XLOOKUP(H883,INDIRECT("'TV_"&amp;B883&amp;"'!B:B"),INDIRECT("'TV_"&amp;B883&amp;"'!C:C"),0)-_xlfn.XLOOKUP(H883,INDIRECT("'TV_"&amp;B883&amp;"'!B:B"),INDIRECT("'TV_"&amp;B883&amp;"'!D:D"),0),""),"")</f>
        <v/>
      </c>
      <c r="L883" s="122"/>
      <c r="M883" s="122"/>
      <c r="N883" s="123" t="str">
        <f t="shared" ca="1" si="18"/>
        <v/>
      </c>
      <c r="P883" s="122"/>
      <c r="AD883" s="145"/>
    </row>
    <row r="884" spans="1:30" s="121" customFormat="1" ht="14.25" x14ac:dyDescent="0.3">
      <c r="A884" s="24"/>
      <c r="C884" s="151"/>
      <c r="I884" s="123" t="str" cm="1">
        <f t="array" aca="1" ref="I884" ca="1">IF(N884="Ativo",IFERROR(_xlfn.XLOOKUP(H884,INDIRECT("'TV_"&amp;B884&amp;"'!B:B"),INDIRECT("'TV_"&amp;B884&amp;"'!C:C"),0)-_xlfn.XLOOKUP(H884,INDIRECT("'TV_"&amp;B884&amp;"'!B:B"),INDIRECT("'TV_"&amp;B884&amp;"'!D:D"),0),""),"")</f>
        <v/>
      </c>
      <c r="L884" s="122"/>
      <c r="M884" s="122"/>
      <c r="N884" s="123" t="str">
        <f t="shared" ca="1" si="18"/>
        <v/>
      </c>
      <c r="P884" s="122"/>
      <c r="AD884" s="145"/>
    </row>
    <row r="885" spans="1:30" s="121" customFormat="1" ht="14.25" x14ac:dyDescent="0.3">
      <c r="A885" s="24"/>
      <c r="C885" s="151"/>
      <c r="I885" s="123" t="str" cm="1">
        <f t="array" aca="1" ref="I885" ca="1">IF(N885="Ativo",IFERROR(_xlfn.XLOOKUP(H885,INDIRECT("'TV_"&amp;B885&amp;"'!B:B"),INDIRECT("'TV_"&amp;B885&amp;"'!C:C"),0)-_xlfn.XLOOKUP(H885,INDIRECT("'TV_"&amp;B885&amp;"'!B:B"),INDIRECT("'TV_"&amp;B885&amp;"'!D:D"),0),""),"")</f>
        <v/>
      </c>
      <c r="L885" s="122"/>
      <c r="M885" s="122"/>
      <c r="N885" s="123" t="str">
        <f t="shared" ca="1" si="18"/>
        <v/>
      </c>
      <c r="P885" s="122"/>
      <c r="AD885" s="145"/>
    </row>
    <row r="886" spans="1:30" s="121" customFormat="1" ht="14.25" x14ac:dyDescent="0.3">
      <c r="A886" s="24"/>
      <c r="C886" s="151"/>
      <c r="I886" s="123" t="str" cm="1">
        <f t="array" aca="1" ref="I886" ca="1">IF(N886="Ativo",IFERROR(_xlfn.XLOOKUP(H886,INDIRECT("'TV_"&amp;B886&amp;"'!B:B"),INDIRECT("'TV_"&amp;B886&amp;"'!C:C"),0)-_xlfn.XLOOKUP(H886,INDIRECT("'TV_"&amp;B886&amp;"'!B:B"),INDIRECT("'TV_"&amp;B886&amp;"'!D:D"),0),""),"")</f>
        <v/>
      </c>
      <c r="L886" s="122"/>
      <c r="M886" s="122"/>
      <c r="N886" s="123" t="str">
        <f t="shared" ca="1" si="18"/>
        <v/>
      </c>
      <c r="P886" s="122"/>
      <c r="AD886" s="145"/>
    </row>
    <row r="887" spans="1:30" s="121" customFormat="1" ht="14.25" x14ac:dyDescent="0.3">
      <c r="A887" s="24"/>
      <c r="C887" s="151"/>
      <c r="I887" s="123" t="str" cm="1">
        <f t="array" aca="1" ref="I887" ca="1">IF(N887="Ativo",IFERROR(_xlfn.XLOOKUP(H887,INDIRECT("'TV_"&amp;B887&amp;"'!B:B"),INDIRECT("'TV_"&amp;B887&amp;"'!C:C"),0)-_xlfn.XLOOKUP(H887,INDIRECT("'TV_"&amp;B887&amp;"'!B:B"),INDIRECT("'TV_"&amp;B887&amp;"'!D:D"),0),""),"")</f>
        <v/>
      </c>
      <c r="L887" s="122"/>
      <c r="M887" s="122"/>
      <c r="N887" s="123" t="str">
        <f t="shared" ca="1" si="18"/>
        <v/>
      </c>
      <c r="P887" s="122"/>
      <c r="AD887" s="145"/>
    </row>
    <row r="888" spans="1:30" s="121" customFormat="1" ht="14.25" x14ac:dyDescent="0.3">
      <c r="A888" s="24"/>
      <c r="C888" s="151"/>
      <c r="I888" s="123" t="str" cm="1">
        <f t="array" aca="1" ref="I888" ca="1">IF(N888="Ativo",IFERROR(_xlfn.XLOOKUP(H888,INDIRECT("'TV_"&amp;B888&amp;"'!B:B"),INDIRECT("'TV_"&amp;B888&amp;"'!C:C"),0)-_xlfn.XLOOKUP(H888,INDIRECT("'TV_"&amp;B888&amp;"'!B:B"),INDIRECT("'TV_"&amp;B888&amp;"'!D:D"),0),""),"")</f>
        <v/>
      </c>
      <c r="L888" s="122"/>
      <c r="M888" s="122"/>
      <c r="N888" s="123" t="str">
        <f t="shared" ca="1" si="18"/>
        <v/>
      </c>
      <c r="P888" s="122"/>
      <c r="AD888" s="145"/>
    </row>
    <row r="889" spans="1:30" s="121" customFormat="1" ht="14.25" x14ac:dyDescent="0.3">
      <c r="A889" s="24"/>
      <c r="C889" s="151"/>
      <c r="I889" s="123" t="str" cm="1">
        <f t="array" aca="1" ref="I889" ca="1">IF(N889="Ativo",IFERROR(_xlfn.XLOOKUP(H889,INDIRECT("'TV_"&amp;B889&amp;"'!B:B"),INDIRECT("'TV_"&amp;B889&amp;"'!C:C"),0)-_xlfn.XLOOKUP(H889,INDIRECT("'TV_"&amp;B889&amp;"'!B:B"),INDIRECT("'TV_"&amp;B889&amp;"'!D:D"),0),""),"")</f>
        <v/>
      </c>
      <c r="L889" s="122"/>
      <c r="M889" s="122"/>
      <c r="N889" s="123" t="str">
        <f t="shared" ca="1" si="18"/>
        <v/>
      </c>
      <c r="P889" s="122"/>
      <c r="AD889" s="145"/>
    </row>
    <row r="890" spans="1:30" s="121" customFormat="1" ht="14.25" x14ac:dyDescent="0.3">
      <c r="A890" s="24"/>
      <c r="C890" s="151"/>
      <c r="I890" s="123" t="str" cm="1">
        <f t="array" aca="1" ref="I890" ca="1">IF(N890="Ativo",IFERROR(_xlfn.XLOOKUP(H890,INDIRECT("'TV_"&amp;B890&amp;"'!B:B"),INDIRECT("'TV_"&amp;B890&amp;"'!C:C"),0)-_xlfn.XLOOKUP(H890,INDIRECT("'TV_"&amp;B890&amp;"'!B:B"),INDIRECT("'TV_"&amp;B890&amp;"'!D:D"),0),""),"")</f>
        <v/>
      </c>
      <c r="L890" s="122"/>
      <c r="M890" s="122"/>
      <c r="N890" s="123" t="str">
        <f t="shared" ca="1" si="18"/>
        <v/>
      </c>
      <c r="P890" s="122"/>
      <c r="AD890" s="145"/>
    </row>
    <row r="891" spans="1:30" s="121" customFormat="1" ht="14.25" x14ac:dyDescent="0.3">
      <c r="A891" s="24"/>
      <c r="C891" s="151"/>
      <c r="I891" s="123" t="str" cm="1">
        <f t="array" aca="1" ref="I891" ca="1">IF(N891="Ativo",IFERROR(_xlfn.XLOOKUP(H891,INDIRECT("'TV_"&amp;B891&amp;"'!B:B"),INDIRECT("'TV_"&amp;B891&amp;"'!C:C"),0)-_xlfn.XLOOKUP(H891,INDIRECT("'TV_"&amp;B891&amp;"'!B:B"),INDIRECT("'TV_"&amp;B891&amp;"'!D:D"),0),""),"")</f>
        <v/>
      </c>
      <c r="L891" s="122"/>
      <c r="M891" s="122"/>
      <c r="N891" s="123" t="str">
        <f t="shared" ca="1" si="18"/>
        <v/>
      </c>
      <c r="P891" s="122"/>
      <c r="AD891" s="145"/>
    </row>
    <row r="892" spans="1:30" s="121" customFormat="1" ht="14.25" x14ac:dyDescent="0.3">
      <c r="A892" s="24"/>
      <c r="C892" s="151"/>
      <c r="I892" s="123" t="str" cm="1">
        <f t="array" aca="1" ref="I892" ca="1">IF(N892="Ativo",IFERROR(_xlfn.XLOOKUP(H892,INDIRECT("'TV_"&amp;B892&amp;"'!B:B"),INDIRECT("'TV_"&amp;B892&amp;"'!C:C"),0)-_xlfn.XLOOKUP(H892,INDIRECT("'TV_"&amp;B892&amp;"'!B:B"),INDIRECT("'TV_"&amp;B892&amp;"'!D:D"),0),""),"")</f>
        <v/>
      </c>
      <c r="L892" s="122"/>
      <c r="M892" s="122"/>
      <c r="N892" s="123" t="str">
        <f t="shared" ca="1" si="18"/>
        <v/>
      </c>
      <c r="P892" s="122"/>
      <c r="AD892" s="145"/>
    </row>
    <row r="893" spans="1:30" s="121" customFormat="1" ht="14.25" x14ac:dyDescent="0.3">
      <c r="A893" s="24"/>
      <c r="C893" s="151"/>
      <c r="I893" s="123" t="str" cm="1">
        <f t="array" aca="1" ref="I893" ca="1">IF(N893="Ativo",IFERROR(_xlfn.XLOOKUP(H893,INDIRECT("'TV_"&amp;B893&amp;"'!B:B"),INDIRECT("'TV_"&amp;B893&amp;"'!C:C"),0)-_xlfn.XLOOKUP(H893,INDIRECT("'TV_"&amp;B893&amp;"'!B:B"),INDIRECT("'TV_"&amp;B893&amp;"'!D:D"),0),""),"")</f>
        <v/>
      </c>
      <c r="L893" s="122"/>
      <c r="M893" s="122"/>
      <c r="N893" s="123" t="str">
        <f t="shared" ca="1" si="18"/>
        <v/>
      </c>
      <c r="P893" s="122"/>
      <c r="AD893" s="145"/>
    </row>
    <row r="894" spans="1:30" s="121" customFormat="1" ht="14.25" x14ac:dyDescent="0.3">
      <c r="A894" s="24"/>
      <c r="C894" s="151"/>
      <c r="I894" s="123" t="str" cm="1">
        <f t="array" aca="1" ref="I894" ca="1">IF(N894="Ativo",IFERROR(_xlfn.XLOOKUP(H894,INDIRECT("'TV_"&amp;B894&amp;"'!B:B"),INDIRECT("'TV_"&amp;B894&amp;"'!C:C"),0)-_xlfn.XLOOKUP(H894,INDIRECT("'TV_"&amp;B894&amp;"'!B:B"),INDIRECT("'TV_"&amp;B894&amp;"'!D:D"),0),""),"")</f>
        <v/>
      </c>
      <c r="L894" s="122"/>
      <c r="M894" s="122"/>
      <c r="N894" s="123" t="str">
        <f t="shared" ca="1" si="18"/>
        <v/>
      </c>
      <c r="P894" s="122"/>
      <c r="AD894" s="145"/>
    </row>
    <row r="895" spans="1:30" s="121" customFormat="1" ht="14.25" x14ac:dyDescent="0.3">
      <c r="A895" s="24"/>
      <c r="C895" s="151"/>
      <c r="I895" s="123" t="str" cm="1">
        <f t="array" aca="1" ref="I895" ca="1">IF(N895="Ativo",IFERROR(_xlfn.XLOOKUP(H895,INDIRECT("'TV_"&amp;B895&amp;"'!B:B"),INDIRECT("'TV_"&amp;B895&amp;"'!C:C"),0)-_xlfn.XLOOKUP(H895,INDIRECT("'TV_"&amp;B895&amp;"'!B:B"),INDIRECT("'TV_"&amp;B895&amp;"'!D:D"),0),""),"")</f>
        <v/>
      </c>
      <c r="L895" s="122"/>
      <c r="M895" s="122"/>
      <c r="N895" s="123" t="str">
        <f t="shared" ca="1" si="18"/>
        <v/>
      </c>
      <c r="P895" s="122"/>
      <c r="AD895" s="145"/>
    </row>
    <row r="896" spans="1:30" s="121" customFormat="1" ht="14.25" x14ac:dyDescent="0.3">
      <c r="A896" s="24"/>
      <c r="C896" s="151"/>
      <c r="I896" s="123" t="str" cm="1">
        <f t="array" aca="1" ref="I896" ca="1">IF(N896="Ativo",IFERROR(_xlfn.XLOOKUP(H896,INDIRECT("'TV_"&amp;B896&amp;"'!B:B"),INDIRECT("'TV_"&amp;B896&amp;"'!C:C"),0)-_xlfn.XLOOKUP(H896,INDIRECT("'TV_"&amp;B896&amp;"'!B:B"),INDIRECT("'TV_"&amp;B896&amp;"'!D:D"),0),""),"")</f>
        <v/>
      </c>
      <c r="L896" s="122"/>
      <c r="M896" s="122"/>
      <c r="N896" s="123" t="str">
        <f t="shared" ca="1" si="18"/>
        <v/>
      </c>
      <c r="P896" s="122"/>
      <c r="AD896" s="145"/>
    </row>
    <row r="897" spans="1:30" s="121" customFormat="1" ht="14.25" x14ac:dyDescent="0.3">
      <c r="A897" s="24"/>
      <c r="C897" s="151"/>
      <c r="I897" s="123" t="str" cm="1">
        <f t="array" aca="1" ref="I897" ca="1">IF(N897="Ativo",IFERROR(_xlfn.XLOOKUP(H897,INDIRECT("'TV_"&amp;B897&amp;"'!B:B"),INDIRECT("'TV_"&amp;B897&amp;"'!C:C"),0)-_xlfn.XLOOKUP(H897,INDIRECT("'TV_"&amp;B897&amp;"'!B:B"),INDIRECT("'TV_"&amp;B897&amp;"'!D:D"),0),""),"")</f>
        <v/>
      </c>
      <c r="L897" s="122"/>
      <c r="M897" s="122"/>
      <c r="N897" s="123" t="str">
        <f t="shared" ca="1" si="18"/>
        <v/>
      </c>
      <c r="P897" s="122"/>
      <c r="AD897" s="145"/>
    </row>
    <row r="898" spans="1:30" s="121" customFormat="1" ht="14.25" x14ac:dyDescent="0.3">
      <c r="A898" s="24"/>
      <c r="C898" s="151"/>
      <c r="I898" s="123" t="str" cm="1">
        <f t="array" aca="1" ref="I898" ca="1">IF(N898="Ativo",IFERROR(_xlfn.XLOOKUP(H898,INDIRECT("'TV_"&amp;B898&amp;"'!B:B"),INDIRECT("'TV_"&amp;B898&amp;"'!C:C"),0)-_xlfn.XLOOKUP(H898,INDIRECT("'TV_"&amp;B898&amp;"'!B:B"),INDIRECT("'TV_"&amp;B898&amp;"'!D:D"),0),""),"")</f>
        <v/>
      </c>
      <c r="L898" s="122"/>
      <c r="M898" s="122"/>
      <c r="N898" s="123" t="str">
        <f t="shared" ca="1" si="18"/>
        <v/>
      </c>
      <c r="P898" s="122"/>
      <c r="AD898" s="145"/>
    </row>
    <row r="899" spans="1:30" s="121" customFormat="1" ht="14.25" x14ac:dyDescent="0.3">
      <c r="A899" s="24"/>
      <c r="C899" s="151"/>
      <c r="I899" s="123" t="str" cm="1">
        <f t="array" aca="1" ref="I899" ca="1">IF(N899="Ativo",IFERROR(_xlfn.XLOOKUP(H899,INDIRECT("'TV_"&amp;B899&amp;"'!B:B"),INDIRECT("'TV_"&amp;B899&amp;"'!C:C"),0)-_xlfn.XLOOKUP(H899,INDIRECT("'TV_"&amp;B899&amp;"'!B:B"),INDIRECT("'TV_"&amp;B899&amp;"'!D:D"),0),""),"")</f>
        <v/>
      </c>
      <c r="L899" s="122"/>
      <c r="M899" s="122"/>
      <c r="N899" s="123" t="str">
        <f t="shared" ca="1" si="18"/>
        <v/>
      </c>
      <c r="P899" s="122"/>
      <c r="AD899" s="145"/>
    </row>
    <row r="900" spans="1:30" s="121" customFormat="1" ht="14.25" x14ac:dyDescent="0.3">
      <c r="A900" s="24"/>
      <c r="C900" s="151"/>
      <c r="I900" s="123" t="str" cm="1">
        <f t="array" aca="1" ref="I900" ca="1">IF(N900="Ativo",IFERROR(_xlfn.XLOOKUP(H900,INDIRECT("'TV_"&amp;B900&amp;"'!B:B"),INDIRECT("'TV_"&amp;B900&amp;"'!C:C"),0)-_xlfn.XLOOKUP(H900,INDIRECT("'TV_"&amp;B900&amp;"'!B:B"),INDIRECT("'TV_"&amp;B900&amp;"'!D:D"),0),""),"")</f>
        <v/>
      </c>
      <c r="L900" s="122"/>
      <c r="M900" s="122"/>
      <c r="N900" s="123" t="str">
        <f t="shared" ca="1" si="18"/>
        <v/>
      </c>
      <c r="P900" s="122"/>
      <c r="AD900" s="145"/>
    </row>
    <row r="901" spans="1:30" s="121" customFormat="1" ht="14.25" x14ac:dyDescent="0.3">
      <c r="A901" s="24"/>
      <c r="C901" s="151"/>
      <c r="I901" s="123" t="str" cm="1">
        <f t="array" aca="1" ref="I901" ca="1">IF(N901="Ativo",IFERROR(_xlfn.XLOOKUP(H901,INDIRECT("'TV_"&amp;B901&amp;"'!B:B"),INDIRECT("'TV_"&amp;B901&amp;"'!C:C"),0)-_xlfn.XLOOKUP(H901,INDIRECT("'TV_"&amp;B901&amp;"'!B:B"),INDIRECT("'TV_"&amp;B901&amp;"'!D:D"),0),""),"")</f>
        <v/>
      </c>
      <c r="L901" s="122"/>
      <c r="M901" s="122"/>
      <c r="N901" s="123" t="str">
        <f t="shared" ca="1" si="18"/>
        <v/>
      </c>
      <c r="P901" s="122"/>
      <c r="AD901" s="145"/>
    </row>
    <row r="902" spans="1:30" s="121" customFormat="1" ht="14.25" x14ac:dyDescent="0.3">
      <c r="A902" s="24"/>
      <c r="C902" s="151"/>
      <c r="I902" s="123" t="str" cm="1">
        <f t="array" aca="1" ref="I902" ca="1">IF(N902="Ativo",IFERROR(_xlfn.XLOOKUP(H902,INDIRECT("'TV_"&amp;B902&amp;"'!B:B"),INDIRECT("'TV_"&amp;B902&amp;"'!C:C"),0)-_xlfn.XLOOKUP(H902,INDIRECT("'TV_"&amp;B902&amp;"'!B:B"),INDIRECT("'TV_"&amp;B902&amp;"'!D:D"),0),""),"")</f>
        <v/>
      </c>
      <c r="L902" s="122"/>
      <c r="M902" s="122"/>
      <c r="N902" s="123" t="str">
        <f t="shared" ca="1" si="18"/>
        <v/>
      </c>
      <c r="P902" s="122"/>
      <c r="AD902" s="145"/>
    </row>
    <row r="903" spans="1:30" s="121" customFormat="1" ht="14.25" x14ac:dyDescent="0.3">
      <c r="A903" s="24"/>
      <c r="C903" s="151"/>
      <c r="I903" s="123" t="str" cm="1">
        <f t="array" aca="1" ref="I903" ca="1">IF(N903="Ativo",IFERROR(_xlfn.XLOOKUP(H903,INDIRECT("'TV_"&amp;B903&amp;"'!B:B"),INDIRECT("'TV_"&amp;B903&amp;"'!C:C"),0)-_xlfn.XLOOKUP(H903,INDIRECT("'TV_"&amp;B903&amp;"'!B:B"),INDIRECT("'TV_"&amp;B903&amp;"'!D:D"),0),""),"")</f>
        <v/>
      </c>
      <c r="L903" s="122"/>
      <c r="M903" s="122"/>
      <c r="N903" s="123" t="str">
        <f t="shared" ca="1" si="18"/>
        <v/>
      </c>
      <c r="P903" s="122"/>
      <c r="AD903" s="145"/>
    </row>
    <row r="904" spans="1:30" s="121" customFormat="1" ht="14.25" x14ac:dyDescent="0.3">
      <c r="A904" s="24"/>
      <c r="C904" s="151"/>
      <c r="I904" s="123" t="str" cm="1">
        <f t="array" aca="1" ref="I904" ca="1">IF(N904="Ativo",IFERROR(_xlfn.XLOOKUP(H904,INDIRECT("'TV_"&amp;B904&amp;"'!B:B"),INDIRECT("'TV_"&amp;B904&amp;"'!C:C"),0)-_xlfn.XLOOKUP(H904,INDIRECT("'TV_"&amp;B904&amp;"'!B:B"),INDIRECT("'TV_"&amp;B904&amp;"'!D:D"),0),""),"")</f>
        <v/>
      </c>
      <c r="L904" s="122"/>
      <c r="M904" s="122"/>
      <c r="N904" s="123" t="str">
        <f t="shared" ca="1" si="18"/>
        <v/>
      </c>
      <c r="P904" s="122"/>
      <c r="AD904" s="145"/>
    </row>
    <row r="905" spans="1:30" s="121" customFormat="1" ht="14.25" x14ac:dyDescent="0.3">
      <c r="A905" s="24"/>
      <c r="C905" s="151"/>
      <c r="I905" s="123" t="str" cm="1">
        <f t="array" aca="1" ref="I905" ca="1">IF(N905="Ativo",IFERROR(_xlfn.XLOOKUP(H905,INDIRECT("'TV_"&amp;B905&amp;"'!B:B"),INDIRECT("'TV_"&amp;B905&amp;"'!C:C"),0)-_xlfn.XLOOKUP(H905,INDIRECT("'TV_"&amp;B905&amp;"'!B:B"),INDIRECT("'TV_"&amp;B905&amp;"'!D:D"),0),""),"")</f>
        <v/>
      </c>
      <c r="L905" s="122"/>
      <c r="M905" s="122"/>
      <c r="N905" s="123" t="str">
        <f t="shared" ca="1" si="18"/>
        <v/>
      </c>
      <c r="P905" s="122"/>
      <c r="AD905" s="145"/>
    </row>
    <row r="906" spans="1:30" s="121" customFormat="1" ht="14.25" x14ac:dyDescent="0.3">
      <c r="A906" s="24"/>
      <c r="C906" s="151"/>
      <c r="I906" s="123" t="str" cm="1">
        <f t="array" aca="1" ref="I906" ca="1">IF(N906="Ativo",IFERROR(_xlfn.XLOOKUP(H906,INDIRECT("'TV_"&amp;B906&amp;"'!B:B"),INDIRECT("'TV_"&amp;B906&amp;"'!C:C"),0)-_xlfn.XLOOKUP(H906,INDIRECT("'TV_"&amp;B906&amp;"'!B:B"),INDIRECT("'TV_"&amp;B906&amp;"'!D:D"),0),""),"")</f>
        <v/>
      </c>
      <c r="L906" s="122"/>
      <c r="M906" s="122"/>
      <c r="N906" s="123" t="str">
        <f t="shared" ca="1" si="18"/>
        <v/>
      </c>
      <c r="P906" s="122"/>
      <c r="AD906" s="145"/>
    </row>
    <row r="907" spans="1:30" s="121" customFormat="1" ht="14.25" x14ac:dyDescent="0.3">
      <c r="A907" s="24"/>
      <c r="C907" s="151"/>
      <c r="I907" s="123" t="str" cm="1">
        <f t="array" aca="1" ref="I907" ca="1">IF(N907="Ativo",IFERROR(_xlfn.XLOOKUP(H907,INDIRECT("'TV_"&amp;B907&amp;"'!B:B"),INDIRECT("'TV_"&amp;B907&amp;"'!C:C"),0)-_xlfn.XLOOKUP(H907,INDIRECT("'TV_"&amp;B907&amp;"'!B:B"),INDIRECT("'TV_"&amp;B907&amp;"'!D:D"),0),""),"")</f>
        <v/>
      </c>
      <c r="L907" s="122"/>
      <c r="M907" s="122"/>
      <c r="N907" s="123" t="str">
        <f t="shared" ca="1" si="18"/>
        <v/>
      </c>
      <c r="P907" s="122"/>
      <c r="AD907" s="145"/>
    </row>
    <row r="908" spans="1:30" s="121" customFormat="1" ht="14.25" x14ac:dyDescent="0.3">
      <c r="A908" s="24"/>
      <c r="C908" s="151"/>
      <c r="I908" s="123" t="str" cm="1">
        <f t="array" aca="1" ref="I908" ca="1">IF(N908="Ativo",IFERROR(_xlfn.XLOOKUP(H908,INDIRECT("'TV_"&amp;B908&amp;"'!B:B"),INDIRECT("'TV_"&amp;B908&amp;"'!C:C"),0)-_xlfn.XLOOKUP(H908,INDIRECT("'TV_"&amp;B908&amp;"'!B:B"),INDIRECT("'TV_"&amp;B908&amp;"'!D:D"),0),""),"")</f>
        <v/>
      </c>
      <c r="L908" s="122"/>
      <c r="M908" s="122"/>
      <c r="N908" s="123" t="str">
        <f t="shared" ca="1" si="18"/>
        <v/>
      </c>
      <c r="P908" s="122"/>
      <c r="AD908" s="145"/>
    </row>
    <row r="909" spans="1:30" s="121" customFormat="1" ht="14.25" x14ac:dyDescent="0.3">
      <c r="A909" s="24"/>
      <c r="C909" s="151"/>
      <c r="I909" s="123" t="str" cm="1">
        <f t="array" aca="1" ref="I909" ca="1">IF(N909="Ativo",IFERROR(_xlfn.XLOOKUP(H909,INDIRECT("'TV_"&amp;B909&amp;"'!B:B"),INDIRECT("'TV_"&amp;B909&amp;"'!C:C"),0)-_xlfn.XLOOKUP(H909,INDIRECT("'TV_"&amp;B909&amp;"'!B:B"),INDIRECT("'TV_"&amp;B909&amp;"'!D:D"),0),""),"")</f>
        <v/>
      </c>
      <c r="L909" s="122"/>
      <c r="M909" s="122"/>
      <c r="N909" s="123" t="str">
        <f t="shared" ca="1" si="18"/>
        <v/>
      </c>
      <c r="P909" s="122"/>
      <c r="AD909" s="145"/>
    </row>
    <row r="910" spans="1:30" s="121" customFormat="1" ht="14.25" x14ac:dyDescent="0.3">
      <c r="A910" s="24"/>
      <c r="C910" s="151"/>
      <c r="I910" s="123" t="str" cm="1">
        <f t="array" aca="1" ref="I910" ca="1">IF(N910="Ativo",IFERROR(_xlfn.XLOOKUP(H910,INDIRECT("'TV_"&amp;B910&amp;"'!B:B"),INDIRECT("'TV_"&amp;B910&amp;"'!C:C"),0)-_xlfn.XLOOKUP(H910,INDIRECT("'TV_"&amp;B910&amp;"'!B:B"),INDIRECT("'TV_"&amp;B910&amp;"'!D:D"),0),""),"")</f>
        <v/>
      </c>
      <c r="L910" s="122"/>
      <c r="M910" s="122"/>
      <c r="N910" s="123" t="str">
        <f t="shared" ca="1" si="18"/>
        <v/>
      </c>
      <c r="P910" s="122"/>
      <c r="AD910" s="145"/>
    </row>
    <row r="911" spans="1:30" s="121" customFormat="1" ht="14.25" x14ac:dyDescent="0.3">
      <c r="A911" s="24"/>
      <c r="C911" s="151"/>
      <c r="I911" s="123" t="str" cm="1">
        <f t="array" aca="1" ref="I911" ca="1">IF(N911="Ativo",IFERROR(_xlfn.XLOOKUP(H911,INDIRECT("'TV_"&amp;B911&amp;"'!B:B"),INDIRECT("'TV_"&amp;B911&amp;"'!C:C"),0)-_xlfn.XLOOKUP(H911,INDIRECT("'TV_"&amp;B911&amp;"'!B:B"),INDIRECT("'TV_"&amp;B911&amp;"'!D:D"),0),""),"")</f>
        <v/>
      </c>
      <c r="L911" s="122"/>
      <c r="M911" s="122"/>
      <c r="N911" s="123" t="str">
        <f t="shared" ca="1" si="18"/>
        <v/>
      </c>
      <c r="P911" s="122"/>
      <c r="AD911" s="145"/>
    </row>
    <row r="912" spans="1:30" s="121" customFormat="1" ht="14.25" x14ac:dyDescent="0.3">
      <c r="A912" s="24"/>
      <c r="C912" s="151"/>
      <c r="I912" s="123" t="str" cm="1">
        <f t="array" aca="1" ref="I912" ca="1">IF(N912="Ativo",IFERROR(_xlfn.XLOOKUP(H912,INDIRECT("'TV_"&amp;B912&amp;"'!B:B"),INDIRECT("'TV_"&amp;B912&amp;"'!C:C"),0)-_xlfn.XLOOKUP(H912,INDIRECT("'TV_"&amp;B912&amp;"'!B:B"),INDIRECT("'TV_"&amp;B912&amp;"'!D:D"),0),""),"")</f>
        <v/>
      </c>
      <c r="L912" s="122"/>
      <c r="M912" s="122"/>
      <c r="N912" s="123" t="str">
        <f t="shared" ca="1" si="18"/>
        <v/>
      </c>
      <c r="P912" s="122"/>
      <c r="AD912" s="145"/>
    </row>
    <row r="913" spans="1:30" s="121" customFormat="1" ht="14.25" x14ac:dyDescent="0.3">
      <c r="A913" s="24"/>
      <c r="C913" s="151"/>
      <c r="I913" s="123" t="str" cm="1">
        <f t="array" aca="1" ref="I913" ca="1">IF(N913="Ativo",IFERROR(_xlfn.XLOOKUP(H913,INDIRECT("'TV_"&amp;B913&amp;"'!B:B"),INDIRECT("'TV_"&amp;B913&amp;"'!C:C"),0)-_xlfn.XLOOKUP(H913,INDIRECT("'TV_"&amp;B913&amp;"'!B:B"),INDIRECT("'TV_"&amp;B913&amp;"'!D:D"),0),""),"")</f>
        <v/>
      </c>
      <c r="L913" s="122"/>
      <c r="M913" s="122"/>
      <c r="N913" s="123" t="str">
        <f t="shared" ca="1" si="18"/>
        <v/>
      </c>
      <c r="P913" s="122"/>
      <c r="AD913" s="145"/>
    </row>
    <row r="914" spans="1:30" s="121" customFormat="1" ht="14.25" x14ac:dyDescent="0.3">
      <c r="A914" s="24"/>
      <c r="C914" s="151"/>
      <c r="I914" s="123" t="str" cm="1">
        <f t="array" aca="1" ref="I914" ca="1">IF(N914="Ativo",IFERROR(_xlfn.XLOOKUP(H914,INDIRECT("'TV_"&amp;B914&amp;"'!B:B"),INDIRECT("'TV_"&amp;B914&amp;"'!C:C"),0)-_xlfn.XLOOKUP(H914,INDIRECT("'TV_"&amp;B914&amp;"'!B:B"),INDIRECT("'TV_"&amp;B914&amp;"'!D:D"),0),""),"")</f>
        <v/>
      </c>
      <c r="L914" s="122"/>
      <c r="M914" s="122"/>
      <c r="N914" s="123" t="str">
        <f t="shared" ca="1" si="18"/>
        <v/>
      </c>
      <c r="P914" s="122"/>
      <c r="AD914" s="145"/>
    </row>
    <row r="915" spans="1:30" s="121" customFormat="1" ht="14.25" x14ac:dyDescent="0.3">
      <c r="A915" s="24"/>
      <c r="C915" s="151"/>
      <c r="I915" s="123" t="str" cm="1">
        <f t="array" aca="1" ref="I915" ca="1">IF(N915="Ativo",IFERROR(_xlfn.XLOOKUP(H915,INDIRECT("'TV_"&amp;B915&amp;"'!B:B"),INDIRECT("'TV_"&amp;B915&amp;"'!C:C"),0)-_xlfn.XLOOKUP(H915,INDIRECT("'TV_"&amp;B915&amp;"'!B:B"),INDIRECT("'TV_"&amp;B915&amp;"'!D:D"),0),""),"")</f>
        <v/>
      </c>
      <c r="L915" s="122"/>
      <c r="M915" s="122"/>
      <c r="N915" s="123" t="str">
        <f t="shared" ca="1" si="18"/>
        <v/>
      </c>
      <c r="P915" s="122"/>
      <c r="AD915" s="145"/>
    </row>
    <row r="916" spans="1:30" s="121" customFormat="1" ht="14.25" x14ac:dyDescent="0.3">
      <c r="A916" s="24"/>
      <c r="C916" s="151"/>
      <c r="I916" s="123" t="str" cm="1">
        <f t="array" aca="1" ref="I916" ca="1">IF(N916="Ativo",IFERROR(_xlfn.XLOOKUP(H916,INDIRECT("'TV_"&amp;B916&amp;"'!B:B"),INDIRECT("'TV_"&amp;B916&amp;"'!C:C"),0)-_xlfn.XLOOKUP(H916,INDIRECT("'TV_"&amp;B916&amp;"'!B:B"),INDIRECT("'TV_"&amp;B916&amp;"'!D:D"),0),""),"")</f>
        <v/>
      </c>
      <c r="L916" s="122"/>
      <c r="M916" s="122"/>
      <c r="N916" s="123" t="str">
        <f t="shared" ca="1" si="18"/>
        <v/>
      </c>
      <c r="P916" s="122"/>
      <c r="AD916" s="145"/>
    </row>
    <row r="917" spans="1:30" s="121" customFormat="1" ht="14.25" x14ac:dyDescent="0.3">
      <c r="A917" s="24"/>
      <c r="C917" s="151"/>
      <c r="I917" s="123" t="str" cm="1">
        <f t="array" aca="1" ref="I917" ca="1">IF(N917="Ativo",IFERROR(_xlfn.XLOOKUP(H917,INDIRECT("'TV_"&amp;B917&amp;"'!B:B"),INDIRECT("'TV_"&amp;B917&amp;"'!C:C"),0)-_xlfn.XLOOKUP(H917,INDIRECT("'TV_"&amp;B917&amp;"'!B:B"),INDIRECT("'TV_"&amp;B917&amp;"'!D:D"),0),""),"")</f>
        <v/>
      </c>
      <c r="L917" s="122"/>
      <c r="M917" s="122"/>
      <c r="N917" s="123" t="str">
        <f t="shared" ca="1" si="18"/>
        <v/>
      </c>
      <c r="P917" s="122"/>
      <c r="AD917" s="145"/>
    </row>
    <row r="918" spans="1:30" s="121" customFormat="1" ht="14.25" x14ac:dyDescent="0.3">
      <c r="A918" s="24"/>
      <c r="C918" s="151"/>
      <c r="I918" s="123" t="str" cm="1">
        <f t="array" aca="1" ref="I918" ca="1">IF(N918="Ativo",IFERROR(_xlfn.XLOOKUP(H918,INDIRECT("'TV_"&amp;B918&amp;"'!B:B"),INDIRECT("'TV_"&amp;B918&amp;"'!C:C"),0)-_xlfn.XLOOKUP(H918,INDIRECT("'TV_"&amp;B918&amp;"'!B:B"),INDIRECT("'TV_"&amp;B918&amp;"'!D:D"),0),""),"")</f>
        <v/>
      </c>
      <c r="L918" s="122"/>
      <c r="M918" s="122"/>
      <c r="N918" s="123" t="str">
        <f t="shared" ca="1" si="18"/>
        <v/>
      </c>
      <c r="P918" s="122"/>
      <c r="AD918" s="145"/>
    </row>
    <row r="919" spans="1:30" s="121" customFormat="1" ht="14.25" x14ac:dyDescent="0.3">
      <c r="A919" s="24"/>
      <c r="C919" s="151"/>
      <c r="I919" s="123" t="str" cm="1">
        <f t="array" aca="1" ref="I919" ca="1">IF(N919="Ativo",IFERROR(_xlfn.XLOOKUP(H919,INDIRECT("'TV_"&amp;B919&amp;"'!B:B"),INDIRECT("'TV_"&amp;B919&amp;"'!C:C"),0)-_xlfn.XLOOKUP(H919,INDIRECT("'TV_"&amp;B919&amp;"'!B:B"),INDIRECT("'TV_"&amp;B919&amp;"'!D:D"),0),""),"")</f>
        <v/>
      </c>
      <c r="L919" s="122"/>
      <c r="M919" s="122"/>
      <c r="N919" s="123" t="str">
        <f t="shared" ca="1" si="18"/>
        <v/>
      </c>
      <c r="P919" s="122"/>
      <c r="AD919" s="145"/>
    </row>
    <row r="920" spans="1:30" s="121" customFormat="1" ht="14.25" x14ac:dyDescent="0.3">
      <c r="A920" s="24"/>
      <c r="C920" s="151"/>
      <c r="I920" s="123" t="str" cm="1">
        <f t="array" aca="1" ref="I920" ca="1">IF(N920="Ativo",IFERROR(_xlfn.XLOOKUP(H920,INDIRECT("'TV_"&amp;B920&amp;"'!B:B"),INDIRECT("'TV_"&amp;B920&amp;"'!C:C"),0)-_xlfn.XLOOKUP(H920,INDIRECT("'TV_"&amp;B920&amp;"'!B:B"),INDIRECT("'TV_"&amp;B920&amp;"'!D:D"),0),""),"")</f>
        <v/>
      </c>
      <c r="L920" s="122"/>
      <c r="M920" s="122"/>
      <c r="N920" s="123" t="str">
        <f t="shared" ref="N920:N983" ca="1" si="19">IF(M920="","",IF(O920="Em negociação",IF(TODAY()-L920&gt;5,"Inativo","Ativo"),IF(O920="Instalado",IF(IF(K$2=FALSE,I$1,TODAY())&lt;=M920,"Ativo","Inativo"),IF(O920="Fechamento",IF(IF(K$2=FALSE,I$1,TODAY())&lt;=M920,"Ativo","Inativo"),"Inativo"))))</f>
        <v/>
      </c>
      <c r="P920" s="122"/>
      <c r="AD920" s="145"/>
    </row>
    <row r="921" spans="1:30" s="121" customFormat="1" ht="14.25" x14ac:dyDescent="0.3">
      <c r="A921" s="24"/>
      <c r="C921" s="151"/>
      <c r="I921" s="123" t="str" cm="1">
        <f t="array" aca="1" ref="I921" ca="1">IF(N921="Ativo",IFERROR(_xlfn.XLOOKUP(H921,INDIRECT("'TV_"&amp;B921&amp;"'!B:B"),INDIRECT("'TV_"&amp;B921&amp;"'!C:C"),0)-_xlfn.XLOOKUP(H921,INDIRECT("'TV_"&amp;B921&amp;"'!B:B"),INDIRECT("'TV_"&amp;B921&amp;"'!D:D"),0),""),"")</f>
        <v/>
      </c>
      <c r="L921" s="122"/>
      <c r="M921" s="122"/>
      <c r="N921" s="123" t="str">
        <f t="shared" ca="1" si="19"/>
        <v/>
      </c>
      <c r="P921" s="122"/>
      <c r="AD921" s="145"/>
    </row>
    <row r="922" spans="1:30" s="121" customFormat="1" ht="14.25" x14ac:dyDescent="0.3">
      <c r="A922" s="24"/>
      <c r="C922" s="151"/>
      <c r="I922" s="123" t="str" cm="1">
        <f t="array" aca="1" ref="I922" ca="1">IF(N922="Ativo",IFERROR(_xlfn.XLOOKUP(H922,INDIRECT("'TV_"&amp;B922&amp;"'!B:B"),INDIRECT("'TV_"&amp;B922&amp;"'!C:C"),0)-_xlfn.XLOOKUP(H922,INDIRECT("'TV_"&amp;B922&amp;"'!B:B"),INDIRECT("'TV_"&amp;B922&amp;"'!D:D"),0),""),"")</f>
        <v/>
      </c>
      <c r="L922" s="122"/>
      <c r="M922" s="122"/>
      <c r="N922" s="123" t="str">
        <f t="shared" ca="1" si="19"/>
        <v/>
      </c>
      <c r="P922" s="122"/>
      <c r="AD922" s="145"/>
    </row>
    <row r="923" spans="1:30" s="121" customFormat="1" ht="14.25" x14ac:dyDescent="0.3">
      <c r="A923" s="24"/>
      <c r="C923" s="151"/>
      <c r="I923" s="123" t="str" cm="1">
        <f t="array" aca="1" ref="I923" ca="1">IF(N923="Ativo",IFERROR(_xlfn.XLOOKUP(H923,INDIRECT("'TV_"&amp;B923&amp;"'!B:B"),INDIRECT("'TV_"&amp;B923&amp;"'!C:C"),0)-_xlfn.XLOOKUP(H923,INDIRECT("'TV_"&amp;B923&amp;"'!B:B"),INDIRECT("'TV_"&amp;B923&amp;"'!D:D"),0),""),"")</f>
        <v/>
      </c>
      <c r="L923" s="122"/>
      <c r="M923" s="122"/>
      <c r="N923" s="123" t="str">
        <f t="shared" ca="1" si="19"/>
        <v/>
      </c>
      <c r="P923" s="122"/>
      <c r="AD923" s="145"/>
    </row>
    <row r="924" spans="1:30" s="121" customFormat="1" ht="14.25" x14ac:dyDescent="0.3">
      <c r="A924" s="24"/>
      <c r="C924" s="151"/>
      <c r="I924" s="123" t="str" cm="1">
        <f t="array" aca="1" ref="I924" ca="1">IF(N924="Ativo",IFERROR(_xlfn.XLOOKUP(H924,INDIRECT("'TV_"&amp;B924&amp;"'!B:B"),INDIRECT("'TV_"&amp;B924&amp;"'!C:C"),0)-_xlfn.XLOOKUP(H924,INDIRECT("'TV_"&amp;B924&amp;"'!B:B"),INDIRECT("'TV_"&amp;B924&amp;"'!D:D"),0),""),"")</f>
        <v/>
      </c>
      <c r="L924" s="122"/>
      <c r="M924" s="122"/>
      <c r="N924" s="123" t="str">
        <f t="shared" ca="1" si="19"/>
        <v/>
      </c>
      <c r="P924" s="122"/>
      <c r="AD924" s="145"/>
    </row>
    <row r="925" spans="1:30" s="121" customFormat="1" ht="14.25" x14ac:dyDescent="0.3">
      <c r="A925" s="24"/>
      <c r="C925" s="151"/>
      <c r="I925" s="123" t="str" cm="1">
        <f t="array" aca="1" ref="I925" ca="1">IF(N925="Ativo",IFERROR(_xlfn.XLOOKUP(H925,INDIRECT("'TV_"&amp;B925&amp;"'!B:B"),INDIRECT("'TV_"&amp;B925&amp;"'!C:C"),0)-_xlfn.XLOOKUP(H925,INDIRECT("'TV_"&amp;B925&amp;"'!B:B"),INDIRECT("'TV_"&amp;B925&amp;"'!D:D"),0),""),"")</f>
        <v/>
      </c>
      <c r="L925" s="122"/>
      <c r="M925" s="122"/>
      <c r="N925" s="123" t="str">
        <f t="shared" ca="1" si="19"/>
        <v/>
      </c>
      <c r="P925" s="122"/>
      <c r="AD925" s="145"/>
    </row>
    <row r="926" spans="1:30" s="121" customFormat="1" ht="14.25" x14ac:dyDescent="0.3">
      <c r="A926" s="24"/>
      <c r="C926" s="151"/>
      <c r="I926" s="123" t="str" cm="1">
        <f t="array" aca="1" ref="I926" ca="1">IF(N926="Ativo",IFERROR(_xlfn.XLOOKUP(H926,INDIRECT("'TV_"&amp;B926&amp;"'!B:B"),INDIRECT("'TV_"&amp;B926&amp;"'!C:C"),0)-_xlfn.XLOOKUP(H926,INDIRECT("'TV_"&amp;B926&amp;"'!B:B"),INDIRECT("'TV_"&amp;B926&amp;"'!D:D"),0),""),"")</f>
        <v/>
      </c>
      <c r="L926" s="122"/>
      <c r="M926" s="122"/>
      <c r="N926" s="123" t="str">
        <f t="shared" ca="1" si="19"/>
        <v/>
      </c>
      <c r="P926" s="122"/>
      <c r="AD926" s="145"/>
    </row>
    <row r="927" spans="1:30" s="121" customFormat="1" ht="14.25" x14ac:dyDescent="0.3">
      <c r="A927" s="24"/>
      <c r="C927" s="151"/>
      <c r="I927" s="123" t="str" cm="1">
        <f t="array" aca="1" ref="I927" ca="1">IF(N927="Ativo",IFERROR(_xlfn.XLOOKUP(H927,INDIRECT("'TV_"&amp;B927&amp;"'!B:B"),INDIRECT("'TV_"&amp;B927&amp;"'!C:C"),0)-_xlfn.XLOOKUP(H927,INDIRECT("'TV_"&amp;B927&amp;"'!B:B"),INDIRECT("'TV_"&amp;B927&amp;"'!D:D"),0),""),"")</f>
        <v/>
      </c>
      <c r="L927" s="122"/>
      <c r="M927" s="122"/>
      <c r="N927" s="123" t="str">
        <f t="shared" ca="1" si="19"/>
        <v/>
      </c>
      <c r="P927" s="122"/>
      <c r="AD927" s="145"/>
    </row>
    <row r="928" spans="1:30" s="121" customFormat="1" ht="14.25" x14ac:dyDescent="0.3">
      <c r="A928" s="24"/>
      <c r="C928" s="151"/>
      <c r="I928" s="123" t="str" cm="1">
        <f t="array" aca="1" ref="I928" ca="1">IF(N928="Ativo",IFERROR(_xlfn.XLOOKUP(H928,INDIRECT("'TV_"&amp;B928&amp;"'!B:B"),INDIRECT("'TV_"&amp;B928&amp;"'!C:C"),0)-_xlfn.XLOOKUP(H928,INDIRECT("'TV_"&amp;B928&amp;"'!B:B"),INDIRECT("'TV_"&amp;B928&amp;"'!D:D"),0),""),"")</f>
        <v/>
      </c>
      <c r="L928" s="122"/>
      <c r="M928" s="122"/>
      <c r="N928" s="123" t="str">
        <f t="shared" ca="1" si="19"/>
        <v/>
      </c>
      <c r="P928" s="122"/>
      <c r="AD928" s="145"/>
    </row>
    <row r="929" spans="1:30" s="121" customFormat="1" ht="14.25" x14ac:dyDescent="0.3">
      <c r="A929" s="24"/>
      <c r="C929" s="151"/>
      <c r="I929" s="123" t="str" cm="1">
        <f t="array" aca="1" ref="I929" ca="1">IF(N929="Ativo",IFERROR(_xlfn.XLOOKUP(H929,INDIRECT("'TV_"&amp;B929&amp;"'!B:B"),INDIRECT("'TV_"&amp;B929&amp;"'!C:C"),0)-_xlfn.XLOOKUP(H929,INDIRECT("'TV_"&amp;B929&amp;"'!B:B"),INDIRECT("'TV_"&amp;B929&amp;"'!D:D"),0),""),"")</f>
        <v/>
      </c>
      <c r="L929" s="122"/>
      <c r="M929" s="122"/>
      <c r="N929" s="123" t="str">
        <f t="shared" ca="1" si="19"/>
        <v/>
      </c>
      <c r="P929" s="122"/>
      <c r="AD929" s="145"/>
    </row>
    <row r="930" spans="1:30" s="121" customFormat="1" ht="14.25" x14ac:dyDescent="0.3">
      <c r="A930" s="24"/>
      <c r="C930" s="151"/>
      <c r="I930" s="123" t="str" cm="1">
        <f t="array" aca="1" ref="I930" ca="1">IF(N930="Ativo",IFERROR(_xlfn.XLOOKUP(H930,INDIRECT("'TV_"&amp;B930&amp;"'!B:B"),INDIRECT("'TV_"&amp;B930&amp;"'!C:C"),0)-_xlfn.XLOOKUP(H930,INDIRECT("'TV_"&amp;B930&amp;"'!B:B"),INDIRECT("'TV_"&amp;B930&amp;"'!D:D"),0),""),"")</f>
        <v/>
      </c>
      <c r="L930" s="122"/>
      <c r="M930" s="122"/>
      <c r="N930" s="123" t="str">
        <f t="shared" ca="1" si="19"/>
        <v/>
      </c>
      <c r="P930" s="122"/>
      <c r="AD930" s="145"/>
    </row>
    <row r="931" spans="1:30" s="121" customFormat="1" ht="14.25" x14ac:dyDescent="0.3">
      <c r="A931" s="24"/>
      <c r="C931" s="151"/>
      <c r="I931" s="123" t="str" cm="1">
        <f t="array" aca="1" ref="I931" ca="1">IF(N931="Ativo",IFERROR(_xlfn.XLOOKUP(H931,INDIRECT("'TV_"&amp;B931&amp;"'!B:B"),INDIRECT("'TV_"&amp;B931&amp;"'!C:C"),0)-_xlfn.XLOOKUP(H931,INDIRECT("'TV_"&amp;B931&amp;"'!B:B"),INDIRECT("'TV_"&amp;B931&amp;"'!D:D"),0),""),"")</f>
        <v/>
      </c>
      <c r="L931" s="122"/>
      <c r="M931" s="122"/>
      <c r="N931" s="123" t="str">
        <f t="shared" ca="1" si="19"/>
        <v/>
      </c>
      <c r="P931" s="122"/>
      <c r="AD931" s="145"/>
    </row>
    <row r="932" spans="1:30" s="121" customFormat="1" ht="14.25" x14ac:dyDescent="0.3">
      <c r="A932" s="24"/>
      <c r="C932" s="151"/>
      <c r="I932" s="123" t="str" cm="1">
        <f t="array" aca="1" ref="I932" ca="1">IF(N932="Ativo",IFERROR(_xlfn.XLOOKUP(H932,INDIRECT("'TV_"&amp;B932&amp;"'!B:B"),INDIRECT("'TV_"&amp;B932&amp;"'!C:C"),0)-_xlfn.XLOOKUP(H932,INDIRECT("'TV_"&amp;B932&amp;"'!B:B"),INDIRECT("'TV_"&amp;B932&amp;"'!D:D"),0),""),"")</f>
        <v/>
      </c>
      <c r="L932" s="122"/>
      <c r="M932" s="122"/>
      <c r="N932" s="123" t="str">
        <f t="shared" ca="1" si="19"/>
        <v/>
      </c>
      <c r="P932" s="122"/>
      <c r="AD932" s="145"/>
    </row>
    <row r="933" spans="1:30" s="121" customFormat="1" ht="14.25" x14ac:dyDescent="0.3">
      <c r="A933" s="24"/>
      <c r="C933" s="151"/>
      <c r="I933" s="123" t="str" cm="1">
        <f t="array" aca="1" ref="I933" ca="1">IF(N933="Ativo",IFERROR(_xlfn.XLOOKUP(H933,INDIRECT("'TV_"&amp;B933&amp;"'!B:B"),INDIRECT("'TV_"&amp;B933&amp;"'!C:C"),0)-_xlfn.XLOOKUP(H933,INDIRECT("'TV_"&amp;B933&amp;"'!B:B"),INDIRECT("'TV_"&amp;B933&amp;"'!D:D"),0),""),"")</f>
        <v/>
      </c>
      <c r="L933" s="122"/>
      <c r="M933" s="122"/>
      <c r="N933" s="123" t="str">
        <f t="shared" ca="1" si="19"/>
        <v/>
      </c>
      <c r="P933" s="122"/>
      <c r="AD933" s="145"/>
    </row>
    <row r="934" spans="1:30" s="121" customFormat="1" ht="14.25" x14ac:dyDescent="0.3">
      <c r="A934" s="24"/>
      <c r="C934" s="151"/>
      <c r="I934" s="123" t="str" cm="1">
        <f t="array" aca="1" ref="I934" ca="1">IF(N934="Ativo",IFERROR(_xlfn.XLOOKUP(H934,INDIRECT("'TV_"&amp;B934&amp;"'!B:B"),INDIRECT("'TV_"&amp;B934&amp;"'!C:C"),0)-_xlfn.XLOOKUP(H934,INDIRECT("'TV_"&amp;B934&amp;"'!B:B"),INDIRECT("'TV_"&amp;B934&amp;"'!D:D"),0),""),"")</f>
        <v/>
      </c>
      <c r="L934" s="122"/>
      <c r="M934" s="122"/>
      <c r="N934" s="123" t="str">
        <f t="shared" ca="1" si="19"/>
        <v/>
      </c>
      <c r="P934" s="122"/>
      <c r="AD934" s="145"/>
    </row>
    <row r="935" spans="1:30" s="121" customFormat="1" ht="14.25" x14ac:dyDescent="0.3">
      <c r="A935" s="24"/>
      <c r="C935" s="151"/>
      <c r="I935" s="123" t="str" cm="1">
        <f t="array" aca="1" ref="I935" ca="1">IF(N935="Ativo",IFERROR(_xlfn.XLOOKUP(H935,INDIRECT("'TV_"&amp;B935&amp;"'!B:B"),INDIRECT("'TV_"&amp;B935&amp;"'!C:C"),0)-_xlfn.XLOOKUP(H935,INDIRECT("'TV_"&amp;B935&amp;"'!B:B"),INDIRECT("'TV_"&amp;B935&amp;"'!D:D"),0),""),"")</f>
        <v/>
      </c>
      <c r="L935" s="122"/>
      <c r="M935" s="122"/>
      <c r="N935" s="123" t="str">
        <f t="shared" ca="1" si="19"/>
        <v/>
      </c>
      <c r="P935" s="122"/>
      <c r="AD935" s="145"/>
    </row>
    <row r="936" spans="1:30" s="121" customFormat="1" ht="14.25" x14ac:dyDescent="0.3">
      <c r="A936" s="24"/>
      <c r="C936" s="151"/>
      <c r="I936" s="123" t="str" cm="1">
        <f t="array" aca="1" ref="I936" ca="1">IF(N936="Ativo",IFERROR(_xlfn.XLOOKUP(H936,INDIRECT("'TV_"&amp;B936&amp;"'!B:B"),INDIRECT("'TV_"&amp;B936&amp;"'!C:C"),0)-_xlfn.XLOOKUP(H936,INDIRECT("'TV_"&amp;B936&amp;"'!B:B"),INDIRECT("'TV_"&amp;B936&amp;"'!D:D"),0),""),"")</f>
        <v/>
      </c>
      <c r="L936" s="122"/>
      <c r="M936" s="122"/>
      <c r="N936" s="123" t="str">
        <f t="shared" ca="1" si="19"/>
        <v/>
      </c>
      <c r="P936" s="122"/>
      <c r="AD936" s="145"/>
    </row>
    <row r="937" spans="1:30" s="121" customFormat="1" ht="14.25" x14ac:dyDescent="0.3">
      <c r="A937" s="24"/>
      <c r="C937" s="151"/>
      <c r="I937" s="123" t="str" cm="1">
        <f t="array" aca="1" ref="I937" ca="1">IF(N937="Ativo",IFERROR(_xlfn.XLOOKUP(H937,INDIRECT("'TV_"&amp;B937&amp;"'!B:B"),INDIRECT("'TV_"&amp;B937&amp;"'!C:C"),0)-_xlfn.XLOOKUP(H937,INDIRECT("'TV_"&amp;B937&amp;"'!B:B"),INDIRECT("'TV_"&amp;B937&amp;"'!D:D"),0),""),"")</f>
        <v/>
      </c>
      <c r="L937" s="122"/>
      <c r="M937" s="122"/>
      <c r="N937" s="123" t="str">
        <f t="shared" ca="1" si="19"/>
        <v/>
      </c>
      <c r="P937" s="122"/>
      <c r="AD937" s="145"/>
    </row>
    <row r="938" spans="1:30" s="121" customFormat="1" ht="14.25" x14ac:dyDescent="0.3">
      <c r="A938" s="24"/>
      <c r="C938" s="151"/>
      <c r="I938" s="123" t="str" cm="1">
        <f t="array" aca="1" ref="I938" ca="1">IF(N938="Ativo",IFERROR(_xlfn.XLOOKUP(H938,INDIRECT("'TV_"&amp;B938&amp;"'!B:B"),INDIRECT("'TV_"&amp;B938&amp;"'!C:C"),0)-_xlfn.XLOOKUP(H938,INDIRECT("'TV_"&amp;B938&amp;"'!B:B"),INDIRECT("'TV_"&amp;B938&amp;"'!D:D"),0),""),"")</f>
        <v/>
      </c>
      <c r="L938" s="122"/>
      <c r="M938" s="122"/>
      <c r="N938" s="123" t="str">
        <f t="shared" ca="1" si="19"/>
        <v/>
      </c>
      <c r="P938" s="122"/>
      <c r="AD938" s="145"/>
    </row>
    <row r="939" spans="1:30" s="121" customFormat="1" ht="14.25" x14ac:dyDescent="0.3">
      <c r="A939" s="24"/>
      <c r="C939" s="151"/>
      <c r="I939" s="123" t="str" cm="1">
        <f t="array" aca="1" ref="I939" ca="1">IF(N939="Ativo",IFERROR(_xlfn.XLOOKUP(H939,INDIRECT("'TV_"&amp;B939&amp;"'!B:B"),INDIRECT("'TV_"&amp;B939&amp;"'!C:C"),0)-_xlfn.XLOOKUP(H939,INDIRECT("'TV_"&amp;B939&amp;"'!B:B"),INDIRECT("'TV_"&amp;B939&amp;"'!D:D"),0),""),"")</f>
        <v/>
      </c>
      <c r="L939" s="122"/>
      <c r="M939" s="122"/>
      <c r="N939" s="123" t="str">
        <f t="shared" ca="1" si="19"/>
        <v/>
      </c>
      <c r="P939" s="122"/>
      <c r="AD939" s="145"/>
    </row>
    <row r="940" spans="1:30" s="121" customFormat="1" ht="14.25" x14ac:dyDescent="0.3">
      <c r="A940" s="24"/>
      <c r="C940" s="151"/>
      <c r="I940" s="123" t="str" cm="1">
        <f t="array" aca="1" ref="I940" ca="1">IF(N940="Ativo",IFERROR(_xlfn.XLOOKUP(H940,INDIRECT("'TV_"&amp;B940&amp;"'!B:B"),INDIRECT("'TV_"&amp;B940&amp;"'!C:C"),0)-_xlfn.XLOOKUP(H940,INDIRECT("'TV_"&amp;B940&amp;"'!B:B"),INDIRECT("'TV_"&amp;B940&amp;"'!D:D"),0),""),"")</f>
        <v/>
      </c>
      <c r="L940" s="122"/>
      <c r="M940" s="122"/>
      <c r="N940" s="123" t="str">
        <f t="shared" ca="1" si="19"/>
        <v/>
      </c>
      <c r="P940" s="122"/>
      <c r="AD940" s="145"/>
    </row>
    <row r="941" spans="1:30" s="121" customFormat="1" ht="14.25" x14ac:dyDescent="0.3">
      <c r="A941" s="24"/>
      <c r="C941" s="151"/>
      <c r="I941" s="123" t="str" cm="1">
        <f t="array" aca="1" ref="I941" ca="1">IF(N941="Ativo",IFERROR(_xlfn.XLOOKUP(H941,INDIRECT("'TV_"&amp;B941&amp;"'!B:B"),INDIRECT("'TV_"&amp;B941&amp;"'!C:C"),0)-_xlfn.XLOOKUP(H941,INDIRECT("'TV_"&amp;B941&amp;"'!B:B"),INDIRECT("'TV_"&amp;B941&amp;"'!D:D"),0),""),"")</f>
        <v/>
      </c>
      <c r="L941" s="122"/>
      <c r="M941" s="122"/>
      <c r="N941" s="123" t="str">
        <f t="shared" ca="1" si="19"/>
        <v/>
      </c>
      <c r="P941" s="122"/>
      <c r="AD941" s="145"/>
    </row>
    <row r="942" spans="1:30" s="121" customFormat="1" ht="14.25" x14ac:dyDescent="0.3">
      <c r="A942" s="24"/>
      <c r="C942" s="151"/>
      <c r="I942" s="123" t="str" cm="1">
        <f t="array" aca="1" ref="I942" ca="1">IF(N942="Ativo",IFERROR(_xlfn.XLOOKUP(H942,INDIRECT("'TV_"&amp;B942&amp;"'!B:B"),INDIRECT("'TV_"&amp;B942&amp;"'!C:C"),0)-_xlfn.XLOOKUP(H942,INDIRECT("'TV_"&amp;B942&amp;"'!B:B"),INDIRECT("'TV_"&amp;B942&amp;"'!D:D"),0),""),"")</f>
        <v/>
      </c>
      <c r="L942" s="122"/>
      <c r="M942" s="122"/>
      <c r="N942" s="123" t="str">
        <f t="shared" ca="1" si="19"/>
        <v/>
      </c>
      <c r="P942" s="122"/>
      <c r="AD942" s="145"/>
    </row>
    <row r="943" spans="1:30" s="121" customFormat="1" ht="14.25" x14ac:dyDescent="0.3">
      <c r="A943" s="24"/>
      <c r="C943" s="151"/>
      <c r="I943" s="123" t="str" cm="1">
        <f t="array" aca="1" ref="I943" ca="1">IF(N943="Ativo",IFERROR(_xlfn.XLOOKUP(H943,INDIRECT("'TV_"&amp;B943&amp;"'!B:B"),INDIRECT("'TV_"&amp;B943&amp;"'!C:C"),0)-_xlfn.XLOOKUP(H943,INDIRECT("'TV_"&amp;B943&amp;"'!B:B"),INDIRECT("'TV_"&amp;B943&amp;"'!D:D"),0),""),"")</f>
        <v/>
      </c>
      <c r="L943" s="122"/>
      <c r="M943" s="122"/>
      <c r="N943" s="123" t="str">
        <f t="shared" ca="1" si="19"/>
        <v/>
      </c>
      <c r="P943" s="122"/>
      <c r="AD943" s="145"/>
    </row>
    <row r="944" spans="1:30" s="121" customFormat="1" ht="14.25" x14ac:dyDescent="0.3">
      <c r="A944" s="24"/>
      <c r="C944" s="151"/>
      <c r="I944" s="123" t="str" cm="1">
        <f t="array" aca="1" ref="I944" ca="1">IF(N944="Ativo",IFERROR(_xlfn.XLOOKUP(H944,INDIRECT("'TV_"&amp;B944&amp;"'!B:B"),INDIRECT("'TV_"&amp;B944&amp;"'!C:C"),0)-_xlfn.XLOOKUP(H944,INDIRECT("'TV_"&amp;B944&amp;"'!B:B"),INDIRECT("'TV_"&amp;B944&amp;"'!D:D"),0),""),"")</f>
        <v/>
      </c>
      <c r="L944" s="122"/>
      <c r="M944" s="122"/>
      <c r="N944" s="123" t="str">
        <f t="shared" ca="1" si="19"/>
        <v/>
      </c>
      <c r="P944" s="122"/>
      <c r="AD944" s="145"/>
    </row>
    <row r="945" spans="1:30" s="121" customFormat="1" ht="14.25" x14ac:dyDescent="0.3">
      <c r="A945" s="24"/>
      <c r="C945" s="151"/>
      <c r="I945" s="123" t="str" cm="1">
        <f t="array" aca="1" ref="I945" ca="1">IF(N945="Ativo",IFERROR(_xlfn.XLOOKUP(H945,INDIRECT("'TV_"&amp;B945&amp;"'!B:B"),INDIRECT("'TV_"&amp;B945&amp;"'!C:C"),0)-_xlfn.XLOOKUP(H945,INDIRECT("'TV_"&amp;B945&amp;"'!B:B"),INDIRECT("'TV_"&amp;B945&amp;"'!D:D"),0),""),"")</f>
        <v/>
      </c>
      <c r="L945" s="122"/>
      <c r="M945" s="122"/>
      <c r="N945" s="123" t="str">
        <f t="shared" ca="1" si="19"/>
        <v/>
      </c>
      <c r="P945" s="122"/>
      <c r="AD945" s="145"/>
    </row>
    <row r="946" spans="1:30" s="121" customFormat="1" ht="14.25" x14ac:dyDescent="0.3">
      <c r="A946" s="24"/>
      <c r="C946" s="151"/>
      <c r="I946" s="123" t="str" cm="1">
        <f t="array" aca="1" ref="I946" ca="1">IF(N946="Ativo",IFERROR(_xlfn.XLOOKUP(H946,INDIRECT("'TV_"&amp;B946&amp;"'!B:B"),INDIRECT("'TV_"&amp;B946&amp;"'!C:C"),0)-_xlfn.XLOOKUP(H946,INDIRECT("'TV_"&amp;B946&amp;"'!B:B"),INDIRECT("'TV_"&amp;B946&amp;"'!D:D"),0),""),"")</f>
        <v/>
      </c>
      <c r="L946" s="122"/>
      <c r="M946" s="122"/>
      <c r="N946" s="123" t="str">
        <f t="shared" ca="1" si="19"/>
        <v/>
      </c>
      <c r="P946" s="122"/>
      <c r="AD946" s="145"/>
    </row>
    <row r="947" spans="1:30" s="121" customFormat="1" ht="14.25" x14ac:dyDescent="0.3">
      <c r="A947" s="24"/>
      <c r="C947" s="151"/>
      <c r="I947" s="123" t="str" cm="1">
        <f t="array" aca="1" ref="I947" ca="1">IF(N947="Ativo",IFERROR(_xlfn.XLOOKUP(H947,INDIRECT("'TV_"&amp;B947&amp;"'!B:B"),INDIRECT("'TV_"&amp;B947&amp;"'!C:C"),0)-_xlfn.XLOOKUP(H947,INDIRECT("'TV_"&amp;B947&amp;"'!B:B"),INDIRECT("'TV_"&amp;B947&amp;"'!D:D"),0),""),"")</f>
        <v/>
      </c>
      <c r="L947" s="122"/>
      <c r="M947" s="122"/>
      <c r="N947" s="123" t="str">
        <f t="shared" ca="1" si="19"/>
        <v/>
      </c>
      <c r="P947" s="122"/>
      <c r="AD947" s="145"/>
    </row>
    <row r="948" spans="1:30" s="121" customFormat="1" ht="14.25" x14ac:dyDescent="0.3">
      <c r="A948" s="24"/>
      <c r="C948" s="151"/>
      <c r="I948" s="123" t="str" cm="1">
        <f t="array" aca="1" ref="I948" ca="1">IF(N948="Ativo",IFERROR(_xlfn.XLOOKUP(H948,INDIRECT("'TV_"&amp;B948&amp;"'!B:B"),INDIRECT("'TV_"&amp;B948&amp;"'!C:C"),0)-_xlfn.XLOOKUP(H948,INDIRECT("'TV_"&amp;B948&amp;"'!B:B"),INDIRECT("'TV_"&amp;B948&amp;"'!D:D"),0),""),"")</f>
        <v/>
      </c>
      <c r="L948" s="122"/>
      <c r="M948" s="122"/>
      <c r="N948" s="123" t="str">
        <f t="shared" ca="1" si="19"/>
        <v/>
      </c>
      <c r="P948" s="122"/>
      <c r="AD948" s="145"/>
    </row>
    <row r="949" spans="1:30" s="121" customFormat="1" ht="14.25" x14ac:dyDescent="0.3">
      <c r="A949" s="24"/>
      <c r="C949" s="151"/>
      <c r="I949" s="123" t="str" cm="1">
        <f t="array" aca="1" ref="I949" ca="1">IF(N949="Ativo",IFERROR(_xlfn.XLOOKUP(H949,INDIRECT("'TV_"&amp;B949&amp;"'!B:B"),INDIRECT("'TV_"&amp;B949&amp;"'!C:C"),0)-_xlfn.XLOOKUP(H949,INDIRECT("'TV_"&amp;B949&amp;"'!B:B"),INDIRECT("'TV_"&amp;B949&amp;"'!D:D"),0),""),"")</f>
        <v/>
      </c>
      <c r="L949" s="122"/>
      <c r="M949" s="122"/>
      <c r="N949" s="123" t="str">
        <f t="shared" ca="1" si="19"/>
        <v/>
      </c>
      <c r="P949" s="122"/>
      <c r="AD949" s="145"/>
    </row>
    <row r="950" spans="1:30" s="121" customFormat="1" ht="14.25" x14ac:dyDescent="0.3">
      <c r="A950" s="24"/>
      <c r="C950" s="151"/>
      <c r="I950" s="123" t="str" cm="1">
        <f t="array" aca="1" ref="I950" ca="1">IF(N950="Ativo",IFERROR(_xlfn.XLOOKUP(H950,INDIRECT("'TV_"&amp;B950&amp;"'!B:B"),INDIRECT("'TV_"&amp;B950&amp;"'!C:C"),0)-_xlfn.XLOOKUP(H950,INDIRECT("'TV_"&amp;B950&amp;"'!B:B"),INDIRECT("'TV_"&amp;B950&amp;"'!D:D"),0),""),"")</f>
        <v/>
      </c>
      <c r="L950" s="122"/>
      <c r="M950" s="122"/>
      <c r="N950" s="123" t="str">
        <f t="shared" ca="1" si="19"/>
        <v/>
      </c>
      <c r="P950" s="122"/>
      <c r="AD950" s="145"/>
    </row>
    <row r="951" spans="1:30" s="121" customFormat="1" ht="14.25" x14ac:dyDescent="0.3">
      <c r="A951" s="24"/>
      <c r="C951" s="151"/>
      <c r="I951" s="123" t="str" cm="1">
        <f t="array" aca="1" ref="I951" ca="1">IF(N951="Ativo",IFERROR(_xlfn.XLOOKUP(H951,INDIRECT("'TV_"&amp;B951&amp;"'!B:B"),INDIRECT("'TV_"&amp;B951&amp;"'!C:C"),0)-_xlfn.XLOOKUP(H951,INDIRECT("'TV_"&amp;B951&amp;"'!B:B"),INDIRECT("'TV_"&amp;B951&amp;"'!D:D"),0),""),"")</f>
        <v/>
      </c>
      <c r="L951" s="122"/>
      <c r="M951" s="122"/>
      <c r="N951" s="123" t="str">
        <f t="shared" ca="1" si="19"/>
        <v/>
      </c>
      <c r="P951" s="122"/>
      <c r="AD951" s="145"/>
    </row>
    <row r="952" spans="1:30" s="121" customFormat="1" ht="14.25" x14ac:dyDescent="0.3">
      <c r="A952" s="24"/>
      <c r="C952" s="151"/>
      <c r="I952" s="123" t="str" cm="1">
        <f t="array" aca="1" ref="I952" ca="1">IF(N952="Ativo",IFERROR(_xlfn.XLOOKUP(H952,INDIRECT("'TV_"&amp;B952&amp;"'!B:B"),INDIRECT("'TV_"&amp;B952&amp;"'!C:C"),0)-_xlfn.XLOOKUP(H952,INDIRECT("'TV_"&amp;B952&amp;"'!B:B"),INDIRECT("'TV_"&amp;B952&amp;"'!D:D"),0),""),"")</f>
        <v/>
      </c>
      <c r="L952" s="122"/>
      <c r="M952" s="122"/>
      <c r="N952" s="123" t="str">
        <f t="shared" ca="1" si="19"/>
        <v/>
      </c>
      <c r="P952" s="122"/>
      <c r="AD952" s="145"/>
    </row>
    <row r="953" spans="1:30" s="121" customFormat="1" ht="14.25" x14ac:dyDescent="0.3">
      <c r="A953" s="24"/>
      <c r="C953" s="151"/>
      <c r="I953" s="123" t="str" cm="1">
        <f t="array" aca="1" ref="I953" ca="1">IF(N953="Ativo",IFERROR(_xlfn.XLOOKUP(H953,INDIRECT("'TV_"&amp;B953&amp;"'!B:B"),INDIRECT("'TV_"&amp;B953&amp;"'!C:C"),0)-_xlfn.XLOOKUP(H953,INDIRECT("'TV_"&amp;B953&amp;"'!B:B"),INDIRECT("'TV_"&amp;B953&amp;"'!D:D"),0),""),"")</f>
        <v/>
      </c>
      <c r="L953" s="122"/>
      <c r="M953" s="122"/>
      <c r="N953" s="123" t="str">
        <f t="shared" ca="1" si="19"/>
        <v/>
      </c>
      <c r="P953" s="122"/>
      <c r="AD953" s="145"/>
    </row>
    <row r="954" spans="1:30" s="121" customFormat="1" ht="14.25" x14ac:dyDescent="0.3">
      <c r="A954" s="24"/>
      <c r="C954" s="151"/>
      <c r="I954" s="123" t="str" cm="1">
        <f t="array" aca="1" ref="I954" ca="1">IF(N954="Ativo",IFERROR(_xlfn.XLOOKUP(H954,INDIRECT("'TV_"&amp;B954&amp;"'!B:B"),INDIRECT("'TV_"&amp;B954&amp;"'!C:C"),0)-_xlfn.XLOOKUP(H954,INDIRECT("'TV_"&amp;B954&amp;"'!B:B"),INDIRECT("'TV_"&amp;B954&amp;"'!D:D"),0),""),"")</f>
        <v/>
      </c>
      <c r="L954" s="122"/>
      <c r="M954" s="122"/>
      <c r="N954" s="123" t="str">
        <f t="shared" ca="1" si="19"/>
        <v/>
      </c>
      <c r="P954" s="122"/>
      <c r="AD954" s="145"/>
    </row>
    <row r="955" spans="1:30" s="121" customFormat="1" ht="14.25" x14ac:dyDescent="0.3">
      <c r="A955" s="24"/>
      <c r="C955" s="151"/>
      <c r="I955" s="123" t="str" cm="1">
        <f t="array" aca="1" ref="I955" ca="1">IF(N955="Ativo",IFERROR(_xlfn.XLOOKUP(H955,INDIRECT("'TV_"&amp;B955&amp;"'!B:B"),INDIRECT("'TV_"&amp;B955&amp;"'!C:C"),0)-_xlfn.XLOOKUP(H955,INDIRECT("'TV_"&amp;B955&amp;"'!B:B"),INDIRECT("'TV_"&amp;B955&amp;"'!D:D"),0),""),"")</f>
        <v/>
      </c>
      <c r="L955" s="122"/>
      <c r="M955" s="122"/>
      <c r="N955" s="123" t="str">
        <f t="shared" ca="1" si="19"/>
        <v/>
      </c>
      <c r="P955" s="122"/>
      <c r="AD955" s="145"/>
    </row>
    <row r="956" spans="1:30" s="121" customFormat="1" ht="14.25" x14ac:dyDescent="0.3">
      <c r="A956" s="24"/>
      <c r="C956" s="151"/>
      <c r="I956" s="123" t="str" cm="1">
        <f t="array" aca="1" ref="I956" ca="1">IF(N956="Ativo",IFERROR(_xlfn.XLOOKUP(H956,INDIRECT("'TV_"&amp;B956&amp;"'!B:B"),INDIRECT("'TV_"&amp;B956&amp;"'!C:C"),0)-_xlfn.XLOOKUP(H956,INDIRECT("'TV_"&amp;B956&amp;"'!B:B"),INDIRECT("'TV_"&amp;B956&amp;"'!D:D"),0),""),"")</f>
        <v/>
      </c>
      <c r="L956" s="122"/>
      <c r="M956" s="122"/>
      <c r="N956" s="123" t="str">
        <f t="shared" ca="1" si="19"/>
        <v/>
      </c>
      <c r="P956" s="122"/>
      <c r="AD956" s="145"/>
    </row>
    <row r="957" spans="1:30" s="121" customFormat="1" ht="14.25" x14ac:dyDescent="0.3">
      <c r="A957" s="24"/>
      <c r="C957" s="151"/>
      <c r="I957" s="123" t="str" cm="1">
        <f t="array" aca="1" ref="I957" ca="1">IF(N957="Ativo",IFERROR(_xlfn.XLOOKUP(H957,INDIRECT("'TV_"&amp;B957&amp;"'!B:B"),INDIRECT("'TV_"&amp;B957&amp;"'!C:C"),0)-_xlfn.XLOOKUP(H957,INDIRECT("'TV_"&amp;B957&amp;"'!B:B"),INDIRECT("'TV_"&amp;B957&amp;"'!D:D"),0),""),"")</f>
        <v/>
      </c>
      <c r="L957" s="122"/>
      <c r="M957" s="122"/>
      <c r="N957" s="123" t="str">
        <f t="shared" ca="1" si="19"/>
        <v/>
      </c>
      <c r="P957" s="122"/>
      <c r="AD957" s="145"/>
    </row>
    <row r="958" spans="1:30" s="121" customFormat="1" ht="14.25" x14ac:dyDescent="0.3">
      <c r="A958" s="24"/>
      <c r="C958" s="151"/>
      <c r="I958" s="123" t="str" cm="1">
        <f t="array" aca="1" ref="I958" ca="1">IF(N958="Ativo",IFERROR(_xlfn.XLOOKUP(H958,INDIRECT("'TV_"&amp;B958&amp;"'!B:B"),INDIRECT("'TV_"&amp;B958&amp;"'!C:C"),0)-_xlfn.XLOOKUP(H958,INDIRECT("'TV_"&amp;B958&amp;"'!B:B"),INDIRECT("'TV_"&amp;B958&amp;"'!D:D"),0),""),"")</f>
        <v/>
      </c>
      <c r="L958" s="122"/>
      <c r="M958" s="122"/>
      <c r="N958" s="123" t="str">
        <f t="shared" ca="1" si="19"/>
        <v/>
      </c>
      <c r="P958" s="122"/>
      <c r="AD958" s="145"/>
    </row>
    <row r="959" spans="1:30" s="121" customFormat="1" ht="14.25" x14ac:dyDescent="0.3">
      <c r="A959" s="24"/>
      <c r="C959" s="151"/>
      <c r="I959" s="123" t="str" cm="1">
        <f t="array" aca="1" ref="I959" ca="1">IF(N959="Ativo",IFERROR(_xlfn.XLOOKUP(H959,INDIRECT("'TV_"&amp;B959&amp;"'!B:B"),INDIRECT("'TV_"&amp;B959&amp;"'!C:C"),0)-_xlfn.XLOOKUP(H959,INDIRECT("'TV_"&amp;B959&amp;"'!B:B"),INDIRECT("'TV_"&amp;B959&amp;"'!D:D"),0),""),"")</f>
        <v/>
      </c>
      <c r="L959" s="122"/>
      <c r="M959" s="122"/>
      <c r="N959" s="123" t="str">
        <f t="shared" ca="1" si="19"/>
        <v/>
      </c>
      <c r="P959" s="122"/>
      <c r="AD959" s="145"/>
    </row>
    <row r="960" spans="1:30" s="121" customFormat="1" ht="14.25" x14ac:dyDescent="0.3">
      <c r="A960" s="24"/>
      <c r="C960" s="151"/>
      <c r="I960" s="123" t="str" cm="1">
        <f t="array" aca="1" ref="I960" ca="1">IF(N960="Ativo",IFERROR(_xlfn.XLOOKUP(H960,INDIRECT("'TV_"&amp;B960&amp;"'!B:B"),INDIRECT("'TV_"&amp;B960&amp;"'!C:C"),0)-_xlfn.XLOOKUP(H960,INDIRECT("'TV_"&amp;B960&amp;"'!B:B"),INDIRECT("'TV_"&amp;B960&amp;"'!D:D"),0),""),"")</f>
        <v/>
      </c>
      <c r="L960" s="122"/>
      <c r="M960" s="122"/>
      <c r="N960" s="123" t="str">
        <f t="shared" ca="1" si="19"/>
        <v/>
      </c>
      <c r="P960" s="122"/>
      <c r="AD960" s="145"/>
    </row>
    <row r="961" spans="1:30" s="121" customFormat="1" ht="14.25" x14ac:dyDescent="0.3">
      <c r="A961" s="24"/>
      <c r="C961" s="151"/>
      <c r="I961" s="123" t="str" cm="1">
        <f t="array" aca="1" ref="I961" ca="1">IF(N961="Ativo",IFERROR(_xlfn.XLOOKUP(H961,INDIRECT("'TV_"&amp;B961&amp;"'!B:B"),INDIRECT("'TV_"&amp;B961&amp;"'!C:C"),0)-_xlfn.XLOOKUP(H961,INDIRECT("'TV_"&amp;B961&amp;"'!B:B"),INDIRECT("'TV_"&amp;B961&amp;"'!D:D"),0),""),"")</f>
        <v/>
      </c>
      <c r="L961" s="122"/>
      <c r="M961" s="122"/>
      <c r="N961" s="123" t="str">
        <f t="shared" ca="1" si="19"/>
        <v/>
      </c>
      <c r="P961" s="122"/>
      <c r="AD961" s="145"/>
    </row>
    <row r="962" spans="1:30" s="121" customFormat="1" ht="14.25" x14ac:dyDescent="0.3">
      <c r="A962" s="24"/>
      <c r="C962" s="151"/>
      <c r="I962" s="123" t="str" cm="1">
        <f t="array" aca="1" ref="I962" ca="1">IF(N962="Ativo",IFERROR(_xlfn.XLOOKUP(H962,INDIRECT("'TV_"&amp;B962&amp;"'!B:B"),INDIRECT("'TV_"&amp;B962&amp;"'!C:C"),0)-_xlfn.XLOOKUP(H962,INDIRECT("'TV_"&amp;B962&amp;"'!B:B"),INDIRECT("'TV_"&amp;B962&amp;"'!D:D"),0),""),"")</f>
        <v/>
      </c>
      <c r="L962" s="122"/>
      <c r="M962" s="122"/>
      <c r="N962" s="123" t="str">
        <f t="shared" ca="1" si="19"/>
        <v/>
      </c>
      <c r="P962" s="122"/>
      <c r="AD962" s="145"/>
    </row>
    <row r="963" spans="1:30" s="121" customFormat="1" ht="14.25" x14ac:dyDescent="0.3">
      <c r="A963" s="24"/>
      <c r="C963" s="151"/>
      <c r="I963" s="123" t="str" cm="1">
        <f t="array" aca="1" ref="I963" ca="1">IF(N963="Ativo",IFERROR(_xlfn.XLOOKUP(H963,INDIRECT("'TV_"&amp;B963&amp;"'!B:B"),INDIRECT("'TV_"&amp;B963&amp;"'!C:C"),0)-_xlfn.XLOOKUP(H963,INDIRECT("'TV_"&amp;B963&amp;"'!B:B"),INDIRECT("'TV_"&amp;B963&amp;"'!D:D"),0),""),"")</f>
        <v/>
      </c>
      <c r="L963" s="122"/>
      <c r="M963" s="122"/>
      <c r="N963" s="123" t="str">
        <f t="shared" ca="1" si="19"/>
        <v/>
      </c>
      <c r="P963" s="122"/>
      <c r="AD963" s="145"/>
    </row>
    <row r="964" spans="1:30" s="121" customFormat="1" ht="14.25" x14ac:dyDescent="0.3">
      <c r="A964" s="24"/>
      <c r="C964" s="151"/>
      <c r="I964" s="123" t="str" cm="1">
        <f t="array" aca="1" ref="I964" ca="1">IF(N964="Ativo",IFERROR(_xlfn.XLOOKUP(H964,INDIRECT("'TV_"&amp;B964&amp;"'!B:B"),INDIRECT("'TV_"&amp;B964&amp;"'!C:C"),0)-_xlfn.XLOOKUP(H964,INDIRECT("'TV_"&amp;B964&amp;"'!B:B"),INDIRECT("'TV_"&amp;B964&amp;"'!D:D"),0),""),"")</f>
        <v/>
      </c>
      <c r="L964" s="122"/>
      <c r="M964" s="122"/>
      <c r="N964" s="123" t="str">
        <f t="shared" ca="1" si="19"/>
        <v/>
      </c>
      <c r="P964" s="122"/>
      <c r="AD964" s="145"/>
    </row>
    <row r="965" spans="1:30" s="121" customFormat="1" ht="14.25" x14ac:dyDescent="0.3">
      <c r="A965" s="24"/>
      <c r="C965" s="151"/>
      <c r="I965" s="123" t="str" cm="1">
        <f t="array" aca="1" ref="I965" ca="1">IF(N965="Ativo",IFERROR(_xlfn.XLOOKUP(H965,INDIRECT("'TV_"&amp;B965&amp;"'!B:B"),INDIRECT("'TV_"&amp;B965&amp;"'!C:C"),0)-_xlfn.XLOOKUP(H965,INDIRECT("'TV_"&amp;B965&amp;"'!B:B"),INDIRECT("'TV_"&amp;B965&amp;"'!D:D"),0),""),"")</f>
        <v/>
      </c>
      <c r="L965" s="122"/>
      <c r="M965" s="122"/>
      <c r="N965" s="123" t="str">
        <f t="shared" ca="1" si="19"/>
        <v/>
      </c>
      <c r="P965" s="122"/>
      <c r="AD965" s="145"/>
    </row>
    <row r="966" spans="1:30" s="121" customFormat="1" ht="14.25" x14ac:dyDescent="0.3">
      <c r="A966" s="24"/>
      <c r="C966" s="151"/>
      <c r="I966" s="123" t="str" cm="1">
        <f t="array" aca="1" ref="I966" ca="1">IF(N966="Ativo",IFERROR(_xlfn.XLOOKUP(H966,INDIRECT("'TV_"&amp;B966&amp;"'!B:B"),INDIRECT("'TV_"&amp;B966&amp;"'!C:C"),0)-_xlfn.XLOOKUP(H966,INDIRECT("'TV_"&amp;B966&amp;"'!B:B"),INDIRECT("'TV_"&amp;B966&amp;"'!D:D"),0),""),"")</f>
        <v/>
      </c>
      <c r="L966" s="122"/>
      <c r="M966" s="122"/>
      <c r="N966" s="123" t="str">
        <f t="shared" ca="1" si="19"/>
        <v/>
      </c>
      <c r="P966" s="122"/>
      <c r="AD966" s="145"/>
    </row>
    <row r="967" spans="1:30" s="121" customFormat="1" ht="14.25" x14ac:dyDescent="0.3">
      <c r="A967" s="24"/>
      <c r="C967" s="151"/>
      <c r="I967" s="123" t="str" cm="1">
        <f t="array" aca="1" ref="I967" ca="1">IF(N967="Ativo",IFERROR(_xlfn.XLOOKUP(H967,INDIRECT("'TV_"&amp;B967&amp;"'!B:B"),INDIRECT("'TV_"&amp;B967&amp;"'!C:C"),0)-_xlfn.XLOOKUP(H967,INDIRECT("'TV_"&amp;B967&amp;"'!B:B"),INDIRECT("'TV_"&amp;B967&amp;"'!D:D"),0),""),"")</f>
        <v/>
      </c>
      <c r="L967" s="122"/>
      <c r="M967" s="122"/>
      <c r="N967" s="123" t="str">
        <f t="shared" ca="1" si="19"/>
        <v/>
      </c>
      <c r="P967" s="122"/>
      <c r="AD967" s="145"/>
    </row>
    <row r="968" spans="1:30" s="121" customFormat="1" ht="14.25" x14ac:dyDescent="0.3">
      <c r="A968" s="24"/>
      <c r="C968" s="151"/>
      <c r="I968" s="123" t="str" cm="1">
        <f t="array" aca="1" ref="I968" ca="1">IF(N968="Ativo",IFERROR(_xlfn.XLOOKUP(H968,INDIRECT("'TV_"&amp;B968&amp;"'!B:B"),INDIRECT("'TV_"&amp;B968&amp;"'!C:C"),0)-_xlfn.XLOOKUP(H968,INDIRECT("'TV_"&amp;B968&amp;"'!B:B"),INDIRECT("'TV_"&amp;B968&amp;"'!D:D"),0),""),"")</f>
        <v/>
      </c>
      <c r="L968" s="122"/>
      <c r="M968" s="122"/>
      <c r="N968" s="123" t="str">
        <f t="shared" ca="1" si="19"/>
        <v/>
      </c>
      <c r="P968" s="122"/>
      <c r="AD968" s="145"/>
    </row>
    <row r="969" spans="1:30" s="121" customFormat="1" ht="14.25" x14ac:dyDescent="0.3">
      <c r="A969" s="24"/>
      <c r="C969" s="151"/>
      <c r="I969" s="123" t="str" cm="1">
        <f t="array" aca="1" ref="I969" ca="1">IF(N969="Ativo",IFERROR(_xlfn.XLOOKUP(H969,INDIRECT("'TV_"&amp;B969&amp;"'!B:B"),INDIRECT("'TV_"&amp;B969&amp;"'!C:C"),0)-_xlfn.XLOOKUP(H969,INDIRECT("'TV_"&amp;B969&amp;"'!B:B"),INDIRECT("'TV_"&amp;B969&amp;"'!D:D"),0),""),"")</f>
        <v/>
      </c>
      <c r="L969" s="122"/>
      <c r="M969" s="122"/>
      <c r="N969" s="123" t="str">
        <f t="shared" ca="1" si="19"/>
        <v/>
      </c>
      <c r="P969" s="122"/>
      <c r="AD969" s="145"/>
    </row>
    <row r="970" spans="1:30" s="121" customFormat="1" ht="14.25" x14ac:dyDescent="0.3">
      <c r="A970" s="24"/>
      <c r="C970" s="151"/>
      <c r="I970" s="123" t="str" cm="1">
        <f t="array" aca="1" ref="I970" ca="1">IF(N970="Ativo",IFERROR(_xlfn.XLOOKUP(H970,INDIRECT("'TV_"&amp;B970&amp;"'!B:B"),INDIRECT("'TV_"&amp;B970&amp;"'!C:C"),0)-_xlfn.XLOOKUP(H970,INDIRECT("'TV_"&amp;B970&amp;"'!B:B"),INDIRECT("'TV_"&amp;B970&amp;"'!D:D"),0),""),"")</f>
        <v/>
      </c>
      <c r="L970" s="122"/>
      <c r="M970" s="122"/>
      <c r="N970" s="123" t="str">
        <f t="shared" ca="1" si="19"/>
        <v/>
      </c>
      <c r="P970" s="122"/>
      <c r="AD970" s="145"/>
    </row>
    <row r="971" spans="1:30" s="121" customFormat="1" ht="14.25" x14ac:dyDescent="0.3">
      <c r="A971" s="24"/>
      <c r="C971" s="151"/>
      <c r="I971" s="123" t="str" cm="1">
        <f t="array" aca="1" ref="I971" ca="1">IF(N971="Ativo",IFERROR(_xlfn.XLOOKUP(H971,INDIRECT("'TV_"&amp;B971&amp;"'!B:B"),INDIRECT("'TV_"&amp;B971&amp;"'!C:C"),0)-_xlfn.XLOOKUP(H971,INDIRECT("'TV_"&amp;B971&amp;"'!B:B"),INDIRECT("'TV_"&amp;B971&amp;"'!D:D"),0),""),"")</f>
        <v/>
      </c>
      <c r="L971" s="122"/>
      <c r="M971" s="122"/>
      <c r="N971" s="123" t="str">
        <f t="shared" ca="1" si="19"/>
        <v/>
      </c>
      <c r="P971" s="122"/>
      <c r="AD971" s="145"/>
    </row>
    <row r="972" spans="1:30" s="121" customFormat="1" ht="14.25" x14ac:dyDescent="0.3">
      <c r="A972" s="24"/>
      <c r="C972" s="151"/>
      <c r="I972" s="123" t="str" cm="1">
        <f t="array" aca="1" ref="I972" ca="1">IF(N972="Ativo",IFERROR(_xlfn.XLOOKUP(H972,INDIRECT("'TV_"&amp;B972&amp;"'!B:B"),INDIRECT("'TV_"&amp;B972&amp;"'!C:C"),0)-_xlfn.XLOOKUP(H972,INDIRECT("'TV_"&amp;B972&amp;"'!B:B"),INDIRECT("'TV_"&amp;B972&amp;"'!D:D"),0),""),"")</f>
        <v/>
      </c>
      <c r="L972" s="122"/>
      <c r="M972" s="122"/>
      <c r="N972" s="123" t="str">
        <f t="shared" ca="1" si="19"/>
        <v/>
      </c>
      <c r="P972" s="122"/>
      <c r="AD972" s="145"/>
    </row>
    <row r="973" spans="1:30" s="121" customFormat="1" ht="14.25" x14ac:dyDescent="0.3">
      <c r="A973" s="24"/>
      <c r="C973" s="151"/>
      <c r="I973" s="123" t="str" cm="1">
        <f t="array" aca="1" ref="I973" ca="1">IF(N973="Ativo",IFERROR(_xlfn.XLOOKUP(H973,INDIRECT("'TV_"&amp;B973&amp;"'!B:B"),INDIRECT("'TV_"&amp;B973&amp;"'!C:C"),0)-_xlfn.XLOOKUP(H973,INDIRECT("'TV_"&amp;B973&amp;"'!B:B"),INDIRECT("'TV_"&amp;B973&amp;"'!D:D"),0),""),"")</f>
        <v/>
      </c>
      <c r="L973" s="122"/>
      <c r="M973" s="122"/>
      <c r="N973" s="123" t="str">
        <f t="shared" ca="1" si="19"/>
        <v/>
      </c>
      <c r="P973" s="122"/>
      <c r="AD973" s="145"/>
    </row>
    <row r="974" spans="1:30" s="121" customFormat="1" ht="14.25" x14ac:dyDescent="0.3">
      <c r="A974" s="24"/>
      <c r="C974" s="151"/>
      <c r="I974" s="123" t="str" cm="1">
        <f t="array" aca="1" ref="I974" ca="1">IF(N974="Ativo",IFERROR(_xlfn.XLOOKUP(H974,INDIRECT("'TV_"&amp;B974&amp;"'!B:B"),INDIRECT("'TV_"&amp;B974&amp;"'!C:C"),0)-_xlfn.XLOOKUP(H974,INDIRECT("'TV_"&amp;B974&amp;"'!B:B"),INDIRECT("'TV_"&amp;B974&amp;"'!D:D"),0),""),"")</f>
        <v/>
      </c>
      <c r="L974" s="122"/>
      <c r="M974" s="122"/>
      <c r="N974" s="123" t="str">
        <f t="shared" ca="1" si="19"/>
        <v/>
      </c>
      <c r="P974" s="122"/>
      <c r="AD974" s="145"/>
    </row>
    <row r="975" spans="1:30" s="121" customFormat="1" ht="14.25" x14ac:dyDescent="0.3">
      <c r="A975" s="24"/>
      <c r="C975" s="151"/>
      <c r="I975" s="123" t="str" cm="1">
        <f t="array" aca="1" ref="I975" ca="1">IF(N975="Ativo",IFERROR(_xlfn.XLOOKUP(H975,INDIRECT("'TV_"&amp;B975&amp;"'!B:B"),INDIRECT("'TV_"&amp;B975&amp;"'!C:C"),0)-_xlfn.XLOOKUP(H975,INDIRECT("'TV_"&amp;B975&amp;"'!B:B"),INDIRECT("'TV_"&amp;B975&amp;"'!D:D"),0),""),"")</f>
        <v/>
      </c>
      <c r="L975" s="122"/>
      <c r="M975" s="122"/>
      <c r="N975" s="123" t="str">
        <f t="shared" ca="1" si="19"/>
        <v/>
      </c>
      <c r="P975" s="122"/>
      <c r="AD975" s="145"/>
    </row>
    <row r="976" spans="1:30" s="121" customFormat="1" ht="14.25" x14ac:dyDescent="0.3">
      <c r="A976" s="24"/>
      <c r="C976" s="151"/>
      <c r="I976" s="123" t="str" cm="1">
        <f t="array" aca="1" ref="I976" ca="1">IF(N976="Ativo",IFERROR(_xlfn.XLOOKUP(H976,INDIRECT("'TV_"&amp;B976&amp;"'!B:B"),INDIRECT("'TV_"&amp;B976&amp;"'!C:C"),0)-_xlfn.XLOOKUP(H976,INDIRECT("'TV_"&amp;B976&amp;"'!B:B"),INDIRECT("'TV_"&amp;B976&amp;"'!D:D"),0),""),"")</f>
        <v/>
      </c>
      <c r="L976" s="122"/>
      <c r="M976" s="122"/>
      <c r="N976" s="123" t="str">
        <f t="shared" ca="1" si="19"/>
        <v/>
      </c>
      <c r="P976" s="122"/>
      <c r="AD976" s="145"/>
    </row>
    <row r="977" spans="1:30" s="121" customFormat="1" ht="14.25" x14ac:dyDescent="0.3">
      <c r="A977" s="24"/>
      <c r="C977" s="151"/>
      <c r="I977" s="123" t="str" cm="1">
        <f t="array" aca="1" ref="I977" ca="1">IF(N977="Ativo",IFERROR(_xlfn.XLOOKUP(H977,INDIRECT("'TV_"&amp;B977&amp;"'!B:B"),INDIRECT("'TV_"&amp;B977&amp;"'!C:C"),0)-_xlfn.XLOOKUP(H977,INDIRECT("'TV_"&amp;B977&amp;"'!B:B"),INDIRECT("'TV_"&amp;B977&amp;"'!D:D"),0),""),"")</f>
        <v/>
      </c>
      <c r="L977" s="122"/>
      <c r="M977" s="122"/>
      <c r="N977" s="123" t="str">
        <f t="shared" ca="1" si="19"/>
        <v/>
      </c>
      <c r="P977" s="122"/>
      <c r="AD977" s="145"/>
    </row>
    <row r="978" spans="1:30" s="121" customFormat="1" ht="14.25" x14ac:dyDescent="0.3">
      <c r="A978" s="24"/>
      <c r="C978" s="151"/>
      <c r="I978" s="123" t="str" cm="1">
        <f t="array" aca="1" ref="I978" ca="1">IF(N978="Ativo",IFERROR(_xlfn.XLOOKUP(H978,INDIRECT("'TV_"&amp;B978&amp;"'!B:B"),INDIRECT("'TV_"&amp;B978&amp;"'!C:C"),0)-_xlfn.XLOOKUP(H978,INDIRECT("'TV_"&amp;B978&amp;"'!B:B"),INDIRECT("'TV_"&amp;B978&amp;"'!D:D"),0),""),"")</f>
        <v/>
      </c>
      <c r="L978" s="122"/>
      <c r="M978" s="122"/>
      <c r="N978" s="123" t="str">
        <f t="shared" ca="1" si="19"/>
        <v/>
      </c>
      <c r="P978" s="122"/>
      <c r="AD978" s="145"/>
    </row>
    <row r="979" spans="1:30" s="121" customFormat="1" ht="14.25" x14ac:dyDescent="0.3">
      <c r="A979" s="24"/>
      <c r="C979" s="151"/>
      <c r="I979" s="123" t="str" cm="1">
        <f t="array" aca="1" ref="I979" ca="1">IF(N979="Ativo",IFERROR(_xlfn.XLOOKUP(H979,INDIRECT("'TV_"&amp;B979&amp;"'!B:B"),INDIRECT("'TV_"&amp;B979&amp;"'!C:C"),0)-_xlfn.XLOOKUP(H979,INDIRECT("'TV_"&amp;B979&amp;"'!B:B"),INDIRECT("'TV_"&amp;B979&amp;"'!D:D"),0),""),"")</f>
        <v/>
      </c>
      <c r="L979" s="122"/>
      <c r="M979" s="122"/>
      <c r="N979" s="123" t="str">
        <f t="shared" ca="1" si="19"/>
        <v/>
      </c>
      <c r="P979" s="122"/>
      <c r="AD979" s="145"/>
    </row>
    <row r="980" spans="1:30" s="121" customFormat="1" ht="14.25" x14ac:dyDescent="0.3">
      <c r="A980" s="24"/>
      <c r="C980" s="151"/>
      <c r="I980" s="123" t="str" cm="1">
        <f t="array" aca="1" ref="I980" ca="1">IF(N980="Ativo",IFERROR(_xlfn.XLOOKUP(H980,INDIRECT("'TV_"&amp;B980&amp;"'!B:B"),INDIRECT("'TV_"&amp;B980&amp;"'!C:C"),0)-_xlfn.XLOOKUP(H980,INDIRECT("'TV_"&amp;B980&amp;"'!B:B"),INDIRECT("'TV_"&amp;B980&amp;"'!D:D"),0),""),"")</f>
        <v/>
      </c>
      <c r="L980" s="122"/>
      <c r="M980" s="122"/>
      <c r="N980" s="123" t="str">
        <f t="shared" ca="1" si="19"/>
        <v/>
      </c>
      <c r="P980" s="122"/>
      <c r="AD980" s="145"/>
    </row>
    <row r="981" spans="1:30" s="121" customFormat="1" ht="14.25" x14ac:dyDescent="0.3">
      <c r="A981" s="24"/>
      <c r="C981" s="151"/>
      <c r="I981" s="123" t="str" cm="1">
        <f t="array" aca="1" ref="I981" ca="1">IF(N981="Ativo",IFERROR(_xlfn.XLOOKUP(H981,INDIRECT("'TV_"&amp;B981&amp;"'!B:B"),INDIRECT("'TV_"&amp;B981&amp;"'!C:C"),0)-_xlfn.XLOOKUP(H981,INDIRECT("'TV_"&amp;B981&amp;"'!B:B"),INDIRECT("'TV_"&amp;B981&amp;"'!D:D"),0),""),"")</f>
        <v/>
      </c>
      <c r="L981" s="122"/>
      <c r="M981" s="122"/>
      <c r="N981" s="123" t="str">
        <f t="shared" ca="1" si="19"/>
        <v/>
      </c>
      <c r="P981" s="122"/>
      <c r="AD981" s="145"/>
    </row>
    <row r="982" spans="1:30" s="121" customFormat="1" ht="14.25" x14ac:dyDescent="0.3">
      <c r="A982" s="24"/>
      <c r="C982" s="151"/>
      <c r="I982" s="123" t="str" cm="1">
        <f t="array" aca="1" ref="I982" ca="1">IF(N982="Ativo",IFERROR(_xlfn.XLOOKUP(H982,INDIRECT("'TV_"&amp;B982&amp;"'!B:B"),INDIRECT("'TV_"&amp;B982&amp;"'!C:C"),0)-_xlfn.XLOOKUP(H982,INDIRECT("'TV_"&amp;B982&amp;"'!B:B"),INDIRECT("'TV_"&amp;B982&amp;"'!D:D"),0),""),"")</f>
        <v/>
      </c>
      <c r="L982" s="122"/>
      <c r="M982" s="122"/>
      <c r="N982" s="123" t="str">
        <f t="shared" ca="1" si="19"/>
        <v/>
      </c>
      <c r="P982" s="122"/>
      <c r="AD982" s="145"/>
    </row>
    <row r="983" spans="1:30" s="121" customFormat="1" ht="14.25" x14ac:dyDescent="0.3">
      <c r="A983" s="24"/>
      <c r="C983" s="151"/>
      <c r="I983" s="123" t="str" cm="1">
        <f t="array" aca="1" ref="I983" ca="1">IF(N983="Ativo",IFERROR(_xlfn.XLOOKUP(H983,INDIRECT("'TV_"&amp;B983&amp;"'!B:B"),INDIRECT("'TV_"&amp;B983&amp;"'!C:C"),0)-_xlfn.XLOOKUP(H983,INDIRECT("'TV_"&amp;B983&amp;"'!B:B"),INDIRECT("'TV_"&amp;B983&amp;"'!D:D"),0),""),"")</f>
        <v/>
      </c>
      <c r="L983" s="122"/>
      <c r="M983" s="122"/>
      <c r="N983" s="123" t="str">
        <f t="shared" ca="1" si="19"/>
        <v/>
      </c>
      <c r="P983" s="122"/>
      <c r="AD983" s="145"/>
    </row>
    <row r="984" spans="1:30" s="121" customFormat="1" ht="14.25" x14ac:dyDescent="0.3">
      <c r="A984" s="24"/>
      <c r="C984" s="151"/>
      <c r="I984" s="123" t="str" cm="1">
        <f t="array" aca="1" ref="I984" ca="1">IF(N984="Ativo",IFERROR(_xlfn.XLOOKUP(H984,INDIRECT("'TV_"&amp;B984&amp;"'!B:B"),INDIRECT("'TV_"&amp;B984&amp;"'!C:C"),0)-_xlfn.XLOOKUP(H984,INDIRECT("'TV_"&amp;B984&amp;"'!B:B"),INDIRECT("'TV_"&amp;B984&amp;"'!D:D"),0),""),"")</f>
        <v/>
      </c>
      <c r="L984" s="122"/>
      <c r="M984" s="122"/>
      <c r="N984" s="123" t="str">
        <f t="shared" ref="N984:N1047" ca="1" si="20">IF(M984="","",IF(O984="Em negociação",IF(TODAY()-L984&gt;5,"Inativo","Ativo"),IF(O984="Instalado",IF(IF(K$2=FALSE,I$1,TODAY())&lt;=M984,"Ativo","Inativo"),IF(O984="Fechamento",IF(IF(K$2=FALSE,I$1,TODAY())&lt;=M984,"Ativo","Inativo"),"Inativo"))))</f>
        <v/>
      </c>
      <c r="P984" s="122"/>
      <c r="AD984" s="145"/>
    </row>
    <row r="985" spans="1:30" s="121" customFormat="1" ht="14.25" x14ac:dyDescent="0.3">
      <c r="A985" s="24"/>
      <c r="C985" s="151"/>
      <c r="I985" s="123" t="str" cm="1">
        <f t="array" aca="1" ref="I985" ca="1">IF(N985="Ativo",IFERROR(_xlfn.XLOOKUP(H985,INDIRECT("'TV_"&amp;B985&amp;"'!B:B"),INDIRECT("'TV_"&amp;B985&amp;"'!C:C"),0)-_xlfn.XLOOKUP(H985,INDIRECT("'TV_"&amp;B985&amp;"'!B:B"),INDIRECT("'TV_"&amp;B985&amp;"'!D:D"),0),""),"")</f>
        <v/>
      </c>
      <c r="L985" s="122"/>
      <c r="M985" s="122"/>
      <c r="N985" s="123" t="str">
        <f t="shared" ca="1" si="20"/>
        <v/>
      </c>
      <c r="P985" s="122"/>
      <c r="AD985" s="145"/>
    </row>
    <row r="986" spans="1:30" s="121" customFormat="1" ht="14.25" x14ac:dyDescent="0.3">
      <c r="A986" s="24"/>
      <c r="C986" s="151"/>
      <c r="I986" s="123" t="str" cm="1">
        <f t="array" aca="1" ref="I986" ca="1">IF(N986="Ativo",IFERROR(_xlfn.XLOOKUP(H986,INDIRECT("'TV_"&amp;B986&amp;"'!B:B"),INDIRECT("'TV_"&amp;B986&amp;"'!C:C"),0)-_xlfn.XLOOKUP(H986,INDIRECT("'TV_"&amp;B986&amp;"'!B:B"),INDIRECT("'TV_"&amp;B986&amp;"'!D:D"),0),""),"")</f>
        <v/>
      </c>
      <c r="L986" s="122"/>
      <c r="M986" s="122"/>
      <c r="N986" s="123" t="str">
        <f t="shared" ca="1" si="20"/>
        <v/>
      </c>
      <c r="P986" s="122"/>
      <c r="AD986" s="145"/>
    </row>
    <row r="987" spans="1:30" s="121" customFormat="1" ht="14.25" x14ac:dyDescent="0.3">
      <c r="A987" s="24"/>
      <c r="C987" s="151"/>
      <c r="I987" s="123" t="str" cm="1">
        <f t="array" aca="1" ref="I987" ca="1">IF(N987="Ativo",IFERROR(_xlfn.XLOOKUP(H987,INDIRECT("'TV_"&amp;B987&amp;"'!B:B"),INDIRECT("'TV_"&amp;B987&amp;"'!C:C"),0)-_xlfn.XLOOKUP(H987,INDIRECT("'TV_"&amp;B987&amp;"'!B:B"),INDIRECT("'TV_"&amp;B987&amp;"'!D:D"),0),""),"")</f>
        <v/>
      </c>
      <c r="L987" s="122"/>
      <c r="M987" s="122"/>
      <c r="N987" s="123" t="str">
        <f t="shared" ca="1" si="20"/>
        <v/>
      </c>
      <c r="P987" s="122"/>
      <c r="AD987" s="145"/>
    </row>
    <row r="988" spans="1:30" s="121" customFormat="1" ht="14.25" x14ac:dyDescent="0.3">
      <c r="A988" s="24"/>
      <c r="C988" s="151"/>
      <c r="I988" s="123" t="str" cm="1">
        <f t="array" aca="1" ref="I988" ca="1">IF(N988="Ativo",IFERROR(_xlfn.XLOOKUP(H988,INDIRECT("'TV_"&amp;B988&amp;"'!B:B"),INDIRECT("'TV_"&amp;B988&amp;"'!C:C"),0)-_xlfn.XLOOKUP(H988,INDIRECT("'TV_"&amp;B988&amp;"'!B:B"),INDIRECT("'TV_"&amp;B988&amp;"'!D:D"),0),""),"")</f>
        <v/>
      </c>
      <c r="L988" s="122"/>
      <c r="M988" s="122"/>
      <c r="N988" s="123" t="str">
        <f t="shared" ca="1" si="20"/>
        <v/>
      </c>
      <c r="P988" s="122"/>
      <c r="AD988" s="145"/>
    </row>
    <row r="989" spans="1:30" s="121" customFormat="1" ht="14.25" x14ac:dyDescent="0.3">
      <c r="A989" s="24"/>
      <c r="C989" s="151"/>
      <c r="I989" s="123" t="str" cm="1">
        <f t="array" aca="1" ref="I989" ca="1">IF(N989="Ativo",IFERROR(_xlfn.XLOOKUP(H989,INDIRECT("'TV_"&amp;B989&amp;"'!B:B"),INDIRECT("'TV_"&amp;B989&amp;"'!C:C"),0)-_xlfn.XLOOKUP(H989,INDIRECT("'TV_"&amp;B989&amp;"'!B:B"),INDIRECT("'TV_"&amp;B989&amp;"'!D:D"),0),""),"")</f>
        <v/>
      </c>
      <c r="L989" s="122"/>
      <c r="M989" s="122"/>
      <c r="N989" s="123" t="str">
        <f t="shared" ca="1" si="20"/>
        <v/>
      </c>
      <c r="P989" s="122"/>
      <c r="AD989" s="145"/>
    </row>
    <row r="990" spans="1:30" s="121" customFormat="1" ht="14.25" x14ac:dyDescent="0.3">
      <c r="A990" s="24"/>
      <c r="C990" s="151"/>
      <c r="I990" s="123" t="str" cm="1">
        <f t="array" aca="1" ref="I990" ca="1">IF(N990="Ativo",IFERROR(_xlfn.XLOOKUP(H990,INDIRECT("'TV_"&amp;B990&amp;"'!B:B"),INDIRECT("'TV_"&amp;B990&amp;"'!C:C"),0)-_xlfn.XLOOKUP(H990,INDIRECT("'TV_"&amp;B990&amp;"'!B:B"),INDIRECT("'TV_"&amp;B990&amp;"'!D:D"),0),""),"")</f>
        <v/>
      </c>
      <c r="L990" s="122"/>
      <c r="M990" s="122"/>
      <c r="N990" s="123" t="str">
        <f t="shared" ca="1" si="20"/>
        <v/>
      </c>
      <c r="P990" s="122"/>
      <c r="AD990" s="145"/>
    </row>
    <row r="991" spans="1:30" s="121" customFormat="1" ht="14.25" x14ac:dyDescent="0.3">
      <c r="A991" s="24"/>
      <c r="C991" s="151"/>
      <c r="I991" s="123" t="str" cm="1">
        <f t="array" aca="1" ref="I991" ca="1">IF(N991="Ativo",IFERROR(_xlfn.XLOOKUP(H991,INDIRECT("'TV_"&amp;B991&amp;"'!B:B"),INDIRECT("'TV_"&amp;B991&amp;"'!C:C"),0)-_xlfn.XLOOKUP(H991,INDIRECT("'TV_"&amp;B991&amp;"'!B:B"),INDIRECT("'TV_"&amp;B991&amp;"'!D:D"),0),""),"")</f>
        <v/>
      </c>
      <c r="L991" s="122"/>
      <c r="M991" s="122"/>
      <c r="N991" s="123" t="str">
        <f t="shared" ca="1" si="20"/>
        <v/>
      </c>
      <c r="P991" s="122"/>
      <c r="AD991" s="145"/>
    </row>
    <row r="992" spans="1:30" s="121" customFormat="1" ht="14.25" x14ac:dyDescent="0.3">
      <c r="A992" s="24"/>
      <c r="C992" s="151"/>
      <c r="I992" s="123" t="str" cm="1">
        <f t="array" aca="1" ref="I992" ca="1">IF(N992="Ativo",IFERROR(_xlfn.XLOOKUP(H992,INDIRECT("'TV_"&amp;B992&amp;"'!B:B"),INDIRECT("'TV_"&amp;B992&amp;"'!C:C"),0)-_xlfn.XLOOKUP(H992,INDIRECT("'TV_"&amp;B992&amp;"'!B:B"),INDIRECT("'TV_"&amp;B992&amp;"'!D:D"),0),""),"")</f>
        <v/>
      </c>
      <c r="L992" s="122"/>
      <c r="M992" s="122"/>
      <c r="N992" s="123" t="str">
        <f t="shared" ca="1" si="20"/>
        <v/>
      </c>
      <c r="P992" s="122"/>
      <c r="AD992" s="145"/>
    </row>
    <row r="993" spans="1:30" s="121" customFormat="1" ht="14.25" x14ac:dyDescent="0.3">
      <c r="A993" s="24"/>
      <c r="C993" s="151"/>
      <c r="I993" s="123" t="str" cm="1">
        <f t="array" aca="1" ref="I993" ca="1">IF(N993="Ativo",IFERROR(_xlfn.XLOOKUP(H993,INDIRECT("'TV_"&amp;B993&amp;"'!B:B"),INDIRECT("'TV_"&amp;B993&amp;"'!C:C"),0)-_xlfn.XLOOKUP(H993,INDIRECT("'TV_"&amp;B993&amp;"'!B:B"),INDIRECT("'TV_"&amp;B993&amp;"'!D:D"),0),""),"")</f>
        <v/>
      </c>
      <c r="L993" s="122"/>
      <c r="M993" s="122"/>
      <c r="N993" s="123" t="str">
        <f t="shared" ca="1" si="20"/>
        <v/>
      </c>
      <c r="P993" s="122"/>
      <c r="AD993" s="145"/>
    </row>
    <row r="994" spans="1:30" s="121" customFormat="1" ht="14.25" x14ac:dyDescent="0.3">
      <c r="A994" s="24"/>
      <c r="C994" s="151"/>
      <c r="I994" s="123" t="str" cm="1">
        <f t="array" aca="1" ref="I994" ca="1">IF(N994="Ativo",IFERROR(_xlfn.XLOOKUP(H994,INDIRECT("'TV_"&amp;B994&amp;"'!B:B"),INDIRECT("'TV_"&amp;B994&amp;"'!C:C"),0)-_xlfn.XLOOKUP(H994,INDIRECT("'TV_"&amp;B994&amp;"'!B:B"),INDIRECT("'TV_"&amp;B994&amp;"'!D:D"),0),""),"")</f>
        <v/>
      </c>
      <c r="L994" s="122"/>
      <c r="M994" s="122"/>
      <c r="N994" s="123" t="str">
        <f t="shared" ca="1" si="20"/>
        <v/>
      </c>
      <c r="P994" s="122"/>
      <c r="AD994" s="145"/>
    </row>
    <row r="995" spans="1:30" s="121" customFormat="1" ht="14.25" x14ac:dyDescent="0.3">
      <c r="A995" s="24"/>
      <c r="C995" s="151"/>
      <c r="I995" s="123" t="str" cm="1">
        <f t="array" aca="1" ref="I995" ca="1">IF(N995="Ativo",IFERROR(_xlfn.XLOOKUP(H995,INDIRECT("'TV_"&amp;B995&amp;"'!B:B"),INDIRECT("'TV_"&amp;B995&amp;"'!C:C"),0)-_xlfn.XLOOKUP(H995,INDIRECT("'TV_"&amp;B995&amp;"'!B:B"),INDIRECT("'TV_"&amp;B995&amp;"'!D:D"),0),""),"")</f>
        <v/>
      </c>
      <c r="L995" s="122"/>
      <c r="M995" s="122"/>
      <c r="N995" s="123" t="str">
        <f t="shared" ca="1" si="20"/>
        <v/>
      </c>
      <c r="P995" s="122"/>
      <c r="AD995" s="145"/>
    </row>
    <row r="996" spans="1:30" s="121" customFormat="1" ht="14.25" x14ac:dyDescent="0.3">
      <c r="A996" s="24"/>
      <c r="C996" s="151"/>
      <c r="I996" s="123" t="str" cm="1">
        <f t="array" aca="1" ref="I996" ca="1">IF(N996="Ativo",IFERROR(_xlfn.XLOOKUP(H996,INDIRECT("'TV_"&amp;B996&amp;"'!B:B"),INDIRECT("'TV_"&amp;B996&amp;"'!C:C"),0)-_xlfn.XLOOKUP(H996,INDIRECT("'TV_"&amp;B996&amp;"'!B:B"),INDIRECT("'TV_"&amp;B996&amp;"'!D:D"),0),""),"")</f>
        <v/>
      </c>
      <c r="L996" s="122"/>
      <c r="M996" s="122"/>
      <c r="N996" s="123" t="str">
        <f t="shared" ca="1" si="20"/>
        <v/>
      </c>
      <c r="P996" s="122"/>
      <c r="AD996" s="145"/>
    </row>
    <row r="997" spans="1:30" s="121" customFormat="1" ht="14.25" x14ac:dyDescent="0.3">
      <c r="A997" s="24"/>
      <c r="C997" s="151"/>
      <c r="I997" s="123" t="str" cm="1">
        <f t="array" aca="1" ref="I997" ca="1">IF(N997="Ativo",IFERROR(_xlfn.XLOOKUP(H997,INDIRECT("'TV_"&amp;B997&amp;"'!B:B"),INDIRECT("'TV_"&amp;B997&amp;"'!C:C"),0)-_xlfn.XLOOKUP(H997,INDIRECT("'TV_"&amp;B997&amp;"'!B:B"),INDIRECT("'TV_"&amp;B997&amp;"'!D:D"),0),""),"")</f>
        <v/>
      </c>
      <c r="L997" s="122"/>
      <c r="M997" s="122"/>
      <c r="N997" s="123" t="str">
        <f t="shared" ca="1" si="20"/>
        <v/>
      </c>
      <c r="P997" s="122"/>
      <c r="AD997" s="145"/>
    </row>
    <row r="998" spans="1:30" s="121" customFormat="1" ht="14.25" x14ac:dyDescent="0.3">
      <c r="A998" s="24"/>
      <c r="C998" s="151"/>
      <c r="I998" s="123" t="str" cm="1">
        <f t="array" aca="1" ref="I998" ca="1">IF(N998="Ativo",IFERROR(_xlfn.XLOOKUP(H998,INDIRECT("'TV_"&amp;B998&amp;"'!B:B"),INDIRECT("'TV_"&amp;B998&amp;"'!C:C"),0)-_xlfn.XLOOKUP(H998,INDIRECT("'TV_"&amp;B998&amp;"'!B:B"),INDIRECT("'TV_"&amp;B998&amp;"'!D:D"),0),""),"")</f>
        <v/>
      </c>
      <c r="L998" s="122"/>
      <c r="M998" s="122"/>
      <c r="N998" s="123" t="str">
        <f t="shared" ca="1" si="20"/>
        <v/>
      </c>
      <c r="P998" s="122"/>
      <c r="AD998" s="145"/>
    </row>
    <row r="999" spans="1:30" s="121" customFormat="1" ht="14.25" x14ac:dyDescent="0.3">
      <c r="A999" s="24"/>
      <c r="C999" s="151"/>
      <c r="I999" s="123" t="str" cm="1">
        <f t="array" aca="1" ref="I999" ca="1">IF(N999="Ativo",IFERROR(_xlfn.XLOOKUP(H999,INDIRECT("'TV_"&amp;B999&amp;"'!B:B"),INDIRECT("'TV_"&amp;B999&amp;"'!C:C"),0)-_xlfn.XLOOKUP(H999,INDIRECT("'TV_"&amp;B999&amp;"'!B:B"),INDIRECT("'TV_"&amp;B999&amp;"'!D:D"),0),""),"")</f>
        <v/>
      </c>
      <c r="L999" s="122"/>
      <c r="M999" s="122"/>
      <c r="N999" s="123" t="str">
        <f t="shared" ca="1" si="20"/>
        <v/>
      </c>
      <c r="P999" s="122"/>
      <c r="AD999" s="145"/>
    </row>
    <row r="1000" spans="1:30" s="121" customFormat="1" ht="14.25" x14ac:dyDescent="0.3">
      <c r="A1000" s="24"/>
      <c r="C1000" s="151"/>
      <c r="I1000" s="123" t="str" cm="1">
        <f t="array" aca="1" ref="I1000" ca="1">IF(N1000="Ativo",IFERROR(_xlfn.XLOOKUP(H1000,INDIRECT("'TV_"&amp;B1000&amp;"'!B:B"),INDIRECT("'TV_"&amp;B1000&amp;"'!C:C"),0)-_xlfn.XLOOKUP(H1000,INDIRECT("'TV_"&amp;B1000&amp;"'!B:B"),INDIRECT("'TV_"&amp;B1000&amp;"'!D:D"),0),""),"")</f>
        <v/>
      </c>
      <c r="L1000" s="122"/>
      <c r="M1000" s="122"/>
      <c r="N1000" s="123" t="str">
        <f t="shared" ca="1" si="20"/>
        <v/>
      </c>
      <c r="P1000" s="122"/>
      <c r="AD1000" s="145"/>
    </row>
    <row r="1001" spans="1:30" s="121" customFormat="1" ht="14.25" x14ac:dyDescent="0.3">
      <c r="A1001" s="24"/>
      <c r="C1001" s="151"/>
      <c r="I1001" s="123" t="str" cm="1">
        <f t="array" aca="1" ref="I1001" ca="1">IF(N1001="Ativo",IFERROR(_xlfn.XLOOKUP(H1001,INDIRECT("'TV_"&amp;B1001&amp;"'!B:B"),INDIRECT("'TV_"&amp;B1001&amp;"'!C:C"),0)-_xlfn.XLOOKUP(H1001,INDIRECT("'TV_"&amp;B1001&amp;"'!B:B"),INDIRECT("'TV_"&amp;B1001&amp;"'!D:D"),0),""),"")</f>
        <v/>
      </c>
      <c r="L1001" s="122"/>
      <c r="M1001" s="122"/>
      <c r="N1001" s="123" t="str">
        <f t="shared" ca="1" si="20"/>
        <v/>
      </c>
      <c r="P1001" s="122"/>
      <c r="AD1001" s="145"/>
    </row>
    <row r="1002" spans="1:30" s="121" customFormat="1" ht="14.25" x14ac:dyDescent="0.3">
      <c r="A1002" s="24"/>
      <c r="C1002" s="151"/>
      <c r="I1002" s="123" t="str" cm="1">
        <f t="array" aca="1" ref="I1002" ca="1">IF(N1002="Ativo",IFERROR(_xlfn.XLOOKUP(H1002,INDIRECT("'TV_"&amp;B1002&amp;"'!B:B"),INDIRECT("'TV_"&amp;B1002&amp;"'!C:C"),0)-_xlfn.XLOOKUP(H1002,INDIRECT("'TV_"&amp;B1002&amp;"'!B:B"),INDIRECT("'TV_"&amp;B1002&amp;"'!D:D"),0),""),"")</f>
        <v/>
      </c>
      <c r="L1002" s="122"/>
      <c r="M1002" s="122"/>
      <c r="N1002" s="123" t="str">
        <f t="shared" ca="1" si="20"/>
        <v/>
      </c>
      <c r="P1002" s="122"/>
      <c r="AD1002" s="145"/>
    </row>
    <row r="1003" spans="1:30" s="121" customFormat="1" ht="14.25" x14ac:dyDescent="0.3">
      <c r="A1003" s="24"/>
      <c r="C1003" s="151"/>
      <c r="I1003" s="123" t="str" cm="1">
        <f t="array" aca="1" ref="I1003" ca="1">IF(N1003="Ativo",IFERROR(_xlfn.XLOOKUP(H1003,INDIRECT("'TV_"&amp;B1003&amp;"'!B:B"),INDIRECT("'TV_"&amp;B1003&amp;"'!C:C"),0)-_xlfn.XLOOKUP(H1003,INDIRECT("'TV_"&amp;B1003&amp;"'!B:B"),INDIRECT("'TV_"&amp;B1003&amp;"'!D:D"),0),""),"")</f>
        <v/>
      </c>
      <c r="L1003" s="122"/>
      <c r="M1003" s="122"/>
      <c r="N1003" s="123" t="str">
        <f t="shared" ca="1" si="20"/>
        <v/>
      </c>
      <c r="P1003" s="122"/>
      <c r="AD1003" s="145"/>
    </row>
    <row r="1004" spans="1:30" s="121" customFormat="1" ht="14.25" x14ac:dyDescent="0.3">
      <c r="A1004" s="24"/>
      <c r="C1004" s="151"/>
      <c r="I1004" s="123" t="str" cm="1">
        <f t="array" aca="1" ref="I1004" ca="1">IF(N1004="Ativo",IFERROR(_xlfn.XLOOKUP(H1004,INDIRECT("'TV_"&amp;B1004&amp;"'!B:B"),INDIRECT("'TV_"&amp;B1004&amp;"'!C:C"),0)-_xlfn.XLOOKUP(H1004,INDIRECT("'TV_"&amp;B1004&amp;"'!B:B"),INDIRECT("'TV_"&amp;B1004&amp;"'!D:D"),0),""),"")</f>
        <v/>
      </c>
      <c r="L1004" s="122"/>
      <c r="M1004" s="122"/>
      <c r="N1004" s="123" t="str">
        <f t="shared" ca="1" si="20"/>
        <v/>
      </c>
      <c r="P1004" s="122"/>
      <c r="AD1004" s="145"/>
    </row>
    <row r="1005" spans="1:30" s="121" customFormat="1" ht="14.25" x14ac:dyDescent="0.3">
      <c r="A1005" s="24"/>
      <c r="C1005" s="151"/>
      <c r="I1005" s="123" t="str" cm="1">
        <f t="array" aca="1" ref="I1005" ca="1">IF(N1005="Ativo",IFERROR(_xlfn.XLOOKUP(H1005,INDIRECT("'TV_"&amp;B1005&amp;"'!B:B"),INDIRECT("'TV_"&amp;B1005&amp;"'!C:C"),0)-_xlfn.XLOOKUP(H1005,INDIRECT("'TV_"&amp;B1005&amp;"'!B:B"),INDIRECT("'TV_"&amp;B1005&amp;"'!D:D"),0),""),"")</f>
        <v/>
      </c>
      <c r="L1005" s="122"/>
      <c r="M1005" s="122"/>
      <c r="N1005" s="123" t="str">
        <f t="shared" ca="1" si="20"/>
        <v/>
      </c>
      <c r="P1005" s="122"/>
      <c r="AD1005" s="145"/>
    </row>
    <row r="1006" spans="1:30" s="121" customFormat="1" ht="14.25" x14ac:dyDescent="0.3">
      <c r="A1006" s="24"/>
      <c r="C1006" s="151"/>
      <c r="I1006" s="123" t="str" cm="1">
        <f t="array" aca="1" ref="I1006" ca="1">IF(N1006="Ativo",IFERROR(_xlfn.XLOOKUP(H1006,INDIRECT("'TV_"&amp;B1006&amp;"'!B:B"),INDIRECT("'TV_"&amp;B1006&amp;"'!C:C"),0)-_xlfn.XLOOKUP(H1006,INDIRECT("'TV_"&amp;B1006&amp;"'!B:B"),INDIRECT("'TV_"&amp;B1006&amp;"'!D:D"),0),""),"")</f>
        <v/>
      </c>
      <c r="L1006" s="122"/>
      <c r="M1006" s="122"/>
      <c r="N1006" s="123" t="str">
        <f t="shared" ca="1" si="20"/>
        <v/>
      </c>
      <c r="P1006" s="122"/>
      <c r="AD1006" s="145"/>
    </row>
    <row r="1007" spans="1:30" s="121" customFormat="1" ht="14.25" x14ac:dyDescent="0.3">
      <c r="A1007" s="24"/>
      <c r="C1007" s="151"/>
      <c r="I1007" s="123" t="str" cm="1">
        <f t="array" aca="1" ref="I1007" ca="1">IF(N1007="Ativo",IFERROR(_xlfn.XLOOKUP(H1007,INDIRECT("'TV_"&amp;B1007&amp;"'!B:B"),INDIRECT("'TV_"&amp;B1007&amp;"'!C:C"),0)-_xlfn.XLOOKUP(H1007,INDIRECT("'TV_"&amp;B1007&amp;"'!B:B"),INDIRECT("'TV_"&amp;B1007&amp;"'!D:D"),0),""),"")</f>
        <v/>
      </c>
      <c r="L1007" s="122"/>
      <c r="M1007" s="122"/>
      <c r="N1007" s="123" t="str">
        <f t="shared" ca="1" si="20"/>
        <v/>
      </c>
      <c r="P1007" s="122"/>
      <c r="AD1007" s="145"/>
    </row>
    <row r="1008" spans="1:30" s="121" customFormat="1" ht="14.25" x14ac:dyDescent="0.3">
      <c r="A1008" s="24"/>
      <c r="C1008" s="151"/>
      <c r="I1008" s="123" t="str" cm="1">
        <f t="array" aca="1" ref="I1008" ca="1">IF(N1008="Ativo",IFERROR(_xlfn.XLOOKUP(H1008,INDIRECT("'TV_"&amp;B1008&amp;"'!B:B"),INDIRECT("'TV_"&amp;B1008&amp;"'!C:C"),0)-_xlfn.XLOOKUP(H1008,INDIRECT("'TV_"&amp;B1008&amp;"'!B:B"),INDIRECT("'TV_"&amp;B1008&amp;"'!D:D"),0),""),"")</f>
        <v/>
      </c>
      <c r="L1008" s="122"/>
      <c r="M1008" s="122"/>
      <c r="N1008" s="123" t="str">
        <f t="shared" ca="1" si="20"/>
        <v/>
      </c>
      <c r="P1008" s="122"/>
      <c r="AD1008" s="145"/>
    </row>
    <row r="1009" spans="1:30" s="121" customFormat="1" ht="14.25" x14ac:dyDescent="0.3">
      <c r="A1009" s="24"/>
      <c r="C1009" s="151"/>
      <c r="I1009" s="123" t="str" cm="1">
        <f t="array" aca="1" ref="I1009" ca="1">IF(N1009="Ativo",IFERROR(_xlfn.XLOOKUP(H1009,INDIRECT("'TV_"&amp;B1009&amp;"'!B:B"),INDIRECT("'TV_"&amp;B1009&amp;"'!C:C"),0)-_xlfn.XLOOKUP(H1009,INDIRECT("'TV_"&amp;B1009&amp;"'!B:B"),INDIRECT("'TV_"&amp;B1009&amp;"'!D:D"),0),""),"")</f>
        <v/>
      </c>
      <c r="L1009" s="122"/>
      <c r="M1009" s="122"/>
      <c r="N1009" s="123" t="str">
        <f t="shared" ca="1" si="20"/>
        <v/>
      </c>
      <c r="P1009" s="122"/>
      <c r="AD1009" s="145"/>
    </row>
    <row r="1010" spans="1:30" s="121" customFormat="1" ht="14.25" x14ac:dyDescent="0.3">
      <c r="A1010" s="24"/>
      <c r="C1010" s="151"/>
      <c r="I1010" s="123" t="str" cm="1">
        <f t="array" aca="1" ref="I1010" ca="1">IF(N1010="Ativo",IFERROR(_xlfn.XLOOKUP(H1010,INDIRECT("'TV_"&amp;B1010&amp;"'!B:B"),INDIRECT("'TV_"&amp;B1010&amp;"'!C:C"),0)-_xlfn.XLOOKUP(H1010,INDIRECT("'TV_"&amp;B1010&amp;"'!B:B"),INDIRECT("'TV_"&amp;B1010&amp;"'!D:D"),0),""),"")</f>
        <v/>
      </c>
      <c r="L1010" s="122"/>
      <c r="M1010" s="122"/>
      <c r="N1010" s="123" t="str">
        <f t="shared" ca="1" si="20"/>
        <v/>
      </c>
      <c r="P1010" s="122"/>
      <c r="AD1010" s="145"/>
    </row>
    <row r="1011" spans="1:30" s="121" customFormat="1" ht="14.25" x14ac:dyDescent="0.3">
      <c r="A1011" s="24"/>
      <c r="C1011" s="151"/>
      <c r="I1011" s="123" t="str" cm="1">
        <f t="array" aca="1" ref="I1011" ca="1">IF(N1011="Ativo",IFERROR(_xlfn.XLOOKUP(H1011,INDIRECT("'TV_"&amp;B1011&amp;"'!B:B"),INDIRECT("'TV_"&amp;B1011&amp;"'!C:C"),0)-_xlfn.XLOOKUP(H1011,INDIRECT("'TV_"&amp;B1011&amp;"'!B:B"),INDIRECT("'TV_"&amp;B1011&amp;"'!D:D"),0),""),"")</f>
        <v/>
      </c>
      <c r="L1011" s="122"/>
      <c r="M1011" s="122"/>
      <c r="N1011" s="123" t="str">
        <f t="shared" ca="1" si="20"/>
        <v/>
      </c>
      <c r="P1011" s="122"/>
      <c r="AD1011" s="145"/>
    </row>
    <row r="1012" spans="1:30" s="121" customFormat="1" ht="14.25" x14ac:dyDescent="0.3">
      <c r="A1012" s="24"/>
      <c r="C1012" s="151"/>
      <c r="I1012" s="123" t="str" cm="1">
        <f t="array" aca="1" ref="I1012" ca="1">IF(N1012="Ativo",IFERROR(_xlfn.XLOOKUP(H1012,INDIRECT("'TV_"&amp;B1012&amp;"'!B:B"),INDIRECT("'TV_"&amp;B1012&amp;"'!C:C"),0)-_xlfn.XLOOKUP(H1012,INDIRECT("'TV_"&amp;B1012&amp;"'!B:B"),INDIRECT("'TV_"&amp;B1012&amp;"'!D:D"),0),""),"")</f>
        <v/>
      </c>
      <c r="L1012" s="122"/>
      <c r="M1012" s="122"/>
      <c r="N1012" s="123" t="str">
        <f t="shared" ca="1" si="20"/>
        <v/>
      </c>
      <c r="P1012" s="122"/>
      <c r="AD1012" s="145"/>
    </row>
    <row r="1013" spans="1:30" s="121" customFormat="1" ht="14.25" x14ac:dyDescent="0.3">
      <c r="A1013" s="24"/>
      <c r="C1013" s="151"/>
      <c r="I1013" s="123" t="str" cm="1">
        <f t="array" aca="1" ref="I1013" ca="1">IF(N1013="Ativo",IFERROR(_xlfn.XLOOKUP(H1013,INDIRECT("'TV_"&amp;B1013&amp;"'!B:B"),INDIRECT("'TV_"&amp;B1013&amp;"'!C:C"),0)-_xlfn.XLOOKUP(H1013,INDIRECT("'TV_"&amp;B1013&amp;"'!B:B"),INDIRECT("'TV_"&amp;B1013&amp;"'!D:D"),0),""),"")</f>
        <v/>
      </c>
      <c r="L1013" s="122"/>
      <c r="M1013" s="122"/>
      <c r="N1013" s="123" t="str">
        <f t="shared" ca="1" si="20"/>
        <v/>
      </c>
      <c r="P1013" s="122"/>
      <c r="AD1013" s="145"/>
    </row>
    <row r="1014" spans="1:30" s="121" customFormat="1" ht="14.25" x14ac:dyDescent="0.3">
      <c r="A1014" s="24"/>
      <c r="C1014" s="151"/>
      <c r="I1014" s="123" t="str" cm="1">
        <f t="array" aca="1" ref="I1014" ca="1">IF(N1014="Ativo",IFERROR(_xlfn.XLOOKUP(H1014,INDIRECT("'TV_"&amp;B1014&amp;"'!B:B"),INDIRECT("'TV_"&amp;B1014&amp;"'!C:C"),0)-_xlfn.XLOOKUP(H1014,INDIRECT("'TV_"&amp;B1014&amp;"'!B:B"),INDIRECT("'TV_"&amp;B1014&amp;"'!D:D"),0),""),"")</f>
        <v/>
      </c>
      <c r="L1014" s="122"/>
      <c r="M1014" s="122"/>
      <c r="N1014" s="123" t="str">
        <f t="shared" ca="1" si="20"/>
        <v/>
      </c>
      <c r="P1014" s="122"/>
      <c r="AD1014" s="145"/>
    </row>
    <row r="1015" spans="1:30" s="121" customFormat="1" ht="14.25" x14ac:dyDescent="0.3">
      <c r="A1015" s="24"/>
      <c r="C1015" s="151"/>
      <c r="I1015" s="123" t="str" cm="1">
        <f t="array" aca="1" ref="I1015" ca="1">IF(N1015="Ativo",IFERROR(_xlfn.XLOOKUP(H1015,INDIRECT("'TV_"&amp;B1015&amp;"'!B:B"),INDIRECT("'TV_"&amp;B1015&amp;"'!C:C"),0)-_xlfn.XLOOKUP(H1015,INDIRECT("'TV_"&amp;B1015&amp;"'!B:B"),INDIRECT("'TV_"&amp;B1015&amp;"'!D:D"),0),""),"")</f>
        <v/>
      </c>
      <c r="L1015" s="122"/>
      <c r="M1015" s="122"/>
      <c r="N1015" s="123" t="str">
        <f t="shared" ca="1" si="20"/>
        <v/>
      </c>
      <c r="P1015" s="122"/>
      <c r="AD1015" s="145"/>
    </row>
    <row r="1016" spans="1:30" s="121" customFormat="1" ht="14.25" x14ac:dyDescent="0.3">
      <c r="A1016" s="24"/>
      <c r="C1016" s="151"/>
      <c r="I1016" s="123" t="str" cm="1">
        <f t="array" aca="1" ref="I1016" ca="1">IF(N1016="Ativo",IFERROR(_xlfn.XLOOKUP(H1016,INDIRECT("'TV_"&amp;B1016&amp;"'!B:B"),INDIRECT("'TV_"&amp;B1016&amp;"'!C:C"),0)-_xlfn.XLOOKUP(H1016,INDIRECT("'TV_"&amp;B1016&amp;"'!B:B"),INDIRECT("'TV_"&amp;B1016&amp;"'!D:D"),0),""),"")</f>
        <v/>
      </c>
      <c r="L1016" s="122"/>
      <c r="M1016" s="122"/>
      <c r="N1016" s="123" t="str">
        <f t="shared" ca="1" si="20"/>
        <v/>
      </c>
      <c r="P1016" s="122"/>
      <c r="AD1016" s="145"/>
    </row>
    <row r="1017" spans="1:30" s="121" customFormat="1" ht="14.25" x14ac:dyDescent="0.3">
      <c r="A1017" s="24"/>
      <c r="C1017" s="151"/>
      <c r="I1017" s="123" t="str" cm="1">
        <f t="array" aca="1" ref="I1017" ca="1">IF(N1017="Ativo",IFERROR(_xlfn.XLOOKUP(H1017,INDIRECT("'TV_"&amp;B1017&amp;"'!B:B"),INDIRECT("'TV_"&amp;B1017&amp;"'!C:C"),0)-_xlfn.XLOOKUP(H1017,INDIRECT("'TV_"&amp;B1017&amp;"'!B:B"),INDIRECT("'TV_"&amp;B1017&amp;"'!D:D"),0),""),"")</f>
        <v/>
      </c>
      <c r="L1017" s="122"/>
      <c r="M1017" s="122"/>
      <c r="N1017" s="123" t="str">
        <f t="shared" ca="1" si="20"/>
        <v/>
      </c>
      <c r="P1017" s="122"/>
      <c r="AD1017" s="145"/>
    </row>
    <row r="1018" spans="1:30" s="121" customFormat="1" ht="14.25" x14ac:dyDescent="0.3">
      <c r="A1018" s="24"/>
      <c r="C1018" s="151"/>
      <c r="I1018" s="123" t="str" cm="1">
        <f t="array" aca="1" ref="I1018" ca="1">IF(N1018="Ativo",IFERROR(_xlfn.XLOOKUP(H1018,INDIRECT("'TV_"&amp;B1018&amp;"'!B:B"),INDIRECT("'TV_"&amp;B1018&amp;"'!C:C"),0)-_xlfn.XLOOKUP(H1018,INDIRECT("'TV_"&amp;B1018&amp;"'!B:B"),INDIRECT("'TV_"&amp;B1018&amp;"'!D:D"),0),""),"")</f>
        <v/>
      </c>
      <c r="L1018" s="122"/>
      <c r="M1018" s="122"/>
      <c r="N1018" s="123" t="str">
        <f t="shared" ca="1" si="20"/>
        <v/>
      </c>
      <c r="P1018" s="122"/>
      <c r="AD1018" s="145"/>
    </row>
    <row r="1019" spans="1:30" s="121" customFormat="1" ht="14.25" x14ac:dyDescent="0.3">
      <c r="A1019" s="24"/>
      <c r="C1019" s="151"/>
      <c r="I1019" s="123" t="str" cm="1">
        <f t="array" aca="1" ref="I1019" ca="1">IF(N1019="Ativo",IFERROR(_xlfn.XLOOKUP(H1019,INDIRECT("'TV_"&amp;B1019&amp;"'!B:B"),INDIRECT("'TV_"&amp;B1019&amp;"'!C:C"),0)-_xlfn.XLOOKUP(H1019,INDIRECT("'TV_"&amp;B1019&amp;"'!B:B"),INDIRECT("'TV_"&amp;B1019&amp;"'!D:D"),0),""),"")</f>
        <v/>
      </c>
      <c r="L1019" s="122"/>
      <c r="M1019" s="122"/>
      <c r="N1019" s="123" t="str">
        <f t="shared" ca="1" si="20"/>
        <v/>
      </c>
      <c r="P1019" s="122"/>
      <c r="AD1019" s="145"/>
    </row>
    <row r="1020" spans="1:30" s="121" customFormat="1" ht="14.25" x14ac:dyDescent="0.3">
      <c r="A1020" s="24"/>
      <c r="C1020" s="151"/>
      <c r="I1020" s="123" t="str" cm="1">
        <f t="array" aca="1" ref="I1020" ca="1">IF(N1020="Ativo",IFERROR(_xlfn.XLOOKUP(H1020,INDIRECT("'TV_"&amp;B1020&amp;"'!B:B"),INDIRECT("'TV_"&amp;B1020&amp;"'!C:C"),0)-_xlfn.XLOOKUP(H1020,INDIRECT("'TV_"&amp;B1020&amp;"'!B:B"),INDIRECT("'TV_"&amp;B1020&amp;"'!D:D"),0),""),"")</f>
        <v/>
      </c>
      <c r="L1020" s="122"/>
      <c r="M1020" s="122"/>
      <c r="N1020" s="123" t="str">
        <f t="shared" ca="1" si="20"/>
        <v/>
      </c>
      <c r="P1020" s="122"/>
      <c r="AD1020" s="145"/>
    </row>
    <row r="1021" spans="1:30" s="121" customFormat="1" ht="14.25" x14ac:dyDescent="0.3">
      <c r="A1021" s="24"/>
      <c r="C1021" s="151"/>
      <c r="I1021" s="123" t="str" cm="1">
        <f t="array" aca="1" ref="I1021" ca="1">IF(N1021="Ativo",IFERROR(_xlfn.XLOOKUP(H1021,INDIRECT("'TV_"&amp;B1021&amp;"'!B:B"),INDIRECT("'TV_"&amp;B1021&amp;"'!C:C"),0)-_xlfn.XLOOKUP(H1021,INDIRECT("'TV_"&amp;B1021&amp;"'!B:B"),INDIRECT("'TV_"&amp;B1021&amp;"'!D:D"),0),""),"")</f>
        <v/>
      </c>
      <c r="L1021" s="122"/>
      <c r="M1021" s="122"/>
      <c r="N1021" s="123" t="str">
        <f t="shared" ca="1" si="20"/>
        <v/>
      </c>
      <c r="P1021" s="122"/>
      <c r="AD1021" s="145"/>
    </row>
    <row r="1022" spans="1:30" s="121" customFormat="1" ht="14.25" x14ac:dyDescent="0.3">
      <c r="A1022" s="24"/>
      <c r="C1022" s="151"/>
      <c r="I1022" s="123" t="str" cm="1">
        <f t="array" aca="1" ref="I1022" ca="1">IF(N1022="Ativo",IFERROR(_xlfn.XLOOKUP(H1022,INDIRECT("'TV_"&amp;B1022&amp;"'!B:B"),INDIRECT("'TV_"&amp;B1022&amp;"'!C:C"),0)-_xlfn.XLOOKUP(H1022,INDIRECT("'TV_"&amp;B1022&amp;"'!B:B"),INDIRECT("'TV_"&amp;B1022&amp;"'!D:D"),0),""),"")</f>
        <v/>
      </c>
      <c r="L1022" s="122"/>
      <c r="M1022" s="122"/>
      <c r="N1022" s="123" t="str">
        <f t="shared" ca="1" si="20"/>
        <v/>
      </c>
      <c r="P1022" s="122"/>
      <c r="AD1022" s="145"/>
    </row>
    <row r="1023" spans="1:30" s="121" customFormat="1" ht="14.25" x14ac:dyDescent="0.3">
      <c r="A1023" s="24"/>
      <c r="C1023" s="151"/>
      <c r="I1023" s="123" t="str" cm="1">
        <f t="array" aca="1" ref="I1023" ca="1">IF(N1023="Ativo",IFERROR(_xlfn.XLOOKUP(H1023,INDIRECT("'TV_"&amp;B1023&amp;"'!B:B"),INDIRECT("'TV_"&amp;B1023&amp;"'!C:C"),0)-_xlfn.XLOOKUP(H1023,INDIRECT("'TV_"&amp;B1023&amp;"'!B:B"),INDIRECT("'TV_"&amp;B1023&amp;"'!D:D"),0),""),"")</f>
        <v/>
      </c>
      <c r="L1023" s="122"/>
      <c r="M1023" s="122"/>
      <c r="N1023" s="123" t="str">
        <f t="shared" ca="1" si="20"/>
        <v/>
      </c>
      <c r="P1023" s="122"/>
      <c r="AD1023" s="145"/>
    </row>
    <row r="1024" spans="1:30" s="121" customFormat="1" ht="14.25" x14ac:dyDescent="0.3">
      <c r="A1024" s="24"/>
      <c r="C1024" s="151"/>
      <c r="I1024" s="123" t="str" cm="1">
        <f t="array" aca="1" ref="I1024" ca="1">IF(N1024="Ativo",IFERROR(_xlfn.XLOOKUP(H1024,INDIRECT("'TV_"&amp;B1024&amp;"'!B:B"),INDIRECT("'TV_"&amp;B1024&amp;"'!C:C"),0)-_xlfn.XLOOKUP(H1024,INDIRECT("'TV_"&amp;B1024&amp;"'!B:B"),INDIRECT("'TV_"&amp;B1024&amp;"'!D:D"),0),""),"")</f>
        <v/>
      </c>
      <c r="L1024" s="122"/>
      <c r="M1024" s="122"/>
      <c r="N1024" s="123" t="str">
        <f t="shared" ca="1" si="20"/>
        <v/>
      </c>
      <c r="P1024" s="122"/>
      <c r="AD1024" s="145"/>
    </row>
    <row r="1025" spans="1:30" s="121" customFormat="1" ht="14.25" x14ac:dyDescent="0.3">
      <c r="A1025" s="24"/>
      <c r="C1025" s="151"/>
      <c r="I1025" s="123" t="str" cm="1">
        <f t="array" aca="1" ref="I1025" ca="1">IF(N1025="Ativo",IFERROR(_xlfn.XLOOKUP(H1025,INDIRECT("'TV_"&amp;B1025&amp;"'!B:B"),INDIRECT("'TV_"&amp;B1025&amp;"'!C:C"),0)-_xlfn.XLOOKUP(H1025,INDIRECT("'TV_"&amp;B1025&amp;"'!B:B"),INDIRECT("'TV_"&amp;B1025&amp;"'!D:D"),0),""),"")</f>
        <v/>
      </c>
      <c r="L1025" s="122"/>
      <c r="M1025" s="122"/>
      <c r="N1025" s="123" t="str">
        <f t="shared" ca="1" si="20"/>
        <v/>
      </c>
      <c r="P1025" s="122"/>
      <c r="AD1025" s="145"/>
    </row>
    <row r="1026" spans="1:30" s="121" customFormat="1" ht="14.25" x14ac:dyDescent="0.3">
      <c r="A1026" s="24"/>
      <c r="C1026" s="151"/>
      <c r="I1026" s="123" t="str" cm="1">
        <f t="array" aca="1" ref="I1026" ca="1">IF(N1026="Ativo",IFERROR(_xlfn.XLOOKUP(H1026,INDIRECT("'TV_"&amp;B1026&amp;"'!B:B"),INDIRECT("'TV_"&amp;B1026&amp;"'!C:C"),0)-_xlfn.XLOOKUP(H1026,INDIRECT("'TV_"&amp;B1026&amp;"'!B:B"),INDIRECT("'TV_"&amp;B1026&amp;"'!D:D"),0),""),"")</f>
        <v/>
      </c>
      <c r="L1026" s="122"/>
      <c r="M1026" s="122"/>
      <c r="N1026" s="123" t="str">
        <f t="shared" ca="1" si="20"/>
        <v/>
      </c>
      <c r="P1026" s="122"/>
      <c r="AD1026" s="145"/>
    </row>
    <row r="1027" spans="1:30" s="121" customFormat="1" ht="14.25" x14ac:dyDescent="0.3">
      <c r="A1027" s="24"/>
      <c r="C1027" s="151"/>
      <c r="I1027" s="123" t="str" cm="1">
        <f t="array" aca="1" ref="I1027" ca="1">IF(N1027="Ativo",IFERROR(_xlfn.XLOOKUP(H1027,INDIRECT("'TV_"&amp;B1027&amp;"'!B:B"),INDIRECT("'TV_"&amp;B1027&amp;"'!C:C"),0)-_xlfn.XLOOKUP(H1027,INDIRECT("'TV_"&amp;B1027&amp;"'!B:B"),INDIRECT("'TV_"&amp;B1027&amp;"'!D:D"),0),""),"")</f>
        <v/>
      </c>
      <c r="L1027" s="122"/>
      <c r="M1027" s="122"/>
      <c r="N1027" s="123" t="str">
        <f t="shared" ca="1" si="20"/>
        <v/>
      </c>
      <c r="P1027" s="122"/>
      <c r="AD1027" s="145"/>
    </row>
    <row r="1028" spans="1:30" s="121" customFormat="1" ht="14.25" x14ac:dyDescent="0.3">
      <c r="A1028" s="24"/>
      <c r="C1028" s="151"/>
      <c r="I1028" s="123" t="str" cm="1">
        <f t="array" aca="1" ref="I1028" ca="1">IF(N1028="Ativo",IFERROR(_xlfn.XLOOKUP(H1028,INDIRECT("'TV_"&amp;B1028&amp;"'!B:B"),INDIRECT("'TV_"&amp;B1028&amp;"'!C:C"),0)-_xlfn.XLOOKUP(H1028,INDIRECT("'TV_"&amp;B1028&amp;"'!B:B"),INDIRECT("'TV_"&amp;B1028&amp;"'!D:D"),0),""),"")</f>
        <v/>
      </c>
      <c r="L1028" s="122"/>
      <c r="M1028" s="122"/>
      <c r="N1028" s="123" t="str">
        <f t="shared" ca="1" si="20"/>
        <v/>
      </c>
      <c r="P1028" s="122"/>
      <c r="AD1028" s="145"/>
    </row>
    <row r="1029" spans="1:30" s="121" customFormat="1" ht="14.25" x14ac:dyDescent="0.3">
      <c r="A1029" s="24"/>
      <c r="C1029" s="151"/>
      <c r="I1029" s="123" t="str" cm="1">
        <f t="array" aca="1" ref="I1029" ca="1">IF(N1029="Ativo",IFERROR(_xlfn.XLOOKUP(H1029,INDIRECT("'TV_"&amp;B1029&amp;"'!B:B"),INDIRECT("'TV_"&amp;B1029&amp;"'!C:C"),0)-_xlfn.XLOOKUP(H1029,INDIRECT("'TV_"&amp;B1029&amp;"'!B:B"),INDIRECT("'TV_"&amp;B1029&amp;"'!D:D"),0),""),"")</f>
        <v/>
      </c>
      <c r="L1029" s="122"/>
      <c r="M1029" s="122"/>
      <c r="N1029" s="123" t="str">
        <f t="shared" ca="1" si="20"/>
        <v/>
      </c>
      <c r="P1029" s="122"/>
      <c r="AD1029" s="145"/>
    </row>
    <row r="1030" spans="1:30" s="121" customFormat="1" ht="14.25" x14ac:dyDescent="0.3">
      <c r="A1030" s="24"/>
      <c r="C1030" s="151"/>
      <c r="I1030" s="123" t="str" cm="1">
        <f t="array" aca="1" ref="I1030" ca="1">IF(N1030="Ativo",IFERROR(_xlfn.XLOOKUP(H1030,INDIRECT("'TV_"&amp;B1030&amp;"'!B:B"),INDIRECT("'TV_"&amp;B1030&amp;"'!C:C"),0)-_xlfn.XLOOKUP(H1030,INDIRECT("'TV_"&amp;B1030&amp;"'!B:B"),INDIRECT("'TV_"&amp;B1030&amp;"'!D:D"),0),""),"")</f>
        <v/>
      </c>
      <c r="L1030" s="122"/>
      <c r="M1030" s="122"/>
      <c r="N1030" s="123" t="str">
        <f t="shared" ca="1" si="20"/>
        <v/>
      </c>
      <c r="P1030" s="122"/>
      <c r="AD1030" s="145"/>
    </row>
    <row r="1031" spans="1:30" s="121" customFormat="1" ht="14.25" x14ac:dyDescent="0.3">
      <c r="A1031" s="24"/>
      <c r="C1031" s="151"/>
      <c r="I1031" s="123" t="str" cm="1">
        <f t="array" aca="1" ref="I1031" ca="1">IF(N1031="Ativo",IFERROR(_xlfn.XLOOKUP(H1031,INDIRECT("'TV_"&amp;B1031&amp;"'!B:B"),INDIRECT("'TV_"&amp;B1031&amp;"'!C:C"),0)-_xlfn.XLOOKUP(H1031,INDIRECT("'TV_"&amp;B1031&amp;"'!B:B"),INDIRECT("'TV_"&amp;B1031&amp;"'!D:D"),0),""),"")</f>
        <v/>
      </c>
      <c r="L1031" s="122"/>
      <c r="M1031" s="122"/>
      <c r="N1031" s="123" t="str">
        <f t="shared" ca="1" si="20"/>
        <v/>
      </c>
      <c r="P1031" s="122"/>
      <c r="AD1031" s="145"/>
    </row>
    <row r="1032" spans="1:30" s="121" customFormat="1" ht="14.25" x14ac:dyDescent="0.3">
      <c r="A1032" s="24"/>
      <c r="C1032" s="151"/>
      <c r="I1032" s="123" t="str" cm="1">
        <f t="array" aca="1" ref="I1032" ca="1">IF(N1032="Ativo",IFERROR(_xlfn.XLOOKUP(H1032,INDIRECT("'TV_"&amp;B1032&amp;"'!B:B"),INDIRECT("'TV_"&amp;B1032&amp;"'!C:C"),0)-_xlfn.XLOOKUP(H1032,INDIRECT("'TV_"&amp;B1032&amp;"'!B:B"),INDIRECT("'TV_"&amp;B1032&amp;"'!D:D"),0),""),"")</f>
        <v/>
      </c>
      <c r="L1032" s="122"/>
      <c r="M1032" s="122"/>
      <c r="N1032" s="123" t="str">
        <f t="shared" ca="1" si="20"/>
        <v/>
      </c>
      <c r="P1032" s="122"/>
      <c r="AD1032" s="145"/>
    </row>
    <row r="1033" spans="1:30" s="121" customFormat="1" ht="14.25" x14ac:dyDescent="0.3">
      <c r="A1033" s="24"/>
      <c r="C1033" s="151"/>
      <c r="I1033" s="123" t="str" cm="1">
        <f t="array" aca="1" ref="I1033" ca="1">IF(N1033="Ativo",IFERROR(_xlfn.XLOOKUP(H1033,INDIRECT("'TV_"&amp;B1033&amp;"'!B:B"),INDIRECT("'TV_"&amp;B1033&amp;"'!C:C"),0)-_xlfn.XLOOKUP(H1033,INDIRECT("'TV_"&amp;B1033&amp;"'!B:B"),INDIRECT("'TV_"&amp;B1033&amp;"'!D:D"),0),""),"")</f>
        <v/>
      </c>
      <c r="L1033" s="122"/>
      <c r="M1033" s="122"/>
      <c r="N1033" s="123" t="str">
        <f t="shared" ca="1" si="20"/>
        <v/>
      </c>
      <c r="P1033" s="122"/>
      <c r="AD1033" s="145"/>
    </row>
    <row r="1034" spans="1:30" s="121" customFormat="1" ht="14.25" x14ac:dyDescent="0.3">
      <c r="A1034" s="24"/>
      <c r="C1034" s="151"/>
      <c r="I1034" s="123" t="str" cm="1">
        <f t="array" aca="1" ref="I1034" ca="1">IF(N1034="Ativo",IFERROR(_xlfn.XLOOKUP(H1034,INDIRECT("'TV_"&amp;B1034&amp;"'!B:B"),INDIRECT("'TV_"&amp;B1034&amp;"'!C:C"),0)-_xlfn.XLOOKUP(H1034,INDIRECT("'TV_"&amp;B1034&amp;"'!B:B"),INDIRECT("'TV_"&amp;B1034&amp;"'!D:D"),0),""),"")</f>
        <v/>
      </c>
      <c r="L1034" s="122"/>
      <c r="M1034" s="122"/>
      <c r="N1034" s="123" t="str">
        <f t="shared" ca="1" si="20"/>
        <v/>
      </c>
      <c r="P1034" s="122"/>
      <c r="AD1034" s="145"/>
    </row>
    <row r="1035" spans="1:30" s="121" customFormat="1" ht="14.25" x14ac:dyDescent="0.3">
      <c r="A1035" s="24"/>
      <c r="C1035" s="151"/>
      <c r="I1035" s="123" t="str" cm="1">
        <f t="array" aca="1" ref="I1035" ca="1">IF(N1035="Ativo",IFERROR(_xlfn.XLOOKUP(H1035,INDIRECT("'TV_"&amp;B1035&amp;"'!B:B"),INDIRECT("'TV_"&amp;B1035&amp;"'!C:C"),0)-_xlfn.XLOOKUP(H1035,INDIRECT("'TV_"&amp;B1035&amp;"'!B:B"),INDIRECT("'TV_"&amp;B1035&amp;"'!D:D"),0),""),"")</f>
        <v/>
      </c>
      <c r="L1035" s="122"/>
      <c r="M1035" s="122"/>
      <c r="N1035" s="123" t="str">
        <f t="shared" ca="1" si="20"/>
        <v/>
      </c>
      <c r="P1035" s="122"/>
      <c r="AD1035" s="145"/>
    </row>
    <row r="1036" spans="1:30" s="121" customFormat="1" ht="14.25" x14ac:dyDescent="0.3">
      <c r="A1036" s="24"/>
      <c r="C1036" s="151"/>
      <c r="I1036" s="123" t="str" cm="1">
        <f t="array" aca="1" ref="I1036" ca="1">IF(N1036="Ativo",IFERROR(_xlfn.XLOOKUP(H1036,INDIRECT("'TV_"&amp;B1036&amp;"'!B:B"),INDIRECT("'TV_"&amp;B1036&amp;"'!C:C"),0)-_xlfn.XLOOKUP(H1036,INDIRECT("'TV_"&amp;B1036&amp;"'!B:B"),INDIRECT("'TV_"&amp;B1036&amp;"'!D:D"),0),""),"")</f>
        <v/>
      </c>
      <c r="L1036" s="122"/>
      <c r="M1036" s="122"/>
      <c r="N1036" s="123" t="str">
        <f t="shared" ca="1" si="20"/>
        <v/>
      </c>
      <c r="P1036" s="122"/>
      <c r="AD1036" s="145"/>
    </row>
    <row r="1037" spans="1:30" s="121" customFormat="1" ht="14.25" x14ac:dyDescent="0.3">
      <c r="A1037" s="24"/>
      <c r="C1037" s="151"/>
      <c r="I1037" s="123" t="str" cm="1">
        <f t="array" aca="1" ref="I1037" ca="1">IF(N1037="Ativo",IFERROR(_xlfn.XLOOKUP(H1037,INDIRECT("'TV_"&amp;B1037&amp;"'!B:B"),INDIRECT("'TV_"&amp;B1037&amp;"'!C:C"),0)-_xlfn.XLOOKUP(H1037,INDIRECT("'TV_"&amp;B1037&amp;"'!B:B"),INDIRECT("'TV_"&amp;B1037&amp;"'!D:D"),0),""),"")</f>
        <v/>
      </c>
      <c r="L1037" s="122"/>
      <c r="M1037" s="122"/>
      <c r="N1037" s="123" t="str">
        <f t="shared" ca="1" si="20"/>
        <v/>
      </c>
      <c r="P1037" s="122"/>
      <c r="AD1037" s="145"/>
    </row>
    <row r="1038" spans="1:30" s="121" customFormat="1" ht="14.25" x14ac:dyDescent="0.3">
      <c r="A1038" s="24"/>
      <c r="C1038" s="151"/>
      <c r="I1038" s="123" t="str" cm="1">
        <f t="array" aca="1" ref="I1038" ca="1">IF(N1038="Ativo",IFERROR(_xlfn.XLOOKUP(H1038,INDIRECT("'TV_"&amp;B1038&amp;"'!B:B"),INDIRECT("'TV_"&amp;B1038&amp;"'!C:C"),0)-_xlfn.XLOOKUP(H1038,INDIRECT("'TV_"&amp;B1038&amp;"'!B:B"),INDIRECT("'TV_"&amp;B1038&amp;"'!D:D"),0),""),"")</f>
        <v/>
      </c>
      <c r="L1038" s="122"/>
      <c r="M1038" s="122"/>
      <c r="N1038" s="123" t="str">
        <f t="shared" ca="1" si="20"/>
        <v/>
      </c>
      <c r="P1038" s="122"/>
      <c r="AD1038" s="145"/>
    </row>
    <row r="1039" spans="1:30" s="121" customFormat="1" ht="14.25" x14ac:dyDescent="0.3">
      <c r="A1039" s="24"/>
      <c r="C1039" s="151"/>
      <c r="I1039" s="123" t="str" cm="1">
        <f t="array" aca="1" ref="I1039" ca="1">IF(N1039="Ativo",IFERROR(_xlfn.XLOOKUP(H1039,INDIRECT("'TV_"&amp;B1039&amp;"'!B:B"),INDIRECT("'TV_"&amp;B1039&amp;"'!C:C"),0)-_xlfn.XLOOKUP(H1039,INDIRECT("'TV_"&amp;B1039&amp;"'!B:B"),INDIRECT("'TV_"&amp;B1039&amp;"'!D:D"),0),""),"")</f>
        <v/>
      </c>
      <c r="L1039" s="122"/>
      <c r="M1039" s="122"/>
      <c r="N1039" s="123" t="str">
        <f t="shared" ca="1" si="20"/>
        <v/>
      </c>
      <c r="P1039" s="122"/>
      <c r="AD1039" s="145"/>
    </row>
    <row r="1040" spans="1:30" s="121" customFormat="1" ht="14.25" x14ac:dyDescent="0.3">
      <c r="A1040" s="24"/>
      <c r="C1040" s="151"/>
      <c r="I1040" s="123" t="str" cm="1">
        <f t="array" aca="1" ref="I1040" ca="1">IF(N1040="Ativo",IFERROR(_xlfn.XLOOKUP(H1040,INDIRECT("'TV_"&amp;B1040&amp;"'!B:B"),INDIRECT("'TV_"&amp;B1040&amp;"'!C:C"),0)-_xlfn.XLOOKUP(H1040,INDIRECT("'TV_"&amp;B1040&amp;"'!B:B"),INDIRECT("'TV_"&amp;B1040&amp;"'!D:D"),0),""),"")</f>
        <v/>
      </c>
      <c r="L1040" s="122"/>
      <c r="M1040" s="122"/>
      <c r="N1040" s="123" t="str">
        <f t="shared" ca="1" si="20"/>
        <v/>
      </c>
      <c r="P1040" s="122"/>
      <c r="AD1040" s="145"/>
    </row>
    <row r="1041" spans="1:30" s="121" customFormat="1" ht="14.25" x14ac:dyDescent="0.3">
      <c r="A1041" s="24"/>
      <c r="C1041" s="151"/>
      <c r="I1041" s="123" t="str" cm="1">
        <f t="array" aca="1" ref="I1041" ca="1">IF(N1041="Ativo",IFERROR(_xlfn.XLOOKUP(H1041,INDIRECT("'TV_"&amp;B1041&amp;"'!B:B"),INDIRECT("'TV_"&amp;B1041&amp;"'!C:C"),0)-_xlfn.XLOOKUP(H1041,INDIRECT("'TV_"&amp;B1041&amp;"'!B:B"),INDIRECT("'TV_"&amp;B1041&amp;"'!D:D"),0),""),"")</f>
        <v/>
      </c>
      <c r="L1041" s="122"/>
      <c r="M1041" s="122"/>
      <c r="N1041" s="123" t="str">
        <f t="shared" ca="1" si="20"/>
        <v/>
      </c>
      <c r="P1041" s="122"/>
      <c r="AD1041" s="145"/>
    </row>
    <row r="1042" spans="1:30" s="121" customFormat="1" ht="14.25" x14ac:dyDescent="0.3">
      <c r="A1042" s="24"/>
      <c r="C1042" s="151"/>
      <c r="I1042" s="123" t="str" cm="1">
        <f t="array" aca="1" ref="I1042" ca="1">IF(N1042="Ativo",IFERROR(_xlfn.XLOOKUP(H1042,INDIRECT("'TV_"&amp;B1042&amp;"'!B:B"),INDIRECT("'TV_"&amp;B1042&amp;"'!C:C"),0)-_xlfn.XLOOKUP(H1042,INDIRECT("'TV_"&amp;B1042&amp;"'!B:B"),INDIRECT("'TV_"&amp;B1042&amp;"'!D:D"),0),""),"")</f>
        <v/>
      </c>
      <c r="L1042" s="122"/>
      <c r="M1042" s="122"/>
      <c r="N1042" s="123" t="str">
        <f t="shared" ca="1" si="20"/>
        <v/>
      </c>
      <c r="P1042" s="122"/>
      <c r="AD1042" s="145"/>
    </row>
    <row r="1043" spans="1:30" s="121" customFormat="1" ht="14.25" x14ac:dyDescent="0.3">
      <c r="A1043" s="24"/>
      <c r="C1043" s="151"/>
      <c r="I1043" s="123" t="str" cm="1">
        <f t="array" aca="1" ref="I1043" ca="1">IF(N1043="Ativo",IFERROR(_xlfn.XLOOKUP(H1043,INDIRECT("'TV_"&amp;B1043&amp;"'!B:B"),INDIRECT("'TV_"&amp;B1043&amp;"'!C:C"),0)-_xlfn.XLOOKUP(H1043,INDIRECT("'TV_"&amp;B1043&amp;"'!B:B"),INDIRECT("'TV_"&amp;B1043&amp;"'!D:D"),0),""),"")</f>
        <v/>
      </c>
      <c r="L1043" s="122"/>
      <c r="M1043" s="122"/>
      <c r="N1043" s="123" t="str">
        <f t="shared" ca="1" si="20"/>
        <v/>
      </c>
      <c r="P1043" s="122"/>
      <c r="AD1043" s="145"/>
    </row>
    <row r="1044" spans="1:30" s="121" customFormat="1" ht="14.25" x14ac:dyDescent="0.3">
      <c r="A1044" s="24"/>
      <c r="C1044" s="151"/>
      <c r="I1044" s="123" t="str" cm="1">
        <f t="array" aca="1" ref="I1044" ca="1">IF(N1044="Ativo",IFERROR(_xlfn.XLOOKUP(H1044,INDIRECT("'TV_"&amp;B1044&amp;"'!B:B"),INDIRECT("'TV_"&amp;B1044&amp;"'!C:C"),0)-_xlfn.XLOOKUP(H1044,INDIRECT("'TV_"&amp;B1044&amp;"'!B:B"),INDIRECT("'TV_"&amp;B1044&amp;"'!D:D"),0),""),"")</f>
        <v/>
      </c>
      <c r="L1044" s="122"/>
      <c r="M1044" s="122"/>
      <c r="N1044" s="123" t="str">
        <f t="shared" ca="1" si="20"/>
        <v/>
      </c>
      <c r="P1044" s="122"/>
      <c r="AD1044" s="145"/>
    </row>
    <row r="1045" spans="1:30" s="121" customFormat="1" ht="14.25" x14ac:dyDescent="0.3">
      <c r="A1045" s="24"/>
      <c r="C1045" s="151"/>
      <c r="I1045" s="123" t="str" cm="1">
        <f t="array" aca="1" ref="I1045" ca="1">IF(N1045="Ativo",IFERROR(_xlfn.XLOOKUP(H1045,INDIRECT("'TV_"&amp;B1045&amp;"'!B:B"),INDIRECT("'TV_"&amp;B1045&amp;"'!C:C"),0)-_xlfn.XLOOKUP(H1045,INDIRECT("'TV_"&amp;B1045&amp;"'!B:B"),INDIRECT("'TV_"&amp;B1045&amp;"'!D:D"),0),""),"")</f>
        <v/>
      </c>
      <c r="L1045" s="122"/>
      <c r="M1045" s="122"/>
      <c r="N1045" s="123" t="str">
        <f t="shared" ca="1" si="20"/>
        <v/>
      </c>
      <c r="P1045" s="122"/>
      <c r="AD1045" s="145"/>
    </row>
    <row r="1046" spans="1:30" s="121" customFormat="1" ht="14.25" x14ac:dyDescent="0.3">
      <c r="A1046" s="24"/>
      <c r="C1046" s="151"/>
      <c r="I1046" s="123" t="str" cm="1">
        <f t="array" aca="1" ref="I1046" ca="1">IF(N1046="Ativo",IFERROR(_xlfn.XLOOKUP(H1046,INDIRECT("'TV_"&amp;B1046&amp;"'!B:B"),INDIRECT("'TV_"&amp;B1046&amp;"'!C:C"),0)-_xlfn.XLOOKUP(H1046,INDIRECT("'TV_"&amp;B1046&amp;"'!B:B"),INDIRECT("'TV_"&amp;B1046&amp;"'!D:D"),0),""),"")</f>
        <v/>
      </c>
      <c r="L1046" s="122"/>
      <c r="M1046" s="122"/>
      <c r="N1046" s="123" t="str">
        <f t="shared" ca="1" si="20"/>
        <v/>
      </c>
      <c r="P1046" s="122"/>
      <c r="AD1046" s="145"/>
    </row>
    <row r="1047" spans="1:30" s="121" customFormat="1" ht="14.25" x14ac:dyDescent="0.3">
      <c r="A1047" s="24"/>
      <c r="C1047" s="151"/>
      <c r="I1047" s="123" t="str" cm="1">
        <f t="array" aca="1" ref="I1047" ca="1">IF(N1047="Ativo",IFERROR(_xlfn.XLOOKUP(H1047,INDIRECT("'TV_"&amp;B1047&amp;"'!B:B"),INDIRECT("'TV_"&amp;B1047&amp;"'!C:C"),0)-_xlfn.XLOOKUP(H1047,INDIRECT("'TV_"&amp;B1047&amp;"'!B:B"),INDIRECT("'TV_"&amp;B1047&amp;"'!D:D"),0),""),"")</f>
        <v/>
      </c>
      <c r="L1047" s="122"/>
      <c r="M1047" s="122"/>
      <c r="N1047" s="123" t="str">
        <f t="shared" ca="1" si="20"/>
        <v/>
      </c>
      <c r="P1047" s="122"/>
      <c r="AD1047" s="145"/>
    </row>
    <row r="1048" spans="1:30" s="121" customFormat="1" ht="14.25" x14ac:dyDescent="0.3">
      <c r="A1048" s="24"/>
      <c r="C1048" s="151"/>
      <c r="I1048" s="123" t="str" cm="1">
        <f t="array" aca="1" ref="I1048" ca="1">IF(N1048="Ativo",IFERROR(_xlfn.XLOOKUP(H1048,INDIRECT("'TV_"&amp;B1048&amp;"'!B:B"),INDIRECT("'TV_"&amp;B1048&amp;"'!C:C"),0)-_xlfn.XLOOKUP(H1048,INDIRECT("'TV_"&amp;B1048&amp;"'!B:B"),INDIRECT("'TV_"&amp;B1048&amp;"'!D:D"),0),""),"")</f>
        <v/>
      </c>
      <c r="L1048" s="122"/>
      <c r="M1048" s="122"/>
      <c r="N1048" s="123" t="str">
        <f t="shared" ref="N1048:N1111" ca="1" si="21">IF(M1048="","",IF(O1048="Em negociação",IF(TODAY()-L1048&gt;5,"Inativo","Ativo"),IF(O1048="Instalado",IF(IF(K$2=FALSE,I$1,TODAY())&lt;=M1048,"Ativo","Inativo"),IF(O1048="Fechamento",IF(IF(K$2=FALSE,I$1,TODAY())&lt;=M1048,"Ativo","Inativo"),"Inativo"))))</f>
        <v/>
      </c>
      <c r="P1048" s="122"/>
      <c r="AD1048" s="145"/>
    </row>
    <row r="1049" spans="1:30" s="121" customFormat="1" ht="14.25" x14ac:dyDescent="0.3">
      <c r="A1049" s="24"/>
      <c r="C1049" s="151"/>
      <c r="I1049" s="123" t="str" cm="1">
        <f t="array" aca="1" ref="I1049" ca="1">IF(N1049="Ativo",IFERROR(_xlfn.XLOOKUP(H1049,INDIRECT("'TV_"&amp;B1049&amp;"'!B:B"),INDIRECT("'TV_"&amp;B1049&amp;"'!C:C"),0)-_xlfn.XLOOKUP(H1049,INDIRECT("'TV_"&amp;B1049&amp;"'!B:B"),INDIRECT("'TV_"&amp;B1049&amp;"'!D:D"),0),""),"")</f>
        <v/>
      </c>
      <c r="L1049" s="122"/>
      <c r="M1049" s="122"/>
      <c r="N1049" s="123" t="str">
        <f t="shared" ca="1" si="21"/>
        <v/>
      </c>
      <c r="P1049" s="122"/>
      <c r="AD1049" s="145"/>
    </row>
    <row r="1050" spans="1:30" s="121" customFormat="1" ht="14.25" x14ac:dyDescent="0.3">
      <c r="A1050" s="24"/>
      <c r="C1050" s="151"/>
      <c r="I1050" s="123" t="str" cm="1">
        <f t="array" aca="1" ref="I1050" ca="1">IF(N1050="Ativo",IFERROR(_xlfn.XLOOKUP(H1050,INDIRECT("'TV_"&amp;B1050&amp;"'!B:B"),INDIRECT("'TV_"&amp;B1050&amp;"'!C:C"),0)-_xlfn.XLOOKUP(H1050,INDIRECT("'TV_"&amp;B1050&amp;"'!B:B"),INDIRECT("'TV_"&amp;B1050&amp;"'!D:D"),0),""),"")</f>
        <v/>
      </c>
      <c r="L1050" s="122"/>
      <c r="M1050" s="122"/>
      <c r="N1050" s="123" t="str">
        <f t="shared" ca="1" si="21"/>
        <v/>
      </c>
      <c r="P1050" s="122"/>
      <c r="AD1050" s="145"/>
    </row>
    <row r="1051" spans="1:30" s="121" customFormat="1" ht="14.25" x14ac:dyDescent="0.3">
      <c r="A1051" s="24"/>
      <c r="C1051" s="151"/>
      <c r="I1051" s="123" t="str" cm="1">
        <f t="array" aca="1" ref="I1051" ca="1">IF(N1051="Ativo",IFERROR(_xlfn.XLOOKUP(H1051,INDIRECT("'TV_"&amp;B1051&amp;"'!B:B"),INDIRECT("'TV_"&amp;B1051&amp;"'!C:C"),0)-_xlfn.XLOOKUP(H1051,INDIRECT("'TV_"&amp;B1051&amp;"'!B:B"),INDIRECT("'TV_"&amp;B1051&amp;"'!D:D"),0),""),"")</f>
        <v/>
      </c>
      <c r="L1051" s="122"/>
      <c r="M1051" s="122"/>
      <c r="N1051" s="123" t="str">
        <f t="shared" ca="1" si="21"/>
        <v/>
      </c>
      <c r="P1051" s="122"/>
      <c r="AD1051" s="145"/>
    </row>
    <row r="1052" spans="1:30" s="121" customFormat="1" ht="14.25" x14ac:dyDescent="0.3">
      <c r="A1052" s="24"/>
      <c r="C1052" s="151"/>
      <c r="I1052" s="123" t="str" cm="1">
        <f t="array" aca="1" ref="I1052" ca="1">IF(N1052="Ativo",IFERROR(_xlfn.XLOOKUP(H1052,INDIRECT("'TV_"&amp;B1052&amp;"'!B:B"),INDIRECT("'TV_"&amp;B1052&amp;"'!C:C"),0)-_xlfn.XLOOKUP(H1052,INDIRECT("'TV_"&amp;B1052&amp;"'!B:B"),INDIRECT("'TV_"&amp;B1052&amp;"'!D:D"),0),""),"")</f>
        <v/>
      </c>
      <c r="L1052" s="122"/>
      <c r="M1052" s="122"/>
      <c r="N1052" s="123" t="str">
        <f t="shared" ca="1" si="21"/>
        <v/>
      </c>
      <c r="P1052" s="122"/>
      <c r="AD1052" s="145"/>
    </row>
    <row r="1053" spans="1:30" s="121" customFormat="1" ht="14.25" x14ac:dyDescent="0.3">
      <c r="A1053" s="24"/>
      <c r="C1053" s="151"/>
      <c r="I1053" s="123" t="str" cm="1">
        <f t="array" aca="1" ref="I1053" ca="1">IF(N1053="Ativo",IFERROR(_xlfn.XLOOKUP(H1053,INDIRECT("'TV_"&amp;B1053&amp;"'!B:B"),INDIRECT("'TV_"&amp;B1053&amp;"'!C:C"),0)-_xlfn.XLOOKUP(H1053,INDIRECT("'TV_"&amp;B1053&amp;"'!B:B"),INDIRECT("'TV_"&amp;B1053&amp;"'!D:D"),0),""),"")</f>
        <v/>
      </c>
      <c r="L1053" s="122"/>
      <c r="M1053" s="122"/>
      <c r="N1053" s="123" t="str">
        <f t="shared" ca="1" si="21"/>
        <v/>
      </c>
      <c r="P1053" s="122"/>
      <c r="AD1053" s="145"/>
    </row>
    <row r="1054" spans="1:30" s="121" customFormat="1" ht="14.25" x14ac:dyDescent="0.3">
      <c r="A1054" s="24"/>
      <c r="C1054" s="151"/>
      <c r="I1054" s="123" t="str" cm="1">
        <f t="array" aca="1" ref="I1054" ca="1">IF(N1054="Ativo",IFERROR(_xlfn.XLOOKUP(H1054,INDIRECT("'TV_"&amp;B1054&amp;"'!B:B"),INDIRECT("'TV_"&amp;B1054&amp;"'!C:C"),0)-_xlfn.XLOOKUP(H1054,INDIRECT("'TV_"&amp;B1054&amp;"'!B:B"),INDIRECT("'TV_"&amp;B1054&amp;"'!D:D"),0),""),"")</f>
        <v/>
      </c>
      <c r="L1054" s="122"/>
      <c r="M1054" s="122"/>
      <c r="N1054" s="123" t="str">
        <f t="shared" ca="1" si="21"/>
        <v/>
      </c>
      <c r="P1054" s="122"/>
      <c r="AD1054" s="145"/>
    </row>
    <row r="1055" spans="1:30" s="121" customFormat="1" ht="14.25" x14ac:dyDescent="0.3">
      <c r="A1055" s="24"/>
      <c r="C1055" s="151"/>
      <c r="I1055" s="123" t="str" cm="1">
        <f t="array" aca="1" ref="I1055" ca="1">IF(N1055="Ativo",IFERROR(_xlfn.XLOOKUP(H1055,INDIRECT("'TV_"&amp;B1055&amp;"'!B:B"),INDIRECT("'TV_"&amp;B1055&amp;"'!C:C"),0)-_xlfn.XLOOKUP(H1055,INDIRECT("'TV_"&amp;B1055&amp;"'!B:B"),INDIRECT("'TV_"&amp;B1055&amp;"'!D:D"),0),""),"")</f>
        <v/>
      </c>
      <c r="L1055" s="122"/>
      <c r="M1055" s="122"/>
      <c r="N1055" s="123" t="str">
        <f t="shared" ca="1" si="21"/>
        <v/>
      </c>
      <c r="P1055" s="122"/>
      <c r="AD1055" s="145"/>
    </row>
    <row r="1056" spans="1:30" s="121" customFormat="1" ht="14.25" x14ac:dyDescent="0.3">
      <c r="A1056" s="24"/>
      <c r="C1056" s="151"/>
      <c r="I1056" s="123" t="str" cm="1">
        <f t="array" aca="1" ref="I1056" ca="1">IF(N1056="Ativo",IFERROR(_xlfn.XLOOKUP(H1056,INDIRECT("'TV_"&amp;B1056&amp;"'!B:B"),INDIRECT("'TV_"&amp;B1056&amp;"'!C:C"),0)-_xlfn.XLOOKUP(H1056,INDIRECT("'TV_"&amp;B1056&amp;"'!B:B"),INDIRECT("'TV_"&amp;B1056&amp;"'!D:D"),0),""),"")</f>
        <v/>
      </c>
      <c r="L1056" s="122"/>
      <c r="M1056" s="122"/>
      <c r="N1056" s="123" t="str">
        <f t="shared" ca="1" si="21"/>
        <v/>
      </c>
      <c r="P1056" s="122"/>
      <c r="AD1056" s="145"/>
    </row>
    <row r="1057" spans="1:30" s="121" customFormat="1" ht="14.25" x14ac:dyDescent="0.3">
      <c r="A1057" s="24"/>
      <c r="C1057" s="151"/>
      <c r="I1057" s="123" t="str" cm="1">
        <f t="array" aca="1" ref="I1057" ca="1">IF(N1057="Ativo",IFERROR(_xlfn.XLOOKUP(H1057,INDIRECT("'TV_"&amp;B1057&amp;"'!B:B"),INDIRECT("'TV_"&amp;B1057&amp;"'!C:C"),0)-_xlfn.XLOOKUP(H1057,INDIRECT("'TV_"&amp;B1057&amp;"'!B:B"),INDIRECT("'TV_"&amp;B1057&amp;"'!D:D"),0),""),"")</f>
        <v/>
      </c>
      <c r="L1057" s="122"/>
      <c r="M1057" s="122"/>
      <c r="N1057" s="123" t="str">
        <f t="shared" ca="1" si="21"/>
        <v/>
      </c>
      <c r="P1057" s="122"/>
      <c r="AD1057" s="145"/>
    </row>
    <row r="1058" spans="1:30" s="121" customFormat="1" ht="14.25" x14ac:dyDescent="0.3">
      <c r="A1058" s="24"/>
      <c r="C1058" s="151"/>
      <c r="I1058" s="123" t="str" cm="1">
        <f t="array" aca="1" ref="I1058" ca="1">IF(N1058="Ativo",IFERROR(_xlfn.XLOOKUP(H1058,INDIRECT("'TV_"&amp;B1058&amp;"'!B:B"),INDIRECT("'TV_"&amp;B1058&amp;"'!C:C"),0)-_xlfn.XLOOKUP(H1058,INDIRECT("'TV_"&amp;B1058&amp;"'!B:B"),INDIRECT("'TV_"&amp;B1058&amp;"'!D:D"),0),""),"")</f>
        <v/>
      </c>
      <c r="L1058" s="122"/>
      <c r="M1058" s="122"/>
      <c r="N1058" s="123" t="str">
        <f t="shared" ca="1" si="21"/>
        <v/>
      </c>
      <c r="P1058" s="122"/>
      <c r="AD1058" s="145"/>
    </row>
    <row r="1059" spans="1:30" s="121" customFormat="1" ht="14.25" x14ac:dyDescent="0.3">
      <c r="A1059" s="24"/>
      <c r="C1059" s="151"/>
      <c r="I1059" s="123" t="str" cm="1">
        <f t="array" aca="1" ref="I1059" ca="1">IF(N1059="Ativo",IFERROR(_xlfn.XLOOKUP(H1059,INDIRECT("'TV_"&amp;B1059&amp;"'!B:B"),INDIRECT("'TV_"&amp;B1059&amp;"'!C:C"),0)-_xlfn.XLOOKUP(H1059,INDIRECT("'TV_"&amp;B1059&amp;"'!B:B"),INDIRECT("'TV_"&amp;B1059&amp;"'!D:D"),0),""),"")</f>
        <v/>
      </c>
      <c r="L1059" s="122"/>
      <c r="M1059" s="122"/>
      <c r="N1059" s="123" t="str">
        <f t="shared" ca="1" si="21"/>
        <v/>
      </c>
      <c r="P1059" s="122"/>
      <c r="AD1059" s="145"/>
    </row>
    <row r="1060" spans="1:30" s="121" customFormat="1" ht="14.25" x14ac:dyDescent="0.3">
      <c r="A1060" s="24"/>
      <c r="C1060" s="151"/>
      <c r="I1060" s="123" t="str" cm="1">
        <f t="array" aca="1" ref="I1060" ca="1">IF(N1060="Ativo",IFERROR(_xlfn.XLOOKUP(H1060,INDIRECT("'TV_"&amp;B1060&amp;"'!B:B"),INDIRECT("'TV_"&amp;B1060&amp;"'!C:C"),0)-_xlfn.XLOOKUP(H1060,INDIRECT("'TV_"&amp;B1060&amp;"'!B:B"),INDIRECT("'TV_"&amp;B1060&amp;"'!D:D"),0),""),"")</f>
        <v/>
      </c>
      <c r="L1060" s="122"/>
      <c r="M1060" s="122"/>
      <c r="N1060" s="123" t="str">
        <f t="shared" ca="1" si="21"/>
        <v/>
      </c>
      <c r="P1060" s="122"/>
      <c r="AD1060" s="145"/>
    </row>
    <row r="1061" spans="1:30" s="121" customFormat="1" ht="14.25" x14ac:dyDescent="0.3">
      <c r="A1061" s="24"/>
      <c r="C1061" s="151"/>
      <c r="I1061" s="123" t="str" cm="1">
        <f t="array" aca="1" ref="I1061" ca="1">IF(N1061="Ativo",IFERROR(_xlfn.XLOOKUP(H1061,INDIRECT("'TV_"&amp;B1061&amp;"'!B:B"),INDIRECT("'TV_"&amp;B1061&amp;"'!C:C"),0)-_xlfn.XLOOKUP(H1061,INDIRECT("'TV_"&amp;B1061&amp;"'!B:B"),INDIRECT("'TV_"&amp;B1061&amp;"'!D:D"),0),""),"")</f>
        <v/>
      </c>
      <c r="L1061" s="122"/>
      <c r="M1061" s="122"/>
      <c r="N1061" s="123" t="str">
        <f t="shared" ca="1" si="21"/>
        <v/>
      </c>
      <c r="P1061" s="122"/>
      <c r="AD1061" s="145"/>
    </row>
    <row r="1062" spans="1:30" s="121" customFormat="1" ht="14.25" x14ac:dyDescent="0.3">
      <c r="A1062" s="24"/>
      <c r="C1062" s="151"/>
      <c r="I1062" s="123" t="str" cm="1">
        <f t="array" aca="1" ref="I1062" ca="1">IF(N1062="Ativo",IFERROR(_xlfn.XLOOKUP(H1062,INDIRECT("'TV_"&amp;B1062&amp;"'!B:B"),INDIRECT("'TV_"&amp;B1062&amp;"'!C:C"),0)-_xlfn.XLOOKUP(H1062,INDIRECT("'TV_"&amp;B1062&amp;"'!B:B"),INDIRECT("'TV_"&amp;B1062&amp;"'!D:D"),0),""),"")</f>
        <v/>
      </c>
      <c r="L1062" s="122"/>
      <c r="M1062" s="122"/>
      <c r="N1062" s="123" t="str">
        <f t="shared" ca="1" si="21"/>
        <v/>
      </c>
      <c r="P1062" s="122"/>
      <c r="AD1062" s="145"/>
    </row>
    <row r="1063" spans="1:30" s="121" customFormat="1" ht="14.25" x14ac:dyDescent="0.3">
      <c r="A1063" s="24"/>
      <c r="C1063" s="151"/>
      <c r="I1063" s="123" t="str" cm="1">
        <f t="array" aca="1" ref="I1063" ca="1">IF(N1063="Ativo",IFERROR(_xlfn.XLOOKUP(H1063,INDIRECT("'TV_"&amp;B1063&amp;"'!B:B"),INDIRECT("'TV_"&amp;B1063&amp;"'!C:C"),0)-_xlfn.XLOOKUP(H1063,INDIRECT("'TV_"&amp;B1063&amp;"'!B:B"),INDIRECT("'TV_"&amp;B1063&amp;"'!D:D"),0),""),"")</f>
        <v/>
      </c>
      <c r="L1063" s="122"/>
      <c r="M1063" s="122"/>
      <c r="N1063" s="123" t="str">
        <f t="shared" ca="1" si="21"/>
        <v/>
      </c>
      <c r="P1063" s="122"/>
      <c r="AD1063" s="145"/>
    </row>
    <row r="1064" spans="1:30" s="121" customFormat="1" ht="14.25" x14ac:dyDescent="0.3">
      <c r="A1064" s="24"/>
      <c r="C1064" s="151"/>
      <c r="I1064" s="123" t="str" cm="1">
        <f t="array" aca="1" ref="I1064" ca="1">IF(N1064="Ativo",IFERROR(_xlfn.XLOOKUP(H1064,INDIRECT("'TV_"&amp;B1064&amp;"'!B:B"),INDIRECT("'TV_"&amp;B1064&amp;"'!C:C"),0)-_xlfn.XLOOKUP(H1064,INDIRECT("'TV_"&amp;B1064&amp;"'!B:B"),INDIRECT("'TV_"&amp;B1064&amp;"'!D:D"),0),""),"")</f>
        <v/>
      </c>
      <c r="L1064" s="122"/>
      <c r="M1064" s="122"/>
      <c r="N1064" s="123" t="str">
        <f t="shared" ca="1" si="21"/>
        <v/>
      </c>
      <c r="P1064" s="122"/>
      <c r="AD1064" s="145"/>
    </row>
    <row r="1065" spans="1:30" s="121" customFormat="1" ht="14.25" x14ac:dyDescent="0.3">
      <c r="A1065" s="24"/>
      <c r="C1065" s="151"/>
      <c r="I1065" s="123" t="str" cm="1">
        <f t="array" aca="1" ref="I1065" ca="1">IF(N1065="Ativo",IFERROR(_xlfn.XLOOKUP(H1065,INDIRECT("'TV_"&amp;B1065&amp;"'!B:B"),INDIRECT("'TV_"&amp;B1065&amp;"'!C:C"),0)-_xlfn.XLOOKUP(H1065,INDIRECT("'TV_"&amp;B1065&amp;"'!B:B"),INDIRECT("'TV_"&amp;B1065&amp;"'!D:D"),0),""),"")</f>
        <v/>
      </c>
      <c r="L1065" s="122"/>
      <c r="M1065" s="122"/>
      <c r="N1065" s="123" t="str">
        <f t="shared" ca="1" si="21"/>
        <v/>
      </c>
      <c r="P1065" s="122"/>
      <c r="AD1065" s="145"/>
    </row>
    <row r="1066" spans="1:30" s="121" customFormat="1" ht="14.25" x14ac:dyDescent="0.3">
      <c r="A1066" s="24"/>
      <c r="C1066" s="151"/>
      <c r="I1066" s="123" t="str" cm="1">
        <f t="array" aca="1" ref="I1066" ca="1">IF(N1066="Ativo",IFERROR(_xlfn.XLOOKUP(H1066,INDIRECT("'TV_"&amp;B1066&amp;"'!B:B"),INDIRECT("'TV_"&amp;B1066&amp;"'!C:C"),0)-_xlfn.XLOOKUP(H1066,INDIRECT("'TV_"&amp;B1066&amp;"'!B:B"),INDIRECT("'TV_"&amp;B1066&amp;"'!D:D"),0),""),"")</f>
        <v/>
      </c>
      <c r="L1066" s="122"/>
      <c r="M1066" s="122"/>
      <c r="N1066" s="123" t="str">
        <f t="shared" ca="1" si="21"/>
        <v/>
      </c>
      <c r="P1066" s="122"/>
      <c r="AD1066" s="145"/>
    </row>
    <row r="1067" spans="1:30" s="121" customFormat="1" ht="14.25" x14ac:dyDescent="0.3">
      <c r="A1067" s="24"/>
      <c r="C1067" s="151"/>
      <c r="I1067" s="123" t="str" cm="1">
        <f t="array" aca="1" ref="I1067" ca="1">IF(N1067="Ativo",IFERROR(_xlfn.XLOOKUP(H1067,INDIRECT("'TV_"&amp;B1067&amp;"'!B:B"),INDIRECT("'TV_"&amp;B1067&amp;"'!C:C"),0)-_xlfn.XLOOKUP(H1067,INDIRECT("'TV_"&amp;B1067&amp;"'!B:B"),INDIRECT("'TV_"&amp;B1067&amp;"'!D:D"),0),""),"")</f>
        <v/>
      </c>
      <c r="L1067" s="122"/>
      <c r="M1067" s="122"/>
      <c r="N1067" s="123" t="str">
        <f t="shared" ca="1" si="21"/>
        <v/>
      </c>
      <c r="P1067" s="122"/>
      <c r="AD1067" s="145"/>
    </row>
    <row r="1068" spans="1:30" s="121" customFormat="1" ht="14.25" x14ac:dyDescent="0.3">
      <c r="A1068" s="24"/>
      <c r="C1068" s="151"/>
      <c r="I1068" s="123" t="str" cm="1">
        <f t="array" aca="1" ref="I1068" ca="1">IF(N1068="Ativo",IFERROR(_xlfn.XLOOKUP(H1068,INDIRECT("'TV_"&amp;B1068&amp;"'!B:B"),INDIRECT("'TV_"&amp;B1068&amp;"'!C:C"),0)-_xlfn.XLOOKUP(H1068,INDIRECT("'TV_"&amp;B1068&amp;"'!B:B"),INDIRECT("'TV_"&amp;B1068&amp;"'!D:D"),0),""),"")</f>
        <v/>
      </c>
      <c r="L1068" s="122"/>
      <c r="M1068" s="122"/>
      <c r="N1068" s="123" t="str">
        <f t="shared" ca="1" si="21"/>
        <v/>
      </c>
      <c r="P1068" s="122"/>
      <c r="AD1068" s="145"/>
    </row>
    <row r="1069" spans="1:30" s="121" customFormat="1" ht="14.25" x14ac:dyDescent="0.3">
      <c r="A1069" s="24"/>
      <c r="C1069" s="151"/>
      <c r="I1069" s="123" t="str" cm="1">
        <f t="array" aca="1" ref="I1069" ca="1">IF(N1069="Ativo",IFERROR(_xlfn.XLOOKUP(H1069,INDIRECT("'TV_"&amp;B1069&amp;"'!B:B"),INDIRECT("'TV_"&amp;B1069&amp;"'!C:C"),0)-_xlfn.XLOOKUP(H1069,INDIRECT("'TV_"&amp;B1069&amp;"'!B:B"),INDIRECT("'TV_"&amp;B1069&amp;"'!D:D"),0),""),"")</f>
        <v/>
      </c>
      <c r="L1069" s="122"/>
      <c r="M1069" s="122"/>
      <c r="N1069" s="123" t="str">
        <f t="shared" ca="1" si="21"/>
        <v/>
      </c>
      <c r="P1069" s="122"/>
      <c r="AD1069" s="145"/>
    </row>
    <row r="1070" spans="1:30" s="121" customFormat="1" ht="14.25" x14ac:dyDescent="0.3">
      <c r="A1070" s="24"/>
      <c r="C1070" s="151"/>
      <c r="I1070" s="123" t="str" cm="1">
        <f t="array" aca="1" ref="I1070" ca="1">IF(N1070="Ativo",IFERROR(_xlfn.XLOOKUP(H1070,INDIRECT("'TV_"&amp;B1070&amp;"'!B:B"),INDIRECT("'TV_"&amp;B1070&amp;"'!C:C"),0)-_xlfn.XLOOKUP(H1070,INDIRECT("'TV_"&amp;B1070&amp;"'!B:B"),INDIRECT("'TV_"&amp;B1070&amp;"'!D:D"),0),""),"")</f>
        <v/>
      </c>
      <c r="L1070" s="122"/>
      <c r="M1070" s="122"/>
      <c r="N1070" s="123" t="str">
        <f t="shared" ca="1" si="21"/>
        <v/>
      </c>
      <c r="P1070" s="122"/>
      <c r="AD1070" s="145"/>
    </row>
    <row r="1071" spans="1:30" s="121" customFormat="1" ht="14.25" x14ac:dyDescent="0.3">
      <c r="A1071" s="24"/>
      <c r="C1071" s="151"/>
      <c r="I1071" s="123" t="str" cm="1">
        <f t="array" aca="1" ref="I1071" ca="1">IF(N1071="Ativo",IFERROR(_xlfn.XLOOKUP(H1071,INDIRECT("'TV_"&amp;B1071&amp;"'!B:B"),INDIRECT("'TV_"&amp;B1071&amp;"'!C:C"),0)-_xlfn.XLOOKUP(H1071,INDIRECT("'TV_"&amp;B1071&amp;"'!B:B"),INDIRECT("'TV_"&amp;B1071&amp;"'!D:D"),0),""),"")</f>
        <v/>
      </c>
      <c r="L1071" s="122"/>
      <c r="M1071" s="122"/>
      <c r="N1071" s="123" t="str">
        <f t="shared" ca="1" si="21"/>
        <v/>
      </c>
      <c r="P1071" s="122"/>
      <c r="AD1071" s="145"/>
    </row>
    <row r="1072" spans="1:30" s="121" customFormat="1" ht="14.25" x14ac:dyDescent="0.3">
      <c r="A1072" s="24"/>
      <c r="C1072" s="151"/>
      <c r="I1072" s="123" t="str" cm="1">
        <f t="array" aca="1" ref="I1072" ca="1">IF(N1072="Ativo",IFERROR(_xlfn.XLOOKUP(H1072,INDIRECT("'TV_"&amp;B1072&amp;"'!B:B"),INDIRECT("'TV_"&amp;B1072&amp;"'!C:C"),0)-_xlfn.XLOOKUP(H1072,INDIRECT("'TV_"&amp;B1072&amp;"'!B:B"),INDIRECT("'TV_"&amp;B1072&amp;"'!D:D"),0),""),"")</f>
        <v/>
      </c>
      <c r="L1072" s="122"/>
      <c r="M1072" s="122"/>
      <c r="N1072" s="123" t="str">
        <f t="shared" ca="1" si="21"/>
        <v/>
      </c>
      <c r="P1072" s="122"/>
      <c r="AD1072" s="145"/>
    </row>
    <row r="1073" spans="1:30" s="121" customFormat="1" ht="14.25" x14ac:dyDescent="0.3">
      <c r="A1073" s="24"/>
      <c r="C1073" s="151"/>
      <c r="I1073" s="123" t="str" cm="1">
        <f t="array" aca="1" ref="I1073" ca="1">IF(N1073="Ativo",IFERROR(_xlfn.XLOOKUP(H1073,INDIRECT("'TV_"&amp;B1073&amp;"'!B:B"),INDIRECT("'TV_"&amp;B1073&amp;"'!C:C"),0)-_xlfn.XLOOKUP(H1073,INDIRECT("'TV_"&amp;B1073&amp;"'!B:B"),INDIRECT("'TV_"&amp;B1073&amp;"'!D:D"),0),""),"")</f>
        <v/>
      </c>
      <c r="L1073" s="122"/>
      <c r="M1073" s="122"/>
      <c r="N1073" s="123" t="str">
        <f t="shared" ca="1" si="21"/>
        <v/>
      </c>
      <c r="P1073" s="122"/>
      <c r="AD1073" s="145"/>
    </row>
    <row r="1074" spans="1:30" s="121" customFormat="1" ht="14.25" x14ac:dyDescent="0.3">
      <c r="A1074" s="24"/>
      <c r="C1074" s="151"/>
      <c r="I1074" s="123" t="str" cm="1">
        <f t="array" aca="1" ref="I1074" ca="1">IF(N1074="Ativo",IFERROR(_xlfn.XLOOKUP(H1074,INDIRECT("'TV_"&amp;B1074&amp;"'!B:B"),INDIRECT("'TV_"&amp;B1074&amp;"'!C:C"),0)-_xlfn.XLOOKUP(H1074,INDIRECT("'TV_"&amp;B1074&amp;"'!B:B"),INDIRECT("'TV_"&amp;B1074&amp;"'!D:D"),0),""),"")</f>
        <v/>
      </c>
      <c r="L1074" s="122"/>
      <c r="M1074" s="122"/>
      <c r="N1074" s="123" t="str">
        <f t="shared" ca="1" si="21"/>
        <v/>
      </c>
      <c r="P1074" s="122"/>
      <c r="AD1074" s="145"/>
    </row>
    <row r="1075" spans="1:30" s="121" customFormat="1" ht="14.25" x14ac:dyDescent="0.3">
      <c r="A1075" s="24"/>
      <c r="C1075" s="151"/>
      <c r="I1075" s="123" t="str" cm="1">
        <f t="array" aca="1" ref="I1075" ca="1">IF(N1075="Ativo",IFERROR(_xlfn.XLOOKUP(H1075,INDIRECT("'TV_"&amp;B1075&amp;"'!B:B"),INDIRECT("'TV_"&amp;B1075&amp;"'!C:C"),0)-_xlfn.XLOOKUP(H1075,INDIRECT("'TV_"&amp;B1075&amp;"'!B:B"),INDIRECT("'TV_"&amp;B1075&amp;"'!D:D"),0),""),"")</f>
        <v/>
      </c>
      <c r="L1075" s="122"/>
      <c r="M1075" s="122"/>
      <c r="N1075" s="123" t="str">
        <f t="shared" ca="1" si="21"/>
        <v/>
      </c>
      <c r="P1075" s="122"/>
      <c r="AD1075" s="145"/>
    </row>
    <row r="1076" spans="1:30" s="121" customFormat="1" ht="14.25" x14ac:dyDescent="0.3">
      <c r="A1076" s="24"/>
      <c r="C1076" s="151"/>
      <c r="I1076" s="123" t="str" cm="1">
        <f t="array" aca="1" ref="I1076" ca="1">IF(N1076="Ativo",IFERROR(_xlfn.XLOOKUP(H1076,INDIRECT("'TV_"&amp;B1076&amp;"'!B:B"),INDIRECT("'TV_"&amp;B1076&amp;"'!C:C"),0)-_xlfn.XLOOKUP(H1076,INDIRECT("'TV_"&amp;B1076&amp;"'!B:B"),INDIRECT("'TV_"&amp;B1076&amp;"'!D:D"),0),""),"")</f>
        <v/>
      </c>
      <c r="L1076" s="122"/>
      <c r="M1076" s="122"/>
      <c r="N1076" s="123" t="str">
        <f t="shared" ca="1" si="21"/>
        <v/>
      </c>
      <c r="P1076" s="122"/>
      <c r="AD1076" s="145"/>
    </row>
    <row r="1077" spans="1:30" s="121" customFormat="1" ht="14.25" x14ac:dyDescent="0.3">
      <c r="A1077" s="24"/>
      <c r="C1077" s="151"/>
      <c r="I1077" s="123" t="str" cm="1">
        <f t="array" aca="1" ref="I1077" ca="1">IF(N1077="Ativo",IFERROR(_xlfn.XLOOKUP(H1077,INDIRECT("'TV_"&amp;B1077&amp;"'!B:B"),INDIRECT("'TV_"&amp;B1077&amp;"'!C:C"),0)-_xlfn.XLOOKUP(H1077,INDIRECT("'TV_"&amp;B1077&amp;"'!B:B"),INDIRECT("'TV_"&amp;B1077&amp;"'!D:D"),0),""),"")</f>
        <v/>
      </c>
      <c r="L1077" s="122"/>
      <c r="M1077" s="122"/>
      <c r="N1077" s="123" t="str">
        <f t="shared" ca="1" si="21"/>
        <v/>
      </c>
      <c r="P1077" s="122"/>
      <c r="AD1077" s="145"/>
    </row>
    <row r="1078" spans="1:30" s="121" customFormat="1" ht="14.25" x14ac:dyDescent="0.3">
      <c r="A1078" s="24"/>
      <c r="C1078" s="151"/>
      <c r="I1078" s="123" t="str" cm="1">
        <f t="array" aca="1" ref="I1078" ca="1">IF(N1078="Ativo",IFERROR(_xlfn.XLOOKUP(H1078,INDIRECT("'TV_"&amp;B1078&amp;"'!B:B"),INDIRECT("'TV_"&amp;B1078&amp;"'!C:C"),0)-_xlfn.XLOOKUP(H1078,INDIRECT("'TV_"&amp;B1078&amp;"'!B:B"),INDIRECT("'TV_"&amp;B1078&amp;"'!D:D"),0),""),"")</f>
        <v/>
      </c>
      <c r="L1078" s="122"/>
      <c r="M1078" s="122"/>
      <c r="N1078" s="123" t="str">
        <f t="shared" ca="1" si="21"/>
        <v/>
      </c>
      <c r="P1078" s="122"/>
      <c r="AD1078" s="145"/>
    </row>
    <row r="1079" spans="1:30" s="121" customFormat="1" ht="14.25" x14ac:dyDescent="0.3">
      <c r="A1079" s="24"/>
      <c r="C1079" s="151"/>
      <c r="I1079" s="123" t="str" cm="1">
        <f t="array" aca="1" ref="I1079" ca="1">IF(N1079="Ativo",IFERROR(_xlfn.XLOOKUP(H1079,INDIRECT("'TV_"&amp;B1079&amp;"'!B:B"),INDIRECT("'TV_"&amp;B1079&amp;"'!C:C"),0)-_xlfn.XLOOKUP(H1079,INDIRECT("'TV_"&amp;B1079&amp;"'!B:B"),INDIRECT("'TV_"&amp;B1079&amp;"'!D:D"),0),""),"")</f>
        <v/>
      </c>
      <c r="L1079" s="122"/>
      <c r="M1079" s="122"/>
      <c r="N1079" s="123" t="str">
        <f t="shared" ca="1" si="21"/>
        <v/>
      </c>
      <c r="P1079" s="122"/>
      <c r="AD1079" s="145"/>
    </row>
    <row r="1080" spans="1:30" s="121" customFormat="1" ht="14.25" x14ac:dyDescent="0.3">
      <c r="A1080" s="24"/>
      <c r="C1080" s="151"/>
      <c r="I1080" s="123" t="str" cm="1">
        <f t="array" aca="1" ref="I1080" ca="1">IF(N1080="Ativo",IFERROR(_xlfn.XLOOKUP(H1080,INDIRECT("'TV_"&amp;B1080&amp;"'!B:B"),INDIRECT("'TV_"&amp;B1080&amp;"'!C:C"),0)-_xlfn.XLOOKUP(H1080,INDIRECT("'TV_"&amp;B1080&amp;"'!B:B"),INDIRECT("'TV_"&amp;B1080&amp;"'!D:D"),0),""),"")</f>
        <v/>
      </c>
      <c r="L1080" s="122"/>
      <c r="M1080" s="122"/>
      <c r="N1080" s="123" t="str">
        <f t="shared" ca="1" si="21"/>
        <v/>
      </c>
      <c r="P1080" s="122"/>
      <c r="AD1080" s="145"/>
    </row>
    <row r="1081" spans="1:30" s="121" customFormat="1" ht="14.25" x14ac:dyDescent="0.3">
      <c r="A1081" s="24"/>
      <c r="C1081" s="151"/>
      <c r="I1081" s="123" t="str" cm="1">
        <f t="array" aca="1" ref="I1081" ca="1">IF(N1081="Ativo",IFERROR(_xlfn.XLOOKUP(H1081,INDIRECT("'TV_"&amp;B1081&amp;"'!B:B"),INDIRECT("'TV_"&amp;B1081&amp;"'!C:C"),0)-_xlfn.XLOOKUP(H1081,INDIRECT("'TV_"&amp;B1081&amp;"'!B:B"),INDIRECT("'TV_"&amp;B1081&amp;"'!D:D"),0),""),"")</f>
        <v/>
      </c>
      <c r="L1081" s="122"/>
      <c r="M1081" s="122"/>
      <c r="N1081" s="123" t="str">
        <f t="shared" ca="1" si="21"/>
        <v/>
      </c>
      <c r="P1081" s="122"/>
      <c r="AD1081" s="145"/>
    </row>
    <row r="1082" spans="1:30" s="121" customFormat="1" ht="14.25" x14ac:dyDescent="0.3">
      <c r="A1082" s="24"/>
      <c r="C1082" s="151"/>
      <c r="I1082" s="123" t="str" cm="1">
        <f t="array" aca="1" ref="I1082" ca="1">IF(N1082="Ativo",IFERROR(_xlfn.XLOOKUP(H1082,INDIRECT("'TV_"&amp;B1082&amp;"'!B:B"),INDIRECT("'TV_"&amp;B1082&amp;"'!C:C"),0)-_xlfn.XLOOKUP(H1082,INDIRECT("'TV_"&amp;B1082&amp;"'!B:B"),INDIRECT("'TV_"&amp;B1082&amp;"'!D:D"),0),""),"")</f>
        <v/>
      </c>
      <c r="L1082" s="122"/>
      <c r="M1082" s="122"/>
      <c r="N1082" s="123" t="str">
        <f t="shared" ca="1" si="21"/>
        <v/>
      </c>
      <c r="P1082" s="122"/>
      <c r="AD1082" s="145"/>
    </row>
    <row r="1083" spans="1:30" s="121" customFormat="1" ht="14.25" x14ac:dyDescent="0.3">
      <c r="A1083" s="24"/>
      <c r="C1083" s="151"/>
      <c r="I1083" s="123" t="str" cm="1">
        <f t="array" aca="1" ref="I1083" ca="1">IF(N1083="Ativo",IFERROR(_xlfn.XLOOKUP(H1083,INDIRECT("'TV_"&amp;B1083&amp;"'!B:B"),INDIRECT("'TV_"&amp;B1083&amp;"'!C:C"),0)-_xlfn.XLOOKUP(H1083,INDIRECT("'TV_"&amp;B1083&amp;"'!B:B"),INDIRECT("'TV_"&amp;B1083&amp;"'!D:D"),0),""),"")</f>
        <v/>
      </c>
      <c r="L1083" s="122"/>
      <c r="M1083" s="122"/>
      <c r="N1083" s="123" t="str">
        <f t="shared" ca="1" si="21"/>
        <v/>
      </c>
      <c r="P1083" s="122"/>
      <c r="AD1083" s="145"/>
    </row>
    <row r="1084" spans="1:30" s="121" customFormat="1" ht="14.25" x14ac:dyDescent="0.3">
      <c r="A1084" s="24"/>
      <c r="C1084" s="151"/>
      <c r="I1084" s="123" t="str" cm="1">
        <f t="array" aca="1" ref="I1084" ca="1">IF(N1084="Ativo",IFERROR(_xlfn.XLOOKUP(H1084,INDIRECT("'TV_"&amp;B1084&amp;"'!B:B"),INDIRECT("'TV_"&amp;B1084&amp;"'!C:C"),0)-_xlfn.XLOOKUP(H1084,INDIRECT("'TV_"&amp;B1084&amp;"'!B:B"),INDIRECT("'TV_"&amp;B1084&amp;"'!D:D"),0),""),"")</f>
        <v/>
      </c>
      <c r="L1084" s="122"/>
      <c r="M1084" s="122"/>
      <c r="N1084" s="123" t="str">
        <f t="shared" ca="1" si="21"/>
        <v/>
      </c>
      <c r="P1084" s="122"/>
      <c r="AD1084" s="145"/>
    </row>
    <row r="1085" spans="1:30" s="121" customFormat="1" ht="14.25" x14ac:dyDescent="0.3">
      <c r="A1085" s="24"/>
      <c r="C1085" s="151"/>
      <c r="I1085" s="123" t="str" cm="1">
        <f t="array" aca="1" ref="I1085" ca="1">IF(N1085="Ativo",IFERROR(_xlfn.XLOOKUP(H1085,INDIRECT("'TV_"&amp;B1085&amp;"'!B:B"),INDIRECT("'TV_"&amp;B1085&amp;"'!C:C"),0)-_xlfn.XLOOKUP(H1085,INDIRECT("'TV_"&amp;B1085&amp;"'!B:B"),INDIRECT("'TV_"&amp;B1085&amp;"'!D:D"),0),""),"")</f>
        <v/>
      </c>
      <c r="L1085" s="122"/>
      <c r="M1085" s="122"/>
      <c r="N1085" s="123" t="str">
        <f t="shared" ca="1" si="21"/>
        <v/>
      </c>
      <c r="P1085" s="122"/>
      <c r="AD1085" s="145"/>
    </row>
    <row r="1086" spans="1:30" s="121" customFormat="1" ht="14.25" x14ac:dyDescent="0.3">
      <c r="A1086" s="24"/>
      <c r="C1086" s="151"/>
      <c r="I1086" s="123" t="str" cm="1">
        <f t="array" aca="1" ref="I1086" ca="1">IF(N1086="Ativo",IFERROR(_xlfn.XLOOKUP(H1086,INDIRECT("'TV_"&amp;B1086&amp;"'!B:B"),INDIRECT("'TV_"&amp;B1086&amp;"'!C:C"),0)-_xlfn.XLOOKUP(H1086,INDIRECT("'TV_"&amp;B1086&amp;"'!B:B"),INDIRECT("'TV_"&amp;B1086&amp;"'!D:D"),0),""),"")</f>
        <v/>
      </c>
      <c r="L1086" s="122"/>
      <c r="M1086" s="122"/>
      <c r="N1086" s="123" t="str">
        <f t="shared" ca="1" si="21"/>
        <v/>
      </c>
      <c r="P1086" s="122"/>
      <c r="AD1086" s="145"/>
    </row>
    <row r="1087" spans="1:30" s="121" customFormat="1" ht="14.25" x14ac:dyDescent="0.3">
      <c r="A1087" s="24"/>
      <c r="C1087" s="151"/>
      <c r="I1087" s="123" t="str" cm="1">
        <f t="array" aca="1" ref="I1087" ca="1">IF(N1087="Ativo",IFERROR(_xlfn.XLOOKUP(H1087,INDIRECT("'TV_"&amp;B1087&amp;"'!B:B"),INDIRECT("'TV_"&amp;B1087&amp;"'!C:C"),0)-_xlfn.XLOOKUP(H1087,INDIRECT("'TV_"&amp;B1087&amp;"'!B:B"),INDIRECT("'TV_"&amp;B1087&amp;"'!D:D"),0),""),"")</f>
        <v/>
      </c>
      <c r="L1087" s="122"/>
      <c r="M1087" s="122"/>
      <c r="N1087" s="123" t="str">
        <f t="shared" ca="1" si="21"/>
        <v/>
      </c>
      <c r="P1087" s="122"/>
      <c r="AD1087" s="145"/>
    </row>
    <row r="1088" spans="1:30" s="121" customFormat="1" ht="14.25" x14ac:dyDescent="0.3">
      <c r="A1088" s="24"/>
      <c r="C1088" s="151"/>
      <c r="I1088" s="123" t="str" cm="1">
        <f t="array" aca="1" ref="I1088" ca="1">IF(N1088="Ativo",IFERROR(_xlfn.XLOOKUP(H1088,INDIRECT("'TV_"&amp;B1088&amp;"'!B:B"),INDIRECT("'TV_"&amp;B1088&amp;"'!C:C"),0)-_xlfn.XLOOKUP(H1088,INDIRECT("'TV_"&amp;B1088&amp;"'!B:B"),INDIRECT("'TV_"&amp;B1088&amp;"'!D:D"),0),""),"")</f>
        <v/>
      </c>
      <c r="L1088" s="122"/>
      <c r="M1088" s="122"/>
      <c r="N1088" s="123" t="str">
        <f t="shared" ca="1" si="21"/>
        <v/>
      </c>
      <c r="P1088" s="122"/>
      <c r="AD1088" s="145"/>
    </row>
    <row r="1089" spans="1:30" s="121" customFormat="1" ht="14.25" x14ac:dyDescent="0.3">
      <c r="A1089" s="24"/>
      <c r="C1089" s="151"/>
      <c r="I1089" s="123" t="str" cm="1">
        <f t="array" aca="1" ref="I1089" ca="1">IF(N1089="Ativo",IFERROR(_xlfn.XLOOKUP(H1089,INDIRECT("'TV_"&amp;B1089&amp;"'!B:B"),INDIRECT("'TV_"&amp;B1089&amp;"'!C:C"),0)-_xlfn.XLOOKUP(H1089,INDIRECT("'TV_"&amp;B1089&amp;"'!B:B"),INDIRECT("'TV_"&amp;B1089&amp;"'!D:D"),0),""),"")</f>
        <v/>
      </c>
      <c r="L1089" s="122"/>
      <c r="M1089" s="122"/>
      <c r="N1089" s="123" t="str">
        <f t="shared" ca="1" si="21"/>
        <v/>
      </c>
      <c r="P1089" s="122"/>
      <c r="AD1089" s="145"/>
    </row>
    <row r="1090" spans="1:30" s="121" customFormat="1" ht="14.25" x14ac:dyDescent="0.3">
      <c r="A1090" s="24"/>
      <c r="C1090" s="151"/>
      <c r="I1090" s="123" t="str" cm="1">
        <f t="array" aca="1" ref="I1090" ca="1">IF(N1090="Ativo",IFERROR(_xlfn.XLOOKUP(H1090,INDIRECT("'TV_"&amp;B1090&amp;"'!B:B"),INDIRECT("'TV_"&amp;B1090&amp;"'!C:C"),0)-_xlfn.XLOOKUP(H1090,INDIRECT("'TV_"&amp;B1090&amp;"'!B:B"),INDIRECT("'TV_"&amp;B1090&amp;"'!D:D"),0),""),"")</f>
        <v/>
      </c>
      <c r="L1090" s="122"/>
      <c r="M1090" s="122"/>
      <c r="N1090" s="123" t="str">
        <f t="shared" ca="1" si="21"/>
        <v/>
      </c>
      <c r="P1090" s="122"/>
      <c r="AD1090" s="145"/>
    </row>
    <row r="1091" spans="1:30" s="121" customFormat="1" ht="14.25" x14ac:dyDescent="0.3">
      <c r="A1091" s="24"/>
      <c r="C1091" s="151"/>
      <c r="I1091" s="123" t="str" cm="1">
        <f t="array" aca="1" ref="I1091" ca="1">IF(N1091="Ativo",IFERROR(_xlfn.XLOOKUP(H1091,INDIRECT("'TV_"&amp;B1091&amp;"'!B:B"),INDIRECT("'TV_"&amp;B1091&amp;"'!C:C"),0)-_xlfn.XLOOKUP(H1091,INDIRECT("'TV_"&amp;B1091&amp;"'!B:B"),INDIRECT("'TV_"&amp;B1091&amp;"'!D:D"),0),""),"")</f>
        <v/>
      </c>
      <c r="L1091" s="122"/>
      <c r="M1091" s="122"/>
      <c r="N1091" s="123" t="str">
        <f t="shared" ca="1" si="21"/>
        <v/>
      </c>
      <c r="P1091" s="122"/>
      <c r="AD1091" s="145"/>
    </row>
    <row r="1092" spans="1:30" s="121" customFormat="1" ht="14.25" x14ac:dyDescent="0.3">
      <c r="A1092" s="24"/>
      <c r="C1092" s="151"/>
      <c r="I1092" s="123" t="str" cm="1">
        <f t="array" aca="1" ref="I1092" ca="1">IF(N1092="Ativo",IFERROR(_xlfn.XLOOKUP(H1092,INDIRECT("'TV_"&amp;B1092&amp;"'!B:B"),INDIRECT("'TV_"&amp;B1092&amp;"'!C:C"),0)-_xlfn.XLOOKUP(H1092,INDIRECT("'TV_"&amp;B1092&amp;"'!B:B"),INDIRECT("'TV_"&amp;B1092&amp;"'!D:D"),0),""),"")</f>
        <v/>
      </c>
      <c r="L1092" s="122"/>
      <c r="M1092" s="122"/>
      <c r="N1092" s="123" t="str">
        <f t="shared" ca="1" si="21"/>
        <v/>
      </c>
      <c r="P1092" s="122"/>
      <c r="AD1092" s="145"/>
    </row>
    <row r="1093" spans="1:30" s="121" customFormat="1" ht="14.25" x14ac:dyDescent="0.3">
      <c r="A1093" s="24"/>
      <c r="C1093" s="151"/>
      <c r="I1093" s="123" t="str" cm="1">
        <f t="array" aca="1" ref="I1093" ca="1">IF(N1093="Ativo",IFERROR(_xlfn.XLOOKUP(H1093,INDIRECT("'TV_"&amp;B1093&amp;"'!B:B"),INDIRECT("'TV_"&amp;B1093&amp;"'!C:C"),0)-_xlfn.XLOOKUP(H1093,INDIRECT("'TV_"&amp;B1093&amp;"'!B:B"),INDIRECT("'TV_"&amp;B1093&amp;"'!D:D"),0),""),"")</f>
        <v/>
      </c>
      <c r="L1093" s="122"/>
      <c r="M1093" s="122"/>
      <c r="N1093" s="123" t="str">
        <f t="shared" ca="1" si="21"/>
        <v/>
      </c>
      <c r="P1093" s="122"/>
      <c r="AD1093" s="145"/>
    </row>
    <row r="1094" spans="1:30" s="121" customFormat="1" ht="14.25" x14ac:dyDescent="0.3">
      <c r="A1094" s="24"/>
      <c r="C1094" s="151"/>
      <c r="I1094" s="123" t="str" cm="1">
        <f t="array" aca="1" ref="I1094" ca="1">IF(N1094="Ativo",IFERROR(_xlfn.XLOOKUP(H1094,INDIRECT("'TV_"&amp;B1094&amp;"'!B:B"),INDIRECT("'TV_"&amp;B1094&amp;"'!C:C"),0)-_xlfn.XLOOKUP(H1094,INDIRECT("'TV_"&amp;B1094&amp;"'!B:B"),INDIRECT("'TV_"&amp;B1094&amp;"'!D:D"),0),""),"")</f>
        <v/>
      </c>
      <c r="L1094" s="122"/>
      <c r="M1094" s="122"/>
      <c r="N1094" s="123" t="str">
        <f t="shared" ca="1" si="21"/>
        <v/>
      </c>
      <c r="P1094" s="122"/>
      <c r="AD1094" s="145"/>
    </row>
    <row r="1095" spans="1:30" s="121" customFormat="1" ht="14.25" x14ac:dyDescent="0.3">
      <c r="A1095" s="24"/>
      <c r="C1095" s="151"/>
      <c r="I1095" s="123" t="str" cm="1">
        <f t="array" aca="1" ref="I1095" ca="1">IF(N1095="Ativo",IFERROR(_xlfn.XLOOKUP(H1095,INDIRECT("'TV_"&amp;B1095&amp;"'!B:B"),INDIRECT("'TV_"&amp;B1095&amp;"'!C:C"),0)-_xlfn.XLOOKUP(H1095,INDIRECT("'TV_"&amp;B1095&amp;"'!B:B"),INDIRECT("'TV_"&amp;B1095&amp;"'!D:D"),0),""),"")</f>
        <v/>
      </c>
      <c r="L1095" s="122"/>
      <c r="M1095" s="122"/>
      <c r="N1095" s="123" t="str">
        <f t="shared" ca="1" si="21"/>
        <v/>
      </c>
      <c r="P1095" s="122"/>
      <c r="AD1095" s="145"/>
    </row>
    <row r="1096" spans="1:30" s="121" customFormat="1" ht="14.25" x14ac:dyDescent="0.3">
      <c r="A1096" s="24"/>
      <c r="C1096" s="151"/>
      <c r="I1096" s="123" t="str" cm="1">
        <f t="array" aca="1" ref="I1096" ca="1">IF(N1096="Ativo",IFERROR(_xlfn.XLOOKUP(H1096,INDIRECT("'TV_"&amp;B1096&amp;"'!B:B"),INDIRECT("'TV_"&amp;B1096&amp;"'!C:C"),0)-_xlfn.XLOOKUP(H1096,INDIRECT("'TV_"&amp;B1096&amp;"'!B:B"),INDIRECT("'TV_"&amp;B1096&amp;"'!D:D"),0),""),"")</f>
        <v/>
      </c>
      <c r="L1096" s="122"/>
      <c r="M1096" s="122"/>
      <c r="N1096" s="123" t="str">
        <f t="shared" ca="1" si="21"/>
        <v/>
      </c>
      <c r="P1096" s="122"/>
      <c r="AD1096" s="145"/>
    </row>
    <row r="1097" spans="1:30" s="121" customFormat="1" ht="14.25" x14ac:dyDescent="0.3">
      <c r="A1097" s="24"/>
      <c r="C1097" s="151"/>
      <c r="I1097" s="123" t="str" cm="1">
        <f t="array" aca="1" ref="I1097" ca="1">IF(N1097="Ativo",IFERROR(_xlfn.XLOOKUP(H1097,INDIRECT("'TV_"&amp;B1097&amp;"'!B:B"),INDIRECT("'TV_"&amp;B1097&amp;"'!C:C"),0)-_xlfn.XLOOKUP(H1097,INDIRECT("'TV_"&amp;B1097&amp;"'!B:B"),INDIRECT("'TV_"&amp;B1097&amp;"'!D:D"),0),""),"")</f>
        <v/>
      </c>
      <c r="L1097" s="122"/>
      <c r="M1097" s="122"/>
      <c r="N1097" s="123" t="str">
        <f t="shared" ca="1" si="21"/>
        <v/>
      </c>
      <c r="P1097" s="122"/>
      <c r="AD1097" s="145"/>
    </row>
    <row r="1098" spans="1:30" s="121" customFormat="1" ht="14.25" x14ac:dyDescent="0.3">
      <c r="A1098" s="24"/>
      <c r="C1098" s="151"/>
      <c r="I1098" s="123" t="str" cm="1">
        <f t="array" aca="1" ref="I1098" ca="1">IF(N1098="Ativo",IFERROR(_xlfn.XLOOKUP(H1098,INDIRECT("'TV_"&amp;B1098&amp;"'!B:B"),INDIRECT("'TV_"&amp;B1098&amp;"'!C:C"),0)-_xlfn.XLOOKUP(H1098,INDIRECT("'TV_"&amp;B1098&amp;"'!B:B"),INDIRECT("'TV_"&amp;B1098&amp;"'!D:D"),0),""),"")</f>
        <v/>
      </c>
      <c r="L1098" s="122"/>
      <c r="M1098" s="122"/>
      <c r="N1098" s="123" t="str">
        <f t="shared" ca="1" si="21"/>
        <v/>
      </c>
      <c r="P1098" s="122"/>
      <c r="AD1098" s="145"/>
    </row>
    <row r="1099" spans="1:30" s="121" customFormat="1" ht="14.25" x14ac:dyDescent="0.3">
      <c r="A1099" s="24"/>
      <c r="C1099" s="151"/>
      <c r="I1099" s="123" t="str" cm="1">
        <f t="array" aca="1" ref="I1099" ca="1">IF(N1099="Ativo",IFERROR(_xlfn.XLOOKUP(H1099,INDIRECT("'TV_"&amp;B1099&amp;"'!B:B"),INDIRECT("'TV_"&amp;B1099&amp;"'!C:C"),0)-_xlfn.XLOOKUP(H1099,INDIRECT("'TV_"&amp;B1099&amp;"'!B:B"),INDIRECT("'TV_"&amp;B1099&amp;"'!D:D"),0),""),"")</f>
        <v/>
      </c>
      <c r="L1099" s="122"/>
      <c r="M1099" s="122"/>
      <c r="N1099" s="123" t="str">
        <f t="shared" ca="1" si="21"/>
        <v/>
      </c>
      <c r="P1099" s="122"/>
      <c r="AD1099" s="145"/>
    </row>
    <row r="1100" spans="1:30" s="121" customFormat="1" ht="14.25" x14ac:dyDescent="0.3">
      <c r="A1100" s="24"/>
      <c r="C1100" s="151"/>
      <c r="I1100" s="123" t="str" cm="1">
        <f t="array" aca="1" ref="I1100" ca="1">IF(N1100="Ativo",IFERROR(_xlfn.XLOOKUP(H1100,INDIRECT("'TV_"&amp;B1100&amp;"'!B:B"),INDIRECT("'TV_"&amp;B1100&amp;"'!C:C"),0)-_xlfn.XLOOKUP(H1100,INDIRECT("'TV_"&amp;B1100&amp;"'!B:B"),INDIRECT("'TV_"&amp;B1100&amp;"'!D:D"),0),""),"")</f>
        <v/>
      </c>
      <c r="L1100" s="122"/>
      <c r="M1100" s="122"/>
      <c r="N1100" s="123" t="str">
        <f t="shared" ca="1" si="21"/>
        <v/>
      </c>
      <c r="P1100" s="122"/>
      <c r="AD1100" s="145"/>
    </row>
    <row r="1101" spans="1:30" s="121" customFormat="1" ht="14.25" x14ac:dyDescent="0.3">
      <c r="A1101" s="24"/>
      <c r="C1101" s="151"/>
      <c r="I1101" s="123" t="str" cm="1">
        <f t="array" aca="1" ref="I1101" ca="1">IF(N1101="Ativo",IFERROR(_xlfn.XLOOKUP(H1101,INDIRECT("'TV_"&amp;B1101&amp;"'!B:B"),INDIRECT("'TV_"&amp;B1101&amp;"'!C:C"),0)-_xlfn.XLOOKUP(H1101,INDIRECT("'TV_"&amp;B1101&amp;"'!B:B"),INDIRECT("'TV_"&amp;B1101&amp;"'!D:D"),0),""),"")</f>
        <v/>
      </c>
      <c r="L1101" s="122"/>
      <c r="M1101" s="122"/>
      <c r="N1101" s="123" t="str">
        <f t="shared" ca="1" si="21"/>
        <v/>
      </c>
      <c r="P1101" s="122"/>
      <c r="AD1101" s="145"/>
    </row>
    <row r="1102" spans="1:30" s="121" customFormat="1" ht="14.25" x14ac:dyDescent="0.3">
      <c r="A1102" s="24"/>
      <c r="C1102" s="151"/>
      <c r="I1102" s="123" t="str" cm="1">
        <f t="array" aca="1" ref="I1102" ca="1">IF(N1102="Ativo",IFERROR(_xlfn.XLOOKUP(H1102,INDIRECT("'TV_"&amp;B1102&amp;"'!B:B"),INDIRECT("'TV_"&amp;B1102&amp;"'!C:C"),0)-_xlfn.XLOOKUP(H1102,INDIRECT("'TV_"&amp;B1102&amp;"'!B:B"),INDIRECT("'TV_"&amp;B1102&amp;"'!D:D"),0),""),"")</f>
        <v/>
      </c>
      <c r="L1102" s="122"/>
      <c r="M1102" s="122"/>
      <c r="N1102" s="123" t="str">
        <f t="shared" ca="1" si="21"/>
        <v/>
      </c>
      <c r="P1102" s="122"/>
      <c r="AD1102" s="145"/>
    </row>
    <row r="1103" spans="1:30" s="121" customFormat="1" ht="14.25" x14ac:dyDescent="0.3">
      <c r="A1103" s="24"/>
      <c r="C1103" s="151"/>
      <c r="I1103" s="123" t="str" cm="1">
        <f t="array" aca="1" ref="I1103" ca="1">IF(N1103="Ativo",IFERROR(_xlfn.XLOOKUP(H1103,INDIRECT("'TV_"&amp;B1103&amp;"'!B:B"),INDIRECT("'TV_"&amp;B1103&amp;"'!C:C"),0)-_xlfn.XLOOKUP(H1103,INDIRECT("'TV_"&amp;B1103&amp;"'!B:B"),INDIRECT("'TV_"&amp;B1103&amp;"'!D:D"),0),""),"")</f>
        <v/>
      </c>
      <c r="L1103" s="122"/>
      <c r="M1103" s="122"/>
      <c r="N1103" s="123" t="str">
        <f t="shared" ca="1" si="21"/>
        <v/>
      </c>
      <c r="P1103" s="122"/>
      <c r="AD1103" s="145"/>
    </row>
    <row r="1104" spans="1:30" s="121" customFormat="1" ht="14.25" x14ac:dyDescent="0.3">
      <c r="A1104" s="24"/>
      <c r="C1104" s="151"/>
      <c r="I1104" s="123" t="str" cm="1">
        <f t="array" aca="1" ref="I1104" ca="1">IF(N1104="Ativo",IFERROR(_xlfn.XLOOKUP(H1104,INDIRECT("'TV_"&amp;B1104&amp;"'!B:B"),INDIRECT("'TV_"&amp;B1104&amp;"'!C:C"),0)-_xlfn.XLOOKUP(H1104,INDIRECT("'TV_"&amp;B1104&amp;"'!B:B"),INDIRECT("'TV_"&amp;B1104&amp;"'!D:D"),0),""),"")</f>
        <v/>
      </c>
      <c r="L1104" s="122"/>
      <c r="M1104" s="122"/>
      <c r="N1104" s="123" t="str">
        <f t="shared" ca="1" si="21"/>
        <v/>
      </c>
      <c r="P1104" s="122"/>
      <c r="AD1104" s="145"/>
    </row>
    <row r="1105" spans="1:30" s="121" customFormat="1" ht="14.25" x14ac:dyDescent="0.3">
      <c r="A1105" s="24"/>
      <c r="C1105" s="151"/>
      <c r="I1105" s="123" t="str" cm="1">
        <f t="array" aca="1" ref="I1105" ca="1">IF(N1105="Ativo",IFERROR(_xlfn.XLOOKUP(H1105,INDIRECT("'TV_"&amp;B1105&amp;"'!B:B"),INDIRECT("'TV_"&amp;B1105&amp;"'!C:C"),0)-_xlfn.XLOOKUP(H1105,INDIRECT("'TV_"&amp;B1105&amp;"'!B:B"),INDIRECT("'TV_"&amp;B1105&amp;"'!D:D"),0),""),"")</f>
        <v/>
      </c>
      <c r="L1105" s="122"/>
      <c r="M1105" s="122"/>
      <c r="N1105" s="123" t="str">
        <f t="shared" ca="1" si="21"/>
        <v/>
      </c>
      <c r="P1105" s="122"/>
      <c r="AD1105" s="145"/>
    </row>
    <row r="1106" spans="1:30" s="121" customFormat="1" ht="14.25" x14ac:dyDescent="0.3">
      <c r="A1106" s="24"/>
      <c r="C1106" s="151"/>
      <c r="I1106" s="123" t="str" cm="1">
        <f t="array" aca="1" ref="I1106" ca="1">IF(N1106="Ativo",IFERROR(_xlfn.XLOOKUP(H1106,INDIRECT("'TV_"&amp;B1106&amp;"'!B:B"),INDIRECT("'TV_"&amp;B1106&amp;"'!C:C"),0)-_xlfn.XLOOKUP(H1106,INDIRECT("'TV_"&amp;B1106&amp;"'!B:B"),INDIRECT("'TV_"&amp;B1106&amp;"'!D:D"),0),""),"")</f>
        <v/>
      </c>
      <c r="L1106" s="122"/>
      <c r="M1106" s="122"/>
      <c r="N1106" s="123" t="str">
        <f t="shared" ca="1" si="21"/>
        <v/>
      </c>
      <c r="P1106" s="122"/>
      <c r="AD1106" s="145"/>
    </row>
    <row r="1107" spans="1:30" s="121" customFormat="1" ht="14.25" x14ac:dyDescent="0.3">
      <c r="A1107" s="24"/>
      <c r="C1107" s="151"/>
      <c r="I1107" s="123" t="str" cm="1">
        <f t="array" aca="1" ref="I1107" ca="1">IF(N1107="Ativo",IFERROR(_xlfn.XLOOKUP(H1107,INDIRECT("'TV_"&amp;B1107&amp;"'!B:B"),INDIRECT("'TV_"&amp;B1107&amp;"'!C:C"),0)-_xlfn.XLOOKUP(H1107,INDIRECT("'TV_"&amp;B1107&amp;"'!B:B"),INDIRECT("'TV_"&amp;B1107&amp;"'!D:D"),0),""),"")</f>
        <v/>
      </c>
      <c r="L1107" s="122"/>
      <c r="M1107" s="122"/>
      <c r="N1107" s="123" t="str">
        <f t="shared" ca="1" si="21"/>
        <v/>
      </c>
      <c r="P1107" s="122"/>
      <c r="AD1107" s="145"/>
    </row>
    <row r="1108" spans="1:30" s="121" customFormat="1" ht="14.25" x14ac:dyDescent="0.3">
      <c r="A1108" s="24"/>
      <c r="C1108" s="151"/>
      <c r="I1108" s="123" t="str" cm="1">
        <f t="array" aca="1" ref="I1108" ca="1">IF(N1108="Ativo",IFERROR(_xlfn.XLOOKUP(H1108,INDIRECT("'TV_"&amp;B1108&amp;"'!B:B"),INDIRECT("'TV_"&amp;B1108&amp;"'!C:C"),0)-_xlfn.XLOOKUP(H1108,INDIRECT("'TV_"&amp;B1108&amp;"'!B:B"),INDIRECT("'TV_"&amp;B1108&amp;"'!D:D"),0),""),"")</f>
        <v/>
      </c>
      <c r="L1108" s="122"/>
      <c r="M1108" s="122"/>
      <c r="N1108" s="123" t="str">
        <f t="shared" ca="1" si="21"/>
        <v/>
      </c>
      <c r="P1108" s="122"/>
      <c r="AD1108" s="145"/>
    </row>
    <row r="1109" spans="1:30" s="121" customFormat="1" ht="14.25" x14ac:dyDescent="0.3">
      <c r="A1109" s="24"/>
      <c r="C1109" s="151"/>
      <c r="I1109" s="123" t="str" cm="1">
        <f t="array" aca="1" ref="I1109" ca="1">IF(N1109="Ativo",IFERROR(_xlfn.XLOOKUP(H1109,INDIRECT("'TV_"&amp;B1109&amp;"'!B:B"),INDIRECT("'TV_"&amp;B1109&amp;"'!C:C"),0)-_xlfn.XLOOKUP(H1109,INDIRECT("'TV_"&amp;B1109&amp;"'!B:B"),INDIRECT("'TV_"&amp;B1109&amp;"'!D:D"),0),""),"")</f>
        <v/>
      </c>
      <c r="L1109" s="122"/>
      <c r="M1109" s="122"/>
      <c r="N1109" s="123" t="str">
        <f t="shared" ca="1" si="21"/>
        <v/>
      </c>
      <c r="P1109" s="122"/>
      <c r="AD1109" s="145"/>
    </row>
    <row r="1110" spans="1:30" s="121" customFormat="1" ht="14.25" x14ac:dyDescent="0.3">
      <c r="A1110" s="24"/>
      <c r="C1110" s="151"/>
      <c r="I1110" s="123" t="str" cm="1">
        <f t="array" aca="1" ref="I1110" ca="1">IF(N1110="Ativo",IFERROR(_xlfn.XLOOKUP(H1110,INDIRECT("'TV_"&amp;B1110&amp;"'!B:B"),INDIRECT("'TV_"&amp;B1110&amp;"'!C:C"),0)-_xlfn.XLOOKUP(H1110,INDIRECT("'TV_"&amp;B1110&amp;"'!B:B"),INDIRECT("'TV_"&amp;B1110&amp;"'!D:D"),0),""),"")</f>
        <v/>
      </c>
      <c r="L1110" s="122"/>
      <c r="M1110" s="122"/>
      <c r="N1110" s="123" t="str">
        <f t="shared" ca="1" si="21"/>
        <v/>
      </c>
      <c r="P1110" s="122"/>
      <c r="AD1110" s="145"/>
    </row>
    <row r="1111" spans="1:30" s="121" customFormat="1" ht="14.25" x14ac:dyDescent="0.3">
      <c r="A1111" s="24"/>
      <c r="C1111" s="151"/>
      <c r="I1111" s="123" t="str" cm="1">
        <f t="array" aca="1" ref="I1111" ca="1">IF(N1111="Ativo",IFERROR(_xlfn.XLOOKUP(H1111,INDIRECT("'TV_"&amp;B1111&amp;"'!B:B"),INDIRECT("'TV_"&amp;B1111&amp;"'!C:C"),0)-_xlfn.XLOOKUP(H1111,INDIRECT("'TV_"&amp;B1111&amp;"'!B:B"),INDIRECT("'TV_"&amp;B1111&amp;"'!D:D"),0),""),"")</f>
        <v/>
      </c>
      <c r="L1111" s="122"/>
      <c r="M1111" s="122"/>
      <c r="N1111" s="123" t="str">
        <f t="shared" ca="1" si="21"/>
        <v/>
      </c>
      <c r="P1111" s="122"/>
      <c r="AD1111" s="145"/>
    </row>
    <row r="1112" spans="1:30" s="121" customFormat="1" ht="14.25" x14ac:dyDescent="0.3">
      <c r="A1112" s="24"/>
      <c r="C1112" s="151"/>
      <c r="I1112" s="123" t="str" cm="1">
        <f t="array" aca="1" ref="I1112" ca="1">IF(N1112="Ativo",IFERROR(_xlfn.XLOOKUP(H1112,INDIRECT("'TV_"&amp;B1112&amp;"'!B:B"),INDIRECT("'TV_"&amp;B1112&amp;"'!C:C"),0)-_xlfn.XLOOKUP(H1112,INDIRECT("'TV_"&amp;B1112&amp;"'!B:B"),INDIRECT("'TV_"&amp;B1112&amp;"'!D:D"),0),""),"")</f>
        <v/>
      </c>
      <c r="L1112" s="122"/>
      <c r="M1112" s="122"/>
      <c r="N1112" s="123" t="str">
        <f t="shared" ref="N1112:N1175" ca="1" si="22">IF(M1112="","",IF(O1112="Em negociação",IF(TODAY()-L1112&gt;5,"Inativo","Ativo"),IF(O1112="Instalado",IF(IF(K$2=FALSE,I$1,TODAY())&lt;=M1112,"Ativo","Inativo"),IF(O1112="Fechamento",IF(IF(K$2=FALSE,I$1,TODAY())&lt;=M1112,"Ativo","Inativo"),"Inativo"))))</f>
        <v/>
      </c>
      <c r="P1112" s="122"/>
      <c r="AD1112" s="145"/>
    </row>
    <row r="1113" spans="1:30" s="121" customFormat="1" ht="14.25" x14ac:dyDescent="0.3">
      <c r="A1113" s="24"/>
      <c r="C1113" s="151"/>
      <c r="I1113" s="123" t="str" cm="1">
        <f t="array" aca="1" ref="I1113" ca="1">IF(N1113="Ativo",IFERROR(_xlfn.XLOOKUP(H1113,INDIRECT("'TV_"&amp;B1113&amp;"'!B:B"),INDIRECT("'TV_"&amp;B1113&amp;"'!C:C"),0)-_xlfn.XLOOKUP(H1113,INDIRECT("'TV_"&amp;B1113&amp;"'!B:B"),INDIRECT("'TV_"&amp;B1113&amp;"'!D:D"),0),""),"")</f>
        <v/>
      </c>
      <c r="L1113" s="122"/>
      <c r="M1113" s="122"/>
      <c r="N1113" s="123" t="str">
        <f t="shared" ca="1" si="22"/>
        <v/>
      </c>
      <c r="P1113" s="122"/>
      <c r="AD1113" s="145"/>
    </row>
    <row r="1114" spans="1:30" s="121" customFormat="1" ht="14.25" x14ac:dyDescent="0.3">
      <c r="A1114" s="24"/>
      <c r="C1114" s="151"/>
      <c r="I1114" s="123" t="str" cm="1">
        <f t="array" aca="1" ref="I1114" ca="1">IF(N1114="Ativo",IFERROR(_xlfn.XLOOKUP(H1114,INDIRECT("'TV_"&amp;B1114&amp;"'!B:B"),INDIRECT("'TV_"&amp;B1114&amp;"'!C:C"),0)-_xlfn.XLOOKUP(H1114,INDIRECT("'TV_"&amp;B1114&amp;"'!B:B"),INDIRECT("'TV_"&amp;B1114&amp;"'!D:D"),0),""),"")</f>
        <v/>
      </c>
      <c r="L1114" s="122"/>
      <c r="M1114" s="122"/>
      <c r="N1114" s="123" t="str">
        <f t="shared" ca="1" si="22"/>
        <v/>
      </c>
      <c r="P1114" s="122"/>
      <c r="AD1114" s="145"/>
    </row>
    <row r="1115" spans="1:30" s="121" customFormat="1" ht="14.25" x14ac:dyDescent="0.3">
      <c r="A1115" s="24"/>
      <c r="C1115" s="151"/>
      <c r="I1115" s="123" t="str" cm="1">
        <f t="array" aca="1" ref="I1115" ca="1">IF(N1115="Ativo",IFERROR(_xlfn.XLOOKUP(H1115,INDIRECT("'TV_"&amp;B1115&amp;"'!B:B"),INDIRECT("'TV_"&amp;B1115&amp;"'!C:C"),0)-_xlfn.XLOOKUP(H1115,INDIRECT("'TV_"&amp;B1115&amp;"'!B:B"),INDIRECT("'TV_"&amp;B1115&amp;"'!D:D"),0),""),"")</f>
        <v/>
      </c>
      <c r="L1115" s="122"/>
      <c r="M1115" s="122"/>
      <c r="N1115" s="123" t="str">
        <f t="shared" ca="1" si="22"/>
        <v/>
      </c>
      <c r="P1115" s="122"/>
      <c r="AD1115" s="145"/>
    </row>
    <row r="1116" spans="1:30" s="121" customFormat="1" ht="14.25" x14ac:dyDescent="0.3">
      <c r="A1116" s="24"/>
      <c r="C1116" s="151"/>
      <c r="I1116" s="123" t="str" cm="1">
        <f t="array" aca="1" ref="I1116" ca="1">IF(N1116="Ativo",IFERROR(_xlfn.XLOOKUP(H1116,INDIRECT("'TV_"&amp;B1116&amp;"'!B:B"),INDIRECT("'TV_"&amp;B1116&amp;"'!C:C"),0)-_xlfn.XLOOKUP(H1116,INDIRECT("'TV_"&amp;B1116&amp;"'!B:B"),INDIRECT("'TV_"&amp;B1116&amp;"'!D:D"),0),""),"")</f>
        <v/>
      </c>
      <c r="L1116" s="122"/>
      <c r="M1116" s="122"/>
      <c r="N1116" s="123" t="str">
        <f t="shared" ca="1" si="22"/>
        <v/>
      </c>
      <c r="P1116" s="122"/>
      <c r="AD1116" s="145"/>
    </row>
    <row r="1117" spans="1:30" s="121" customFormat="1" ht="14.25" x14ac:dyDescent="0.3">
      <c r="A1117" s="24"/>
      <c r="C1117" s="151"/>
      <c r="I1117" s="123" t="str" cm="1">
        <f t="array" aca="1" ref="I1117" ca="1">IF(N1117="Ativo",IFERROR(_xlfn.XLOOKUP(H1117,INDIRECT("'TV_"&amp;B1117&amp;"'!B:B"),INDIRECT("'TV_"&amp;B1117&amp;"'!C:C"),0)-_xlfn.XLOOKUP(H1117,INDIRECT("'TV_"&amp;B1117&amp;"'!B:B"),INDIRECT("'TV_"&amp;B1117&amp;"'!D:D"),0),""),"")</f>
        <v/>
      </c>
      <c r="L1117" s="122"/>
      <c r="M1117" s="122"/>
      <c r="N1117" s="123" t="str">
        <f t="shared" ca="1" si="22"/>
        <v/>
      </c>
      <c r="P1117" s="122"/>
      <c r="AD1117" s="145"/>
    </row>
    <row r="1118" spans="1:30" s="121" customFormat="1" ht="14.25" x14ac:dyDescent="0.3">
      <c r="A1118" s="24"/>
      <c r="C1118" s="151"/>
      <c r="I1118" s="123" t="str" cm="1">
        <f t="array" aca="1" ref="I1118" ca="1">IF(N1118="Ativo",IFERROR(_xlfn.XLOOKUP(H1118,INDIRECT("'TV_"&amp;B1118&amp;"'!B:B"),INDIRECT("'TV_"&amp;B1118&amp;"'!C:C"),0)-_xlfn.XLOOKUP(H1118,INDIRECT("'TV_"&amp;B1118&amp;"'!B:B"),INDIRECT("'TV_"&amp;B1118&amp;"'!D:D"),0),""),"")</f>
        <v/>
      </c>
      <c r="L1118" s="122"/>
      <c r="M1118" s="122"/>
      <c r="N1118" s="123" t="str">
        <f t="shared" ca="1" si="22"/>
        <v/>
      </c>
      <c r="P1118" s="122"/>
      <c r="AD1118" s="145"/>
    </row>
    <row r="1119" spans="1:30" s="121" customFormat="1" ht="14.25" x14ac:dyDescent="0.3">
      <c r="A1119" s="24"/>
      <c r="C1119" s="151"/>
      <c r="I1119" s="123" t="str" cm="1">
        <f t="array" aca="1" ref="I1119" ca="1">IF(N1119="Ativo",IFERROR(_xlfn.XLOOKUP(H1119,INDIRECT("'TV_"&amp;B1119&amp;"'!B:B"),INDIRECT("'TV_"&amp;B1119&amp;"'!C:C"),0)-_xlfn.XLOOKUP(H1119,INDIRECT("'TV_"&amp;B1119&amp;"'!B:B"),INDIRECT("'TV_"&amp;B1119&amp;"'!D:D"),0),""),"")</f>
        <v/>
      </c>
      <c r="L1119" s="122"/>
      <c r="M1119" s="122"/>
      <c r="N1119" s="123" t="str">
        <f t="shared" ca="1" si="22"/>
        <v/>
      </c>
      <c r="P1119" s="122"/>
      <c r="AD1119" s="145"/>
    </row>
    <row r="1120" spans="1:30" s="121" customFormat="1" ht="14.25" x14ac:dyDescent="0.3">
      <c r="A1120" s="24"/>
      <c r="C1120" s="151"/>
      <c r="I1120" s="123" t="str" cm="1">
        <f t="array" aca="1" ref="I1120" ca="1">IF(N1120="Ativo",IFERROR(_xlfn.XLOOKUP(H1120,INDIRECT("'TV_"&amp;B1120&amp;"'!B:B"),INDIRECT("'TV_"&amp;B1120&amp;"'!C:C"),0)-_xlfn.XLOOKUP(H1120,INDIRECT("'TV_"&amp;B1120&amp;"'!B:B"),INDIRECT("'TV_"&amp;B1120&amp;"'!D:D"),0),""),"")</f>
        <v/>
      </c>
      <c r="L1120" s="122"/>
      <c r="M1120" s="122"/>
      <c r="N1120" s="123" t="str">
        <f t="shared" ca="1" si="22"/>
        <v/>
      </c>
      <c r="P1120" s="122"/>
      <c r="AD1120" s="145"/>
    </row>
    <row r="1121" spans="1:30" s="121" customFormat="1" ht="14.25" x14ac:dyDescent="0.3">
      <c r="A1121" s="24"/>
      <c r="C1121" s="151"/>
      <c r="I1121" s="123" t="str" cm="1">
        <f t="array" aca="1" ref="I1121" ca="1">IF(N1121="Ativo",IFERROR(_xlfn.XLOOKUP(H1121,INDIRECT("'TV_"&amp;B1121&amp;"'!B:B"),INDIRECT("'TV_"&amp;B1121&amp;"'!C:C"),0)-_xlfn.XLOOKUP(H1121,INDIRECT("'TV_"&amp;B1121&amp;"'!B:B"),INDIRECT("'TV_"&amp;B1121&amp;"'!D:D"),0),""),"")</f>
        <v/>
      </c>
      <c r="L1121" s="122"/>
      <c r="M1121" s="122"/>
      <c r="N1121" s="123" t="str">
        <f t="shared" ca="1" si="22"/>
        <v/>
      </c>
      <c r="P1121" s="122"/>
      <c r="AD1121" s="145"/>
    </row>
    <row r="1122" spans="1:30" s="121" customFormat="1" ht="14.25" x14ac:dyDescent="0.3">
      <c r="A1122" s="24"/>
      <c r="C1122" s="151"/>
      <c r="I1122" s="123" t="str" cm="1">
        <f t="array" aca="1" ref="I1122" ca="1">IF(N1122="Ativo",IFERROR(_xlfn.XLOOKUP(H1122,INDIRECT("'TV_"&amp;B1122&amp;"'!B:B"),INDIRECT("'TV_"&amp;B1122&amp;"'!C:C"),0)-_xlfn.XLOOKUP(H1122,INDIRECT("'TV_"&amp;B1122&amp;"'!B:B"),INDIRECT("'TV_"&amp;B1122&amp;"'!D:D"),0),""),"")</f>
        <v/>
      </c>
      <c r="L1122" s="122"/>
      <c r="M1122" s="122"/>
      <c r="N1122" s="123" t="str">
        <f t="shared" ca="1" si="22"/>
        <v/>
      </c>
      <c r="P1122" s="122"/>
      <c r="AD1122" s="145"/>
    </row>
    <row r="1123" spans="1:30" s="121" customFormat="1" ht="14.25" x14ac:dyDescent="0.3">
      <c r="A1123" s="24"/>
      <c r="C1123" s="151"/>
      <c r="I1123" s="123" t="str" cm="1">
        <f t="array" aca="1" ref="I1123" ca="1">IF(N1123="Ativo",IFERROR(_xlfn.XLOOKUP(H1123,INDIRECT("'TV_"&amp;B1123&amp;"'!B:B"),INDIRECT("'TV_"&amp;B1123&amp;"'!C:C"),0)-_xlfn.XLOOKUP(H1123,INDIRECT("'TV_"&amp;B1123&amp;"'!B:B"),INDIRECT("'TV_"&amp;B1123&amp;"'!D:D"),0),""),"")</f>
        <v/>
      </c>
      <c r="L1123" s="122"/>
      <c r="M1123" s="122"/>
      <c r="N1123" s="123" t="str">
        <f t="shared" ca="1" si="22"/>
        <v/>
      </c>
      <c r="P1123" s="122"/>
      <c r="AD1123" s="145"/>
    </row>
    <row r="1124" spans="1:30" s="121" customFormat="1" ht="14.25" x14ac:dyDescent="0.3">
      <c r="A1124" s="24"/>
      <c r="C1124" s="151"/>
      <c r="I1124" s="123" t="str" cm="1">
        <f t="array" aca="1" ref="I1124" ca="1">IF(N1124="Ativo",IFERROR(_xlfn.XLOOKUP(H1124,INDIRECT("'TV_"&amp;B1124&amp;"'!B:B"),INDIRECT("'TV_"&amp;B1124&amp;"'!C:C"),0)-_xlfn.XLOOKUP(H1124,INDIRECT("'TV_"&amp;B1124&amp;"'!B:B"),INDIRECT("'TV_"&amp;B1124&amp;"'!D:D"),0),""),"")</f>
        <v/>
      </c>
      <c r="L1124" s="122"/>
      <c r="M1124" s="122"/>
      <c r="N1124" s="123" t="str">
        <f t="shared" ca="1" si="22"/>
        <v/>
      </c>
      <c r="P1124" s="122"/>
      <c r="AD1124" s="145"/>
    </row>
    <row r="1125" spans="1:30" s="121" customFormat="1" ht="14.25" x14ac:dyDescent="0.3">
      <c r="A1125" s="24"/>
      <c r="C1125" s="151"/>
      <c r="I1125" s="123" t="str" cm="1">
        <f t="array" aca="1" ref="I1125" ca="1">IF(N1125="Ativo",IFERROR(_xlfn.XLOOKUP(H1125,INDIRECT("'TV_"&amp;B1125&amp;"'!B:B"),INDIRECT("'TV_"&amp;B1125&amp;"'!C:C"),0)-_xlfn.XLOOKUP(H1125,INDIRECT("'TV_"&amp;B1125&amp;"'!B:B"),INDIRECT("'TV_"&amp;B1125&amp;"'!D:D"),0),""),"")</f>
        <v/>
      </c>
      <c r="L1125" s="122"/>
      <c r="M1125" s="122"/>
      <c r="N1125" s="123" t="str">
        <f t="shared" ca="1" si="22"/>
        <v/>
      </c>
      <c r="P1125" s="122"/>
      <c r="AD1125" s="145"/>
    </row>
    <row r="1126" spans="1:30" s="121" customFormat="1" ht="14.25" x14ac:dyDescent="0.3">
      <c r="A1126" s="24"/>
      <c r="C1126" s="151"/>
      <c r="I1126" s="123" t="str" cm="1">
        <f t="array" aca="1" ref="I1126" ca="1">IF(N1126="Ativo",IFERROR(_xlfn.XLOOKUP(H1126,INDIRECT("'TV_"&amp;B1126&amp;"'!B:B"),INDIRECT("'TV_"&amp;B1126&amp;"'!C:C"),0)-_xlfn.XLOOKUP(H1126,INDIRECT("'TV_"&amp;B1126&amp;"'!B:B"),INDIRECT("'TV_"&amp;B1126&amp;"'!D:D"),0),""),"")</f>
        <v/>
      </c>
      <c r="L1126" s="122"/>
      <c r="M1126" s="122"/>
      <c r="N1126" s="123" t="str">
        <f t="shared" ca="1" si="22"/>
        <v/>
      </c>
      <c r="P1126" s="122"/>
      <c r="AD1126" s="145"/>
    </row>
    <row r="1127" spans="1:30" s="121" customFormat="1" ht="14.25" x14ac:dyDescent="0.3">
      <c r="A1127" s="24"/>
      <c r="C1127" s="151"/>
      <c r="I1127" s="123" t="str" cm="1">
        <f t="array" aca="1" ref="I1127" ca="1">IF(N1127="Ativo",IFERROR(_xlfn.XLOOKUP(H1127,INDIRECT("'TV_"&amp;B1127&amp;"'!B:B"),INDIRECT("'TV_"&amp;B1127&amp;"'!C:C"),0)-_xlfn.XLOOKUP(H1127,INDIRECT("'TV_"&amp;B1127&amp;"'!B:B"),INDIRECT("'TV_"&amp;B1127&amp;"'!D:D"),0),""),"")</f>
        <v/>
      </c>
      <c r="L1127" s="122"/>
      <c r="M1127" s="122"/>
      <c r="N1127" s="123" t="str">
        <f t="shared" ca="1" si="22"/>
        <v/>
      </c>
      <c r="P1127" s="122"/>
      <c r="AD1127" s="145"/>
    </row>
    <row r="1128" spans="1:30" s="121" customFormat="1" ht="14.25" x14ac:dyDescent="0.3">
      <c r="A1128" s="24"/>
      <c r="C1128" s="151"/>
      <c r="I1128" s="123" t="str" cm="1">
        <f t="array" aca="1" ref="I1128" ca="1">IF(N1128="Ativo",IFERROR(_xlfn.XLOOKUP(H1128,INDIRECT("'TV_"&amp;B1128&amp;"'!B:B"),INDIRECT("'TV_"&amp;B1128&amp;"'!C:C"),0)-_xlfn.XLOOKUP(H1128,INDIRECT("'TV_"&amp;B1128&amp;"'!B:B"),INDIRECT("'TV_"&amp;B1128&amp;"'!D:D"),0),""),"")</f>
        <v/>
      </c>
      <c r="L1128" s="122"/>
      <c r="M1128" s="122"/>
      <c r="N1128" s="123" t="str">
        <f t="shared" ca="1" si="22"/>
        <v/>
      </c>
      <c r="P1128" s="122"/>
      <c r="AD1128" s="145"/>
    </row>
    <row r="1129" spans="1:30" s="121" customFormat="1" ht="14.25" x14ac:dyDescent="0.3">
      <c r="A1129" s="24"/>
      <c r="C1129" s="151"/>
      <c r="I1129" s="123" t="str" cm="1">
        <f t="array" aca="1" ref="I1129" ca="1">IF(N1129="Ativo",IFERROR(_xlfn.XLOOKUP(H1129,INDIRECT("'TV_"&amp;B1129&amp;"'!B:B"),INDIRECT("'TV_"&amp;B1129&amp;"'!C:C"),0)-_xlfn.XLOOKUP(H1129,INDIRECT("'TV_"&amp;B1129&amp;"'!B:B"),INDIRECT("'TV_"&amp;B1129&amp;"'!D:D"),0),""),"")</f>
        <v/>
      </c>
      <c r="L1129" s="122"/>
      <c r="M1129" s="122"/>
      <c r="N1129" s="123" t="str">
        <f t="shared" ca="1" si="22"/>
        <v/>
      </c>
      <c r="P1129" s="122"/>
      <c r="AD1129" s="145"/>
    </row>
    <row r="1130" spans="1:30" s="121" customFormat="1" ht="14.25" x14ac:dyDescent="0.3">
      <c r="A1130" s="24"/>
      <c r="C1130" s="151"/>
      <c r="I1130" s="123" t="str" cm="1">
        <f t="array" aca="1" ref="I1130" ca="1">IF(N1130="Ativo",IFERROR(_xlfn.XLOOKUP(H1130,INDIRECT("'TV_"&amp;B1130&amp;"'!B:B"),INDIRECT("'TV_"&amp;B1130&amp;"'!C:C"),0)-_xlfn.XLOOKUP(H1130,INDIRECT("'TV_"&amp;B1130&amp;"'!B:B"),INDIRECT("'TV_"&amp;B1130&amp;"'!D:D"),0),""),"")</f>
        <v/>
      </c>
      <c r="L1130" s="122"/>
      <c r="M1130" s="122"/>
      <c r="N1130" s="123" t="str">
        <f t="shared" ca="1" si="22"/>
        <v/>
      </c>
      <c r="P1130" s="122"/>
      <c r="AD1130" s="145"/>
    </row>
    <row r="1131" spans="1:30" s="121" customFormat="1" ht="14.25" x14ac:dyDescent="0.3">
      <c r="A1131" s="24"/>
      <c r="C1131" s="151"/>
      <c r="I1131" s="123" t="str" cm="1">
        <f t="array" aca="1" ref="I1131" ca="1">IF(N1131="Ativo",IFERROR(_xlfn.XLOOKUP(H1131,INDIRECT("'TV_"&amp;B1131&amp;"'!B:B"),INDIRECT("'TV_"&amp;B1131&amp;"'!C:C"),0)-_xlfn.XLOOKUP(H1131,INDIRECT("'TV_"&amp;B1131&amp;"'!B:B"),INDIRECT("'TV_"&amp;B1131&amp;"'!D:D"),0),""),"")</f>
        <v/>
      </c>
      <c r="L1131" s="122"/>
      <c r="M1131" s="122"/>
      <c r="N1131" s="123" t="str">
        <f t="shared" ca="1" si="22"/>
        <v/>
      </c>
      <c r="P1131" s="122"/>
      <c r="AD1131" s="145"/>
    </row>
    <row r="1132" spans="1:30" s="121" customFormat="1" ht="14.25" x14ac:dyDescent="0.3">
      <c r="A1132" s="24"/>
      <c r="C1132" s="151"/>
      <c r="I1132" s="123" t="str" cm="1">
        <f t="array" aca="1" ref="I1132" ca="1">IF(N1132="Ativo",IFERROR(_xlfn.XLOOKUP(H1132,INDIRECT("'TV_"&amp;B1132&amp;"'!B:B"),INDIRECT("'TV_"&amp;B1132&amp;"'!C:C"),0)-_xlfn.XLOOKUP(H1132,INDIRECT("'TV_"&amp;B1132&amp;"'!B:B"),INDIRECT("'TV_"&amp;B1132&amp;"'!D:D"),0),""),"")</f>
        <v/>
      </c>
      <c r="L1132" s="122"/>
      <c r="M1132" s="122"/>
      <c r="N1132" s="123" t="str">
        <f t="shared" ca="1" si="22"/>
        <v/>
      </c>
      <c r="P1132" s="122"/>
      <c r="AD1132" s="145"/>
    </row>
    <row r="1133" spans="1:30" s="121" customFormat="1" ht="14.25" x14ac:dyDescent="0.3">
      <c r="A1133" s="24"/>
      <c r="C1133" s="151"/>
      <c r="I1133" s="123" t="str" cm="1">
        <f t="array" aca="1" ref="I1133" ca="1">IF(N1133="Ativo",IFERROR(_xlfn.XLOOKUP(H1133,INDIRECT("'TV_"&amp;B1133&amp;"'!B:B"),INDIRECT("'TV_"&amp;B1133&amp;"'!C:C"),0)-_xlfn.XLOOKUP(H1133,INDIRECT("'TV_"&amp;B1133&amp;"'!B:B"),INDIRECT("'TV_"&amp;B1133&amp;"'!D:D"),0),""),"")</f>
        <v/>
      </c>
      <c r="L1133" s="122"/>
      <c r="M1133" s="122"/>
      <c r="N1133" s="123" t="str">
        <f t="shared" ca="1" si="22"/>
        <v/>
      </c>
      <c r="P1133" s="122"/>
      <c r="AD1133" s="145"/>
    </row>
    <row r="1134" spans="1:30" s="121" customFormat="1" ht="14.25" x14ac:dyDescent="0.3">
      <c r="A1134" s="24"/>
      <c r="C1134" s="151"/>
      <c r="I1134" s="123" t="str" cm="1">
        <f t="array" aca="1" ref="I1134" ca="1">IF(N1134="Ativo",IFERROR(_xlfn.XLOOKUP(H1134,INDIRECT("'TV_"&amp;B1134&amp;"'!B:B"),INDIRECT("'TV_"&amp;B1134&amp;"'!C:C"),0)-_xlfn.XLOOKUP(H1134,INDIRECT("'TV_"&amp;B1134&amp;"'!B:B"),INDIRECT("'TV_"&amp;B1134&amp;"'!D:D"),0),""),"")</f>
        <v/>
      </c>
      <c r="L1134" s="122"/>
      <c r="M1134" s="122"/>
      <c r="N1134" s="123" t="str">
        <f t="shared" ca="1" si="22"/>
        <v/>
      </c>
      <c r="P1134" s="122"/>
      <c r="AD1134" s="145"/>
    </row>
    <row r="1135" spans="1:30" s="121" customFormat="1" ht="14.25" x14ac:dyDescent="0.3">
      <c r="A1135" s="24"/>
      <c r="C1135" s="151"/>
      <c r="I1135" s="123" t="str" cm="1">
        <f t="array" aca="1" ref="I1135" ca="1">IF(N1135="Ativo",IFERROR(_xlfn.XLOOKUP(H1135,INDIRECT("'TV_"&amp;B1135&amp;"'!B:B"),INDIRECT("'TV_"&amp;B1135&amp;"'!C:C"),0)-_xlfn.XLOOKUP(H1135,INDIRECT("'TV_"&amp;B1135&amp;"'!B:B"),INDIRECT("'TV_"&amp;B1135&amp;"'!D:D"),0),""),"")</f>
        <v/>
      </c>
      <c r="L1135" s="122"/>
      <c r="M1135" s="122"/>
      <c r="N1135" s="123" t="str">
        <f t="shared" ca="1" si="22"/>
        <v/>
      </c>
      <c r="P1135" s="122"/>
      <c r="AD1135" s="145"/>
    </row>
    <row r="1136" spans="1:30" s="121" customFormat="1" ht="14.25" x14ac:dyDescent="0.3">
      <c r="A1136" s="24"/>
      <c r="C1136" s="151"/>
      <c r="I1136" s="123" t="str" cm="1">
        <f t="array" aca="1" ref="I1136" ca="1">IF(N1136="Ativo",IFERROR(_xlfn.XLOOKUP(H1136,INDIRECT("'TV_"&amp;B1136&amp;"'!B:B"),INDIRECT("'TV_"&amp;B1136&amp;"'!C:C"),0)-_xlfn.XLOOKUP(H1136,INDIRECT("'TV_"&amp;B1136&amp;"'!B:B"),INDIRECT("'TV_"&amp;B1136&amp;"'!D:D"),0),""),"")</f>
        <v/>
      </c>
      <c r="L1136" s="122"/>
      <c r="M1136" s="122"/>
      <c r="N1136" s="123" t="str">
        <f t="shared" ca="1" si="22"/>
        <v/>
      </c>
      <c r="P1136" s="122"/>
      <c r="AD1136" s="145"/>
    </row>
    <row r="1137" spans="1:30" s="121" customFormat="1" ht="14.25" x14ac:dyDescent="0.3">
      <c r="A1137" s="24"/>
      <c r="C1137" s="151"/>
      <c r="I1137" s="123" t="str" cm="1">
        <f t="array" aca="1" ref="I1137" ca="1">IF(N1137="Ativo",IFERROR(_xlfn.XLOOKUP(H1137,INDIRECT("'TV_"&amp;B1137&amp;"'!B:B"),INDIRECT("'TV_"&amp;B1137&amp;"'!C:C"),0)-_xlfn.XLOOKUP(H1137,INDIRECT("'TV_"&amp;B1137&amp;"'!B:B"),INDIRECT("'TV_"&amp;B1137&amp;"'!D:D"),0),""),"")</f>
        <v/>
      </c>
      <c r="L1137" s="122"/>
      <c r="M1137" s="122"/>
      <c r="N1137" s="123" t="str">
        <f t="shared" ca="1" si="22"/>
        <v/>
      </c>
      <c r="P1137" s="122"/>
      <c r="AD1137" s="145"/>
    </row>
    <row r="1138" spans="1:30" s="121" customFormat="1" ht="14.25" x14ac:dyDescent="0.3">
      <c r="A1138" s="24"/>
      <c r="C1138" s="151"/>
      <c r="I1138" s="123" t="str" cm="1">
        <f t="array" aca="1" ref="I1138" ca="1">IF(N1138="Ativo",IFERROR(_xlfn.XLOOKUP(H1138,INDIRECT("'TV_"&amp;B1138&amp;"'!B:B"),INDIRECT("'TV_"&amp;B1138&amp;"'!C:C"),0)-_xlfn.XLOOKUP(H1138,INDIRECT("'TV_"&amp;B1138&amp;"'!B:B"),INDIRECT("'TV_"&amp;B1138&amp;"'!D:D"),0),""),"")</f>
        <v/>
      </c>
      <c r="L1138" s="122"/>
      <c r="M1138" s="122"/>
      <c r="N1138" s="123" t="str">
        <f t="shared" ca="1" si="22"/>
        <v/>
      </c>
      <c r="P1138" s="122"/>
      <c r="AD1138" s="145"/>
    </row>
    <row r="1139" spans="1:30" s="121" customFormat="1" ht="14.25" x14ac:dyDescent="0.3">
      <c r="A1139" s="24"/>
      <c r="C1139" s="151"/>
      <c r="I1139" s="123" t="str" cm="1">
        <f t="array" aca="1" ref="I1139" ca="1">IF(N1139="Ativo",IFERROR(_xlfn.XLOOKUP(H1139,INDIRECT("'TV_"&amp;B1139&amp;"'!B:B"),INDIRECT("'TV_"&amp;B1139&amp;"'!C:C"),0)-_xlfn.XLOOKUP(H1139,INDIRECT("'TV_"&amp;B1139&amp;"'!B:B"),INDIRECT("'TV_"&amp;B1139&amp;"'!D:D"),0),""),"")</f>
        <v/>
      </c>
      <c r="L1139" s="122"/>
      <c r="M1139" s="122"/>
      <c r="N1139" s="123" t="str">
        <f t="shared" ca="1" si="22"/>
        <v/>
      </c>
      <c r="P1139" s="122"/>
      <c r="AD1139" s="145"/>
    </row>
    <row r="1140" spans="1:30" s="121" customFormat="1" ht="14.25" x14ac:dyDescent="0.3">
      <c r="A1140" s="24"/>
      <c r="C1140" s="151"/>
      <c r="I1140" s="123" t="str" cm="1">
        <f t="array" aca="1" ref="I1140" ca="1">IF(N1140="Ativo",IFERROR(_xlfn.XLOOKUP(H1140,INDIRECT("'TV_"&amp;B1140&amp;"'!B:B"),INDIRECT("'TV_"&amp;B1140&amp;"'!C:C"),0)-_xlfn.XLOOKUP(H1140,INDIRECT("'TV_"&amp;B1140&amp;"'!B:B"),INDIRECT("'TV_"&amp;B1140&amp;"'!D:D"),0),""),"")</f>
        <v/>
      </c>
      <c r="L1140" s="122"/>
      <c r="M1140" s="122"/>
      <c r="N1140" s="123" t="str">
        <f t="shared" ca="1" si="22"/>
        <v/>
      </c>
      <c r="P1140" s="122"/>
      <c r="AD1140" s="145"/>
    </row>
    <row r="1141" spans="1:30" s="121" customFormat="1" ht="14.25" x14ac:dyDescent="0.3">
      <c r="A1141" s="24"/>
      <c r="C1141" s="151"/>
      <c r="I1141" s="123" t="str" cm="1">
        <f t="array" aca="1" ref="I1141" ca="1">IF(N1141="Ativo",IFERROR(_xlfn.XLOOKUP(H1141,INDIRECT("'TV_"&amp;B1141&amp;"'!B:B"),INDIRECT("'TV_"&amp;B1141&amp;"'!C:C"),0)-_xlfn.XLOOKUP(H1141,INDIRECT("'TV_"&amp;B1141&amp;"'!B:B"),INDIRECT("'TV_"&amp;B1141&amp;"'!D:D"),0),""),"")</f>
        <v/>
      </c>
      <c r="L1141" s="122"/>
      <c r="M1141" s="122"/>
      <c r="N1141" s="123" t="str">
        <f t="shared" ca="1" si="22"/>
        <v/>
      </c>
      <c r="P1141" s="122"/>
      <c r="AD1141" s="145"/>
    </row>
    <row r="1142" spans="1:30" s="121" customFormat="1" ht="14.25" x14ac:dyDescent="0.3">
      <c r="A1142" s="24"/>
      <c r="C1142" s="151"/>
      <c r="I1142" s="123" t="str" cm="1">
        <f t="array" aca="1" ref="I1142" ca="1">IF(N1142="Ativo",IFERROR(_xlfn.XLOOKUP(H1142,INDIRECT("'TV_"&amp;B1142&amp;"'!B:B"),INDIRECT("'TV_"&amp;B1142&amp;"'!C:C"),0)-_xlfn.XLOOKUP(H1142,INDIRECT("'TV_"&amp;B1142&amp;"'!B:B"),INDIRECT("'TV_"&amp;B1142&amp;"'!D:D"),0),""),"")</f>
        <v/>
      </c>
      <c r="L1142" s="122"/>
      <c r="M1142" s="122"/>
      <c r="N1142" s="123" t="str">
        <f t="shared" ca="1" si="22"/>
        <v/>
      </c>
      <c r="P1142" s="122"/>
      <c r="AD1142" s="145"/>
    </row>
    <row r="1143" spans="1:30" s="121" customFormat="1" ht="14.25" x14ac:dyDescent="0.3">
      <c r="A1143" s="24"/>
      <c r="C1143" s="151"/>
      <c r="I1143" s="123" t="str" cm="1">
        <f t="array" aca="1" ref="I1143" ca="1">IF(N1143="Ativo",IFERROR(_xlfn.XLOOKUP(H1143,INDIRECT("'TV_"&amp;B1143&amp;"'!B:B"),INDIRECT("'TV_"&amp;B1143&amp;"'!C:C"),0)-_xlfn.XLOOKUP(H1143,INDIRECT("'TV_"&amp;B1143&amp;"'!B:B"),INDIRECT("'TV_"&amp;B1143&amp;"'!D:D"),0),""),"")</f>
        <v/>
      </c>
      <c r="L1143" s="122"/>
      <c r="M1143" s="122"/>
      <c r="N1143" s="123" t="str">
        <f t="shared" ca="1" si="22"/>
        <v/>
      </c>
      <c r="P1143" s="122"/>
      <c r="AD1143" s="145"/>
    </row>
    <row r="1144" spans="1:30" s="121" customFormat="1" ht="14.25" x14ac:dyDescent="0.3">
      <c r="A1144" s="24"/>
      <c r="C1144" s="151"/>
      <c r="I1144" s="123" t="str" cm="1">
        <f t="array" aca="1" ref="I1144" ca="1">IF(N1144="Ativo",IFERROR(_xlfn.XLOOKUP(H1144,INDIRECT("'TV_"&amp;B1144&amp;"'!B:B"),INDIRECT("'TV_"&amp;B1144&amp;"'!C:C"),0)-_xlfn.XLOOKUP(H1144,INDIRECT("'TV_"&amp;B1144&amp;"'!B:B"),INDIRECT("'TV_"&amp;B1144&amp;"'!D:D"),0),""),"")</f>
        <v/>
      </c>
      <c r="L1144" s="122"/>
      <c r="M1144" s="122"/>
      <c r="N1144" s="123" t="str">
        <f t="shared" ca="1" si="22"/>
        <v/>
      </c>
      <c r="P1144" s="122"/>
      <c r="AD1144" s="145"/>
    </row>
    <row r="1145" spans="1:30" s="121" customFormat="1" ht="14.25" x14ac:dyDescent="0.3">
      <c r="A1145" s="24"/>
      <c r="C1145" s="151"/>
      <c r="I1145" s="123" t="str" cm="1">
        <f t="array" aca="1" ref="I1145" ca="1">IF(N1145="Ativo",IFERROR(_xlfn.XLOOKUP(H1145,INDIRECT("'TV_"&amp;B1145&amp;"'!B:B"),INDIRECT("'TV_"&amp;B1145&amp;"'!C:C"),0)-_xlfn.XLOOKUP(H1145,INDIRECT("'TV_"&amp;B1145&amp;"'!B:B"),INDIRECT("'TV_"&amp;B1145&amp;"'!D:D"),0),""),"")</f>
        <v/>
      </c>
      <c r="L1145" s="122"/>
      <c r="M1145" s="122"/>
      <c r="N1145" s="123" t="str">
        <f t="shared" ca="1" si="22"/>
        <v/>
      </c>
      <c r="P1145" s="122"/>
      <c r="AD1145" s="145"/>
    </row>
    <row r="1146" spans="1:30" s="121" customFormat="1" ht="14.25" x14ac:dyDescent="0.3">
      <c r="A1146" s="24"/>
      <c r="C1146" s="151"/>
      <c r="I1146" s="123" t="str" cm="1">
        <f t="array" aca="1" ref="I1146" ca="1">IF(N1146="Ativo",IFERROR(_xlfn.XLOOKUP(H1146,INDIRECT("'TV_"&amp;B1146&amp;"'!B:B"),INDIRECT("'TV_"&amp;B1146&amp;"'!C:C"),0)-_xlfn.XLOOKUP(H1146,INDIRECT("'TV_"&amp;B1146&amp;"'!B:B"),INDIRECT("'TV_"&amp;B1146&amp;"'!D:D"),0),""),"")</f>
        <v/>
      </c>
      <c r="L1146" s="122"/>
      <c r="M1146" s="122"/>
      <c r="N1146" s="123" t="str">
        <f t="shared" ca="1" si="22"/>
        <v/>
      </c>
      <c r="P1146" s="122"/>
      <c r="AD1146" s="145"/>
    </row>
    <row r="1147" spans="1:30" s="121" customFormat="1" ht="14.25" x14ac:dyDescent="0.3">
      <c r="A1147" s="24"/>
      <c r="C1147" s="151"/>
      <c r="I1147" s="123" t="str" cm="1">
        <f t="array" aca="1" ref="I1147" ca="1">IF(N1147="Ativo",IFERROR(_xlfn.XLOOKUP(H1147,INDIRECT("'TV_"&amp;B1147&amp;"'!B:B"),INDIRECT("'TV_"&amp;B1147&amp;"'!C:C"),0)-_xlfn.XLOOKUP(H1147,INDIRECT("'TV_"&amp;B1147&amp;"'!B:B"),INDIRECT("'TV_"&amp;B1147&amp;"'!D:D"),0),""),"")</f>
        <v/>
      </c>
      <c r="L1147" s="122"/>
      <c r="M1147" s="122"/>
      <c r="N1147" s="123" t="str">
        <f t="shared" ca="1" si="22"/>
        <v/>
      </c>
      <c r="P1147" s="122"/>
      <c r="AD1147" s="145"/>
    </row>
    <row r="1148" spans="1:30" s="121" customFormat="1" ht="14.25" x14ac:dyDescent="0.3">
      <c r="A1148" s="24"/>
      <c r="C1148" s="151"/>
      <c r="I1148" s="123" t="str" cm="1">
        <f t="array" aca="1" ref="I1148" ca="1">IF(N1148="Ativo",IFERROR(_xlfn.XLOOKUP(H1148,INDIRECT("'TV_"&amp;B1148&amp;"'!B:B"),INDIRECT("'TV_"&amp;B1148&amp;"'!C:C"),0)-_xlfn.XLOOKUP(H1148,INDIRECT("'TV_"&amp;B1148&amp;"'!B:B"),INDIRECT("'TV_"&amp;B1148&amp;"'!D:D"),0),""),"")</f>
        <v/>
      </c>
      <c r="L1148" s="122"/>
      <c r="M1148" s="122"/>
      <c r="N1148" s="123" t="str">
        <f t="shared" ca="1" si="22"/>
        <v/>
      </c>
      <c r="P1148" s="122"/>
      <c r="AD1148" s="145"/>
    </row>
    <row r="1149" spans="1:30" s="121" customFormat="1" ht="14.25" x14ac:dyDescent="0.3">
      <c r="A1149" s="24"/>
      <c r="C1149" s="151"/>
      <c r="I1149" s="123" t="str" cm="1">
        <f t="array" aca="1" ref="I1149" ca="1">IF(N1149="Ativo",IFERROR(_xlfn.XLOOKUP(H1149,INDIRECT("'TV_"&amp;B1149&amp;"'!B:B"),INDIRECT("'TV_"&amp;B1149&amp;"'!C:C"),0)-_xlfn.XLOOKUP(H1149,INDIRECT("'TV_"&amp;B1149&amp;"'!B:B"),INDIRECT("'TV_"&amp;B1149&amp;"'!D:D"),0),""),"")</f>
        <v/>
      </c>
      <c r="L1149" s="122"/>
      <c r="M1149" s="122"/>
      <c r="N1149" s="123" t="str">
        <f t="shared" ca="1" si="22"/>
        <v/>
      </c>
      <c r="P1149" s="122"/>
      <c r="AD1149" s="145"/>
    </row>
    <row r="1150" spans="1:30" s="121" customFormat="1" ht="14.25" x14ac:dyDescent="0.3">
      <c r="A1150" s="24"/>
      <c r="C1150" s="151"/>
      <c r="I1150" s="123" t="str" cm="1">
        <f t="array" aca="1" ref="I1150" ca="1">IF(N1150="Ativo",IFERROR(_xlfn.XLOOKUP(H1150,INDIRECT("'TV_"&amp;B1150&amp;"'!B:B"),INDIRECT("'TV_"&amp;B1150&amp;"'!C:C"),0)-_xlfn.XLOOKUP(H1150,INDIRECT("'TV_"&amp;B1150&amp;"'!B:B"),INDIRECT("'TV_"&amp;B1150&amp;"'!D:D"),0),""),"")</f>
        <v/>
      </c>
      <c r="L1150" s="122"/>
      <c r="M1150" s="122"/>
      <c r="N1150" s="123" t="str">
        <f t="shared" ca="1" si="22"/>
        <v/>
      </c>
      <c r="P1150" s="122"/>
      <c r="AD1150" s="145"/>
    </row>
    <row r="1151" spans="1:30" s="121" customFormat="1" ht="14.25" x14ac:dyDescent="0.3">
      <c r="A1151" s="24"/>
      <c r="C1151" s="151"/>
      <c r="I1151" s="123" t="str" cm="1">
        <f t="array" aca="1" ref="I1151" ca="1">IF(N1151="Ativo",IFERROR(_xlfn.XLOOKUP(H1151,INDIRECT("'TV_"&amp;B1151&amp;"'!B:B"),INDIRECT("'TV_"&amp;B1151&amp;"'!C:C"),0)-_xlfn.XLOOKUP(H1151,INDIRECT("'TV_"&amp;B1151&amp;"'!B:B"),INDIRECT("'TV_"&amp;B1151&amp;"'!D:D"),0),""),"")</f>
        <v/>
      </c>
      <c r="L1151" s="122"/>
      <c r="M1151" s="122"/>
      <c r="N1151" s="123" t="str">
        <f t="shared" ca="1" si="22"/>
        <v/>
      </c>
      <c r="P1151" s="122"/>
      <c r="AD1151" s="145"/>
    </row>
    <row r="1152" spans="1:30" s="121" customFormat="1" ht="14.25" x14ac:dyDescent="0.3">
      <c r="A1152" s="24"/>
      <c r="C1152" s="151"/>
      <c r="I1152" s="123" t="str" cm="1">
        <f t="array" aca="1" ref="I1152" ca="1">IF(N1152="Ativo",IFERROR(_xlfn.XLOOKUP(H1152,INDIRECT("'TV_"&amp;B1152&amp;"'!B:B"),INDIRECT("'TV_"&amp;B1152&amp;"'!C:C"),0)-_xlfn.XLOOKUP(H1152,INDIRECT("'TV_"&amp;B1152&amp;"'!B:B"),INDIRECT("'TV_"&amp;B1152&amp;"'!D:D"),0),""),"")</f>
        <v/>
      </c>
      <c r="L1152" s="122"/>
      <c r="M1152" s="122"/>
      <c r="N1152" s="123" t="str">
        <f t="shared" ca="1" si="22"/>
        <v/>
      </c>
      <c r="P1152" s="122"/>
      <c r="AD1152" s="145"/>
    </row>
    <row r="1153" spans="1:30" s="121" customFormat="1" ht="14.25" x14ac:dyDescent="0.3">
      <c r="A1153" s="24"/>
      <c r="C1153" s="151"/>
      <c r="I1153" s="123" t="str" cm="1">
        <f t="array" aca="1" ref="I1153" ca="1">IF(N1153="Ativo",IFERROR(_xlfn.XLOOKUP(H1153,INDIRECT("'TV_"&amp;B1153&amp;"'!B:B"),INDIRECT("'TV_"&amp;B1153&amp;"'!C:C"),0)-_xlfn.XLOOKUP(H1153,INDIRECT("'TV_"&amp;B1153&amp;"'!B:B"),INDIRECT("'TV_"&amp;B1153&amp;"'!D:D"),0),""),"")</f>
        <v/>
      </c>
      <c r="L1153" s="122"/>
      <c r="M1153" s="122"/>
      <c r="N1153" s="123" t="str">
        <f t="shared" ca="1" si="22"/>
        <v/>
      </c>
      <c r="P1153" s="122"/>
      <c r="AD1153" s="145"/>
    </row>
    <row r="1154" spans="1:30" s="121" customFormat="1" ht="14.25" x14ac:dyDescent="0.3">
      <c r="A1154" s="24"/>
      <c r="C1154" s="151"/>
      <c r="I1154" s="123" t="str" cm="1">
        <f t="array" aca="1" ref="I1154" ca="1">IF(N1154="Ativo",IFERROR(_xlfn.XLOOKUP(H1154,INDIRECT("'TV_"&amp;B1154&amp;"'!B:B"),INDIRECT("'TV_"&amp;B1154&amp;"'!C:C"),0)-_xlfn.XLOOKUP(H1154,INDIRECT("'TV_"&amp;B1154&amp;"'!B:B"),INDIRECT("'TV_"&amp;B1154&amp;"'!D:D"),0),""),"")</f>
        <v/>
      </c>
      <c r="L1154" s="122"/>
      <c r="M1154" s="122"/>
      <c r="N1154" s="123" t="str">
        <f t="shared" ca="1" si="22"/>
        <v/>
      </c>
      <c r="P1154" s="122"/>
      <c r="AD1154" s="145"/>
    </row>
    <row r="1155" spans="1:30" s="121" customFormat="1" ht="14.25" x14ac:dyDescent="0.3">
      <c r="A1155" s="24"/>
      <c r="C1155" s="151"/>
      <c r="I1155" s="123" t="str" cm="1">
        <f t="array" aca="1" ref="I1155" ca="1">IF(N1155="Ativo",IFERROR(_xlfn.XLOOKUP(H1155,INDIRECT("'TV_"&amp;B1155&amp;"'!B:B"),INDIRECT("'TV_"&amp;B1155&amp;"'!C:C"),0)-_xlfn.XLOOKUP(H1155,INDIRECT("'TV_"&amp;B1155&amp;"'!B:B"),INDIRECT("'TV_"&amp;B1155&amp;"'!D:D"),0),""),"")</f>
        <v/>
      </c>
      <c r="L1155" s="122"/>
      <c r="M1155" s="122"/>
      <c r="N1155" s="123" t="str">
        <f t="shared" ca="1" si="22"/>
        <v/>
      </c>
      <c r="P1155" s="122"/>
      <c r="AD1155" s="145"/>
    </row>
    <row r="1156" spans="1:30" s="121" customFormat="1" ht="14.25" x14ac:dyDescent="0.3">
      <c r="A1156" s="24"/>
      <c r="C1156" s="151"/>
      <c r="I1156" s="123" t="str" cm="1">
        <f t="array" aca="1" ref="I1156" ca="1">IF(N1156="Ativo",IFERROR(_xlfn.XLOOKUP(H1156,INDIRECT("'TV_"&amp;B1156&amp;"'!B:B"),INDIRECT("'TV_"&amp;B1156&amp;"'!C:C"),0)-_xlfn.XLOOKUP(H1156,INDIRECT("'TV_"&amp;B1156&amp;"'!B:B"),INDIRECT("'TV_"&amp;B1156&amp;"'!D:D"),0),""),"")</f>
        <v/>
      </c>
      <c r="L1156" s="122"/>
      <c r="M1156" s="122"/>
      <c r="N1156" s="123" t="str">
        <f t="shared" ca="1" si="22"/>
        <v/>
      </c>
      <c r="P1156" s="122"/>
      <c r="AD1156" s="145"/>
    </row>
    <row r="1157" spans="1:30" s="121" customFormat="1" ht="14.25" x14ac:dyDescent="0.3">
      <c r="A1157" s="24"/>
      <c r="C1157" s="151"/>
      <c r="I1157" s="123" t="str" cm="1">
        <f t="array" aca="1" ref="I1157" ca="1">IF(N1157="Ativo",IFERROR(_xlfn.XLOOKUP(H1157,INDIRECT("'TV_"&amp;B1157&amp;"'!B:B"),INDIRECT("'TV_"&amp;B1157&amp;"'!C:C"),0)-_xlfn.XLOOKUP(H1157,INDIRECT("'TV_"&amp;B1157&amp;"'!B:B"),INDIRECT("'TV_"&amp;B1157&amp;"'!D:D"),0),""),"")</f>
        <v/>
      </c>
      <c r="L1157" s="122"/>
      <c r="M1157" s="122"/>
      <c r="N1157" s="123" t="str">
        <f t="shared" ca="1" si="22"/>
        <v/>
      </c>
      <c r="P1157" s="122"/>
      <c r="AD1157" s="145"/>
    </row>
    <row r="1158" spans="1:30" s="121" customFormat="1" ht="14.25" x14ac:dyDescent="0.3">
      <c r="A1158" s="24"/>
      <c r="C1158" s="151"/>
      <c r="I1158" s="123" t="str" cm="1">
        <f t="array" aca="1" ref="I1158" ca="1">IF(N1158="Ativo",IFERROR(_xlfn.XLOOKUP(H1158,INDIRECT("'TV_"&amp;B1158&amp;"'!B:B"),INDIRECT("'TV_"&amp;B1158&amp;"'!C:C"),0)-_xlfn.XLOOKUP(H1158,INDIRECT("'TV_"&amp;B1158&amp;"'!B:B"),INDIRECT("'TV_"&amp;B1158&amp;"'!D:D"),0),""),"")</f>
        <v/>
      </c>
      <c r="L1158" s="122"/>
      <c r="M1158" s="122"/>
      <c r="N1158" s="123" t="str">
        <f t="shared" ca="1" si="22"/>
        <v/>
      </c>
      <c r="P1158" s="122"/>
      <c r="AD1158" s="145"/>
    </row>
    <row r="1159" spans="1:30" s="121" customFormat="1" ht="14.25" x14ac:dyDescent="0.3">
      <c r="A1159" s="24"/>
      <c r="C1159" s="151"/>
      <c r="I1159" s="123" t="str" cm="1">
        <f t="array" aca="1" ref="I1159" ca="1">IF(N1159="Ativo",IFERROR(_xlfn.XLOOKUP(H1159,INDIRECT("'TV_"&amp;B1159&amp;"'!B:B"),INDIRECT("'TV_"&amp;B1159&amp;"'!C:C"),0)-_xlfn.XLOOKUP(H1159,INDIRECT("'TV_"&amp;B1159&amp;"'!B:B"),INDIRECT("'TV_"&amp;B1159&amp;"'!D:D"),0),""),"")</f>
        <v/>
      </c>
      <c r="L1159" s="122"/>
      <c r="M1159" s="122"/>
      <c r="N1159" s="123" t="str">
        <f t="shared" ca="1" si="22"/>
        <v/>
      </c>
      <c r="P1159" s="122"/>
      <c r="AD1159" s="145"/>
    </row>
    <row r="1160" spans="1:30" s="121" customFormat="1" ht="14.25" x14ac:dyDescent="0.3">
      <c r="A1160" s="24"/>
      <c r="C1160" s="151"/>
      <c r="I1160" s="123" t="str" cm="1">
        <f t="array" aca="1" ref="I1160" ca="1">IF(N1160="Ativo",IFERROR(_xlfn.XLOOKUP(H1160,INDIRECT("'TV_"&amp;B1160&amp;"'!B:B"),INDIRECT("'TV_"&amp;B1160&amp;"'!C:C"),0)-_xlfn.XLOOKUP(H1160,INDIRECT("'TV_"&amp;B1160&amp;"'!B:B"),INDIRECT("'TV_"&amp;B1160&amp;"'!D:D"),0),""),"")</f>
        <v/>
      </c>
      <c r="L1160" s="122"/>
      <c r="M1160" s="122"/>
      <c r="N1160" s="123" t="str">
        <f t="shared" ca="1" si="22"/>
        <v/>
      </c>
      <c r="P1160" s="122"/>
      <c r="AD1160" s="145"/>
    </row>
    <row r="1161" spans="1:30" s="121" customFormat="1" ht="14.25" x14ac:dyDescent="0.3">
      <c r="A1161" s="24"/>
      <c r="C1161" s="151"/>
      <c r="I1161" s="123" t="str" cm="1">
        <f t="array" aca="1" ref="I1161" ca="1">IF(N1161="Ativo",IFERROR(_xlfn.XLOOKUP(H1161,INDIRECT("'TV_"&amp;B1161&amp;"'!B:B"),INDIRECT("'TV_"&amp;B1161&amp;"'!C:C"),0)-_xlfn.XLOOKUP(H1161,INDIRECT("'TV_"&amp;B1161&amp;"'!B:B"),INDIRECT("'TV_"&amp;B1161&amp;"'!D:D"),0),""),"")</f>
        <v/>
      </c>
      <c r="L1161" s="122"/>
      <c r="M1161" s="122"/>
      <c r="N1161" s="123" t="str">
        <f t="shared" ca="1" si="22"/>
        <v/>
      </c>
      <c r="P1161" s="122"/>
      <c r="AD1161" s="145"/>
    </row>
    <row r="1162" spans="1:30" s="121" customFormat="1" ht="14.25" x14ac:dyDescent="0.3">
      <c r="A1162" s="24"/>
      <c r="C1162" s="151"/>
      <c r="I1162" s="123" t="str" cm="1">
        <f t="array" aca="1" ref="I1162" ca="1">IF(N1162="Ativo",IFERROR(_xlfn.XLOOKUP(H1162,INDIRECT("'TV_"&amp;B1162&amp;"'!B:B"),INDIRECT("'TV_"&amp;B1162&amp;"'!C:C"),0)-_xlfn.XLOOKUP(H1162,INDIRECT("'TV_"&amp;B1162&amp;"'!B:B"),INDIRECT("'TV_"&amp;B1162&amp;"'!D:D"),0),""),"")</f>
        <v/>
      </c>
      <c r="L1162" s="122"/>
      <c r="M1162" s="122"/>
      <c r="N1162" s="123" t="str">
        <f t="shared" ca="1" si="22"/>
        <v/>
      </c>
      <c r="P1162" s="122"/>
      <c r="AD1162" s="145"/>
    </row>
    <row r="1163" spans="1:30" s="121" customFormat="1" ht="14.25" x14ac:dyDescent="0.3">
      <c r="A1163" s="24"/>
      <c r="C1163" s="151"/>
      <c r="I1163" s="123" t="str" cm="1">
        <f t="array" aca="1" ref="I1163" ca="1">IF(N1163="Ativo",IFERROR(_xlfn.XLOOKUP(H1163,INDIRECT("'TV_"&amp;B1163&amp;"'!B:B"),INDIRECT("'TV_"&amp;B1163&amp;"'!C:C"),0)-_xlfn.XLOOKUP(H1163,INDIRECT("'TV_"&amp;B1163&amp;"'!B:B"),INDIRECT("'TV_"&amp;B1163&amp;"'!D:D"),0),""),"")</f>
        <v/>
      </c>
      <c r="L1163" s="122"/>
      <c r="M1163" s="122"/>
      <c r="N1163" s="123" t="str">
        <f t="shared" ca="1" si="22"/>
        <v/>
      </c>
      <c r="P1163" s="122"/>
      <c r="AD1163" s="145"/>
    </row>
    <row r="1164" spans="1:30" s="121" customFormat="1" ht="14.25" x14ac:dyDescent="0.3">
      <c r="A1164" s="24"/>
      <c r="C1164" s="151"/>
      <c r="I1164" s="123" t="str" cm="1">
        <f t="array" aca="1" ref="I1164" ca="1">IF(N1164="Ativo",IFERROR(_xlfn.XLOOKUP(H1164,INDIRECT("'TV_"&amp;B1164&amp;"'!B:B"),INDIRECT("'TV_"&amp;B1164&amp;"'!C:C"),0)-_xlfn.XLOOKUP(H1164,INDIRECT("'TV_"&amp;B1164&amp;"'!B:B"),INDIRECT("'TV_"&amp;B1164&amp;"'!D:D"),0),""),"")</f>
        <v/>
      </c>
      <c r="L1164" s="122"/>
      <c r="M1164" s="122"/>
      <c r="N1164" s="123" t="str">
        <f t="shared" ca="1" si="22"/>
        <v/>
      </c>
      <c r="P1164" s="122"/>
      <c r="AD1164" s="145"/>
    </row>
    <row r="1165" spans="1:30" s="121" customFormat="1" ht="14.25" x14ac:dyDescent="0.3">
      <c r="A1165" s="24"/>
      <c r="C1165" s="151"/>
      <c r="I1165" s="123" t="str" cm="1">
        <f t="array" aca="1" ref="I1165" ca="1">IF(N1165="Ativo",IFERROR(_xlfn.XLOOKUP(H1165,INDIRECT("'TV_"&amp;B1165&amp;"'!B:B"),INDIRECT("'TV_"&amp;B1165&amp;"'!C:C"),0)-_xlfn.XLOOKUP(H1165,INDIRECT("'TV_"&amp;B1165&amp;"'!B:B"),INDIRECT("'TV_"&amp;B1165&amp;"'!D:D"),0),""),"")</f>
        <v/>
      </c>
      <c r="L1165" s="122"/>
      <c r="M1165" s="122"/>
      <c r="N1165" s="123" t="str">
        <f t="shared" ca="1" si="22"/>
        <v/>
      </c>
      <c r="P1165" s="122"/>
      <c r="AD1165" s="145"/>
    </row>
    <row r="1166" spans="1:30" s="121" customFormat="1" ht="14.25" x14ac:dyDescent="0.3">
      <c r="A1166" s="24"/>
      <c r="C1166" s="151"/>
      <c r="I1166" s="123" t="str" cm="1">
        <f t="array" aca="1" ref="I1166" ca="1">IF(N1166="Ativo",IFERROR(_xlfn.XLOOKUP(H1166,INDIRECT("'TV_"&amp;B1166&amp;"'!B:B"),INDIRECT("'TV_"&amp;B1166&amp;"'!C:C"),0)-_xlfn.XLOOKUP(H1166,INDIRECT("'TV_"&amp;B1166&amp;"'!B:B"),INDIRECT("'TV_"&amp;B1166&amp;"'!D:D"),0),""),"")</f>
        <v/>
      </c>
      <c r="L1166" s="122"/>
      <c r="M1166" s="122"/>
      <c r="N1166" s="123" t="str">
        <f t="shared" ca="1" si="22"/>
        <v/>
      </c>
      <c r="P1166" s="122"/>
      <c r="AD1166" s="145"/>
    </row>
    <row r="1167" spans="1:30" s="121" customFormat="1" ht="14.25" x14ac:dyDescent="0.3">
      <c r="A1167" s="24"/>
      <c r="C1167" s="151"/>
      <c r="I1167" s="123" t="str" cm="1">
        <f t="array" aca="1" ref="I1167" ca="1">IF(N1167="Ativo",IFERROR(_xlfn.XLOOKUP(H1167,INDIRECT("'TV_"&amp;B1167&amp;"'!B:B"),INDIRECT("'TV_"&amp;B1167&amp;"'!C:C"),0)-_xlfn.XLOOKUP(H1167,INDIRECT("'TV_"&amp;B1167&amp;"'!B:B"),INDIRECT("'TV_"&amp;B1167&amp;"'!D:D"),0),""),"")</f>
        <v/>
      </c>
      <c r="L1167" s="122"/>
      <c r="M1167" s="122"/>
      <c r="N1167" s="123" t="str">
        <f t="shared" ca="1" si="22"/>
        <v/>
      </c>
      <c r="P1167" s="122"/>
      <c r="AD1167" s="145"/>
    </row>
    <row r="1168" spans="1:30" s="121" customFormat="1" ht="14.25" x14ac:dyDescent="0.3">
      <c r="A1168" s="24"/>
      <c r="C1168" s="151"/>
      <c r="I1168" s="123" t="str" cm="1">
        <f t="array" aca="1" ref="I1168" ca="1">IF(N1168="Ativo",IFERROR(_xlfn.XLOOKUP(H1168,INDIRECT("'TV_"&amp;B1168&amp;"'!B:B"),INDIRECT("'TV_"&amp;B1168&amp;"'!C:C"),0)-_xlfn.XLOOKUP(H1168,INDIRECT("'TV_"&amp;B1168&amp;"'!B:B"),INDIRECT("'TV_"&amp;B1168&amp;"'!D:D"),0),""),"")</f>
        <v/>
      </c>
      <c r="L1168" s="122"/>
      <c r="M1168" s="122"/>
      <c r="N1168" s="123" t="str">
        <f t="shared" ca="1" si="22"/>
        <v/>
      </c>
      <c r="P1168" s="122"/>
      <c r="AD1168" s="145"/>
    </row>
    <row r="1169" spans="1:30" s="121" customFormat="1" ht="14.25" x14ac:dyDescent="0.3">
      <c r="A1169" s="24"/>
      <c r="C1169" s="151"/>
      <c r="I1169" s="123" t="str" cm="1">
        <f t="array" aca="1" ref="I1169" ca="1">IF(N1169="Ativo",IFERROR(_xlfn.XLOOKUP(H1169,INDIRECT("'TV_"&amp;B1169&amp;"'!B:B"),INDIRECT("'TV_"&amp;B1169&amp;"'!C:C"),0)-_xlfn.XLOOKUP(H1169,INDIRECT("'TV_"&amp;B1169&amp;"'!B:B"),INDIRECT("'TV_"&amp;B1169&amp;"'!D:D"),0),""),"")</f>
        <v/>
      </c>
      <c r="L1169" s="122"/>
      <c r="M1169" s="122"/>
      <c r="N1169" s="123" t="str">
        <f t="shared" ca="1" si="22"/>
        <v/>
      </c>
      <c r="P1169" s="122"/>
      <c r="AD1169" s="145"/>
    </row>
    <row r="1170" spans="1:30" s="121" customFormat="1" ht="14.25" x14ac:dyDescent="0.3">
      <c r="A1170" s="24"/>
      <c r="C1170" s="151"/>
      <c r="I1170" s="123" t="str" cm="1">
        <f t="array" aca="1" ref="I1170" ca="1">IF(N1170="Ativo",IFERROR(_xlfn.XLOOKUP(H1170,INDIRECT("'TV_"&amp;B1170&amp;"'!B:B"),INDIRECT("'TV_"&amp;B1170&amp;"'!C:C"),0)-_xlfn.XLOOKUP(H1170,INDIRECT("'TV_"&amp;B1170&amp;"'!B:B"),INDIRECT("'TV_"&amp;B1170&amp;"'!D:D"),0),""),"")</f>
        <v/>
      </c>
      <c r="L1170" s="122"/>
      <c r="M1170" s="122"/>
      <c r="N1170" s="123" t="str">
        <f t="shared" ca="1" si="22"/>
        <v/>
      </c>
      <c r="P1170" s="122"/>
      <c r="AD1170" s="145"/>
    </row>
    <row r="1171" spans="1:30" s="121" customFormat="1" ht="14.25" x14ac:dyDescent="0.3">
      <c r="A1171" s="24"/>
      <c r="C1171" s="151"/>
      <c r="I1171" s="123" t="str" cm="1">
        <f t="array" aca="1" ref="I1171" ca="1">IF(N1171="Ativo",IFERROR(_xlfn.XLOOKUP(H1171,INDIRECT("'TV_"&amp;B1171&amp;"'!B:B"),INDIRECT("'TV_"&amp;B1171&amp;"'!C:C"),0)-_xlfn.XLOOKUP(H1171,INDIRECT("'TV_"&amp;B1171&amp;"'!B:B"),INDIRECT("'TV_"&amp;B1171&amp;"'!D:D"),0),""),"")</f>
        <v/>
      </c>
      <c r="L1171" s="122"/>
      <c r="M1171" s="122"/>
      <c r="N1171" s="123" t="str">
        <f t="shared" ca="1" si="22"/>
        <v/>
      </c>
      <c r="P1171" s="122"/>
      <c r="AD1171" s="145"/>
    </row>
    <row r="1172" spans="1:30" s="121" customFormat="1" ht="14.25" x14ac:dyDescent="0.3">
      <c r="A1172" s="24"/>
      <c r="C1172" s="151"/>
      <c r="I1172" s="123" t="str" cm="1">
        <f t="array" aca="1" ref="I1172" ca="1">IF(N1172="Ativo",IFERROR(_xlfn.XLOOKUP(H1172,INDIRECT("'TV_"&amp;B1172&amp;"'!B:B"),INDIRECT("'TV_"&amp;B1172&amp;"'!C:C"),0)-_xlfn.XLOOKUP(H1172,INDIRECT("'TV_"&amp;B1172&amp;"'!B:B"),INDIRECT("'TV_"&amp;B1172&amp;"'!D:D"),0),""),"")</f>
        <v/>
      </c>
      <c r="L1172" s="122"/>
      <c r="M1172" s="122"/>
      <c r="N1172" s="123" t="str">
        <f t="shared" ca="1" si="22"/>
        <v/>
      </c>
      <c r="P1172" s="122"/>
      <c r="AD1172" s="145"/>
    </row>
    <row r="1173" spans="1:30" s="121" customFormat="1" ht="14.25" x14ac:dyDescent="0.3">
      <c r="A1173" s="24"/>
      <c r="C1173" s="151"/>
      <c r="I1173" s="123" t="str" cm="1">
        <f t="array" aca="1" ref="I1173" ca="1">IF(N1173="Ativo",IFERROR(_xlfn.XLOOKUP(H1173,INDIRECT("'TV_"&amp;B1173&amp;"'!B:B"),INDIRECT("'TV_"&amp;B1173&amp;"'!C:C"),0)-_xlfn.XLOOKUP(H1173,INDIRECT("'TV_"&amp;B1173&amp;"'!B:B"),INDIRECT("'TV_"&amp;B1173&amp;"'!D:D"),0),""),"")</f>
        <v/>
      </c>
      <c r="L1173" s="122"/>
      <c r="M1173" s="122"/>
      <c r="N1173" s="123" t="str">
        <f t="shared" ca="1" si="22"/>
        <v/>
      </c>
      <c r="P1173" s="122"/>
      <c r="AD1173" s="145"/>
    </row>
    <row r="1174" spans="1:30" s="121" customFormat="1" ht="14.25" x14ac:dyDescent="0.3">
      <c r="A1174" s="24"/>
      <c r="C1174" s="151"/>
      <c r="I1174" s="123" t="str" cm="1">
        <f t="array" aca="1" ref="I1174" ca="1">IF(N1174="Ativo",IFERROR(_xlfn.XLOOKUP(H1174,INDIRECT("'TV_"&amp;B1174&amp;"'!B:B"),INDIRECT("'TV_"&amp;B1174&amp;"'!C:C"),0)-_xlfn.XLOOKUP(H1174,INDIRECT("'TV_"&amp;B1174&amp;"'!B:B"),INDIRECT("'TV_"&amp;B1174&amp;"'!D:D"),0),""),"")</f>
        <v/>
      </c>
      <c r="L1174" s="122"/>
      <c r="M1174" s="122"/>
      <c r="N1174" s="123" t="str">
        <f t="shared" ca="1" si="22"/>
        <v/>
      </c>
      <c r="P1174" s="122"/>
      <c r="AD1174" s="145"/>
    </row>
    <row r="1175" spans="1:30" s="121" customFormat="1" ht="14.25" x14ac:dyDescent="0.3">
      <c r="A1175" s="24"/>
      <c r="C1175" s="151"/>
      <c r="I1175" s="123" t="str" cm="1">
        <f t="array" aca="1" ref="I1175" ca="1">IF(N1175="Ativo",IFERROR(_xlfn.XLOOKUP(H1175,INDIRECT("'TV_"&amp;B1175&amp;"'!B:B"),INDIRECT("'TV_"&amp;B1175&amp;"'!C:C"),0)-_xlfn.XLOOKUP(H1175,INDIRECT("'TV_"&amp;B1175&amp;"'!B:B"),INDIRECT("'TV_"&amp;B1175&amp;"'!D:D"),0),""),"")</f>
        <v/>
      </c>
      <c r="L1175" s="122"/>
      <c r="M1175" s="122"/>
      <c r="N1175" s="123" t="str">
        <f t="shared" ca="1" si="22"/>
        <v/>
      </c>
      <c r="P1175" s="122"/>
      <c r="AD1175" s="145"/>
    </row>
    <row r="1176" spans="1:30" s="121" customFormat="1" ht="14.25" x14ac:dyDescent="0.3">
      <c r="A1176" s="24"/>
      <c r="C1176" s="151"/>
      <c r="I1176" s="123" t="str" cm="1">
        <f t="array" aca="1" ref="I1176" ca="1">IF(N1176="Ativo",IFERROR(_xlfn.XLOOKUP(H1176,INDIRECT("'TV_"&amp;B1176&amp;"'!B:B"),INDIRECT("'TV_"&amp;B1176&amp;"'!C:C"),0)-_xlfn.XLOOKUP(H1176,INDIRECT("'TV_"&amp;B1176&amp;"'!B:B"),INDIRECT("'TV_"&amp;B1176&amp;"'!D:D"),0),""),"")</f>
        <v/>
      </c>
      <c r="L1176" s="122"/>
      <c r="M1176" s="122"/>
      <c r="N1176" s="123" t="str">
        <f t="shared" ref="N1176:N1238" ca="1" si="23">IF(M1176="","",IF(O1176="Em negociação",IF(TODAY()-L1176&gt;5,"Inativo","Ativo"),IF(O1176="Instalado",IF(IF(K$2=FALSE,I$1,TODAY())&lt;=M1176,"Ativo","Inativo"),IF(O1176="Fechamento",IF(IF(K$2=FALSE,I$1,TODAY())&lt;=M1176,"Ativo","Inativo"),"Inativo"))))</f>
        <v/>
      </c>
      <c r="P1176" s="122"/>
      <c r="AD1176" s="145"/>
    </row>
    <row r="1177" spans="1:30" s="121" customFormat="1" ht="14.25" x14ac:dyDescent="0.3">
      <c r="A1177" s="24"/>
      <c r="C1177" s="151"/>
      <c r="I1177" s="123" t="str" cm="1">
        <f t="array" aca="1" ref="I1177" ca="1">IF(N1177="Ativo",IFERROR(_xlfn.XLOOKUP(H1177,INDIRECT("'TV_"&amp;B1177&amp;"'!B:B"),INDIRECT("'TV_"&amp;B1177&amp;"'!C:C"),0)-_xlfn.XLOOKUP(H1177,INDIRECT("'TV_"&amp;B1177&amp;"'!B:B"),INDIRECT("'TV_"&amp;B1177&amp;"'!D:D"),0),""),"")</f>
        <v/>
      </c>
      <c r="L1177" s="122"/>
      <c r="M1177" s="122"/>
      <c r="N1177" s="123" t="str">
        <f t="shared" ca="1" si="23"/>
        <v/>
      </c>
      <c r="P1177" s="122"/>
      <c r="AD1177" s="145"/>
    </row>
    <row r="1178" spans="1:30" s="121" customFormat="1" ht="14.25" x14ac:dyDescent="0.3">
      <c r="A1178" s="24"/>
      <c r="C1178" s="151"/>
      <c r="I1178" s="123" t="str" cm="1">
        <f t="array" aca="1" ref="I1178" ca="1">IF(N1178="Ativo",IFERROR(_xlfn.XLOOKUP(H1178,INDIRECT("'TV_"&amp;B1178&amp;"'!B:B"),INDIRECT("'TV_"&amp;B1178&amp;"'!C:C"),0)-_xlfn.XLOOKUP(H1178,INDIRECT("'TV_"&amp;B1178&amp;"'!B:B"),INDIRECT("'TV_"&amp;B1178&amp;"'!D:D"),0),""),"")</f>
        <v/>
      </c>
      <c r="L1178" s="122"/>
      <c r="M1178" s="122"/>
      <c r="N1178" s="123" t="str">
        <f t="shared" ca="1" si="23"/>
        <v/>
      </c>
      <c r="P1178" s="122"/>
      <c r="AD1178" s="145"/>
    </row>
    <row r="1179" spans="1:30" s="121" customFormat="1" ht="14.25" x14ac:dyDescent="0.3">
      <c r="A1179" s="24"/>
      <c r="C1179" s="151"/>
      <c r="I1179" s="123" t="str" cm="1">
        <f t="array" aca="1" ref="I1179" ca="1">IF(N1179="Ativo",IFERROR(_xlfn.XLOOKUP(H1179,INDIRECT("'TV_"&amp;B1179&amp;"'!B:B"),INDIRECT("'TV_"&amp;B1179&amp;"'!C:C"),0)-_xlfn.XLOOKUP(H1179,INDIRECT("'TV_"&amp;B1179&amp;"'!B:B"),INDIRECT("'TV_"&amp;B1179&amp;"'!D:D"),0),""),"")</f>
        <v/>
      </c>
      <c r="L1179" s="122"/>
      <c r="M1179" s="122"/>
      <c r="N1179" s="123" t="str">
        <f t="shared" ca="1" si="23"/>
        <v/>
      </c>
      <c r="P1179" s="122"/>
      <c r="AD1179" s="145"/>
    </row>
    <row r="1180" spans="1:30" s="121" customFormat="1" ht="14.25" x14ac:dyDescent="0.3">
      <c r="A1180" s="24"/>
      <c r="C1180" s="151"/>
      <c r="I1180" s="123" t="str" cm="1">
        <f t="array" aca="1" ref="I1180" ca="1">IF(N1180="Ativo",IFERROR(_xlfn.XLOOKUP(H1180,INDIRECT("'TV_"&amp;B1180&amp;"'!B:B"),INDIRECT("'TV_"&amp;B1180&amp;"'!C:C"),0)-_xlfn.XLOOKUP(H1180,INDIRECT("'TV_"&amp;B1180&amp;"'!B:B"),INDIRECT("'TV_"&amp;B1180&amp;"'!D:D"),0),""),"")</f>
        <v/>
      </c>
      <c r="L1180" s="122"/>
      <c r="M1180" s="122"/>
      <c r="N1180" s="123" t="str">
        <f t="shared" ca="1" si="23"/>
        <v/>
      </c>
      <c r="P1180" s="122"/>
      <c r="AD1180" s="145"/>
    </row>
    <row r="1181" spans="1:30" s="121" customFormat="1" ht="14.25" x14ac:dyDescent="0.3">
      <c r="A1181" s="24"/>
      <c r="C1181" s="151"/>
      <c r="I1181" s="123" t="str" cm="1">
        <f t="array" aca="1" ref="I1181" ca="1">IF(N1181="Ativo",IFERROR(_xlfn.XLOOKUP(H1181,INDIRECT("'TV_"&amp;B1181&amp;"'!B:B"),INDIRECT("'TV_"&amp;B1181&amp;"'!C:C"),0)-_xlfn.XLOOKUP(H1181,INDIRECT("'TV_"&amp;B1181&amp;"'!B:B"),INDIRECT("'TV_"&amp;B1181&amp;"'!D:D"),0),""),"")</f>
        <v/>
      </c>
      <c r="L1181" s="122"/>
      <c r="M1181" s="122"/>
      <c r="N1181" s="123" t="str">
        <f t="shared" ca="1" si="23"/>
        <v/>
      </c>
      <c r="P1181" s="122"/>
      <c r="AD1181" s="145"/>
    </row>
    <row r="1182" spans="1:30" s="121" customFormat="1" ht="14.25" x14ac:dyDescent="0.3">
      <c r="A1182" s="24"/>
      <c r="C1182" s="151"/>
      <c r="I1182" s="123" t="str" cm="1">
        <f t="array" aca="1" ref="I1182" ca="1">IF(N1182="Ativo",IFERROR(_xlfn.XLOOKUP(H1182,INDIRECT("'TV_"&amp;B1182&amp;"'!B:B"),INDIRECT("'TV_"&amp;B1182&amp;"'!C:C"),0)-_xlfn.XLOOKUP(H1182,INDIRECT("'TV_"&amp;B1182&amp;"'!B:B"),INDIRECT("'TV_"&amp;B1182&amp;"'!D:D"),0),""),"")</f>
        <v/>
      </c>
      <c r="L1182" s="122"/>
      <c r="M1182" s="122"/>
      <c r="N1182" s="123" t="str">
        <f t="shared" ca="1" si="23"/>
        <v/>
      </c>
      <c r="P1182" s="122"/>
      <c r="AD1182" s="145"/>
    </row>
    <row r="1183" spans="1:30" s="121" customFormat="1" ht="14.25" x14ac:dyDescent="0.3">
      <c r="A1183" s="24"/>
      <c r="C1183" s="151"/>
      <c r="I1183" s="123" t="str" cm="1">
        <f t="array" aca="1" ref="I1183" ca="1">IF(N1183="Ativo",IFERROR(_xlfn.XLOOKUP(H1183,INDIRECT("'TV_"&amp;B1183&amp;"'!B:B"),INDIRECT("'TV_"&amp;B1183&amp;"'!C:C"),0)-_xlfn.XLOOKUP(H1183,INDIRECT("'TV_"&amp;B1183&amp;"'!B:B"),INDIRECT("'TV_"&amp;B1183&amp;"'!D:D"),0),""),"")</f>
        <v/>
      </c>
      <c r="L1183" s="122"/>
      <c r="M1183" s="122"/>
      <c r="N1183" s="123" t="str">
        <f t="shared" ca="1" si="23"/>
        <v/>
      </c>
      <c r="P1183" s="122"/>
      <c r="AD1183" s="145"/>
    </row>
    <row r="1184" spans="1:30" s="121" customFormat="1" ht="14.25" x14ac:dyDescent="0.3">
      <c r="A1184" s="24"/>
      <c r="C1184" s="151"/>
      <c r="I1184" s="123" t="str" cm="1">
        <f t="array" aca="1" ref="I1184" ca="1">IF(N1184="Ativo",IFERROR(_xlfn.XLOOKUP(H1184,INDIRECT("'TV_"&amp;B1184&amp;"'!B:B"),INDIRECT("'TV_"&amp;B1184&amp;"'!C:C"),0)-_xlfn.XLOOKUP(H1184,INDIRECT("'TV_"&amp;B1184&amp;"'!B:B"),INDIRECT("'TV_"&amp;B1184&amp;"'!D:D"),0),""),"")</f>
        <v/>
      </c>
      <c r="L1184" s="122"/>
      <c r="M1184" s="122"/>
      <c r="N1184" s="123" t="str">
        <f t="shared" ca="1" si="23"/>
        <v/>
      </c>
      <c r="P1184" s="122"/>
      <c r="AD1184" s="145"/>
    </row>
    <row r="1185" spans="1:30" s="121" customFormat="1" ht="14.25" x14ac:dyDescent="0.3">
      <c r="A1185" s="24"/>
      <c r="C1185" s="151"/>
      <c r="I1185" s="123" t="str" cm="1">
        <f t="array" aca="1" ref="I1185" ca="1">IF(N1185="Ativo",IFERROR(_xlfn.XLOOKUP(H1185,INDIRECT("'TV_"&amp;B1185&amp;"'!B:B"),INDIRECT("'TV_"&amp;B1185&amp;"'!C:C"),0)-_xlfn.XLOOKUP(H1185,INDIRECT("'TV_"&amp;B1185&amp;"'!B:B"),INDIRECT("'TV_"&amp;B1185&amp;"'!D:D"),0),""),"")</f>
        <v/>
      </c>
      <c r="L1185" s="122"/>
      <c r="M1185" s="122"/>
      <c r="N1185" s="123" t="str">
        <f t="shared" ca="1" si="23"/>
        <v/>
      </c>
      <c r="P1185" s="122"/>
      <c r="AD1185" s="145"/>
    </row>
    <row r="1186" spans="1:30" s="121" customFormat="1" ht="14.25" x14ac:dyDescent="0.3">
      <c r="A1186" s="24"/>
      <c r="C1186" s="151"/>
      <c r="I1186" s="123" t="str" cm="1">
        <f t="array" aca="1" ref="I1186" ca="1">IF(N1186="Ativo",IFERROR(_xlfn.XLOOKUP(H1186,INDIRECT("'TV_"&amp;B1186&amp;"'!B:B"),INDIRECT("'TV_"&amp;B1186&amp;"'!C:C"),0)-_xlfn.XLOOKUP(H1186,INDIRECT("'TV_"&amp;B1186&amp;"'!B:B"),INDIRECT("'TV_"&amp;B1186&amp;"'!D:D"),0),""),"")</f>
        <v/>
      </c>
      <c r="L1186" s="122"/>
      <c r="M1186" s="122"/>
      <c r="N1186" s="123" t="str">
        <f t="shared" ca="1" si="23"/>
        <v/>
      </c>
      <c r="P1186" s="122"/>
      <c r="AD1186" s="145"/>
    </row>
    <row r="1187" spans="1:30" s="121" customFormat="1" ht="14.25" x14ac:dyDescent="0.3">
      <c r="A1187" s="24"/>
      <c r="C1187" s="151"/>
      <c r="I1187" s="123" t="str" cm="1">
        <f t="array" aca="1" ref="I1187" ca="1">IF(N1187="Ativo",IFERROR(_xlfn.XLOOKUP(H1187,INDIRECT("'TV_"&amp;B1187&amp;"'!B:B"),INDIRECT("'TV_"&amp;B1187&amp;"'!C:C"),0)-_xlfn.XLOOKUP(H1187,INDIRECT("'TV_"&amp;B1187&amp;"'!B:B"),INDIRECT("'TV_"&amp;B1187&amp;"'!D:D"),0),""),"")</f>
        <v/>
      </c>
      <c r="L1187" s="122"/>
      <c r="M1187" s="122"/>
      <c r="N1187" s="123" t="str">
        <f t="shared" ca="1" si="23"/>
        <v/>
      </c>
      <c r="P1187" s="122"/>
      <c r="AD1187" s="145"/>
    </row>
    <row r="1188" spans="1:30" s="121" customFormat="1" ht="14.25" x14ac:dyDescent="0.3">
      <c r="A1188" s="24"/>
      <c r="C1188" s="151"/>
      <c r="I1188" s="123" t="str" cm="1">
        <f t="array" aca="1" ref="I1188" ca="1">IF(N1188="Ativo",IFERROR(_xlfn.XLOOKUP(H1188,INDIRECT("'TV_"&amp;B1188&amp;"'!B:B"),INDIRECT("'TV_"&amp;B1188&amp;"'!C:C"),0)-_xlfn.XLOOKUP(H1188,INDIRECT("'TV_"&amp;B1188&amp;"'!B:B"),INDIRECT("'TV_"&amp;B1188&amp;"'!D:D"),0),""),"")</f>
        <v/>
      </c>
      <c r="L1188" s="122"/>
      <c r="M1188" s="122"/>
      <c r="N1188" s="123" t="str">
        <f t="shared" ca="1" si="23"/>
        <v/>
      </c>
      <c r="P1188" s="122"/>
      <c r="AD1188" s="145"/>
    </row>
    <row r="1189" spans="1:30" s="121" customFormat="1" ht="14.25" x14ac:dyDescent="0.3">
      <c r="A1189" s="24"/>
      <c r="C1189" s="151"/>
      <c r="I1189" s="123" t="str" cm="1">
        <f t="array" aca="1" ref="I1189" ca="1">IF(N1189="Ativo",IFERROR(_xlfn.XLOOKUP(H1189,INDIRECT("'TV_"&amp;B1189&amp;"'!B:B"),INDIRECT("'TV_"&amp;B1189&amp;"'!C:C"),0)-_xlfn.XLOOKUP(H1189,INDIRECT("'TV_"&amp;B1189&amp;"'!B:B"),INDIRECT("'TV_"&amp;B1189&amp;"'!D:D"),0),""),"")</f>
        <v/>
      </c>
      <c r="L1189" s="122"/>
      <c r="M1189" s="122"/>
      <c r="N1189" s="123" t="str">
        <f t="shared" ca="1" si="23"/>
        <v/>
      </c>
      <c r="P1189" s="122"/>
      <c r="AD1189" s="145"/>
    </row>
    <row r="1190" spans="1:30" s="121" customFormat="1" ht="14.25" x14ac:dyDescent="0.3">
      <c r="A1190" s="24"/>
      <c r="C1190" s="151"/>
      <c r="I1190" s="123" t="str" cm="1">
        <f t="array" aca="1" ref="I1190" ca="1">IF(N1190="Ativo",IFERROR(_xlfn.XLOOKUP(H1190,INDIRECT("'TV_"&amp;B1190&amp;"'!B:B"),INDIRECT("'TV_"&amp;B1190&amp;"'!C:C"),0)-_xlfn.XLOOKUP(H1190,INDIRECT("'TV_"&amp;B1190&amp;"'!B:B"),INDIRECT("'TV_"&amp;B1190&amp;"'!D:D"),0),""),"")</f>
        <v/>
      </c>
      <c r="L1190" s="122"/>
      <c r="M1190" s="122"/>
      <c r="N1190" s="123" t="str">
        <f t="shared" ca="1" si="23"/>
        <v/>
      </c>
      <c r="P1190" s="122"/>
      <c r="AD1190" s="145"/>
    </row>
    <row r="1191" spans="1:30" s="121" customFormat="1" ht="14.25" x14ac:dyDescent="0.3">
      <c r="A1191" s="24"/>
      <c r="C1191" s="151"/>
      <c r="I1191" s="123" t="str" cm="1">
        <f t="array" aca="1" ref="I1191" ca="1">IF(N1191="Ativo",IFERROR(_xlfn.XLOOKUP(H1191,INDIRECT("'TV_"&amp;B1191&amp;"'!B:B"),INDIRECT("'TV_"&amp;B1191&amp;"'!C:C"),0)-_xlfn.XLOOKUP(H1191,INDIRECT("'TV_"&amp;B1191&amp;"'!B:B"),INDIRECT("'TV_"&amp;B1191&amp;"'!D:D"),0),""),"")</f>
        <v/>
      </c>
      <c r="L1191" s="122"/>
      <c r="M1191" s="122"/>
      <c r="N1191" s="123" t="str">
        <f t="shared" ca="1" si="23"/>
        <v/>
      </c>
      <c r="P1191" s="122"/>
      <c r="AD1191" s="145"/>
    </row>
    <row r="1192" spans="1:30" s="121" customFormat="1" ht="14.25" x14ac:dyDescent="0.3">
      <c r="A1192" s="24"/>
      <c r="C1192" s="151"/>
      <c r="I1192" s="123" t="str" cm="1">
        <f t="array" aca="1" ref="I1192" ca="1">IF(N1192="Ativo",IFERROR(_xlfn.XLOOKUP(H1192,INDIRECT("'TV_"&amp;B1192&amp;"'!B:B"),INDIRECT("'TV_"&amp;B1192&amp;"'!C:C"),0)-_xlfn.XLOOKUP(H1192,INDIRECT("'TV_"&amp;B1192&amp;"'!B:B"),INDIRECT("'TV_"&amp;B1192&amp;"'!D:D"),0),""),"")</f>
        <v/>
      </c>
      <c r="L1192" s="122"/>
      <c r="M1192" s="122"/>
      <c r="N1192" s="123" t="str">
        <f t="shared" ca="1" si="23"/>
        <v/>
      </c>
      <c r="P1192" s="122"/>
      <c r="AD1192" s="145"/>
    </row>
    <row r="1193" spans="1:30" s="121" customFormat="1" ht="14.25" x14ac:dyDescent="0.3">
      <c r="A1193" s="24"/>
      <c r="C1193" s="151"/>
      <c r="I1193" s="123" t="str" cm="1">
        <f t="array" aca="1" ref="I1193" ca="1">IF(N1193="Ativo",IFERROR(_xlfn.XLOOKUP(H1193,INDIRECT("'TV_"&amp;B1193&amp;"'!B:B"),INDIRECT("'TV_"&amp;B1193&amp;"'!C:C"),0)-_xlfn.XLOOKUP(H1193,INDIRECT("'TV_"&amp;B1193&amp;"'!B:B"),INDIRECT("'TV_"&amp;B1193&amp;"'!D:D"),0),""),"")</f>
        <v/>
      </c>
      <c r="L1193" s="122"/>
      <c r="M1193" s="122"/>
      <c r="N1193" s="123" t="str">
        <f t="shared" ca="1" si="23"/>
        <v/>
      </c>
      <c r="P1193" s="122"/>
      <c r="AD1193" s="145"/>
    </row>
    <row r="1194" spans="1:30" s="121" customFormat="1" ht="14.25" x14ac:dyDescent="0.3">
      <c r="A1194" s="24"/>
      <c r="C1194" s="151"/>
      <c r="I1194" s="123" t="str" cm="1">
        <f t="array" aca="1" ref="I1194" ca="1">IF(N1194="Ativo",IFERROR(_xlfn.XLOOKUP(H1194,INDIRECT("'TV_"&amp;B1194&amp;"'!B:B"),INDIRECT("'TV_"&amp;B1194&amp;"'!C:C"),0)-_xlfn.XLOOKUP(H1194,INDIRECT("'TV_"&amp;B1194&amp;"'!B:B"),INDIRECT("'TV_"&amp;B1194&amp;"'!D:D"),0),""),"")</f>
        <v/>
      </c>
      <c r="L1194" s="122"/>
      <c r="M1194" s="122"/>
      <c r="N1194" s="123" t="str">
        <f t="shared" ca="1" si="23"/>
        <v/>
      </c>
      <c r="P1194" s="122"/>
      <c r="AD1194" s="145"/>
    </row>
    <row r="1195" spans="1:30" s="121" customFormat="1" ht="14.25" x14ac:dyDescent="0.3">
      <c r="A1195" s="24"/>
      <c r="C1195" s="151"/>
      <c r="I1195" s="123" t="str" cm="1">
        <f t="array" aca="1" ref="I1195" ca="1">IF(N1195="Ativo",IFERROR(_xlfn.XLOOKUP(H1195,INDIRECT("'TV_"&amp;B1195&amp;"'!B:B"),INDIRECT("'TV_"&amp;B1195&amp;"'!C:C"),0)-_xlfn.XLOOKUP(H1195,INDIRECT("'TV_"&amp;B1195&amp;"'!B:B"),INDIRECT("'TV_"&amp;B1195&amp;"'!D:D"),0),""),"")</f>
        <v/>
      </c>
      <c r="L1195" s="122"/>
      <c r="M1195" s="122"/>
      <c r="N1195" s="123" t="str">
        <f t="shared" ca="1" si="23"/>
        <v/>
      </c>
      <c r="P1195" s="122"/>
      <c r="AD1195" s="145"/>
    </row>
    <row r="1196" spans="1:30" s="121" customFormat="1" ht="14.25" x14ac:dyDescent="0.3">
      <c r="A1196" s="24"/>
      <c r="C1196" s="151"/>
      <c r="I1196" s="123" t="str" cm="1">
        <f t="array" aca="1" ref="I1196" ca="1">IF(N1196="Ativo",IFERROR(_xlfn.XLOOKUP(H1196,INDIRECT("'TV_"&amp;B1196&amp;"'!B:B"),INDIRECT("'TV_"&amp;B1196&amp;"'!C:C"),0)-_xlfn.XLOOKUP(H1196,INDIRECT("'TV_"&amp;B1196&amp;"'!B:B"),INDIRECT("'TV_"&amp;B1196&amp;"'!D:D"),0),""),"")</f>
        <v/>
      </c>
      <c r="L1196" s="122"/>
      <c r="M1196" s="122"/>
      <c r="N1196" s="123" t="str">
        <f t="shared" ca="1" si="23"/>
        <v/>
      </c>
      <c r="P1196" s="122"/>
      <c r="AD1196" s="145"/>
    </row>
    <row r="1197" spans="1:30" s="121" customFormat="1" ht="14.25" x14ac:dyDescent="0.3">
      <c r="A1197" s="24"/>
      <c r="C1197" s="151"/>
      <c r="I1197" s="123" t="str" cm="1">
        <f t="array" aca="1" ref="I1197" ca="1">IF(N1197="Ativo",IFERROR(_xlfn.XLOOKUP(H1197,INDIRECT("'TV_"&amp;B1197&amp;"'!B:B"),INDIRECT("'TV_"&amp;B1197&amp;"'!C:C"),0)-_xlfn.XLOOKUP(H1197,INDIRECT("'TV_"&amp;B1197&amp;"'!B:B"),INDIRECT("'TV_"&amp;B1197&amp;"'!D:D"),0),""),"")</f>
        <v/>
      </c>
      <c r="L1197" s="122"/>
      <c r="M1197" s="122"/>
      <c r="N1197" s="123" t="str">
        <f t="shared" ca="1" si="23"/>
        <v/>
      </c>
      <c r="P1197" s="122"/>
      <c r="AD1197" s="145"/>
    </row>
    <row r="1198" spans="1:30" s="121" customFormat="1" ht="14.25" x14ac:dyDescent="0.3">
      <c r="A1198" s="24"/>
      <c r="C1198" s="151"/>
      <c r="I1198" s="123" t="str" cm="1">
        <f t="array" aca="1" ref="I1198" ca="1">IF(N1198="Ativo",IFERROR(_xlfn.XLOOKUP(H1198,INDIRECT("'TV_"&amp;B1198&amp;"'!B:B"),INDIRECT("'TV_"&amp;B1198&amp;"'!C:C"),0)-_xlfn.XLOOKUP(H1198,INDIRECT("'TV_"&amp;B1198&amp;"'!B:B"),INDIRECT("'TV_"&amp;B1198&amp;"'!D:D"),0),""),"")</f>
        <v/>
      </c>
      <c r="L1198" s="122"/>
      <c r="M1198" s="122"/>
      <c r="N1198" s="123" t="str">
        <f t="shared" ca="1" si="23"/>
        <v/>
      </c>
      <c r="P1198" s="122"/>
      <c r="AD1198" s="145"/>
    </row>
    <row r="1199" spans="1:30" s="121" customFormat="1" ht="14.25" x14ac:dyDescent="0.3">
      <c r="A1199" s="24"/>
      <c r="C1199" s="151"/>
      <c r="I1199" s="123" t="str" cm="1">
        <f t="array" aca="1" ref="I1199" ca="1">IF(N1199="Ativo",IFERROR(_xlfn.XLOOKUP(H1199,INDIRECT("'TV_"&amp;B1199&amp;"'!B:B"),INDIRECT("'TV_"&amp;B1199&amp;"'!C:C"),0)-_xlfn.XLOOKUP(H1199,INDIRECT("'TV_"&amp;B1199&amp;"'!B:B"),INDIRECT("'TV_"&amp;B1199&amp;"'!D:D"),0),""),"")</f>
        <v/>
      </c>
      <c r="L1199" s="122"/>
      <c r="M1199" s="122"/>
      <c r="N1199" s="123" t="str">
        <f t="shared" ca="1" si="23"/>
        <v/>
      </c>
      <c r="P1199" s="122"/>
      <c r="AD1199" s="145"/>
    </row>
    <row r="1200" spans="1:30" s="121" customFormat="1" ht="14.25" x14ac:dyDescent="0.3">
      <c r="A1200" s="24"/>
      <c r="C1200" s="151"/>
      <c r="I1200" s="123" t="str" cm="1">
        <f t="array" aca="1" ref="I1200" ca="1">IF(N1200="Ativo",IFERROR(_xlfn.XLOOKUP(H1200,INDIRECT("'TV_"&amp;B1200&amp;"'!B:B"),INDIRECT("'TV_"&amp;B1200&amp;"'!C:C"),0)-_xlfn.XLOOKUP(H1200,INDIRECT("'TV_"&amp;B1200&amp;"'!B:B"),INDIRECT("'TV_"&amp;B1200&amp;"'!D:D"),0),""),"")</f>
        <v/>
      </c>
      <c r="L1200" s="122"/>
      <c r="M1200" s="122"/>
      <c r="N1200" s="123" t="str">
        <f t="shared" ca="1" si="23"/>
        <v/>
      </c>
      <c r="P1200" s="122"/>
      <c r="AD1200" s="145"/>
    </row>
    <row r="1201" spans="1:30" s="121" customFormat="1" ht="14.25" x14ac:dyDescent="0.3">
      <c r="A1201" s="24"/>
      <c r="C1201" s="151"/>
      <c r="I1201" s="123" t="str" cm="1">
        <f t="array" aca="1" ref="I1201" ca="1">IF(N1201="Ativo",IFERROR(_xlfn.XLOOKUP(H1201,INDIRECT("'TV_"&amp;B1201&amp;"'!B:B"),INDIRECT("'TV_"&amp;B1201&amp;"'!C:C"),0)-_xlfn.XLOOKUP(H1201,INDIRECT("'TV_"&amp;B1201&amp;"'!B:B"),INDIRECT("'TV_"&amp;B1201&amp;"'!D:D"),0),""),"")</f>
        <v/>
      </c>
      <c r="L1201" s="122"/>
      <c r="M1201" s="122"/>
      <c r="N1201" s="123" t="str">
        <f t="shared" ca="1" si="23"/>
        <v/>
      </c>
      <c r="P1201" s="122"/>
      <c r="AD1201" s="145"/>
    </row>
    <row r="1202" spans="1:30" s="121" customFormat="1" ht="14.25" x14ac:dyDescent="0.3">
      <c r="A1202" s="24"/>
      <c r="C1202" s="151"/>
      <c r="I1202" s="123" t="str" cm="1">
        <f t="array" aca="1" ref="I1202" ca="1">IF(N1202="Ativo",IFERROR(_xlfn.XLOOKUP(H1202,INDIRECT("'TV_"&amp;B1202&amp;"'!B:B"),INDIRECT("'TV_"&amp;B1202&amp;"'!C:C"),0)-_xlfn.XLOOKUP(H1202,INDIRECT("'TV_"&amp;B1202&amp;"'!B:B"),INDIRECT("'TV_"&amp;B1202&amp;"'!D:D"),0),""),"")</f>
        <v/>
      </c>
      <c r="L1202" s="122"/>
      <c r="M1202" s="122"/>
      <c r="N1202" s="123" t="str">
        <f t="shared" ca="1" si="23"/>
        <v/>
      </c>
      <c r="P1202" s="122"/>
      <c r="AD1202" s="145"/>
    </row>
    <row r="1203" spans="1:30" s="121" customFormat="1" ht="14.25" x14ac:dyDescent="0.3">
      <c r="A1203" s="24"/>
      <c r="C1203" s="151"/>
      <c r="I1203" s="123" t="str" cm="1">
        <f t="array" aca="1" ref="I1203" ca="1">IF(N1203="Ativo",IFERROR(_xlfn.XLOOKUP(H1203,INDIRECT("'TV_"&amp;B1203&amp;"'!B:B"),INDIRECT("'TV_"&amp;B1203&amp;"'!C:C"),0)-_xlfn.XLOOKUP(H1203,INDIRECT("'TV_"&amp;B1203&amp;"'!B:B"),INDIRECT("'TV_"&amp;B1203&amp;"'!D:D"),0),""),"")</f>
        <v/>
      </c>
      <c r="L1203" s="122"/>
      <c r="M1203" s="122"/>
      <c r="N1203" s="123" t="str">
        <f t="shared" ca="1" si="23"/>
        <v/>
      </c>
      <c r="P1203" s="122"/>
      <c r="AD1203" s="145"/>
    </row>
    <row r="1204" spans="1:30" s="121" customFormat="1" ht="14.25" x14ac:dyDescent="0.3">
      <c r="A1204" s="24"/>
      <c r="C1204" s="151"/>
      <c r="I1204" s="123" t="str" cm="1">
        <f t="array" aca="1" ref="I1204" ca="1">IF(N1204="Ativo",IFERROR(_xlfn.XLOOKUP(H1204,INDIRECT("'TV_"&amp;B1204&amp;"'!B:B"),INDIRECT("'TV_"&amp;B1204&amp;"'!C:C"),0)-_xlfn.XLOOKUP(H1204,INDIRECT("'TV_"&amp;B1204&amp;"'!B:B"),INDIRECT("'TV_"&amp;B1204&amp;"'!D:D"),0),""),"")</f>
        <v/>
      </c>
      <c r="L1204" s="122"/>
      <c r="M1204" s="122"/>
      <c r="N1204" s="123" t="str">
        <f t="shared" ca="1" si="23"/>
        <v/>
      </c>
      <c r="P1204" s="122"/>
      <c r="AD1204" s="145"/>
    </row>
    <row r="1205" spans="1:30" s="121" customFormat="1" ht="14.25" x14ac:dyDescent="0.3">
      <c r="A1205" s="24"/>
      <c r="C1205" s="151"/>
      <c r="I1205" s="123" t="str" cm="1">
        <f t="array" aca="1" ref="I1205" ca="1">IF(N1205="Ativo",IFERROR(_xlfn.XLOOKUP(H1205,INDIRECT("'TV_"&amp;B1205&amp;"'!B:B"),INDIRECT("'TV_"&amp;B1205&amp;"'!C:C"),0)-_xlfn.XLOOKUP(H1205,INDIRECT("'TV_"&amp;B1205&amp;"'!B:B"),INDIRECT("'TV_"&amp;B1205&amp;"'!D:D"),0),""),"")</f>
        <v/>
      </c>
      <c r="L1205" s="122"/>
      <c r="M1205" s="122"/>
      <c r="N1205" s="123" t="str">
        <f t="shared" ca="1" si="23"/>
        <v/>
      </c>
      <c r="P1205" s="122"/>
      <c r="AD1205" s="145"/>
    </row>
    <row r="1206" spans="1:30" s="121" customFormat="1" ht="14.25" x14ac:dyDescent="0.3">
      <c r="A1206" s="24"/>
      <c r="C1206" s="151"/>
      <c r="I1206" s="123" t="str" cm="1">
        <f t="array" aca="1" ref="I1206" ca="1">IF(N1206="Ativo",IFERROR(_xlfn.XLOOKUP(H1206,INDIRECT("'TV_"&amp;B1206&amp;"'!B:B"),INDIRECT("'TV_"&amp;B1206&amp;"'!C:C"),0)-_xlfn.XLOOKUP(H1206,INDIRECT("'TV_"&amp;B1206&amp;"'!B:B"),INDIRECT("'TV_"&amp;B1206&amp;"'!D:D"),0),""),"")</f>
        <v/>
      </c>
      <c r="L1206" s="122"/>
      <c r="M1206" s="122"/>
      <c r="N1206" s="123" t="str">
        <f t="shared" ca="1" si="23"/>
        <v/>
      </c>
      <c r="P1206" s="122"/>
      <c r="AD1206" s="145"/>
    </row>
    <row r="1207" spans="1:30" s="121" customFormat="1" ht="14.25" x14ac:dyDescent="0.3">
      <c r="A1207" s="24"/>
      <c r="C1207" s="151"/>
      <c r="I1207" s="123" t="str" cm="1">
        <f t="array" aca="1" ref="I1207" ca="1">IF(N1207="Ativo",IFERROR(_xlfn.XLOOKUP(H1207,INDIRECT("'TV_"&amp;B1207&amp;"'!B:B"),INDIRECT("'TV_"&amp;B1207&amp;"'!C:C"),0)-_xlfn.XLOOKUP(H1207,INDIRECT("'TV_"&amp;B1207&amp;"'!B:B"),INDIRECT("'TV_"&amp;B1207&amp;"'!D:D"),0),""),"")</f>
        <v/>
      </c>
      <c r="L1207" s="122"/>
      <c r="M1207" s="122"/>
      <c r="N1207" s="123" t="str">
        <f t="shared" ca="1" si="23"/>
        <v/>
      </c>
      <c r="P1207" s="122"/>
      <c r="AD1207" s="145"/>
    </row>
    <row r="1208" spans="1:30" s="121" customFormat="1" ht="14.25" x14ac:dyDescent="0.3">
      <c r="A1208" s="24"/>
      <c r="C1208" s="151"/>
      <c r="I1208" s="123" t="str" cm="1">
        <f t="array" aca="1" ref="I1208" ca="1">IF(N1208="Ativo",IFERROR(_xlfn.XLOOKUP(H1208,INDIRECT("'TV_"&amp;B1208&amp;"'!B:B"),INDIRECT("'TV_"&amp;B1208&amp;"'!C:C"),0)-_xlfn.XLOOKUP(H1208,INDIRECT("'TV_"&amp;B1208&amp;"'!B:B"),INDIRECT("'TV_"&amp;B1208&amp;"'!D:D"),0),""),"")</f>
        <v/>
      </c>
      <c r="L1208" s="122"/>
      <c r="M1208" s="122"/>
      <c r="N1208" s="123" t="str">
        <f t="shared" ca="1" si="23"/>
        <v/>
      </c>
      <c r="P1208" s="122"/>
      <c r="AD1208" s="145"/>
    </row>
    <row r="1209" spans="1:30" s="121" customFormat="1" ht="14.25" x14ac:dyDescent="0.3">
      <c r="A1209" s="24"/>
      <c r="C1209" s="151"/>
      <c r="I1209" s="123" t="str" cm="1">
        <f t="array" aca="1" ref="I1209" ca="1">IF(N1209="Ativo",IFERROR(_xlfn.XLOOKUP(H1209,INDIRECT("'TV_"&amp;B1209&amp;"'!B:B"),INDIRECT("'TV_"&amp;B1209&amp;"'!C:C"),0)-_xlfn.XLOOKUP(H1209,INDIRECT("'TV_"&amp;B1209&amp;"'!B:B"),INDIRECT("'TV_"&amp;B1209&amp;"'!D:D"),0),""),"")</f>
        <v/>
      </c>
      <c r="L1209" s="122"/>
      <c r="M1209" s="122"/>
      <c r="N1209" s="123" t="str">
        <f t="shared" ca="1" si="23"/>
        <v/>
      </c>
      <c r="P1209" s="122"/>
      <c r="AD1209" s="145"/>
    </row>
    <row r="1210" spans="1:30" s="121" customFormat="1" ht="14.25" x14ac:dyDescent="0.3">
      <c r="A1210" s="24"/>
      <c r="C1210" s="151"/>
      <c r="I1210" s="123" t="str" cm="1">
        <f t="array" aca="1" ref="I1210" ca="1">IF(N1210="Ativo",IFERROR(_xlfn.XLOOKUP(H1210,INDIRECT("'TV_"&amp;B1210&amp;"'!B:B"),INDIRECT("'TV_"&amp;B1210&amp;"'!C:C"),0)-_xlfn.XLOOKUP(H1210,INDIRECT("'TV_"&amp;B1210&amp;"'!B:B"),INDIRECT("'TV_"&amp;B1210&amp;"'!D:D"),0),""),"")</f>
        <v/>
      </c>
      <c r="L1210" s="122"/>
      <c r="M1210" s="122"/>
      <c r="N1210" s="123" t="str">
        <f t="shared" ca="1" si="23"/>
        <v/>
      </c>
      <c r="P1210" s="122"/>
      <c r="AD1210" s="145"/>
    </row>
    <row r="1211" spans="1:30" s="121" customFormat="1" ht="14.25" x14ac:dyDescent="0.3">
      <c r="A1211" s="24"/>
      <c r="C1211" s="151"/>
      <c r="I1211" s="123" t="str" cm="1">
        <f t="array" aca="1" ref="I1211" ca="1">IF(N1211="Ativo",IFERROR(_xlfn.XLOOKUP(H1211,INDIRECT("'TV_"&amp;B1211&amp;"'!B:B"),INDIRECT("'TV_"&amp;B1211&amp;"'!C:C"),0)-_xlfn.XLOOKUP(H1211,INDIRECT("'TV_"&amp;B1211&amp;"'!B:B"),INDIRECT("'TV_"&amp;B1211&amp;"'!D:D"),0),""),"")</f>
        <v/>
      </c>
      <c r="L1211" s="122"/>
      <c r="M1211" s="122"/>
      <c r="N1211" s="123" t="str">
        <f t="shared" ca="1" si="23"/>
        <v/>
      </c>
      <c r="P1211" s="122"/>
      <c r="AD1211" s="145"/>
    </row>
    <row r="1212" spans="1:30" s="121" customFormat="1" ht="14.25" x14ac:dyDescent="0.3">
      <c r="A1212" s="24"/>
      <c r="C1212" s="151"/>
      <c r="I1212" s="123" t="str" cm="1">
        <f t="array" aca="1" ref="I1212" ca="1">IF(N1212="Ativo",IFERROR(_xlfn.XLOOKUP(H1212,INDIRECT("'TV_"&amp;B1212&amp;"'!B:B"),INDIRECT("'TV_"&amp;B1212&amp;"'!C:C"),0)-_xlfn.XLOOKUP(H1212,INDIRECT("'TV_"&amp;B1212&amp;"'!B:B"),INDIRECT("'TV_"&amp;B1212&amp;"'!D:D"),0),""),"")</f>
        <v/>
      </c>
      <c r="L1212" s="122"/>
      <c r="M1212" s="122"/>
      <c r="N1212" s="123" t="str">
        <f t="shared" ca="1" si="23"/>
        <v/>
      </c>
      <c r="P1212" s="122"/>
      <c r="AD1212" s="145"/>
    </row>
    <row r="1213" spans="1:30" s="121" customFormat="1" ht="14.25" x14ac:dyDescent="0.3">
      <c r="A1213" s="24"/>
      <c r="C1213" s="151"/>
      <c r="I1213" s="123" t="str" cm="1">
        <f t="array" aca="1" ref="I1213" ca="1">IF(N1213="Ativo",IFERROR(_xlfn.XLOOKUP(H1213,INDIRECT("'TV_"&amp;B1213&amp;"'!B:B"),INDIRECT("'TV_"&amp;B1213&amp;"'!C:C"),0)-_xlfn.XLOOKUP(H1213,INDIRECT("'TV_"&amp;B1213&amp;"'!B:B"),INDIRECT("'TV_"&amp;B1213&amp;"'!D:D"),0),""),"")</f>
        <v/>
      </c>
      <c r="L1213" s="122"/>
      <c r="M1213" s="122"/>
      <c r="N1213" s="123" t="str">
        <f t="shared" ca="1" si="23"/>
        <v/>
      </c>
      <c r="P1213" s="122"/>
      <c r="AD1213" s="145"/>
    </row>
    <row r="1214" spans="1:30" s="121" customFormat="1" ht="14.25" x14ac:dyDescent="0.3">
      <c r="A1214" s="24"/>
      <c r="C1214" s="151"/>
      <c r="I1214" s="123" t="str" cm="1">
        <f t="array" aca="1" ref="I1214" ca="1">IF(N1214="Ativo",IFERROR(_xlfn.XLOOKUP(H1214,INDIRECT("'TV_"&amp;B1214&amp;"'!B:B"),INDIRECT("'TV_"&amp;B1214&amp;"'!C:C"),0)-_xlfn.XLOOKUP(H1214,INDIRECT("'TV_"&amp;B1214&amp;"'!B:B"),INDIRECT("'TV_"&amp;B1214&amp;"'!D:D"),0),""),"")</f>
        <v/>
      </c>
      <c r="L1214" s="122"/>
      <c r="M1214" s="122"/>
      <c r="N1214" s="123" t="str">
        <f t="shared" ca="1" si="23"/>
        <v/>
      </c>
      <c r="P1214" s="122"/>
      <c r="AD1214" s="145"/>
    </row>
    <row r="1215" spans="1:30" s="121" customFormat="1" ht="14.25" x14ac:dyDescent="0.3">
      <c r="A1215" s="24"/>
      <c r="C1215" s="151"/>
      <c r="I1215" s="123" t="str" cm="1">
        <f t="array" aca="1" ref="I1215" ca="1">IF(N1215="Ativo",IFERROR(_xlfn.XLOOKUP(H1215,INDIRECT("'TV_"&amp;B1215&amp;"'!B:B"),INDIRECT("'TV_"&amp;B1215&amp;"'!C:C"),0)-_xlfn.XLOOKUP(H1215,INDIRECT("'TV_"&amp;B1215&amp;"'!B:B"),INDIRECT("'TV_"&amp;B1215&amp;"'!D:D"),0),""),"")</f>
        <v/>
      </c>
      <c r="L1215" s="122"/>
      <c r="M1215" s="122"/>
      <c r="N1215" s="123" t="str">
        <f t="shared" ca="1" si="23"/>
        <v/>
      </c>
      <c r="P1215" s="122"/>
      <c r="AD1215" s="145"/>
    </row>
    <row r="1216" spans="1:30" s="121" customFormat="1" ht="14.25" x14ac:dyDescent="0.3">
      <c r="A1216" s="24"/>
      <c r="C1216" s="151"/>
      <c r="I1216" s="123" t="str" cm="1">
        <f t="array" aca="1" ref="I1216" ca="1">IF(N1216="Ativo",IFERROR(_xlfn.XLOOKUP(H1216,INDIRECT("'TV_"&amp;B1216&amp;"'!B:B"),INDIRECT("'TV_"&amp;B1216&amp;"'!C:C"),0)-_xlfn.XLOOKUP(H1216,INDIRECT("'TV_"&amp;B1216&amp;"'!B:B"),INDIRECT("'TV_"&amp;B1216&amp;"'!D:D"),0),""),"")</f>
        <v/>
      </c>
      <c r="L1216" s="122"/>
      <c r="M1216" s="122"/>
      <c r="N1216" s="123" t="str">
        <f t="shared" ca="1" si="23"/>
        <v/>
      </c>
      <c r="P1216" s="122"/>
      <c r="AD1216" s="145"/>
    </row>
    <row r="1217" spans="1:30" s="121" customFormat="1" ht="14.25" x14ac:dyDescent="0.3">
      <c r="A1217" s="24"/>
      <c r="C1217" s="151"/>
      <c r="I1217" s="123" t="str" cm="1">
        <f t="array" aca="1" ref="I1217" ca="1">IF(N1217="Ativo",IFERROR(_xlfn.XLOOKUP(H1217,INDIRECT("'TV_"&amp;B1217&amp;"'!B:B"),INDIRECT("'TV_"&amp;B1217&amp;"'!C:C"),0)-_xlfn.XLOOKUP(H1217,INDIRECT("'TV_"&amp;B1217&amp;"'!B:B"),INDIRECT("'TV_"&amp;B1217&amp;"'!D:D"),0),""),"")</f>
        <v/>
      </c>
      <c r="L1217" s="122"/>
      <c r="M1217" s="122"/>
      <c r="N1217" s="123" t="str">
        <f t="shared" ca="1" si="23"/>
        <v/>
      </c>
      <c r="P1217" s="122"/>
      <c r="AD1217" s="145"/>
    </row>
    <row r="1218" spans="1:30" s="121" customFormat="1" ht="14.25" x14ac:dyDescent="0.3">
      <c r="A1218" s="24"/>
      <c r="C1218" s="151"/>
      <c r="I1218" s="123" t="str" cm="1">
        <f t="array" aca="1" ref="I1218" ca="1">IF(N1218="Ativo",IFERROR(_xlfn.XLOOKUP(H1218,INDIRECT("'TV_"&amp;B1218&amp;"'!B:B"),INDIRECT("'TV_"&amp;B1218&amp;"'!C:C"),0)-_xlfn.XLOOKUP(H1218,INDIRECT("'TV_"&amp;B1218&amp;"'!B:B"),INDIRECT("'TV_"&amp;B1218&amp;"'!D:D"),0),""),"")</f>
        <v/>
      </c>
      <c r="L1218" s="122"/>
      <c r="M1218" s="122"/>
      <c r="N1218" s="123" t="str">
        <f t="shared" ca="1" si="23"/>
        <v/>
      </c>
      <c r="P1218" s="122"/>
      <c r="AD1218" s="145"/>
    </row>
    <row r="1219" spans="1:30" s="121" customFormat="1" ht="14.25" x14ac:dyDescent="0.3">
      <c r="A1219" s="24"/>
      <c r="C1219" s="151"/>
      <c r="I1219" s="123" t="str" cm="1">
        <f t="array" aca="1" ref="I1219" ca="1">IF(N1219="Ativo",IFERROR(_xlfn.XLOOKUP(H1219,INDIRECT("'TV_"&amp;B1219&amp;"'!B:B"),INDIRECT("'TV_"&amp;B1219&amp;"'!C:C"),0)-_xlfn.XLOOKUP(H1219,INDIRECT("'TV_"&amp;B1219&amp;"'!B:B"),INDIRECT("'TV_"&amp;B1219&amp;"'!D:D"),0),""),"")</f>
        <v/>
      </c>
      <c r="L1219" s="122"/>
      <c r="M1219" s="122"/>
      <c r="N1219" s="123" t="str">
        <f t="shared" ca="1" si="23"/>
        <v/>
      </c>
      <c r="P1219" s="122"/>
      <c r="AD1219" s="145"/>
    </row>
    <row r="1220" spans="1:30" s="121" customFormat="1" ht="14.25" x14ac:dyDescent="0.3">
      <c r="A1220" s="24"/>
      <c r="C1220" s="151"/>
      <c r="I1220" s="123" t="str" cm="1">
        <f t="array" aca="1" ref="I1220" ca="1">IF(N1220="Ativo",IFERROR(_xlfn.XLOOKUP(H1220,INDIRECT("'TV_"&amp;B1220&amp;"'!B:B"),INDIRECT("'TV_"&amp;B1220&amp;"'!C:C"),0)-_xlfn.XLOOKUP(H1220,INDIRECT("'TV_"&amp;B1220&amp;"'!B:B"),INDIRECT("'TV_"&amp;B1220&amp;"'!D:D"),0),""),"")</f>
        <v/>
      </c>
      <c r="L1220" s="122"/>
      <c r="M1220" s="122"/>
      <c r="N1220" s="123" t="str">
        <f t="shared" ca="1" si="23"/>
        <v/>
      </c>
      <c r="P1220" s="122"/>
      <c r="AD1220" s="145"/>
    </row>
    <row r="1221" spans="1:30" s="121" customFormat="1" ht="14.25" x14ac:dyDescent="0.3">
      <c r="A1221" s="24"/>
      <c r="C1221" s="151"/>
      <c r="I1221" s="123" t="str" cm="1">
        <f t="array" aca="1" ref="I1221" ca="1">IF(N1221="Ativo",IFERROR(_xlfn.XLOOKUP(H1221,INDIRECT("'TV_"&amp;B1221&amp;"'!B:B"),INDIRECT("'TV_"&amp;B1221&amp;"'!C:C"),0)-_xlfn.XLOOKUP(H1221,INDIRECT("'TV_"&amp;B1221&amp;"'!B:B"),INDIRECT("'TV_"&amp;B1221&amp;"'!D:D"),0),""),"")</f>
        <v/>
      </c>
      <c r="L1221" s="122"/>
      <c r="M1221" s="122"/>
      <c r="N1221" s="123" t="str">
        <f t="shared" ca="1" si="23"/>
        <v/>
      </c>
      <c r="P1221" s="122"/>
      <c r="AD1221" s="145"/>
    </row>
    <row r="1222" spans="1:30" s="121" customFormat="1" ht="14.25" x14ac:dyDescent="0.3">
      <c r="A1222" s="24"/>
      <c r="C1222" s="151"/>
      <c r="I1222" s="123" t="str" cm="1">
        <f t="array" aca="1" ref="I1222" ca="1">IF(N1222="Ativo",IFERROR(_xlfn.XLOOKUP(H1222,INDIRECT("'TV_"&amp;B1222&amp;"'!B:B"),INDIRECT("'TV_"&amp;B1222&amp;"'!C:C"),0)-_xlfn.XLOOKUP(H1222,INDIRECT("'TV_"&amp;B1222&amp;"'!B:B"),INDIRECT("'TV_"&amp;B1222&amp;"'!D:D"),0),""),"")</f>
        <v/>
      </c>
      <c r="L1222" s="122"/>
      <c r="M1222" s="122"/>
      <c r="N1222" s="123" t="str">
        <f t="shared" ca="1" si="23"/>
        <v/>
      </c>
      <c r="P1222" s="122"/>
      <c r="AD1222" s="145"/>
    </row>
    <row r="1223" spans="1:30" s="121" customFormat="1" ht="14.25" x14ac:dyDescent="0.3">
      <c r="A1223" s="24"/>
      <c r="C1223" s="151"/>
      <c r="I1223" s="123" t="str" cm="1">
        <f t="array" aca="1" ref="I1223" ca="1">IF(N1223="Ativo",IFERROR(_xlfn.XLOOKUP(H1223,INDIRECT("'TV_"&amp;B1223&amp;"'!B:B"),INDIRECT("'TV_"&amp;B1223&amp;"'!C:C"),0)-_xlfn.XLOOKUP(H1223,INDIRECT("'TV_"&amp;B1223&amp;"'!B:B"),INDIRECT("'TV_"&amp;B1223&amp;"'!D:D"),0),""),"")</f>
        <v/>
      </c>
      <c r="L1223" s="122"/>
      <c r="M1223" s="122"/>
      <c r="N1223" s="123" t="str">
        <f t="shared" ca="1" si="23"/>
        <v/>
      </c>
      <c r="P1223" s="122"/>
      <c r="AD1223" s="145"/>
    </row>
    <row r="1224" spans="1:30" s="121" customFormat="1" ht="14.25" x14ac:dyDescent="0.3">
      <c r="A1224" s="24"/>
      <c r="C1224" s="151"/>
      <c r="I1224" s="123" t="str" cm="1">
        <f t="array" aca="1" ref="I1224" ca="1">IF(N1224="Ativo",IFERROR(_xlfn.XLOOKUP(H1224,INDIRECT("'TV_"&amp;B1224&amp;"'!B:B"),INDIRECT("'TV_"&amp;B1224&amp;"'!C:C"),0)-_xlfn.XLOOKUP(H1224,INDIRECT("'TV_"&amp;B1224&amp;"'!B:B"),INDIRECT("'TV_"&amp;B1224&amp;"'!D:D"),0),""),"")</f>
        <v/>
      </c>
      <c r="L1224" s="122"/>
      <c r="M1224" s="122"/>
      <c r="N1224" s="123" t="str">
        <f t="shared" ca="1" si="23"/>
        <v/>
      </c>
      <c r="P1224" s="122"/>
      <c r="AD1224" s="145"/>
    </row>
    <row r="1225" spans="1:30" s="121" customFormat="1" ht="14.25" x14ac:dyDescent="0.3">
      <c r="A1225" s="24"/>
      <c r="C1225" s="151"/>
      <c r="I1225" s="123" t="str" cm="1">
        <f t="array" aca="1" ref="I1225" ca="1">IF(N1225="Ativo",IFERROR(_xlfn.XLOOKUP(H1225,INDIRECT("'TV_"&amp;B1225&amp;"'!B:B"),INDIRECT("'TV_"&amp;B1225&amp;"'!C:C"),0)-_xlfn.XLOOKUP(H1225,INDIRECT("'TV_"&amp;B1225&amp;"'!B:B"),INDIRECT("'TV_"&amp;B1225&amp;"'!D:D"),0),""),"")</f>
        <v/>
      </c>
      <c r="L1225" s="122"/>
      <c r="M1225" s="122"/>
      <c r="N1225" s="123" t="str">
        <f t="shared" ca="1" si="23"/>
        <v/>
      </c>
      <c r="P1225" s="122"/>
      <c r="AD1225" s="145"/>
    </row>
    <row r="1226" spans="1:30" s="121" customFormat="1" ht="14.25" x14ac:dyDescent="0.3">
      <c r="A1226" s="24"/>
      <c r="C1226" s="151"/>
      <c r="I1226" s="123" t="str" cm="1">
        <f t="array" aca="1" ref="I1226" ca="1">IF(N1226="Ativo",IFERROR(_xlfn.XLOOKUP(H1226,INDIRECT("'TV_"&amp;B1226&amp;"'!B:B"),INDIRECT("'TV_"&amp;B1226&amp;"'!C:C"),0)-_xlfn.XLOOKUP(H1226,INDIRECT("'TV_"&amp;B1226&amp;"'!B:B"),INDIRECT("'TV_"&amp;B1226&amp;"'!D:D"),0),""),"")</f>
        <v/>
      </c>
      <c r="L1226" s="122"/>
      <c r="M1226" s="122"/>
      <c r="N1226" s="123" t="str">
        <f t="shared" ca="1" si="23"/>
        <v/>
      </c>
      <c r="P1226" s="122"/>
      <c r="AD1226" s="145"/>
    </row>
    <row r="1227" spans="1:30" s="121" customFormat="1" ht="14.25" x14ac:dyDescent="0.3">
      <c r="A1227" s="24"/>
      <c r="C1227" s="151"/>
      <c r="I1227" s="123" t="str" cm="1">
        <f t="array" aca="1" ref="I1227" ca="1">IF(N1227="Ativo",IFERROR(_xlfn.XLOOKUP(H1227,INDIRECT("'TV_"&amp;B1227&amp;"'!B:B"),INDIRECT("'TV_"&amp;B1227&amp;"'!C:C"),0)-_xlfn.XLOOKUP(H1227,INDIRECT("'TV_"&amp;B1227&amp;"'!B:B"),INDIRECT("'TV_"&amp;B1227&amp;"'!D:D"),0),""),"")</f>
        <v/>
      </c>
      <c r="L1227" s="122"/>
      <c r="M1227" s="122"/>
      <c r="N1227" s="123" t="str">
        <f t="shared" ca="1" si="23"/>
        <v/>
      </c>
      <c r="P1227" s="122"/>
      <c r="AD1227" s="145"/>
    </row>
    <row r="1228" spans="1:30" s="121" customFormat="1" ht="14.25" x14ac:dyDescent="0.3">
      <c r="A1228" s="24"/>
      <c r="C1228" s="151"/>
      <c r="I1228" s="123" t="str" cm="1">
        <f t="array" aca="1" ref="I1228" ca="1">IF(N1228="Ativo",IFERROR(_xlfn.XLOOKUP(H1228,INDIRECT("'TV_"&amp;B1228&amp;"'!B:B"),INDIRECT("'TV_"&amp;B1228&amp;"'!C:C"),0)-_xlfn.XLOOKUP(H1228,INDIRECT("'TV_"&amp;B1228&amp;"'!B:B"),INDIRECT("'TV_"&amp;B1228&amp;"'!D:D"),0),""),"")</f>
        <v/>
      </c>
      <c r="L1228" s="122"/>
      <c r="M1228" s="122"/>
      <c r="N1228" s="123" t="str">
        <f t="shared" ca="1" si="23"/>
        <v/>
      </c>
      <c r="P1228" s="122"/>
      <c r="AD1228" s="145"/>
    </row>
    <row r="1229" spans="1:30" s="121" customFormat="1" ht="14.25" x14ac:dyDescent="0.3">
      <c r="A1229" s="24"/>
      <c r="C1229" s="151"/>
      <c r="I1229" s="123" t="str" cm="1">
        <f t="array" aca="1" ref="I1229" ca="1">IF(N1229="Ativo",IFERROR(_xlfn.XLOOKUP(H1229,INDIRECT("'TV_"&amp;B1229&amp;"'!B:B"),INDIRECT("'TV_"&amp;B1229&amp;"'!C:C"),0)-_xlfn.XLOOKUP(H1229,INDIRECT("'TV_"&amp;B1229&amp;"'!B:B"),INDIRECT("'TV_"&amp;B1229&amp;"'!D:D"),0),""),"")</f>
        <v/>
      </c>
      <c r="L1229" s="122"/>
      <c r="M1229" s="122"/>
      <c r="N1229" s="123" t="str">
        <f t="shared" ca="1" si="23"/>
        <v/>
      </c>
      <c r="P1229" s="122"/>
      <c r="AD1229" s="145"/>
    </row>
    <row r="1230" spans="1:30" s="121" customFormat="1" ht="14.25" x14ac:dyDescent="0.3">
      <c r="A1230" s="24"/>
      <c r="C1230" s="151"/>
      <c r="I1230" s="123" t="str" cm="1">
        <f t="array" aca="1" ref="I1230" ca="1">IF(N1230="Ativo",IFERROR(_xlfn.XLOOKUP(H1230,INDIRECT("'TV_"&amp;B1230&amp;"'!B:B"),INDIRECT("'TV_"&amp;B1230&amp;"'!C:C"),0)-_xlfn.XLOOKUP(H1230,INDIRECT("'TV_"&amp;B1230&amp;"'!B:B"),INDIRECT("'TV_"&amp;B1230&amp;"'!D:D"),0),""),"")</f>
        <v/>
      </c>
      <c r="L1230" s="122"/>
      <c r="M1230" s="122"/>
      <c r="N1230" s="123" t="str">
        <f t="shared" ca="1" si="23"/>
        <v/>
      </c>
      <c r="P1230" s="122"/>
      <c r="AD1230" s="145"/>
    </row>
    <row r="1231" spans="1:30" s="121" customFormat="1" ht="14.25" x14ac:dyDescent="0.3">
      <c r="A1231" s="24"/>
      <c r="C1231" s="151"/>
      <c r="I1231" s="123" t="str" cm="1">
        <f t="array" aca="1" ref="I1231" ca="1">IF(N1231="Ativo",IFERROR(_xlfn.XLOOKUP(H1231,INDIRECT("'TV_"&amp;B1231&amp;"'!B:B"),INDIRECT("'TV_"&amp;B1231&amp;"'!C:C"),0)-_xlfn.XLOOKUP(H1231,INDIRECT("'TV_"&amp;B1231&amp;"'!B:B"),INDIRECT("'TV_"&amp;B1231&amp;"'!D:D"),0),""),"")</f>
        <v/>
      </c>
      <c r="L1231" s="122"/>
      <c r="M1231" s="122"/>
      <c r="N1231" s="123" t="str">
        <f t="shared" ca="1" si="23"/>
        <v/>
      </c>
      <c r="P1231" s="122"/>
      <c r="AD1231" s="145"/>
    </row>
    <row r="1232" spans="1:30" s="121" customFormat="1" ht="14.25" x14ac:dyDescent="0.3">
      <c r="A1232" s="24"/>
      <c r="C1232" s="151"/>
      <c r="I1232" s="123" t="str" cm="1">
        <f t="array" aca="1" ref="I1232" ca="1">IF(N1232="Ativo",IFERROR(_xlfn.XLOOKUP(H1232,INDIRECT("'TV_"&amp;B1232&amp;"'!B:B"),INDIRECT("'TV_"&amp;B1232&amp;"'!C:C"),0)-_xlfn.XLOOKUP(H1232,INDIRECT("'TV_"&amp;B1232&amp;"'!B:B"),INDIRECT("'TV_"&amp;B1232&amp;"'!D:D"),0),""),"")</f>
        <v/>
      </c>
      <c r="L1232" s="122"/>
      <c r="M1232" s="122"/>
      <c r="N1232" s="123" t="str">
        <f t="shared" ca="1" si="23"/>
        <v/>
      </c>
      <c r="P1232" s="122"/>
      <c r="AD1232" s="145"/>
    </row>
    <row r="1233" spans="1:30" s="121" customFormat="1" ht="14.25" x14ac:dyDescent="0.3">
      <c r="A1233" s="24"/>
      <c r="C1233" s="151"/>
      <c r="I1233" s="123" t="str" cm="1">
        <f t="array" aca="1" ref="I1233" ca="1">IF(N1233="Ativo",IFERROR(_xlfn.XLOOKUP(H1233,INDIRECT("'TV_"&amp;B1233&amp;"'!B:B"),INDIRECT("'TV_"&amp;B1233&amp;"'!C:C"),0)-_xlfn.XLOOKUP(H1233,INDIRECT("'TV_"&amp;B1233&amp;"'!B:B"),INDIRECT("'TV_"&amp;B1233&amp;"'!D:D"),0),""),"")</f>
        <v/>
      </c>
      <c r="L1233" s="122"/>
      <c r="M1233" s="122"/>
      <c r="N1233" s="123" t="str">
        <f t="shared" ca="1" si="23"/>
        <v/>
      </c>
      <c r="P1233" s="122"/>
      <c r="AD1233" s="145"/>
    </row>
    <row r="1234" spans="1:30" s="121" customFormat="1" ht="14.25" x14ac:dyDescent="0.3">
      <c r="A1234" s="24"/>
      <c r="C1234" s="151"/>
      <c r="I1234" s="123" t="str" cm="1">
        <f t="array" aca="1" ref="I1234" ca="1">IF(N1234="Ativo",IFERROR(_xlfn.XLOOKUP(H1234,INDIRECT("'TV_"&amp;B1234&amp;"'!B:B"),INDIRECT("'TV_"&amp;B1234&amp;"'!C:C"),0)-_xlfn.XLOOKUP(H1234,INDIRECT("'TV_"&amp;B1234&amp;"'!B:B"),INDIRECT("'TV_"&amp;B1234&amp;"'!D:D"),0),""),"")</f>
        <v/>
      </c>
      <c r="L1234" s="122"/>
      <c r="M1234" s="122"/>
      <c r="N1234" s="123" t="str">
        <f t="shared" ca="1" si="23"/>
        <v/>
      </c>
      <c r="P1234" s="122"/>
      <c r="AD1234" s="145"/>
    </row>
    <row r="1235" spans="1:30" s="121" customFormat="1" ht="14.25" x14ac:dyDescent="0.3">
      <c r="A1235" s="24"/>
      <c r="C1235" s="151"/>
      <c r="I1235" s="123" t="str" cm="1">
        <f t="array" aca="1" ref="I1235" ca="1">IF(N1235="Ativo",IFERROR(_xlfn.XLOOKUP(H1235,INDIRECT("'TV_"&amp;B1235&amp;"'!B:B"),INDIRECT("'TV_"&amp;B1235&amp;"'!C:C"),0)-_xlfn.XLOOKUP(H1235,INDIRECT("'TV_"&amp;B1235&amp;"'!B:B"),INDIRECT("'TV_"&amp;B1235&amp;"'!D:D"),0),""),"")</f>
        <v/>
      </c>
      <c r="L1235" s="122"/>
      <c r="M1235" s="122"/>
      <c r="N1235" s="123" t="str">
        <f t="shared" ca="1" si="23"/>
        <v/>
      </c>
      <c r="P1235" s="122"/>
      <c r="AD1235" s="145"/>
    </row>
    <row r="1236" spans="1:30" s="121" customFormat="1" ht="14.25" x14ac:dyDescent="0.3">
      <c r="A1236" s="24"/>
      <c r="C1236" s="151"/>
      <c r="I1236" s="123" t="str" cm="1">
        <f t="array" aca="1" ref="I1236" ca="1">IF(N1236="Ativo",IFERROR(_xlfn.XLOOKUP(H1236,INDIRECT("'TV_"&amp;B1236&amp;"'!B:B"),INDIRECT("'TV_"&amp;B1236&amp;"'!C:C"),0)-_xlfn.XLOOKUP(H1236,INDIRECT("'TV_"&amp;B1236&amp;"'!B:B"),INDIRECT("'TV_"&amp;B1236&amp;"'!D:D"),0),""),"")</f>
        <v/>
      </c>
      <c r="L1236" s="122"/>
      <c r="M1236" s="122"/>
      <c r="N1236" s="123" t="str">
        <f t="shared" ca="1" si="23"/>
        <v/>
      </c>
      <c r="P1236" s="122"/>
      <c r="AD1236" s="145"/>
    </row>
    <row r="1237" spans="1:30" s="121" customFormat="1" ht="14.25" x14ac:dyDescent="0.3">
      <c r="A1237" s="24"/>
      <c r="C1237" s="151"/>
      <c r="I1237" s="123" t="str" cm="1">
        <f t="array" aca="1" ref="I1237" ca="1">IF(N1237="Ativo",IFERROR(_xlfn.XLOOKUP(H1237,INDIRECT("'TV_"&amp;B1237&amp;"'!B:B"),INDIRECT("'TV_"&amp;B1237&amp;"'!C:C"),0)-_xlfn.XLOOKUP(H1237,INDIRECT("'TV_"&amp;B1237&amp;"'!B:B"),INDIRECT("'TV_"&amp;B1237&amp;"'!D:D"),0),""),"")</f>
        <v/>
      </c>
      <c r="L1237" s="122"/>
      <c r="M1237" s="122"/>
      <c r="N1237" s="123" t="str">
        <f t="shared" ca="1" si="23"/>
        <v/>
      </c>
      <c r="P1237" s="122"/>
      <c r="AD1237" s="145"/>
    </row>
    <row r="1238" spans="1:30" s="121" customFormat="1" ht="14.25" x14ac:dyDescent="0.3">
      <c r="A1238" s="24"/>
      <c r="C1238" s="151"/>
      <c r="I1238" s="123" t="str" cm="1">
        <f t="array" aca="1" ref="I1238" ca="1">IF(N1238="Ativo",IFERROR(_xlfn.XLOOKUP(H1238,INDIRECT("'TV_"&amp;B1238&amp;"'!B:B"),INDIRECT("'TV_"&amp;B1238&amp;"'!C:C"),0)-_xlfn.XLOOKUP(H1238,INDIRECT("'TV_"&amp;B1238&amp;"'!B:B"),INDIRECT("'TV_"&amp;B1238&amp;"'!D:D"),0),""),"")</f>
        <v/>
      </c>
      <c r="L1238" s="122"/>
      <c r="M1238" s="122"/>
      <c r="N1238" s="123" t="str">
        <f t="shared" ca="1" si="23"/>
        <v/>
      </c>
      <c r="P1238" s="122"/>
      <c r="AD1238" s="145"/>
    </row>
    <row r="1239" spans="1:30" s="121" customFormat="1" ht="14.25" x14ac:dyDescent="0.3">
      <c r="A1239" s="24"/>
      <c r="C1239" s="151"/>
      <c r="I1239" s="123" t="str" cm="1">
        <f t="array" aca="1" ref="I1239" ca="1">IF(N1239="Ativo",IFERROR(_xlfn.XLOOKUP(H1239,INDIRECT("'TV_"&amp;B1239&amp;"'!B:B"),INDIRECT("'TV_"&amp;B1239&amp;"'!C:C"),0)-_xlfn.XLOOKUP(H1239,INDIRECT("'TV_"&amp;B1239&amp;"'!B:B"),INDIRECT("'TV_"&amp;B1239&amp;"'!D:D"),0),""),"")</f>
        <v/>
      </c>
      <c r="L1239" s="122"/>
      <c r="M1239" s="122"/>
      <c r="N1239" s="123" t="str">
        <f t="shared" ref="N1239:N1302" ca="1" si="24">IF(M1239="","",IF(O1239="Em negociação",IF(TODAY()-L1239&gt;5,"Inativo","Ativo"),IF(O1239="Instalado",IF(IF(K$2=FALSE,I$1,TODAY())&lt;=M1239,"Ativo","Inativo"),IF(O1239="Fechamento",IF(IF(K$2=FALSE,I$1,TODAY())&lt;=M1239,"Ativo","Inativo"),"Inativo"))))</f>
        <v/>
      </c>
      <c r="P1239" s="122"/>
      <c r="AD1239" s="145"/>
    </row>
    <row r="1240" spans="1:30" s="121" customFormat="1" ht="14.25" x14ac:dyDescent="0.3">
      <c r="A1240" s="24"/>
      <c r="C1240" s="151"/>
      <c r="I1240" s="123" t="str" cm="1">
        <f t="array" aca="1" ref="I1240" ca="1">IF(N1240="Ativo",IFERROR(_xlfn.XLOOKUP(H1240,INDIRECT("'TV_"&amp;B1240&amp;"'!B:B"),INDIRECT("'TV_"&amp;B1240&amp;"'!C:C"),0)-_xlfn.XLOOKUP(H1240,INDIRECT("'TV_"&amp;B1240&amp;"'!B:B"),INDIRECT("'TV_"&amp;B1240&amp;"'!D:D"),0),""),"")</f>
        <v/>
      </c>
      <c r="L1240" s="122"/>
      <c r="M1240" s="122"/>
      <c r="N1240" s="123" t="str">
        <f t="shared" ca="1" si="24"/>
        <v/>
      </c>
      <c r="P1240" s="122"/>
      <c r="AD1240" s="145"/>
    </row>
    <row r="1241" spans="1:30" s="121" customFormat="1" ht="14.25" x14ac:dyDescent="0.3">
      <c r="A1241" s="24"/>
      <c r="C1241" s="151"/>
      <c r="I1241" s="123" t="str" cm="1">
        <f t="array" aca="1" ref="I1241" ca="1">IF(N1241="Ativo",IFERROR(_xlfn.XLOOKUP(H1241,INDIRECT("'TV_"&amp;B1241&amp;"'!B:B"),INDIRECT("'TV_"&amp;B1241&amp;"'!C:C"),0)-_xlfn.XLOOKUP(H1241,INDIRECT("'TV_"&amp;B1241&amp;"'!B:B"),INDIRECT("'TV_"&amp;B1241&amp;"'!D:D"),0),""),"")</f>
        <v/>
      </c>
      <c r="L1241" s="122"/>
      <c r="M1241" s="122"/>
      <c r="N1241" s="123" t="str">
        <f t="shared" ca="1" si="24"/>
        <v/>
      </c>
      <c r="P1241" s="122"/>
      <c r="AD1241" s="145"/>
    </row>
    <row r="1242" spans="1:30" s="121" customFormat="1" ht="14.25" x14ac:dyDescent="0.3">
      <c r="A1242" s="24"/>
      <c r="C1242" s="151"/>
      <c r="I1242" s="123" t="str" cm="1">
        <f t="array" aca="1" ref="I1242" ca="1">IF(N1242="Ativo",IFERROR(_xlfn.XLOOKUP(H1242,INDIRECT("'TV_"&amp;B1242&amp;"'!B:B"),INDIRECT("'TV_"&amp;B1242&amp;"'!C:C"),0)-_xlfn.XLOOKUP(H1242,INDIRECT("'TV_"&amp;B1242&amp;"'!B:B"),INDIRECT("'TV_"&amp;B1242&amp;"'!D:D"),0),""),"")</f>
        <v/>
      </c>
      <c r="L1242" s="122"/>
      <c r="M1242" s="122"/>
      <c r="N1242" s="123" t="str">
        <f t="shared" ca="1" si="24"/>
        <v/>
      </c>
      <c r="P1242" s="122"/>
      <c r="AD1242" s="145"/>
    </row>
    <row r="1243" spans="1:30" s="121" customFormat="1" ht="14.25" x14ac:dyDescent="0.3">
      <c r="A1243" s="24"/>
      <c r="C1243" s="151"/>
      <c r="I1243" s="123" t="str" cm="1">
        <f t="array" aca="1" ref="I1243" ca="1">IF(N1243="Ativo",IFERROR(_xlfn.XLOOKUP(H1243,INDIRECT("'TV_"&amp;B1243&amp;"'!B:B"),INDIRECT("'TV_"&amp;B1243&amp;"'!C:C"),0)-_xlfn.XLOOKUP(H1243,INDIRECT("'TV_"&amp;B1243&amp;"'!B:B"),INDIRECT("'TV_"&amp;B1243&amp;"'!D:D"),0),""),"")</f>
        <v/>
      </c>
      <c r="L1243" s="122"/>
      <c r="M1243" s="122"/>
      <c r="N1243" s="123" t="str">
        <f t="shared" ca="1" si="24"/>
        <v/>
      </c>
      <c r="P1243" s="122"/>
      <c r="AD1243" s="145"/>
    </row>
    <row r="1244" spans="1:30" s="121" customFormat="1" ht="14.25" x14ac:dyDescent="0.3">
      <c r="A1244" s="24"/>
      <c r="C1244" s="151"/>
      <c r="I1244" s="123" t="str" cm="1">
        <f t="array" aca="1" ref="I1244" ca="1">IF(N1244="Ativo",IFERROR(_xlfn.XLOOKUP(H1244,INDIRECT("'TV_"&amp;B1244&amp;"'!B:B"),INDIRECT("'TV_"&amp;B1244&amp;"'!C:C"),0)-_xlfn.XLOOKUP(H1244,INDIRECT("'TV_"&amp;B1244&amp;"'!B:B"),INDIRECT("'TV_"&amp;B1244&amp;"'!D:D"),0),""),"")</f>
        <v/>
      </c>
      <c r="L1244" s="122"/>
      <c r="M1244" s="122"/>
      <c r="N1244" s="123" t="str">
        <f t="shared" ca="1" si="24"/>
        <v/>
      </c>
      <c r="P1244" s="122"/>
      <c r="AD1244" s="145"/>
    </row>
    <row r="1245" spans="1:30" s="121" customFormat="1" ht="14.25" x14ac:dyDescent="0.3">
      <c r="A1245" s="24"/>
      <c r="C1245" s="151"/>
      <c r="I1245" s="123" t="str" cm="1">
        <f t="array" aca="1" ref="I1245" ca="1">IF(N1245="Ativo",IFERROR(_xlfn.XLOOKUP(H1245,INDIRECT("'TV_"&amp;B1245&amp;"'!B:B"),INDIRECT("'TV_"&amp;B1245&amp;"'!C:C"),0)-_xlfn.XLOOKUP(H1245,INDIRECT("'TV_"&amp;B1245&amp;"'!B:B"),INDIRECT("'TV_"&amp;B1245&amp;"'!D:D"),0),""),"")</f>
        <v/>
      </c>
      <c r="L1245" s="122"/>
      <c r="M1245" s="122"/>
      <c r="N1245" s="123" t="str">
        <f t="shared" ca="1" si="24"/>
        <v/>
      </c>
      <c r="P1245" s="122"/>
      <c r="AD1245" s="145"/>
    </row>
    <row r="1246" spans="1:30" s="121" customFormat="1" ht="14.25" x14ac:dyDescent="0.3">
      <c r="A1246" s="24"/>
      <c r="C1246" s="151"/>
      <c r="I1246" s="123" t="str" cm="1">
        <f t="array" aca="1" ref="I1246" ca="1">IF(N1246="Ativo",IFERROR(_xlfn.XLOOKUP(H1246,INDIRECT("'TV_"&amp;B1246&amp;"'!B:B"),INDIRECT("'TV_"&amp;B1246&amp;"'!C:C"),0)-_xlfn.XLOOKUP(H1246,INDIRECT("'TV_"&amp;B1246&amp;"'!B:B"),INDIRECT("'TV_"&amp;B1246&amp;"'!D:D"),0),""),"")</f>
        <v/>
      </c>
      <c r="L1246" s="122"/>
      <c r="M1246" s="122"/>
      <c r="N1246" s="123" t="str">
        <f t="shared" ca="1" si="24"/>
        <v/>
      </c>
      <c r="P1246" s="122"/>
      <c r="AD1246" s="145"/>
    </row>
    <row r="1247" spans="1:30" s="121" customFormat="1" ht="14.25" x14ac:dyDescent="0.3">
      <c r="A1247" s="24"/>
      <c r="C1247" s="151"/>
      <c r="I1247" s="123" t="str" cm="1">
        <f t="array" aca="1" ref="I1247" ca="1">IF(N1247="Ativo",IFERROR(_xlfn.XLOOKUP(H1247,INDIRECT("'TV_"&amp;B1247&amp;"'!B:B"),INDIRECT("'TV_"&amp;B1247&amp;"'!C:C"),0)-_xlfn.XLOOKUP(H1247,INDIRECT("'TV_"&amp;B1247&amp;"'!B:B"),INDIRECT("'TV_"&amp;B1247&amp;"'!D:D"),0),""),"")</f>
        <v/>
      </c>
      <c r="L1247" s="122"/>
      <c r="M1247" s="122"/>
      <c r="N1247" s="123" t="str">
        <f t="shared" ca="1" si="24"/>
        <v/>
      </c>
      <c r="P1247" s="122"/>
      <c r="AD1247" s="145"/>
    </row>
    <row r="1248" spans="1:30" s="121" customFormat="1" ht="14.25" x14ac:dyDescent="0.3">
      <c r="A1248" s="24"/>
      <c r="C1248" s="151"/>
      <c r="I1248" s="123" t="str" cm="1">
        <f t="array" aca="1" ref="I1248" ca="1">IF(N1248="Ativo",IFERROR(_xlfn.XLOOKUP(H1248,INDIRECT("'TV_"&amp;B1248&amp;"'!B:B"),INDIRECT("'TV_"&amp;B1248&amp;"'!C:C"),0)-_xlfn.XLOOKUP(H1248,INDIRECT("'TV_"&amp;B1248&amp;"'!B:B"),INDIRECT("'TV_"&amp;B1248&amp;"'!D:D"),0),""),"")</f>
        <v/>
      </c>
      <c r="L1248" s="122"/>
      <c r="M1248" s="122"/>
      <c r="N1248" s="123" t="str">
        <f t="shared" ca="1" si="24"/>
        <v/>
      </c>
      <c r="P1248" s="122"/>
      <c r="AD1248" s="145"/>
    </row>
    <row r="1249" spans="1:30" s="121" customFormat="1" ht="14.25" x14ac:dyDescent="0.3">
      <c r="A1249" s="24"/>
      <c r="C1249" s="151"/>
      <c r="I1249" s="123" t="str" cm="1">
        <f t="array" aca="1" ref="I1249" ca="1">IF(N1249="Ativo",IFERROR(_xlfn.XLOOKUP(H1249,INDIRECT("'TV_"&amp;B1249&amp;"'!B:B"),INDIRECT("'TV_"&amp;B1249&amp;"'!C:C"),0)-_xlfn.XLOOKUP(H1249,INDIRECT("'TV_"&amp;B1249&amp;"'!B:B"),INDIRECT("'TV_"&amp;B1249&amp;"'!D:D"),0),""),"")</f>
        <v/>
      </c>
      <c r="L1249" s="122"/>
      <c r="M1249" s="122"/>
      <c r="N1249" s="123" t="str">
        <f t="shared" ca="1" si="24"/>
        <v/>
      </c>
      <c r="P1249" s="122"/>
      <c r="AD1249" s="145"/>
    </row>
    <row r="1250" spans="1:30" s="121" customFormat="1" ht="14.25" x14ac:dyDescent="0.3">
      <c r="A1250" s="24"/>
      <c r="C1250" s="151"/>
      <c r="I1250" s="123" t="str" cm="1">
        <f t="array" aca="1" ref="I1250" ca="1">IF(N1250="Ativo",IFERROR(_xlfn.XLOOKUP(H1250,INDIRECT("'TV_"&amp;B1250&amp;"'!B:B"),INDIRECT("'TV_"&amp;B1250&amp;"'!C:C"),0)-_xlfn.XLOOKUP(H1250,INDIRECT("'TV_"&amp;B1250&amp;"'!B:B"),INDIRECT("'TV_"&amp;B1250&amp;"'!D:D"),0),""),"")</f>
        <v/>
      </c>
      <c r="L1250" s="122"/>
      <c r="M1250" s="122"/>
      <c r="N1250" s="123" t="str">
        <f t="shared" ca="1" si="24"/>
        <v/>
      </c>
      <c r="P1250" s="122"/>
      <c r="AD1250" s="145"/>
    </row>
    <row r="1251" spans="1:30" s="121" customFormat="1" ht="14.25" x14ac:dyDescent="0.3">
      <c r="A1251" s="24"/>
      <c r="C1251" s="151"/>
      <c r="I1251" s="123" t="str" cm="1">
        <f t="array" aca="1" ref="I1251" ca="1">IF(N1251="Ativo",IFERROR(_xlfn.XLOOKUP(H1251,INDIRECT("'TV_"&amp;B1251&amp;"'!B:B"),INDIRECT("'TV_"&amp;B1251&amp;"'!C:C"),0)-_xlfn.XLOOKUP(H1251,INDIRECT("'TV_"&amp;B1251&amp;"'!B:B"),INDIRECT("'TV_"&amp;B1251&amp;"'!D:D"),0),""),"")</f>
        <v/>
      </c>
      <c r="L1251" s="122"/>
      <c r="M1251" s="122"/>
      <c r="N1251" s="123" t="str">
        <f t="shared" ca="1" si="24"/>
        <v/>
      </c>
      <c r="P1251" s="122"/>
      <c r="AD1251" s="145"/>
    </row>
    <row r="1252" spans="1:30" s="121" customFormat="1" ht="14.25" x14ac:dyDescent="0.3">
      <c r="A1252" s="24"/>
      <c r="C1252" s="151"/>
      <c r="I1252" s="123" t="str" cm="1">
        <f t="array" aca="1" ref="I1252" ca="1">IF(N1252="Ativo",IFERROR(_xlfn.XLOOKUP(H1252,INDIRECT("'TV_"&amp;B1252&amp;"'!B:B"),INDIRECT("'TV_"&amp;B1252&amp;"'!C:C"),0)-_xlfn.XLOOKUP(H1252,INDIRECT("'TV_"&amp;B1252&amp;"'!B:B"),INDIRECT("'TV_"&amp;B1252&amp;"'!D:D"),0),""),"")</f>
        <v/>
      </c>
      <c r="L1252" s="122"/>
      <c r="M1252" s="122"/>
      <c r="N1252" s="123" t="str">
        <f t="shared" ca="1" si="24"/>
        <v/>
      </c>
      <c r="P1252" s="122"/>
      <c r="AD1252" s="145"/>
    </row>
    <row r="1253" spans="1:30" s="121" customFormat="1" ht="14.25" x14ac:dyDescent="0.3">
      <c r="A1253" s="24"/>
      <c r="C1253" s="151"/>
      <c r="I1253" s="123" t="str" cm="1">
        <f t="array" aca="1" ref="I1253" ca="1">IF(N1253="Ativo",IFERROR(_xlfn.XLOOKUP(H1253,INDIRECT("'TV_"&amp;B1253&amp;"'!B:B"),INDIRECT("'TV_"&amp;B1253&amp;"'!C:C"),0)-_xlfn.XLOOKUP(H1253,INDIRECT("'TV_"&amp;B1253&amp;"'!B:B"),INDIRECT("'TV_"&amp;B1253&amp;"'!D:D"),0),""),"")</f>
        <v/>
      </c>
      <c r="L1253" s="122"/>
      <c r="M1253" s="122"/>
      <c r="N1253" s="123" t="str">
        <f t="shared" ca="1" si="24"/>
        <v/>
      </c>
      <c r="P1253" s="122"/>
      <c r="AD1253" s="145"/>
    </row>
    <row r="1254" spans="1:30" s="121" customFormat="1" ht="14.25" x14ac:dyDescent="0.3">
      <c r="A1254" s="24"/>
      <c r="C1254" s="151"/>
      <c r="I1254" s="123" t="str" cm="1">
        <f t="array" aca="1" ref="I1254" ca="1">IF(N1254="Ativo",IFERROR(_xlfn.XLOOKUP(H1254,INDIRECT("'TV_"&amp;B1254&amp;"'!B:B"),INDIRECT("'TV_"&amp;B1254&amp;"'!C:C"),0)-_xlfn.XLOOKUP(H1254,INDIRECT("'TV_"&amp;B1254&amp;"'!B:B"),INDIRECT("'TV_"&amp;B1254&amp;"'!D:D"),0),""),"")</f>
        <v/>
      </c>
      <c r="L1254" s="122"/>
      <c r="M1254" s="122"/>
      <c r="N1254" s="123" t="str">
        <f t="shared" ca="1" si="24"/>
        <v/>
      </c>
      <c r="P1254" s="122"/>
      <c r="AD1254" s="145"/>
    </row>
    <row r="1255" spans="1:30" s="121" customFormat="1" ht="14.25" x14ac:dyDescent="0.3">
      <c r="A1255" s="24"/>
      <c r="C1255" s="151"/>
      <c r="I1255" s="123" t="str" cm="1">
        <f t="array" aca="1" ref="I1255" ca="1">IF(N1255="Ativo",IFERROR(_xlfn.XLOOKUP(H1255,INDIRECT("'TV_"&amp;B1255&amp;"'!B:B"),INDIRECT("'TV_"&amp;B1255&amp;"'!C:C"),0)-_xlfn.XLOOKUP(H1255,INDIRECT("'TV_"&amp;B1255&amp;"'!B:B"),INDIRECT("'TV_"&amp;B1255&amp;"'!D:D"),0),""),"")</f>
        <v/>
      </c>
      <c r="L1255" s="122"/>
      <c r="M1255" s="122"/>
      <c r="N1255" s="123" t="str">
        <f t="shared" ca="1" si="24"/>
        <v/>
      </c>
      <c r="P1255" s="122"/>
      <c r="AD1255" s="145"/>
    </row>
    <row r="1256" spans="1:30" s="121" customFormat="1" ht="14.25" x14ac:dyDescent="0.3">
      <c r="A1256" s="24"/>
      <c r="C1256" s="151"/>
      <c r="I1256" s="123" t="str" cm="1">
        <f t="array" aca="1" ref="I1256" ca="1">IF(N1256="Ativo",IFERROR(_xlfn.XLOOKUP(H1256,INDIRECT("'TV_"&amp;B1256&amp;"'!B:B"),INDIRECT("'TV_"&amp;B1256&amp;"'!C:C"),0)-_xlfn.XLOOKUP(H1256,INDIRECT("'TV_"&amp;B1256&amp;"'!B:B"),INDIRECT("'TV_"&amp;B1256&amp;"'!D:D"),0),""),"")</f>
        <v/>
      </c>
      <c r="L1256" s="122"/>
      <c r="M1256" s="122"/>
      <c r="N1256" s="123" t="str">
        <f t="shared" ca="1" si="24"/>
        <v/>
      </c>
      <c r="P1256" s="122"/>
      <c r="AD1256" s="145"/>
    </row>
    <row r="1257" spans="1:30" s="121" customFormat="1" ht="14.25" x14ac:dyDescent="0.3">
      <c r="A1257" s="24"/>
      <c r="C1257" s="151"/>
      <c r="I1257" s="123" t="str" cm="1">
        <f t="array" aca="1" ref="I1257" ca="1">IF(N1257="Ativo",IFERROR(_xlfn.XLOOKUP(H1257,INDIRECT("'TV_"&amp;B1257&amp;"'!B:B"),INDIRECT("'TV_"&amp;B1257&amp;"'!C:C"),0)-_xlfn.XLOOKUP(H1257,INDIRECT("'TV_"&amp;B1257&amp;"'!B:B"),INDIRECT("'TV_"&amp;B1257&amp;"'!D:D"),0),""),"")</f>
        <v/>
      </c>
      <c r="L1257" s="122"/>
      <c r="M1257" s="122"/>
      <c r="N1257" s="123" t="str">
        <f t="shared" ca="1" si="24"/>
        <v/>
      </c>
      <c r="P1257" s="122"/>
      <c r="AD1257" s="145"/>
    </row>
    <row r="1258" spans="1:30" s="121" customFormat="1" ht="14.25" x14ac:dyDescent="0.3">
      <c r="A1258" s="24"/>
      <c r="C1258" s="151"/>
      <c r="I1258" s="123" t="str" cm="1">
        <f t="array" aca="1" ref="I1258" ca="1">IF(N1258="Ativo",IFERROR(_xlfn.XLOOKUP(H1258,INDIRECT("'TV_"&amp;B1258&amp;"'!B:B"),INDIRECT("'TV_"&amp;B1258&amp;"'!C:C"),0)-_xlfn.XLOOKUP(H1258,INDIRECT("'TV_"&amp;B1258&amp;"'!B:B"),INDIRECT("'TV_"&amp;B1258&amp;"'!D:D"),0),""),"")</f>
        <v/>
      </c>
      <c r="L1258" s="122"/>
      <c r="M1258" s="122"/>
      <c r="N1258" s="123" t="str">
        <f t="shared" ca="1" si="24"/>
        <v/>
      </c>
      <c r="P1258" s="122"/>
      <c r="AD1258" s="145"/>
    </row>
    <row r="1259" spans="1:30" s="121" customFormat="1" ht="14.25" x14ac:dyDescent="0.3">
      <c r="A1259" s="24"/>
      <c r="C1259" s="151"/>
      <c r="I1259" s="123" t="str" cm="1">
        <f t="array" aca="1" ref="I1259" ca="1">IF(N1259="Ativo",IFERROR(_xlfn.XLOOKUP(H1259,INDIRECT("'TV_"&amp;B1259&amp;"'!B:B"),INDIRECT("'TV_"&amp;B1259&amp;"'!C:C"),0)-_xlfn.XLOOKUP(H1259,INDIRECT("'TV_"&amp;B1259&amp;"'!B:B"),INDIRECT("'TV_"&amp;B1259&amp;"'!D:D"),0),""),"")</f>
        <v/>
      </c>
      <c r="L1259" s="122"/>
      <c r="M1259" s="122"/>
      <c r="N1259" s="123" t="str">
        <f t="shared" ca="1" si="24"/>
        <v/>
      </c>
      <c r="P1259" s="122"/>
      <c r="AD1259" s="145"/>
    </row>
    <row r="1260" spans="1:30" s="121" customFormat="1" ht="14.25" x14ac:dyDescent="0.3">
      <c r="A1260" s="24"/>
      <c r="C1260" s="151"/>
      <c r="I1260" s="123" t="str" cm="1">
        <f t="array" aca="1" ref="I1260" ca="1">IF(N1260="Ativo",IFERROR(_xlfn.XLOOKUP(H1260,INDIRECT("'TV_"&amp;B1260&amp;"'!B:B"),INDIRECT("'TV_"&amp;B1260&amp;"'!C:C"),0)-_xlfn.XLOOKUP(H1260,INDIRECT("'TV_"&amp;B1260&amp;"'!B:B"),INDIRECT("'TV_"&amp;B1260&amp;"'!D:D"),0),""),"")</f>
        <v/>
      </c>
      <c r="L1260" s="122"/>
      <c r="M1260" s="122"/>
      <c r="N1260" s="123" t="str">
        <f t="shared" ca="1" si="24"/>
        <v/>
      </c>
      <c r="P1260" s="122"/>
      <c r="AD1260" s="145"/>
    </row>
    <row r="1261" spans="1:30" s="121" customFormat="1" ht="14.25" x14ac:dyDescent="0.3">
      <c r="A1261" s="24"/>
      <c r="C1261" s="151"/>
      <c r="I1261" s="123" t="str" cm="1">
        <f t="array" aca="1" ref="I1261" ca="1">IF(N1261="Ativo",IFERROR(_xlfn.XLOOKUP(H1261,INDIRECT("'TV_"&amp;B1261&amp;"'!B:B"),INDIRECT("'TV_"&amp;B1261&amp;"'!C:C"),0)-_xlfn.XLOOKUP(H1261,INDIRECT("'TV_"&amp;B1261&amp;"'!B:B"),INDIRECT("'TV_"&amp;B1261&amp;"'!D:D"),0),""),"")</f>
        <v/>
      </c>
      <c r="L1261" s="122"/>
      <c r="M1261" s="122"/>
      <c r="N1261" s="123" t="str">
        <f t="shared" ca="1" si="24"/>
        <v/>
      </c>
      <c r="P1261" s="122"/>
      <c r="AD1261" s="145"/>
    </row>
    <row r="1262" spans="1:30" s="121" customFormat="1" ht="14.25" x14ac:dyDescent="0.3">
      <c r="A1262" s="24"/>
      <c r="C1262" s="151"/>
      <c r="I1262" s="123" t="str" cm="1">
        <f t="array" aca="1" ref="I1262" ca="1">IF(N1262="Ativo",IFERROR(_xlfn.XLOOKUP(H1262,INDIRECT("'TV_"&amp;B1262&amp;"'!B:B"),INDIRECT("'TV_"&amp;B1262&amp;"'!C:C"),0)-_xlfn.XLOOKUP(H1262,INDIRECT("'TV_"&amp;B1262&amp;"'!B:B"),INDIRECT("'TV_"&amp;B1262&amp;"'!D:D"),0),""),"")</f>
        <v/>
      </c>
      <c r="L1262" s="122"/>
      <c r="M1262" s="122"/>
      <c r="N1262" s="123" t="str">
        <f t="shared" ca="1" si="24"/>
        <v/>
      </c>
      <c r="P1262" s="122"/>
      <c r="AD1262" s="145"/>
    </row>
    <row r="1263" spans="1:30" s="121" customFormat="1" ht="14.25" x14ac:dyDescent="0.3">
      <c r="A1263" s="24"/>
      <c r="C1263" s="151"/>
      <c r="I1263" s="123" t="str" cm="1">
        <f t="array" aca="1" ref="I1263" ca="1">IF(N1263="Ativo",IFERROR(_xlfn.XLOOKUP(H1263,INDIRECT("'TV_"&amp;B1263&amp;"'!B:B"),INDIRECT("'TV_"&amp;B1263&amp;"'!C:C"),0)-_xlfn.XLOOKUP(H1263,INDIRECT("'TV_"&amp;B1263&amp;"'!B:B"),INDIRECT("'TV_"&amp;B1263&amp;"'!D:D"),0),""),"")</f>
        <v/>
      </c>
      <c r="L1263" s="122"/>
      <c r="M1263" s="122"/>
      <c r="N1263" s="123" t="str">
        <f t="shared" ca="1" si="24"/>
        <v/>
      </c>
      <c r="P1263" s="122"/>
      <c r="AD1263" s="145"/>
    </row>
    <row r="1264" spans="1:30" s="121" customFormat="1" ht="14.25" x14ac:dyDescent="0.3">
      <c r="A1264" s="24"/>
      <c r="C1264" s="151"/>
      <c r="I1264" s="123" t="str" cm="1">
        <f t="array" aca="1" ref="I1264" ca="1">IF(N1264="Ativo",IFERROR(_xlfn.XLOOKUP(H1264,INDIRECT("'TV_"&amp;B1264&amp;"'!B:B"),INDIRECT("'TV_"&amp;B1264&amp;"'!C:C"),0)-_xlfn.XLOOKUP(H1264,INDIRECT("'TV_"&amp;B1264&amp;"'!B:B"),INDIRECT("'TV_"&amp;B1264&amp;"'!D:D"),0),""),"")</f>
        <v/>
      </c>
      <c r="L1264" s="122"/>
      <c r="M1264" s="122"/>
      <c r="N1264" s="123" t="str">
        <f t="shared" ca="1" si="24"/>
        <v/>
      </c>
      <c r="P1264" s="122"/>
      <c r="AD1264" s="145"/>
    </row>
    <row r="1265" spans="1:30" s="121" customFormat="1" ht="14.25" x14ac:dyDescent="0.3">
      <c r="A1265" s="24"/>
      <c r="C1265" s="151"/>
      <c r="I1265" s="123" t="str" cm="1">
        <f t="array" aca="1" ref="I1265" ca="1">IF(N1265="Ativo",IFERROR(_xlfn.XLOOKUP(H1265,INDIRECT("'TV_"&amp;B1265&amp;"'!B:B"),INDIRECT("'TV_"&amp;B1265&amp;"'!C:C"),0)-_xlfn.XLOOKUP(H1265,INDIRECT("'TV_"&amp;B1265&amp;"'!B:B"),INDIRECT("'TV_"&amp;B1265&amp;"'!D:D"),0),""),"")</f>
        <v/>
      </c>
      <c r="L1265" s="122"/>
      <c r="M1265" s="122"/>
      <c r="N1265" s="123" t="str">
        <f t="shared" ca="1" si="24"/>
        <v/>
      </c>
      <c r="P1265" s="122"/>
      <c r="AD1265" s="145"/>
    </row>
    <row r="1266" spans="1:30" s="121" customFormat="1" ht="14.25" x14ac:dyDescent="0.3">
      <c r="A1266" s="24"/>
      <c r="C1266" s="151"/>
      <c r="I1266" s="123" t="str" cm="1">
        <f t="array" aca="1" ref="I1266" ca="1">IF(N1266="Ativo",IFERROR(_xlfn.XLOOKUP(H1266,INDIRECT("'TV_"&amp;B1266&amp;"'!B:B"),INDIRECT("'TV_"&amp;B1266&amp;"'!C:C"),0)-_xlfn.XLOOKUP(H1266,INDIRECT("'TV_"&amp;B1266&amp;"'!B:B"),INDIRECT("'TV_"&amp;B1266&amp;"'!D:D"),0),""),"")</f>
        <v/>
      </c>
      <c r="L1266" s="122"/>
      <c r="M1266" s="122"/>
      <c r="N1266" s="123" t="str">
        <f t="shared" ca="1" si="24"/>
        <v/>
      </c>
      <c r="P1266" s="122"/>
      <c r="AD1266" s="145"/>
    </row>
    <row r="1267" spans="1:30" s="121" customFormat="1" ht="14.25" x14ac:dyDescent="0.3">
      <c r="A1267" s="24"/>
      <c r="C1267" s="151"/>
      <c r="I1267" s="123" t="str" cm="1">
        <f t="array" aca="1" ref="I1267" ca="1">IF(N1267="Ativo",IFERROR(_xlfn.XLOOKUP(H1267,INDIRECT("'TV_"&amp;B1267&amp;"'!B:B"),INDIRECT("'TV_"&amp;B1267&amp;"'!C:C"),0)-_xlfn.XLOOKUP(H1267,INDIRECT("'TV_"&amp;B1267&amp;"'!B:B"),INDIRECT("'TV_"&amp;B1267&amp;"'!D:D"),0),""),"")</f>
        <v/>
      </c>
      <c r="L1267" s="122"/>
      <c r="M1267" s="122"/>
      <c r="N1267" s="123" t="str">
        <f t="shared" ca="1" si="24"/>
        <v/>
      </c>
      <c r="P1267" s="122"/>
      <c r="AD1267" s="145"/>
    </row>
    <row r="1268" spans="1:30" s="121" customFormat="1" ht="14.25" x14ac:dyDescent="0.3">
      <c r="A1268" s="24"/>
      <c r="C1268" s="151"/>
      <c r="I1268" s="123" t="str" cm="1">
        <f t="array" aca="1" ref="I1268" ca="1">IF(N1268="Ativo",IFERROR(_xlfn.XLOOKUP(H1268,INDIRECT("'TV_"&amp;B1268&amp;"'!B:B"),INDIRECT("'TV_"&amp;B1268&amp;"'!C:C"),0)-_xlfn.XLOOKUP(H1268,INDIRECT("'TV_"&amp;B1268&amp;"'!B:B"),INDIRECT("'TV_"&amp;B1268&amp;"'!D:D"),0),""),"")</f>
        <v/>
      </c>
      <c r="L1268" s="122"/>
      <c r="M1268" s="122"/>
      <c r="N1268" s="123" t="str">
        <f t="shared" ca="1" si="24"/>
        <v/>
      </c>
      <c r="P1268" s="122"/>
      <c r="AD1268" s="145"/>
    </row>
    <row r="1269" spans="1:30" s="121" customFormat="1" ht="14.25" x14ac:dyDescent="0.3">
      <c r="A1269" s="24"/>
      <c r="C1269" s="151"/>
      <c r="I1269" s="123" t="str" cm="1">
        <f t="array" aca="1" ref="I1269" ca="1">IF(N1269="Ativo",IFERROR(_xlfn.XLOOKUP(H1269,INDIRECT("'TV_"&amp;B1269&amp;"'!B:B"),INDIRECT("'TV_"&amp;B1269&amp;"'!C:C"),0)-_xlfn.XLOOKUP(H1269,INDIRECT("'TV_"&amp;B1269&amp;"'!B:B"),INDIRECT("'TV_"&amp;B1269&amp;"'!D:D"),0),""),"")</f>
        <v/>
      </c>
      <c r="L1269" s="122"/>
      <c r="M1269" s="122"/>
      <c r="N1269" s="123" t="str">
        <f t="shared" ca="1" si="24"/>
        <v/>
      </c>
      <c r="P1269" s="122"/>
      <c r="AD1269" s="145"/>
    </row>
    <row r="1270" spans="1:30" s="121" customFormat="1" ht="14.25" x14ac:dyDescent="0.3">
      <c r="A1270" s="24"/>
      <c r="C1270" s="151"/>
      <c r="I1270" s="123" t="str" cm="1">
        <f t="array" aca="1" ref="I1270" ca="1">IF(N1270="Ativo",IFERROR(_xlfn.XLOOKUP(H1270,INDIRECT("'TV_"&amp;B1270&amp;"'!B:B"),INDIRECT("'TV_"&amp;B1270&amp;"'!C:C"),0)-_xlfn.XLOOKUP(H1270,INDIRECT("'TV_"&amp;B1270&amp;"'!B:B"),INDIRECT("'TV_"&amp;B1270&amp;"'!D:D"),0),""),"")</f>
        <v/>
      </c>
      <c r="L1270" s="122"/>
      <c r="M1270" s="122"/>
      <c r="N1270" s="123" t="str">
        <f t="shared" ca="1" si="24"/>
        <v/>
      </c>
      <c r="P1270" s="122"/>
      <c r="AD1270" s="145"/>
    </row>
    <row r="1271" spans="1:30" s="121" customFormat="1" ht="14.25" x14ac:dyDescent="0.3">
      <c r="A1271" s="24"/>
      <c r="C1271" s="151"/>
      <c r="I1271" s="123" t="str" cm="1">
        <f t="array" aca="1" ref="I1271" ca="1">IF(N1271="Ativo",IFERROR(_xlfn.XLOOKUP(H1271,INDIRECT("'TV_"&amp;B1271&amp;"'!B:B"),INDIRECT("'TV_"&amp;B1271&amp;"'!C:C"),0)-_xlfn.XLOOKUP(H1271,INDIRECT("'TV_"&amp;B1271&amp;"'!B:B"),INDIRECT("'TV_"&amp;B1271&amp;"'!D:D"),0),""),"")</f>
        <v/>
      </c>
      <c r="L1271" s="122"/>
      <c r="M1271" s="122"/>
      <c r="N1271" s="123" t="str">
        <f t="shared" ca="1" si="24"/>
        <v/>
      </c>
      <c r="P1271" s="122"/>
      <c r="AD1271" s="145"/>
    </row>
    <row r="1272" spans="1:30" s="121" customFormat="1" ht="14.25" x14ac:dyDescent="0.3">
      <c r="A1272" s="24"/>
      <c r="C1272" s="151"/>
      <c r="I1272" s="123" t="str" cm="1">
        <f t="array" aca="1" ref="I1272" ca="1">IF(N1272="Ativo",IFERROR(_xlfn.XLOOKUP(H1272,INDIRECT("'TV_"&amp;B1272&amp;"'!B:B"),INDIRECT("'TV_"&amp;B1272&amp;"'!C:C"),0)-_xlfn.XLOOKUP(H1272,INDIRECT("'TV_"&amp;B1272&amp;"'!B:B"),INDIRECT("'TV_"&amp;B1272&amp;"'!D:D"),0),""),"")</f>
        <v/>
      </c>
      <c r="L1272" s="122"/>
      <c r="M1272" s="122"/>
      <c r="N1272" s="123" t="str">
        <f t="shared" ca="1" si="24"/>
        <v/>
      </c>
      <c r="P1272" s="122"/>
      <c r="AD1272" s="145"/>
    </row>
    <row r="1273" spans="1:30" s="121" customFormat="1" ht="14.25" x14ac:dyDescent="0.3">
      <c r="A1273" s="24"/>
      <c r="C1273" s="151"/>
      <c r="I1273" s="123" t="str" cm="1">
        <f t="array" aca="1" ref="I1273" ca="1">IF(N1273="Ativo",IFERROR(_xlfn.XLOOKUP(H1273,INDIRECT("'TV_"&amp;B1273&amp;"'!B:B"),INDIRECT("'TV_"&amp;B1273&amp;"'!C:C"),0)-_xlfn.XLOOKUP(H1273,INDIRECT("'TV_"&amp;B1273&amp;"'!B:B"),INDIRECT("'TV_"&amp;B1273&amp;"'!D:D"),0),""),"")</f>
        <v/>
      </c>
      <c r="L1273" s="122"/>
      <c r="M1273" s="122"/>
      <c r="N1273" s="123" t="str">
        <f t="shared" ca="1" si="24"/>
        <v/>
      </c>
      <c r="P1273" s="122"/>
      <c r="AD1273" s="145"/>
    </row>
    <row r="1274" spans="1:30" s="121" customFormat="1" ht="14.25" x14ac:dyDescent="0.3">
      <c r="A1274" s="24"/>
      <c r="C1274" s="151"/>
      <c r="I1274" s="123" t="str" cm="1">
        <f t="array" aca="1" ref="I1274" ca="1">IF(N1274="Ativo",IFERROR(_xlfn.XLOOKUP(H1274,INDIRECT("'TV_"&amp;B1274&amp;"'!B:B"),INDIRECT("'TV_"&amp;B1274&amp;"'!C:C"),0)-_xlfn.XLOOKUP(H1274,INDIRECT("'TV_"&amp;B1274&amp;"'!B:B"),INDIRECT("'TV_"&amp;B1274&amp;"'!D:D"),0),""),"")</f>
        <v/>
      </c>
      <c r="L1274" s="122"/>
      <c r="M1274" s="122"/>
      <c r="N1274" s="123" t="str">
        <f t="shared" ca="1" si="24"/>
        <v/>
      </c>
      <c r="P1274" s="122"/>
      <c r="AD1274" s="145"/>
    </row>
    <row r="1275" spans="1:30" s="121" customFormat="1" ht="14.25" x14ac:dyDescent="0.3">
      <c r="A1275" s="24"/>
      <c r="C1275" s="151"/>
      <c r="I1275" s="123" t="str" cm="1">
        <f t="array" aca="1" ref="I1275" ca="1">IF(N1275="Ativo",IFERROR(_xlfn.XLOOKUP(H1275,INDIRECT("'TV_"&amp;B1275&amp;"'!B:B"),INDIRECT("'TV_"&amp;B1275&amp;"'!C:C"),0)-_xlfn.XLOOKUP(H1275,INDIRECT("'TV_"&amp;B1275&amp;"'!B:B"),INDIRECT("'TV_"&amp;B1275&amp;"'!D:D"),0),""),"")</f>
        <v/>
      </c>
      <c r="L1275" s="122"/>
      <c r="M1275" s="122"/>
      <c r="N1275" s="123" t="str">
        <f t="shared" ca="1" si="24"/>
        <v/>
      </c>
      <c r="P1275" s="122"/>
      <c r="AD1275" s="145"/>
    </row>
    <row r="1276" spans="1:30" s="121" customFormat="1" ht="14.25" x14ac:dyDescent="0.3">
      <c r="A1276" s="24"/>
      <c r="C1276" s="151"/>
      <c r="I1276" s="123" t="str" cm="1">
        <f t="array" aca="1" ref="I1276" ca="1">IF(N1276="Ativo",IFERROR(_xlfn.XLOOKUP(H1276,INDIRECT("'TV_"&amp;B1276&amp;"'!B:B"),INDIRECT("'TV_"&amp;B1276&amp;"'!C:C"),0)-_xlfn.XLOOKUP(H1276,INDIRECT("'TV_"&amp;B1276&amp;"'!B:B"),INDIRECT("'TV_"&amp;B1276&amp;"'!D:D"),0),""),"")</f>
        <v/>
      </c>
      <c r="L1276" s="122"/>
      <c r="M1276" s="122"/>
      <c r="N1276" s="123" t="str">
        <f t="shared" ca="1" si="24"/>
        <v/>
      </c>
      <c r="P1276" s="122"/>
      <c r="AD1276" s="145"/>
    </row>
    <row r="1277" spans="1:30" s="121" customFormat="1" ht="14.25" x14ac:dyDescent="0.3">
      <c r="A1277" s="24"/>
      <c r="C1277" s="151"/>
      <c r="I1277" s="123" t="str" cm="1">
        <f t="array" aca="1" ref="I1277" ca="1">IF(N1277="Ativo",IFERROR(_xlfn.XLOOKUP(H1277,INDIRECT("'TV_"&amp;B1277&amp;"'!B:B"),INDIRECT("'TV_"&amp;B1277&amp;"'!C:C"),0)-_xlfn.XLOOKUP(H1277,INDIRECT("'TV_"&amp;B1277&amp;"'!B:B"),INDIRECT("'TV_"&amp;B1277&amp;"'!D:D"),0),""),"")</f>
        <v/>
      </c>
      <c r="L1277" s="122"/>
      <c r="M1277" s="122"/>
      <c r="N1277" s="123" t="str">
        <f t="shared" ca="1" si="24"/>
        <v/>
      </c>
      <c r="P1277" s="122"/>
      <c r="AD1277" s="145"/>
    </row>
    <row r="1278" spans="1:30" s="121" customFormat="1" ht="14.25" x14ac:dyDescent="0.3">
      <c r="A1278" s="24"/>
      <c r="C1278" s="151"/>
      <c r="I1278" s="123" t="str" cm="1">
        <f t="array" aca="1" ref="I1278" ca="1">IF(N1278="Ativo",IFERROR(_xlfn.XLOOKUP(H1278,INDIRECT("'TV_"&amp;B1278&amp;"'!B:B"),INDIRECT("'TV_"&amp;B1278&amp;"'!C:C"),0)-_xlfn.XLOOKUP(H1278,INDIRECT("'TV_"&amp;B1278&amp;"'!B:B"),INDIRECT("'TV_"&amp;B1278&amp;"'!D:D"),0),""),"")</f>
        <v/>
      </c>
      <c r="L1278" s="122"/>
      <c r="M1278" s="122"/>
      <c r="N1278" s="123" t="str">
        <f t="shared" ca="1" si="24"/>
        <v/>
      </c>
      <c r="P1278" s="122"/>
      <c r="AD1278" s="145"/>
    </row>
    <row r="1279" spans="1:30" s="121" customFormat="1" ht="14.25" x14ac:dyDescent="0.3">
      <c r="A1279" s="24"/>
      <c r="C1279" s="151"/>
      <c r="I1279" s="123" t="str" cm="1">
        <f t="array" aca="1" ref="I1279" ca="1">IF(N1279="Ativo",IFERROR(_xlfn.XLOOKUP(H1279,INDIRECT("'TV_"&amp;B1279&amp;"'!B:B"),INDIRECT("'TV_"&amp;B1279&amp;"'!C:C"),0)-_xlfn.XLOOKUP(H1279,INDIRECT("'TV_"&amp;B1279&amp;"'!B:B"),INDIRECT("'TV_"&amp;B1279&amp;"'!D:D"),0),""),"")</f>
        <v/>
      </c>
      <c r="L1279" s="122"/>
      <c r="M1279" s="122"/>
      <c r="N1279" s="123" t="str">
        <f t="shared" ca="1" si="24"/>
        <v/>
      </c>
      <c r="P1279" s="122"/>
      <c r="AD1279" s="145"/>
    </row>
    <row r="1280" spans="1:30" s="121" customFormat="1" ht="14.25" x14ac:dyDescent="0.3">
      <c r="A1280" s="24"/>
      <c r="C1280" s="151"/>
      <c r="I1280" s="123" t="str" cm="1">
        <f t="array" aca="1" ref="I1280" ca="1">IF(N1280="Ativo",IFERROR(_xlfn.XLOOKUP(H1280,INDIRECT("'TV_"&amp;B1280&amp;"'!B:B"),INDIRECT("'TV_"&amp;B1280&amp;"'!C:C"),0)-_xlfn.XLOOKUP(H1280,INDIRECT("'TV_"&amp;B1280&amp;"'!B:B"),INDIRECT("'TV_"&amp;B1280&amp;"'!D:D"),0),""),"")</f>
        <v/>
      </c>
      <c r="L1280" s="122"/>
      <c r="M1280" s="122"/>
      <c r="N1280" s="123" t="str">
        <f t="shared" ca="1" si="24"/>
        <v/>
      </c>
      <c r="P1280" s="122"/>
      <c r="AD1280" s="145"/>
    </row>
    <row r="1281" spans="1:30" s="121" customFormat="1" ht="14.25" x14ac:dyDescent="0.3">
      <c r="A1281" s="24"/>
      <c r="C1281" s="151"/>
      <c r="I1281" s="123" t="str" cm="1">
        <f t="array" aca="1" ref="I1281" ca="1">IF(N1281="Ativo",IFERROR(_xlfn.XLOOKUP(H1281,INDIRECT("'TV_"&amp;B1281&amp;"'!B:B"),INDIRECT("'TV_"&amp;B1281&amp;"'!C:C"),0)-_xlfn.XLOOKUP(H1281,INDIRECT("'TV_"&amp;B1281&amp;"'!B:B"),INDIRECT("'TV_"&amp;B1281&amp;"'!D:D"),0),""),"")</f>
        <v/>
      </c>
      <c r="L1281" s="122"/>
      <c r="M1281" s="122"/>
      <c r="N1281" s="123" t="str">
        <f t="shared" ca="1" si="24"/>
        <v/>
      </c>
      <c r="P1281" s="122"/>
      <c r="AD1281" s="145"/>
    </row>
    <row r="1282" spans="1:30" s="121" customFormat="1" ht="14.25" x14ac:dyDescent="0.3">
      <c r="A1282" s="24"/>
      <c r="C1282" s="151"/>
      <c r="I1282" s="123" t="str" cm="1">
        <f t="array" aca="1" ref="I1282" ca="1">IF(N1282="Ativo",IFERROR(_xlfn.XLOOKUP(H1282,INDIRECT("'TV_"&amp;B1282&amp;"'!B:B"),INDIRECT("'TV_"&amp;B1282&amp;"'!C:C"),0)-_xlfn.XLOOKUP(H1282,INDIRECT("'TV_"&amp;B1282&amp;"'!B:B"),INDIRECT("'TV_"&amp;B1282&amp;"'!D:D"),0),""),"")</f>
        <v/>
      </c>
      <c r="L1282" s="122"/>
      <c r="M1282" s="122"/>
      <c r="N1282" s="123" t="str">
        <f t="shared" ca="1" si="24"/>
        <v/>
      </c>
      <c r="P1282" s="122"/>
      <c r="AD1282" s="145"/>
    </row>
    <row r="1283" spans="1:30" s="121" customFormat="1" ht="14.25" x14ac:dyDescent="0.3">
      <c r="A1283" s="24"/>
      <c r="C1283" s="151"/>
      <c r="I1283" s="123" t="str" cm="1">
        <f t="array" aca="1" ref="I1283" ca="1">IF(N1283="Ativo",IFERROR(_xlfn.XLOOKUP(H1283,INDIRECT("'TV_"&amp;B1283&amp;"'!B:B"),INDIRECT("'TV_"&amp;B1283&amp;"'!C:C"),0)-_xlfn.XLOOKUP(H1283,INDIRECT("'TV_"&amp;B1283&amp;"'!B:B"),INDIRECT("'TV_"&amp;B1283&amp;"'!D:D"),0),""),"")</f>
        <v/>
      </c>
      <c r="L1283" s="122"/>
      <c r="M1283" s="122"/>
      <c r="N1283" s="123" t="str">
        <f t="shared" ca="1" si="24"/>
        <v/>
      </c>
      <c r="P1283" s="122"/>
      <c r="AD1283" s="145"/>
    </row>
    <row r="1284" spans="1:30" s="121" customFormat="1" ht="14.25" x14ac:dyDescent="0.3">
      <c r="A1284" s="24"/>
      <c r="C1284" s="151"/>
      <c r="I1284" s="123" t="str" cm="1">
        <f t="array" aca="1" ref="I1284" ca="1">IF(N1284="Ativo",IFERROR(_xlfn.XLOOKUP(H1284,INDIRECT("'TV_"&amp;B1284&amp;"'!B:B"),INDIRECT("'TV_"&amp;B1284&amp;"'!C:C"),0)-_xlfn.XLOOKUP(H1284,INDIRECT("'TV_"&amp;B1284&amp;"'!B:B"),INDIRECT("'TV_"&amp;B1284&amp;"'!D:D"),0),""),"")</f>
        <v/>
      </c>
      <c r="L1284" s="122"/>
      <c r="M1284" s="122"/>
      <c r="N1284" s="123" t="str">
        <f t="shared" ca="1" si="24"/>
        <v/>
      </c>
      <c r="P1284" s="122"/>
      <c r="AD1284" s="145"/>
    </row>
    <row r="1285" spans="1:30" s="121" customFormat="1" ht="14.25" x14ac:dyDescent="0.3">
      <c r="A1285" s="24"/>
      <c r="C1285" s="151"/>
      <c r="I1285" s="123" t="str" cm="1">
        <f t="array" aca="1" ref="I1285" ca="1">IF(N1285="Ativo",IFERROR(_xlfn.XLOOKUP(H1285,INDIRECT("'TV_"&amp;B1285&amp;"'!B:B"),INDIRECT("'TV_"&amp;B1285&amp;"'!C:C"),0)-_xlfn.XLOOKUP(H1285,INDIRECT("'TV_"&amp;B1285&amp;"'!B:B"),INDIRECT("'TV_"&amp;B1285&amp;"'!D:D"),0),""),"")</f>
        <v/>
      </c>
      <c r="L1285" s="122"/>
      <c r="M1285" s="122"/>
      <c r="N1285" s="123" t="str">
        <f t="shared" ca="1" si="24"/>
        <v/>
      </c>
      <c r="P1285" s="122"/>
      <c r="AD1285" s="145"/>
    </row>
    <row r="1286" spans="1:30" s="121" customFormat="1" ht="14.25" x14ac:dyDescent="0.3">
      <c r="A1286" s="24"/>
      <c r="C1286" s="151"/>
      <c r="I1286" s="123" t="str" cm="1">
        <f t="array" aca="1" ref="I1286" ca="1">IF(N1286="Ativo",IFERROR(_xlfn.XLOOKUP(H1286,INDIRECT("'TV_"&amp;B1286&amp;"'!B:B"),INDIRECT("'TV_"&amp;B1286&amp;"'!C:C"),0)-_xlfn.XLOOKUP(H1286,INDIRECT("'TV_"&amp;B1286&amp;"'!B:B"),INDIRECT("'TV_"&amp;B1286&amp;"'!D:D"),0),""),"")</f>
        <v/>
      </c>
      <c r="L1286" s="122"/>
      <c r="M1286" s="122"/>
      <c r="N1286" s="123" t="str">
        <f t="shared" ca="1" si="24"/>
        <v/>
      </c>
      <c r="P1286" s="122"/>
      <c r="AD1286" s="145"/>
    </row>
    <row r="1287" spans="1:30" s="121" customFormat="1" ht="14.25" x14ac:dyDescent="0.3">
      <c r="A1287" s="24"/>
      <c r="C1287" s="151"/>
      <c r="I1287" s="123" t="str" cm="1">
        <f t="array" aca="1" ref="I1287" ca="1">IF(N1287="Ativo",IFERROR(_xlfn.XLOOKUP(H1287,INDIRECT("'TV_"&amp;B1287&amp;"'!B:B"),INDIRECT("'TV_"&amp;B1287&amp;"'!C:C"),0)-_xlfn.XLOOKUP(H1287,INDIRECT("'TV_"&amp;B1287&amp;"'!B:B"),INDIRECT("'TV_"&amp;B1287&amp;"'!D:D"),0),""),"")</f>
        <v/>
      </c>
      <c r="L1287" s="122"/>
      <c r="M1287" s="122"/>
      <c r="N1287" s="123" t="str">
        <f t="shared" ca="1" si="24"/>
        <v/>
      </c>
      <c r="P1287" s="122"/>
      <c r="AD1287" s="145"/>
    </row>
    <row r="1288" spans="1:30" s="121" customFormat="1" ht="14.25" x14ac:dyDescent="0.3">
      <c r="A1288" s="24"/>
      <c r="C1288" s="151"/>
      <c r="I1288" s="123" t="str" cm="1">
        <f t="array" aca="1" ref="I1288" ca="1">IF(N1288="Ativo",IFERROR(_xlfn.XLOOKUP(H1288,INDIRECT("'TV_"&amp;B1288&amp;"'!B:B"),INDIRECT("'TV_"&amp;B1288&amp;"'!C:C"),0)-_xlfn.XLOOKUP(H1288,INDIRECT("'TV_"&amp;B1288&amp;"'!B:B"),INDIRECT("'TV_"&amp;B1288&amp;"'!D:D"),0),""),"")</f>
        <v/>
      </c>
      <c r="L1288" s="122"/>
      <c r="M1288" s="122"/>
      <c r="N1288" s="123" t="str">
        <f t="shared" ca="1" si="24"/>
        <v/>
      </c>
      <c r="P1288" s="122"/>
      <c r="AD1288" s="145"/>
    </row>
    <row r="1289" spans="1:30" s="121" customFormat="1" ht="14.25" x14ac:dyDescent="0.3">
      <c r="A1289" s="24"/>
      <c r="C1289" s="151"/>
      <c r="I1289" s="123" t="str" cm="1">
        <f t="array" aca="1" ref="I1289" ca="1">IF(N1289="Ativo",IFERROR(_xlfn.XLOOKUP(H1289,INDIRECT("'TV_"&amp;B1289&amp;"'!B:B"),INDIRECT("'TV_"&amp;B1289&amp;"'!C:C"),0)-_xlfn.XLOOKUP(H1289,INDIRECT("'TV_"&amp;B1289&amp;"'!B:B"),INDIRECT("'TV_"&amp;B1289&amp;"'!D:D"),0),""),"")</f>
        <v/>
      </c>
      <c r="L1289" s="122"/>
      <c r="M1289" s="122"/>
      <c r="N1289" s="123" t="str">
        <f t="shared" ca="1" si="24"/>
        <v/>
      </c>
      <c r="P1289" s="122"/>
      <c r="AD1289" s="145"/>
    </row>
    <row r="1290" spans="1:30" s="121" customFormat="1" ht="14.25" x14ac:dyDescent="0.3">
      <c r="A1290" s="24"/>
      <c r="C1290" s="151"/>
      <c r="I1290" s="123" t="str" cm="1">
        <f t="array" aca="1" ref="I1290" ca="1">IF(N1290="Ativo",IFERROR(_xlfn.XLOOKUP(H1290,INDIRECT("'TV_"&amp;B1290&amp;"'!B:B"),INDIRECT("'TV_"&amp;B1290&amp;"'!C:C"),0)-_xlfn.XLOOKUP(H1290,INDIRECT("'TV_"&amp;B1290&amp;"'!B:B"),INDIRECT("'TV_"&amp;B1290&amp;"'!D:D"),0),""),"")</f>
        <v/>
      </c>
      <c r="L1290" s="122"/>
      <c r="M1290" s="122"/>
      <c r="N1290" s="123" t="str">
        <f t="shared" ca="1" si="24"/>
        <v/>
      </c>
      <c r="P1290" s="122"/>
      <c r="AD1290" s="145"/>
    </row>
    <row r="1291" spans="1:30" s="121" customFormat="1" ht="14.25" x14ac:dyDescent="0.3">
      <c r="A1291" s="24"/>
      <c r="C1291" s="151"/>
      <c r="I1291" s="123" t="str" cm="1">
        <f t="array" aca="1" ref="I1291" ca="1">IF(N1291="Ativo",IFERROR(_xlfn.XLOOKUP(H1291,INDIRECT("'TV_"&amp;B1291&amp;"'!B:B"),INDIRECT("'TV_"&amp;B1291&amp;"'!C:C"),0)-_xlfn.XLOOKUP(H1291,INDIRECT("'TV_"&amp;B1291&amp;"'!B:B"),INDIRECT("'TV_"&amp;B1291&amp;"'!D:D"),0),""),"")</f>
        <v/>
      </c>
      <c r="L1291" s="122"/>
      <c r="M1291" s="122"/>
      <c r="N1291" s="123" t="str">
        <f t="shared" ca="1" si="24"/>
        <v/>
      </c>
      <c r="P1291" s="122"/>
      <c r="AD1291" s="145"/>
    </row>
    <row r="1292" spans="1:30" s="121" customFormat="1" ht="14.25" x14ac:dyDescent="0.3">
      <c r="A1292" s="24"/>
      <c r="C1292" s="151"/>
      <c r="I1292" s="123" t="str" cm="1">
        <f t="array" aca="1" ref="I1292" ca="1">IF(N1292="Ativo",IFERROR(_xlfn.XLOOKUP(H1292,INDIRECT("'TV_"&amp;B1292&amp;"'!B:B"),INDIRECT("'TV_"&amp;B1292&amp;"'!C:C"),0)-_xlfn.XLOOKUP(H1292,INDIRECT("'TV_"&amp;B1292&amp;"'!B:B"),INDIRECT("'TV_"&amp;B1292&amp;"'!D:D"),0),""),"")</f>
        <v/>
      </c>
      <c r="L1292" s="122"/>
      <c r="M1292" s="122"/>
      <c r="N1292" s="123" t="str">
        <f t="shared" ca="1" si="24"/>
        <v/>
      </c>
      <c r="P1292" s="122"/>
      <c r="AD1292" s="145"/>
    </row>
    <row r="1293" spans="1:30" s="121" customFormat="1" ht="14.25" x14ac:dyDescent="0.3">
      <c r="A1293" s="24"/>
      <c r="C1293" s="151"/>
      <c r="I1293" s="123" t="str" cm="1">
        <f t="array" aca="1" ref="I1293" ca="1">IF(N1293="Ativo",IFERROR(_xlfn.XLOOKUP(H1293,INDIRECT("'TV_"&amp;B1293&amp;"'!B:B"),INDIRECT("'TV_"&amp;B1293&amp;"'!C:C"),0)-_xlfn.XLOOKUP(H1293,INDIRECT("'TV_"&amp;B1293&amp;"'!B:B"),INDIRECT("'TV_"&amp;B1293&amp;"'!D:D"),0),""),"")</f>
        <v/>
      </c>
      <c r="L1293" s="122"/>
      <c r="M1293" s="122"/>
      <c r="N1293" s="123" t="str">
        <f t="shared" ca="1" si="24"/>
        <v/>
      </c>
      <c r="P1293" s="122"/>
      <c r="AD1293" s="145"/>
    </row>
    <row r="1294" spans="1:30" s="121" customFormat="1" ht="14.25" x14ac:dyDescent="0.3">
      <c r="A1294" s="24"/>
      <c r="C1294" s="151"/>
      <c r="I1294" s="123" t="str" cm="1">
        <f t="array" aca="1" ref="I1294" ca="1">IF(N1294="Ativo",IFERROR(_xlfn.XLOOKUP(H1294,INDIRECT("'TV_"&amp;B1294&amp;"'!B:B"),INDIRECT("'TV_"&amp;B1294&amp;"'!C:C"),0)-_xlfn.XLOOKUP(H1294,INDIRECT("'TV_"&amp;B1294&amp;"'!B:B"),INDIRECT("'TV_"&amp;B1294&amp;"'!D:D"),0),""),"")</f>
        <v/>
      </c>
      <c r="L1294" s="122"/>
      <c r="M1294" s="122"/>
      <c r="N1294" s="123" t="str">
        <f t="shared" ca="1" si="24"/>
        <v/>
      </c>
      <c r="P1294" s="122"/>
      <c r="AD1294" s="145"/>
    </row>
    <row r="1295" spans="1:30" s="121" customFormat="1" ht="14.25" x14ac:dyDescent="0.3">
      <c r="A1295" s="24"/>
      <c r="C1295" s="151"/>
      <c r="I1295" s="123" t="str" cm="1">
        <f t="array" aca="1" ref="I1295" ca="1">IF(N1295="Ativo",IFERROR(_xlfn.XLOOKUP(H1295,INDIRECT("'TV_"&amp;B1295&amp;"'!B:B"),INDIRECT("'TV_"&amp;B1295&amp;"'!C:C"),0)-_xlfn.XLOOKUP(H1295,INDIRECT("'TV_"&amp;B1295&amp;"'!B:B"),INDIRECT("'TV_"&amp;B1295&amp;"'!D:D"),0),""),"")</f>
        <v/>
      </c>
      <c r="L1295" s="122"/>
      <c r="M1295" s="122"/>
      <c r="N1295" s="123" t="str">
        <f t="shared" ca="1" si="24"/>
        <v/>
      </c>
      <c r="P1295" s="122"/>
      <c r="AD1295" s="145"/>
    </row>
    <row r="1296" spans="1:30" s="121" customFormat="1" ht="14.25" x14ac:dyDescent="0.3">
      <c r="A1296" s="24"/>
      <c r="C1296" s="151"/>
      <c r="I1296" s="123" t="str" cm="1">
        <f t="array" aca="1" ref="I1296" ca="1">IF(N1296="Ativo",IFERROR(_xlfn.XLOOKUP(H1296,INDIRECT("'TV_"&amp;B1296&amp;"'!B:B"),INDIRECT("'TV_"&amp;B1296&amp;"'!C:C"),0)-_xlfn.XLOOKUP(H1296,INDIRECT("'TV_"&amp;B1296&amp;"'!B:B"),INDIRECT("'TV_"&amp;B1296&amp;"'!D:D"),0),""),"")</f>
        <v/>
      </c>
      <c r="L1296" s="122"/>
      <c r="M1296" s="122"/>
      <c r="N1296" s="123" t="str">
        <f t="shared" ca="1" si="24"/>
        <v/>
      </c>
      <c r="P1296" s="122"/>
      <c r="AD1296" s="145"/>
    </row>
    <row r="1297" spans="1:30" s="121" customFormat="1" ht="14.25" x14ac:dyDescent="0.3">
      <c r="A1297" s="24"/>
      <c r="C1297" s="151"/>
      <c r="I1297" s="123" t="str" cm="1">
        <f t="array" aca="1" ref="I1297" ca="1">IF(N1297="Ativo",IFERROR(_xlfn.XLOOKUP(H1297,INDIRECT("'TV_"&amp;B1297&amp;"'!B:B"),INDIRECT("'TV_"&amp;B1297&amp;"'!C:C"),0)-_xlfn.XLOOKUP(H1297,INDIRECT("'TV_"&amp;B1297&amp;"'!B:B"),INDIRECT("'TV_"&amp;B1297&amp;"'!D:D"),0),""),"")</f>
        <v/>
      </c>
      <c r="L1297" s="122"/>
      <c r="M1297" s="122"/>
      <c r="N1297" s="123" t="str">
        <f t="shared" ca="1" si="24"/>
        <v/>
      </c>
      <c r="P1297" s="122"/>
      <c r="AD1297" s="145"/>
    </row>
    <row r="1298" spans="1:30" s="121" customFormat="1" ht="14.25" x14ac:dyDescent="0.3">
      <c r="A1298" s="24"/>
      <c r="C1298" s="151"/>
      <c r="I1298" s="123" t="str" cm="1">
        <f t="array" aca="1" ref="I1298" ca="1">IF(N1298="Ativo",IFERROR(_xlfn.XLOOKUP(H1298,INDIRECT("'TV_"&amp;B1298&amp;"'!B:B"),INDIRECT("'TV_"&amp;B1298&amp;"'!C:C"),0)-_xlfn.XLOOKUP(H1298,INDIRECT("'TV_"&amp;B1298&amp;"'!B:B"),INDIRECT("'TV_"&amp;B1298&amp;"'!D:D"),0),""),"")</f>
        <v/>
      </c>
      <c r="L1298" s="122"/>
      <c r="M1298" s="122"/>
      <c r="N1298" s="123" t="str">
        <f t="shared" ca="1" si="24"/>
        <v/>
      </c>
      <c r="P1298" s="122"/>
      <c r="AD1298" s="145"/>
    </row>
    <row r="1299" spans="1:30" s="121" customFormat="1" ht="14.25" x14ac:dyDescent="0.3">
      <c r="A1299" s="24"/>
      <c r="C1299" s="151"/>
      <c r="I1299" s="123" t="str" cm="1">
        <f t="array" aca="1" ref="I1299" ca="1">IF(N1299="Ativo",IFERROR(_xlfn.XLOOKUP(H1299,INDIRECT("'TV_"&amp;B1299&amp;"'!B:B"),INDIRECT("'TV_"&amp;B1299&amp;"'!C:C"),0)-_xlfn.XLOOKUP(H1299,INDIRECT("'TV_"&amp;B1299&amp;"'!B:B"),INDIRECT("'TV_"&amp;B1299&amp;"'!D:D"),0),""),"")</f>
        <v/>
      </c>
      <c r="L1299" s="122"/>
      <c r="M1299" s="122"/>
      <c r="N1299" s="123" t="str">
        <f t="shared" ca="1" si="24"/>
        <v/>
      </c>
      <c r="P1299" s="122"/>
      <c r="AD1299" s="145"/>
    </row>
    <row r="1300" spans="1:30" s="121" customFormat="1" ht="14.25" x14ac:dyDescent="0.3">
      <c r="A1300" s="24"/>
      <c r="C1300" s="151"/>
      <c r="I1300" s="123" t="str" cm="1">
        <f t="array" aca="1" ref="I1300" ca="1">IF(N1300="Ativo",IFERROR(_xlfn.XLOOKUP(H1300,INDIRECT("'TV_"&amp;B1300&amp;"'!B:B"),INDIRECT("'TV_"&amp;B1300&amp;"'!C:C"),0)-_xlfn.XLOOKUP(H1300,INDIRECT("'TV_"&amp;B1300&amp;"'!B:B"),INDIRECT("'TV_"&amp;B1300&amp;"'!D:D"),0),""),"")</f>
        <v/>
      </c>
      <c r="L1300" s="122"/>
      <c r="M1300" s="122"/>
      <c r="N1300" s="123" t="str">
        <f t="shared" ca="1" si="24"/>
        <v/>
      </c>
      <c r="P1300" s="122"/>
      <c r="AD1300" s="145"/>
    </row>
    <row r="1301" spans="1:30" s="121" customFormat="1" ht="14.25" x14ac:dyDescent="0.3">
      <c r="A1301" s="24"/>
      <c r="C1301" s="151"/>
      <c r="I1301" s="123" t="str" cm="1">
        <f t="array" aca="1" ref="I1301" ca="1">IF(N1301="Ativo",IFERROR(_xlfn.XLOOKUP(H1301,INDIRECT("'TV_"&amp;B1301&amp;"'!B:B"),INDIRECT("'TV_"&amp;B1301&amp;"'!C:C"),0)-_xlfn.XLOOKUP(H1301,INDIRECT("'TV_"&amp;B1301&amp;"'!B:B"),INDIRECT("'TV_"&amp;B1301&amp;"'!D:D"),0),""),"")</f>
        <v/>
      </c>
      <c r="L1301" s="122"/>
      <c r="M1301" s="122"/>
      <c r="N1301" s="123" t="str">
        <f t="shared" ca="1" si="24"/>
        <v/>
      </c>
      <c r="P1301" s="122"/>
      <c r="AD1301" s="145"/>
    </row>
    <row r="1302" spans="1:30" s="121" customFormat="1" ht="14.25" x14ac:dyDescent="0.3">
      <c r="A1302" s="24"/>
      <c r="C1302" s="151"/>
      <c r="I1302" s="123" t="str" cm="1">
        <f t="array" aca="1" ref="I1302" ca="1">IF(N1302="Ativo",IFERROR(_xlfn.XLOOKUP(H1302,INDIRECT("'TV_"&amp;B1302&amp;"'!B:B"),INDIRECT("'TV_"&amp;B1302&amp;"'!C:C"),0)-_xlfn.XLOOKUP(H1302,INDIRECT("'TV_"&amp;B1302&amp;"'!B:B"),INDIRECT("'TV_"&amp;B1302&amp;"'!D:D"),0),""),"")</f>
        <v/>
      </c>
      <c r="L1302" s="122"/>
      <c r="M1302" s="122"/>
      <c r="N1302" s="123" t="str">
        <f t="shared" ca="1" si="24"/>
        <v/>
      </c>
      <c r="P1302" s="122"/>
      <c r="AD1302" s="145"/>
    </row>
    <row r="1303" spans="1:30" s="121" customFormat="1" ht="14.25" x14ac:dyDescent="0.3">
      <c r="A1303" s="24"/>
      <c r="C1303" s="151"/>
      <c r="I1303" s="123" t="str" cm="1">
        <f t="array" aca="1" ref="I1303" ca="1">IF(N1303="Ativo",IFERROR(_xlfn.XLOOKUP(H1303,INDIRECT("'TV_"&amp;B1303&amp;"'!B:B"),INDIRECT("'TV_"&amp;B1303&amp;"'!C:C"),0)-_xlfn.XLOOKUP(H1303,INDIRECT("'TV_"&amp;B1303&amp;"'!B:B"),INDIRECT("'TV_"&amp;B1303&amp;"'!D:D"),0),""),"")</f>
        <v/>
      </c>
      <c r="L1303" s="122"/>
      <c r="M1303" s="122"/>
      <c r="N1303" s="123" t="str">
        <f t="shared" ref="N1303:N1366" ca="1" si="25">IF(M1303="","",IF(O1303="Em negociação",IF(TODAY()-L1303&gt;5,"Inativo","Ativo"),IF(O1303="Instalado",IF(IF(K$2=FALSE,I$1,TODAY())&lt;=M1303,"Ativo","Inativo"),IF(O1303="Fechamento",IF(IF(K$2=FALSE,I$1,TODAY())&lt;=M1303,"Ativo","Inativo"),"Inativo"))))</f>
        <v/>
      </c>
      <c r="P1303" s="122"/>
      <c r="AD1303" s="145"/>
    </row>
    <row r="1304" spans="1:30" s="121" customFormat="1" ht="14.25" x14ac:dyDescent="0.3">
      <c r="A1304" s="24"/>
      <c r="C1304" s="151"/>
      <c r="I1304" s="123" t="str" cm="1">
        <f t="array" aca="1" ref="I1304" ca="1">IF(N1304="Ativo",IFERROR(_xlfn.XLOOKUP(H1304,INDIRECT("'TV_"&amp;B1304&amp;"'!B:B"),INDIRECT("'TV_"&amp;B1304&amp;"'!C:C"),0)-_xlfn.XLOOKUP(H1304,INDIRECT("'TV_"&amp;B1304&amp;"'!B:B"),INDIRECT("'TV_"&amp;B1304&amp;"'!D:D"),0),""),"")</f>
        <v/>
      </c>
      <c r="L1304" s="122"/>
      <c r="M1304" s="122"/>
      <c r="N1304" s="123" t="str">
        <f t="shared" ca="1" si="25"/>
        <v/>
      </c>
      <c r="P1304" s="122"/>
      <c r="AD1304" s="145"/>
    </row>
    <row r="1305" spans="1:30" s="121" customFormat="1" ht="14.25" x14ac:dyDescent="0.3">
      <c r="A1305" s="24"/>
      <c r="C1305" s="151"/>
      <c r="I1305" s="123" t="str" cm="1">
        <f t="array" aca="1" ref="I1305" ca="1">IF(N1305="Ativo",IFERROR(_xlfn.XLOOKUP(H1305,INDIRECT("'TV_"&amp;B1305&amp;"'!B:B"),INDIRECT("'TV_"&amp;B1305&amp;"'!C:C"),0)-_xlfn.XLOOKUP(H1305,INDIRECT("'TV_"&amp;B1305&amp;"'!B:B"),INDIRECT("'TV_"&amp;B1305&amp;"'!D:D"),0),""),"")</f>
        <v/>
      </c>
      <c r="L1305" s="122"/>
      <c r="M1305" s="122"/>
      <c r="N1305" s="123" t="str">
        <f t="shared" ca="1" si="25"/>
        <v/>
      </c>
      <c r="P1305" s="122"/>
      <c r="AD1305" s="145"/>
    </row>
    <row r="1306" spans="1:30" s="121" customFormat="1" ht="14.25" x14ac:dyDescent="0.3">
      <c r="A1306" s="24"/>
      <c r="C1306" s="151"/>
      <c r="I1306" s="123" t="str" cm="1">
        <f t="array" aca="1" ref="I1306" ca="1">IF(N1306="Ativo",IFERROR(_xlfn.XLOOKUP(H1306,INDIRECT("'TV_"&amp;B1306&amp;"'!B:B"),INDIRECT("'TV_"&amp;B1306&amp;"'!C:C"),0)-_xlfn.XLOOKUP(H1306,INDIRECT("'TV_"&amp;B1306&amp;"'!B:B"),INDIRECT("'TV_"&amp;B1306&amp;"'!D:D"),0),""),"")</f>
        <v/>
      </c>
      <c r="L1306" s="122"/>
      <c r="M1306" s="122"/>
      <c r="N1306" s="123" t="str">
        <f t="shared" ca="1" si="25"/>
        <v/>
      </c>
      <c r="P1306" s="122"/>
      <c r="AD1306" s="145"/>
    </row>
    <row r="1307" spans="1:30" s="121" customFormat="1" ht="14.25" x14ac:dyDescent="0.3">
      <c r="A1307" s="24"/>
      <c r="C1307" s="151"/>
      <c r="I1307" s="123" t="str" cm="1">
        <f t="array" aca="1" ref="I1307" ca="1">IF(N1307="Ativo",IFERROR(_xlfn.XLOOKUP(H1307,INDIRECT("'TV_"&amp;B1307&amp;"'!B:B"),INDIRECT("'TV_"&amp;B1307&amp;"'!C:C"),0)-_xlfn.XLOOKUP(H1307,INDIRECT("'TV_"&amp;B1307&amp;"'!B:B"),INDIRECT("'TV_"&amp;B1307&amp;"'!D:D"),0),""),"")</f>
        <v/>
      </c>
      <c r="L1307" s="122"/>
      <c r="M1307" s="122"/>
      <c r="N1307" s="123" t="str">
        <f t="shared" ca="1" si="25"/>
        <v/>
      </c>
      <c r="P1307" s="122"/>
      <c r="AD1307" s="145"/>
    </row>
    <row r="1308" spans="1:30" s="121" customFormat="1" ht="14.25" x14ac:dyDescent="0.3">
      <c r="A1308" s="24"/>
      <c r="C1308" s="151"/>
      <c r="I1308" s="123" t="str" cm="1">
        <f t="array" aca="1" ref="I1308" ca="1">IF(N1308="Ativo",IFERROR(_xlfn.XLOOKUP(H1308,INDIRECT("'TV_"&amp;B1308&amp;"'!B:B"),INDIRECT("'TV_"&amp;B1308&amp;"'!C:C"),0)-_xlfn.XLOOKUP(H1308,INDIRECT("'TV_"&amp;B1308&amp;"'!B:B"),INDIRECT("'TV_"&amp;B1308&amp;"'!D:D"),0),""),"")</f>
        <v/>
      </c>
      <c r="L1308" s="122"/>
      <c r="M1308" s="122"/>
      <c r="N1308" s="123" t="str">
        <f t="shared" ca="1" si="25"/>
        <v/>
      </c>
      <c r="P1308" s="122"/>
      <c r="AD1308" s="145"/>
    </row>
    <row r="1309" spans="1:30" s="121" customFormat="1" ht="14.25" x14ac:dyDescent="0.3">
      <c r="A1309" s="24"/>
      <c r="C1309" s="151"/>
      <c r="I1309" s="123" t="str" cm="1">
        <f t="array" aca="1" ref="I1309" ca="1">IF(N1309="Ativo",IFERROR(_xlfn.XLOOKUP(H1309,INDIRECT("'TV_"&amp;B1309&amp;"'!B:B"),INDIRECT("'TV_"&amp;B1309&amp;"'!C:C"),0)-_xlfn.XLOOKUP(H1309,INDIRECT("'TV_"&amp;B1309&amp;"'!B:B"),INDIRECT("'TV_"&amp;B1309&amp;"'!D:D"),0),""),"")</f>
        <v/>
      </c>
      <c r="L1309" s="122"/>
      <c r="M1309" s="122"/>
      <c r="N1309" s="123" t="str">
        <f t="shared" ca="1" si="25"/>
        <v/>
      </c>
      <c r="P1309" s="122"/>
      <c r="AD1309" s="145"/>
    </row>
    <row r="1310" spans="1:30" s="121" customFormat="1" ht="14.25" x14ac:dyDescent="0.3">
      <c r="A1310" s="24"/>
      <c r="C1310" s="151"/>
      <c r="I1310" s="123" t="str" cm="1">
        <f t="array" aca="1" ref="I1310" ca="1">IF(N1310="Ativo",IFERROR(_xlfn.XLOOKUP(H1310,INDIRECT("'TV_"&amp;B1310&amp;"'!B:B"),INDIRECT("'TV_"&amp;B1310&amp;"'!C:C"),0)-_xlfn.XLOOKUP(H1310,INDIRECT("'TV_"&amp;B1310&amp;"'!B:B"),INDIRECT("'TV_"&amp;B1310&amp;"'!D:D"),0),""),"")</f>
        <v/>
      </c>
      <c r="L1310" s="122"/>
      <c r="M1310" s="122"/>
      <c r="N1310" s="123" t="str">
        <f t="shared" ca="1" si="25"/>
        <v/>
      </c>
      <c r="P1310" s="122"/>
      <c r="AD1310" s="145"/>
    </row>
    <row r="1311" spans="1:30" s="121" customFormat="1" ht="14.25" x14ac:dyDescent="0.3">
      <c r="A1311" s="24"/>
      <c r="C1311" s="151"/>
      <c r="I1311" s="123" t="str" cm="1">
        <f t="array" aca="1" ref="I1311" ca="1">IF(N1311="Ativo",IFERROR(_xlfn.XLOOKUP(H1311,INDIRECT("'TV_"&amp;B1311&amp;"'!B:B"),INDIRECT("'TV_"&amp;B1311&amp;"'!C:C"),0)-_xlfn.XLOOKUP(H1311,INDIRECT("'TV_"&amp;B1311&amp;"'!B:B"),INDIRECT("'TV_"&amp;B1311&amp;"'!D:D"),0),""),"")</f>
        <v/>
      </c>
      <c r="L1311" s="122"/>
      <c r="M1311" s="122"/>
      <c r="N1311" s="123" t="str">
        <f t="shared" ca="1" si="25"/>
        <v/>
      </c>
      <c r="P1311" s="122"/>
      <c r="AD1311" s="145"/>
    </row>
    <row r="1312" spans="1:30" s="121" customFormat="1" ht="14.25" x14ac:dyDescent="0.3">
      <c r="A1312" s="24"/>
      <c r="C1312" s="151"/>
      <c r="I1312" s="123" t="str" cm="1">
        <f t="array" aca="1" ref="I1312" ca="1">IF(N1312="Ativo",IFERROR(_xlfn.XLOOKUP(H1312,INDIRECT("'TV_"&amp;B1312&amp;"'!B:B"),INDIRECT("'TV_"&amp;B1312&amp;"'!C:C"),0)-_xlfn.XLOOKUP(H1312,INDIRECT("'TV_"&amp;B1312&amp;"'!B:B"),INDIRECT("'TV_"&amp;B1312&amp;"'!D:D"),0),""),"")</f>
        <v/>
      </c>
      <c r="L1312" s="122"/>
      <c r="M1312" s="122"/>
      <c r="N1312" s="123" t="str">
        <f t="shared" ca="1" si="25"/>
        <v/>
      </c>
      <c r="P1312" s="122"/>
      <c r="AD1312" s="145"/>
    </row>
    <row r="1313" spans="1:30" s="121" customFormat="1" ht="14.25" x14ac:dyDescent="0.3">
      <c r="A1313" s="24"/>
      <c r="C1313" s="151"/>
      <c r="I1313" s="123" t="str" cm="1">
        <f t="array" aca="1" ref="I1313" ca="1">IF(N1313="Ativo",IFERROR(_xlfn.XLOOKUP(H1313,INDIRECT("'TV_"&amp;B1313&amp;"'!B:B"),INDIRECT("'TV_"&amp;B1313&amp;"'!C:C"),0)-_xlfn.XLOOKUP(H1313,INDIRECT("'TV_"&amp;B1313&amp;"'!B:B"),INDIRECT("'TV_"&amp;B1313&amp;"'!D:D"),0),""),"")</f>
        <v/>
      </c>
      <c r="L1313" s="122"/>
      <c r="M1313" s="122"/>
      <c r="N1313" s="123" t="str">
        <f t="shared" ca="1" si="25"/>
        <v/>
      </c>
      <c r="P1313" s="122"/>
      <c r="AD1313" s="145"/>
    </row>
    <row r="1314" spans="1:30" s="121" customFormat="1" ht="14.25" x14ac:dyDescent="0.3">
      <c r="A1314" s="24"/>
      <c r="C1314" s="151"/>
      <c r="I1314" s="123" t="str" cm="1">
        <f t="array" aca="1" ref="I1314" ca="1">IF(N1314="Ativo",IFERROR(_xlfn.XLOOKUP(H1314,INDIRECT("'TV_"&amp;B1314&amp;"'!B:B"),INDIRECT("'TV_"&amp;B1314&amp;"'!C:C"),0)-_xlfn.XLOOKUP(H1314,INDIRECT("'TV_"&amp;B1314&amp;"'!B:B"),INDIRECT("'TV_"&amp;B1314&amp;"'!D:D"),0),""),"")</f>
        <v/>
      </c>
      <c r="L1314" s="122"/>
      <c r="M1314" s="122"/>
      <c r="N1314" s="123" t="str">
        <f t="shared" ca="1" si="25"/>
        <v/>
      </c>
      <c r="P1314" s="122"/>
      <c r="AD1314" s="145"/>
    </row>
    <row r="1315" spans="1:30" s="121" customFormat="1" ht="14.25" x14ac:dyDescent="0.3">
      <c r="A1315" s="24"/>
      <c r="C1315" s="151"/>
      <c r="I1315" s="123" t="str" cm="1">
        <f t="array" aca="1" ref="I1315" ca="1">IF(N1315="Ativo",IFERROR(_xlfn.XLOOKUP(H1315,INDIRECT("'TV_"&amp;B1315&amp;"'!B:B"),INDIRECT("'TV_"&amp;B1315&amp;"'!C:C"),0)-_xlfn.XLOOKUP(H1315,INDIRECT("'TV_"&amp;B1315&amp;"'!B:B"),INDIRECT("'TV_"&amp;B1315&amp;"'!D:D"),0),""),"")</f>
        <v/>
      </c>
      <c r="L1315" s="122"/>
      <c r="M1315" s="122"/>
      <c r="N1315" s="123" t="str">
        <f t="shared" ca="1" si="25"/>
        <v/>
      </c>
      <c r="P1315" s="122"/>
      <c r="AD1315" s="145"/>
    </row>
    <row r="1316" spans="1:30" s="121" customFormat="1" ht="14.25" x14ac:dyDescent="0.3">
      <c r="A1316" s="24"/>
      <c r="C1316" s="151"/>
      <c r="I1316" s="123" t="str" cm="1">
        <f t="array" aca="1" ref="I1316" ca="1">IF(N1316="Ativo",IFERROR(_xlfn.XLOOKUP(H1316,INDIRECT("'TV_"&amp;B1316&amp;"'!B:B"),INDIRECT("'TV_"&amp;B1316&amp;"'!C:C"),0)-_xlfn.XLOOKUP(H1316,INDIRECT("'TV_"&amp;B1316&amp;"'!B:B"),INDIRECT("'TV_"&amp;B1316&amp;"'!D:D"),0),""),"")</f>
        <v/>
      </c>
      <c r="L1316" s="122"/>
      <c r="M1316" s="122"/>
      <c r="N1316" s="123" t="str">
        <f t="shared" ca="1" si="25"/>
        <v/>
      </c>
      <c r="P1316" s="122"/>
      <c r="AD1316" s="145"/>
    </row>
    <row r="1317" spans="1:30" s="121" customFormat="1" ht="14.25" x14ac:dyDescent="0.3">
      <c r="A1317" s="24"/>
      <c r="C1317" s="151"/>
      <c r="I1317" s="123" t="str" cm="1">
        <f t="array" aca="1" ref="I1317" ca="1">IF(N1317="Ativo",IFERROR(_xlfn.XLOOKUP(H1317,INDIRECT("'TV_"&amp;B1317&amp;"'!B:B"),INDIRECT("'TV_"&amp;B1317&amp;"'!C:C"),0)-_xlfn.XLOOKUP(H1317,INDIRECT("'TV_"&amp;B1317&amp;"'!B:B"),INDIRECT("'TV_"&amp;B1317&amp;"'!D:D"),0),""),"")</f>
        <v/>
      </c>
      <c r="L1317" s="122"/>
      <c r="M1317" s="122"/>
      <c r="N1317" s="123" t="str">
        <f t="shared" ca="1" si="25"/>
        <v/>
      </c>
      <c r="P1317" s="122"/>
      <c r="AD1317" s="145"/>
    </row>
    <row r="1318" spans="1:30" s="121" customFormat="1" ht="14.25" x14ac:dyDescent="0.3">
      <c r="A1318" s="24"/>
      <c r="C1318" s="151"/>
      <c r="I1318" s="123" t="str" cm="1">
        <f t="array" aca="1" ref="I1318" ca="1">IF(N1318="Ativo",IFERROR(_xlfn.XLOOKUP(H1318,INDIRECT("'TV_"&amp;B1318&amp;"'!B:B"),INDIRECT("'TV_"&amp;B1318&amp;"'!C:C"),0)-_xlfn.XLOOKUP(H1318,INDIRECT("'TV_"&amp;B1318&amp;"'!B:B"),INDIRECT("'TV_"&amp;B1318&amp;"'!D:D"),0),""),"")</f>
        <v/>
      </c>
      <c r="L1318" s="122"/>
      <c r="M1318" s="122"/>
      <c r="N1318" s="123" t="str">
        <f t="shared" ca="1" si="25"/>
        <v/>
      </c>
      <c r="P1318" s="122"/>
      <c r="AD1318" s="145"/>
    </row>
    <row r="1319" spans="1:30" s="121" customFormat="1" ht="14.25" x14ac:dyDescent="0.3">
      <c r="A1319" s="24"/>
      <c r="C1319" s="151"/>
      <c r="I1319" s="123" t="str" cm="1">
        <f t="array" aca="1" ref="I1319" ca="1">IF(N1319="Ativo",IFERROR(_xlfn.XLOOKUP(H1319,INDIRECT("'TV_"&amp;B1319&amp;"'!B:B"),INDIRECT("'TV_"&amp;B1319&amp;"'!C:C"),0)-_xlfn.XLOOKUP(H1319,INDIRECT("'TV_"&amp;B1319&amp;"'!B:B"),INDIRECT("'TV_"&amp;B1319&amp;"'!D:D"),0),""),"")</f>
        <v/>
      </c>
      <c r="L1319" s="122"/>
      <c r="M1319" s="122"/>
      <c r="N1319" s="123" t="str">
        <f t="shared" ca="1" si="25"/>
        <v/>
      </c>
      <c r="P1319" s="122"/>
      <c r="AD1319" s="145"/>
    </row>
    <row r="1320" spans="1:30" s="121" customFormat="1" ht="14.25" x14ac:dyDescent="0.3">
      <c r="A1320" s="24"/>
      <c r="C1320" s="151"/>
      <c r="I1320" s="123" t="str" cm="1">
        <f t="array" aca="1" ref="I1320" ca="1">IF(N1320="Ativo",IFERROR(_xlfn.XLOOKUP(H1320,INDIRECT("'TV_"&amp;B1320&amp;"'!B:B"),INDIRECT("'TV_"&amp;B1320&amp;"'!C:C"),0)-_xlfn.XLOOKUP(H1320,INDIRECT("'TV_"&amp;B1320&amp;"'!B:B"),INDIRECT("'TV_"&amp;B1320&amp;"'!D:D"),0),""),"")</f>
        <v/>
      </c>
      <c r="L1320" s="122"/>
      <c r="M1320" s="122"/>
      <c r="N1320" s="123" t="str">
        <f t="shared" ca="1" si="25"/>
        <v/>
      </c>
      <c r="P1320" s="122"/>
      <c r="AD1320" s="145"/>
    </row>
    <row r="1321" spans="1:30" s="121" customFormat="1" ht="14.25" x14ac:dyDescent="0.3">
      <c r="A1321" s="24"/>
      <c r="C1321" s="151"/>
      <c r="I1321" s="123" t="str" cm="1">
        <f t="array" aca="1" ref="I1321" ca="1">IF(N1321="Ativo",IFERROR(_xlfn.XLOOKUP(H1321,INDIRECT("'TV_"&amp;B1321&amp;"'!B:B"),INDIRECT("'TV_"&amp;B1321&amp;"'!C:C"),0)-_xlfn.XLOOKUP(H1321,INDIRECT("'TV_"&amp;B1321&amp;"'!B:B"),INDIRECT("'TV_"&amp;B1321&amp;"'!D:D"),0),""),"")</f>
        <v/>
      </c>
      <c r="L1321" s="122"/>
      <c r="M1321" s="122"/>
      <c r="N1321" s="123" t="str">
        <f t="shared" ca="1" si="25"/>
        <v/>
      </c>
      <c r="P1321" s="122"/>
      <c r="AD1321" s="145"/>
    </row>
    <row r="1322" spans="1:30" s="121" customFormat="1" ht="14.25" x14ac:dyDescent="0.3">
      <c r="A1322" s="24"/>
      <c r="C1322" s="151"/>
      <c r="I1322" s="123" t="str" cm="1">
        <f t="array" aca="1" ref="I1322" ca="1">IF(N1322="Ativo",IFERROR(_xlfn.XLOOKUP(H1322,INDIRECT("'TV_"&amp;B1322&amp;"'!B:B"),INDIRECT("'TV_"&amp;B1322&amp;"'!C:C"),0)-_xlfn.XLOOKUP(H1322,INDIRECT("'TV_"&amp;B1322&amp;"'!B:B"),INDIRECT("'TV_"&amp;B1322&amp;"'!D:D"),0),""),"")</f>
        <v/>
      </c>
      <c r="L1322" s="122"/>
      <c r="M1322" s="122"/>
      <c r="N1322" s="123" t="str">
        <f t="shared" ca="1" si="25"/>
        <v/>
      </c>
      <c r="P1322" s="122"/>
      <c r="AD1322" s="145"/>
    </row>
    <row r="1323" spans="1:30" s="121" customFormat="1" ht="14.25" x14ac:dyDescent="0.3">
      <c r="A1323" s="24"/>
      <c r="C1323" s="151"/>
      <c r="I1323" s="123" t="str" cm="1">
        <f t="array" aca="1" ref="I1323" ca="1">IF(N1323="Ativo",IFERROR(_xlfn.XLOOKUP(H1323,INDIRECT("'TV_"&amp;B1323&amp;"'!B:B"),INDIRECT("'TV_"&amp;B1323&amp;"'!C:C"),0)-_xlfn.XLOOKUP(H1323,INDIRECT("'TV_"&amp;B1323&amp;"'!B:B"),INDIRECT("'TV_"&amp;B1323&amp;"'!D:D"),0),""),"")</f>
        <v/>
      </c>
      <c r="L1323" s="122"/>
      <c r="M1323" s="122"/>
      <c r="N1323" s="123" t="str">
        <f t="shared" ca="1" si="25"/>
        <v/>
      </c>
      <c r="P1323" s="122"/>
      <c r="AD1323" s="145"/>
    </row>
    <row r="1324" spans="1:30" s="121" customFormat="1" ht="14.25" x14ac:dyDescent="0.3">
      <c r="A1324" s="24"/>
      <c r="C1324" s="151"/>
      <c r="I1324" s="123" t="str" cm="1">
        <f t="array" aca="1" ref="I1324" ca="1">IF(N1324="Ativo",IFERROR(_xlfn.XLOOKUP(H1324,INDIRECT("'TV_"&amp;B1324&amp;"'!B:B"),INDIRECT("'TV_"&amp;B1324&amp;"'!C:C"),0)-_xlfn.XLOOKUP(H1324,INDIRECT("'TV_"&amp;B1324&amp;"'!B:B"),INDIRECT("'TV_"&amp;B1324&amp;"'!D:D"),0),""),"")</f>
        <v/>
      </c>
      <c r="L1324" s="122"/>
      <c r="M1324" s="122"/>
      <c r="N1324" s="123" t="str">
        <f t="shared" ca="1" si="25"/>
        <v/>
      </c>
      <c r="P1324" s="122"/>
      <c r="AD1324" s="145"/>
    </row>
    <row r="1325" spans="1:30" s="121" customFormat="1" ht="14.25" x14ac:dyDescent="0.3">
      <c r="A1325" s="24"/>
      <c r="C1325" s="151"/>
      <c r="I1325" s="123" t="str" cm="1">
        <f t="array" aca="1" ref="I1325" ca="1">IF(N1325="Ativo",IFERROR(_xlfn.XLOOKUP(H1325,INDIRECT("'TV_"&amp;B1325&amp;"'!B:B"),INDIRECT("'TV_"&amp;B1325&amp;"'!C:C"),0)-_xlfn.XLOOKUP(H1325,INDIRECT("'TV_"&amp;B1325&amp;"'!B:B"),INDIRECT("'TV_"&amp;B1325&amp;"'!D:D"),0),""),"")</f>
        <v/>
      </c>
      <c r="L1325" s="122"/>
      <c r="M1325" s="122"/>
      <c r="N1325" s="123" t="str">
        <f t="shared" ca="1" si="25"/>
        <v/>
      </c>
      <c r="P1325" s="122"/>
      <c r="AD1325" s="145"/>
    </row>
    <row r="1326" spans="1:30" s="121" customFormat="1" ht="14.25" x14ac:dyDescent="0.3">
      <c r="A1326" s="24"/>
      <c r="C1326" s="151"/>
      <c r="I1326" s="123" t="str" cm="1">
        <f t="array" aca="1" ref="I1326" ca="1">IF(N1326="Ativo",IFERROR(_xlfn.XLOOKUP(H1326,INDIRECT("'TV_"&amp;B1326&amp;"'!B:B"),INDIRECT("'TV_"&amp;B1326&amp;"'!C:C"),0)-_xlfn.XLOOKUP(H1326,INDIRECT("'TV_"&amp;B1326&amp;"'!B:B"),INDIRECT("'TV_"&amp;B1326&amp;"'!D:D"),0),""),"")</f>
        <v/>
      </c>
      <c r="L1326" s="122"/>
      <c r="M1326" s="122"/>
      <c r="N1326" s="123" t="str">
        <f t="shared" ca="1" si="25"/>
        <v/>
      </c>
      <c r="P1326" s="122"/>
      <c r="AD1326" s="145"/>
    </row>
    <row r="1327" spans="1:30" s="121" customFormat="1" ht="14.25" x14ac:dyDescent="0.3">
      <c r="A1327" s="24"/>
      <c r="C1327" s="151"/>
      <c r="I1327" s="123" t="str" cm="1">
        <f t="array" aca="1" ref="I1327" ca="1">IF(N1327="Ativo",IFERROR(_xlfn.XLOOKUP(H1327,INDIRECT("'TV_"&amp;B1327&amp;"'!B:B"),INDIRECT("'TV_"&amp;B1327&amp;"'!C:C"),0)-_xlfn.XLOOKUP(H1327,INDIRECT("'TV_"&amp;B1327&amp;"'!B:B"),INDIRECT("'TV_"&amp;B1327&amp;"'!D:D"),0),""),"")</f>
        <v/>
      </c>
      <c r="L1327" s="122"/>
      <c r="M1327" s="122"/>
      <c r="N1327" s="123" t="str">
        <f t="shared" ca="1" si="25"/>
        <v/>
      </c>
      <c r="P1327" s="122"/>
      <c r="AD1327" s="145"/>
    </row>
    <row r="1328" spans="1:30" s="121" customFormat="1" ht="14.25" x14ac:dyDescent="0.3">
      <c r="A1328" s="24"/>
      <c r="C1328" s="151"/>
      <c r="I1328" s="123" t="str" cm="1">
        <f t="array" aca="1" ref="I1328" ca="1">IF(N1328="Ativo",IFERROR(_xlfn.XLOOKUP(H1328,INDIRECT("'TV_"&amp;B1328&amp;"'!B:B"),INDIRECT("'TV_"&amp;B1328&amp;"'!C:C"),0)-_xlfn.XLOOKUP(H1328,INDIRECT("'TV_"&amp;B1328&amp;"'!B:B"),INDIRECT("'TV_"&amp;B1328&amp;"'!D:D"),0),""),"")</f>
        <v/>
      </c>
      <c r="L1328" s="122"/>
      <c r="M1328" s="122"/>
      <c r="N1328" s="123" t="str">
        <f t="shared" ca="1" si="25"/>
        <v/>
      </c>
      <c r="P1328" s="122"/>
      <c r="AD1328" s="145"/>
    </row>
    <row r="1329" spans="1:30" s="121" customFormat="1" ht="14.25" x14ac:dyDescent="0.3">
      <c r="A1329" s="24"/>
      <c r="C1329" s="151"/>
      <c r="I1329" s="123" t="str" cm="1">
        <f t="array" aca="1" ref="I1329" ca="1">IF(N1329="Ativo",IFERROR(_xlfn.XLOOKUP(H1329,INDIRECT("'TV_"&amp;B1329&amp;"'!B:B"),INDIRECT("'TV_"&amp;B1329&amp;"'!C:C"),0)-_xlfn.XLOOKUP(H1329,INDIRECT("'TV_"&amp;B1329&amp;"'!B:B"),INDIRECT("'TV_"&amp;B1329&amp;"'!D:D"),0),""),"")</f>
        <v/>
      </c>
      <c r="L1329" s="122"/>
      <c r="M1329" s="122"/>
      <c r="N1329" s="123" t="str">
        <f t="shared" ca="1" si="25"/>
        <v/>
      </c>
      <c r="P1329" s="122"/>
      <c r="AD1329" s="145"/>
    </row>
    <row r="1330" spans="1:30" s="121" customFormat="1" ht="14.25" x14ac:dyDescent="0.3">
      <c r="A1330" s="24"/>
      <c r="C1330" s="151"/>
      <c r="I1330" s="123" t="str" cm="1">
        <f t="array" aca="1" ref="I1330" ca="1">IF(N1330="Ativo",IFERROR(_xlfn.XLOOKUP(H1330,INDIRECT("'TV_"&amp;B1330&amp;"'!B:B"),INDIRECT("'TV_"&amp;B1330&amp;"'!C:C"),0)-_xlfn.XLOOKUP(H1330,INDIRECT("'TV_"&amp;B1330&amp;"'!B:B"),INDIRECT("'TV_"&amp;B1330&amp;"'!D:D"),0),""),"")</f>
        <v/>
      </c>
      <c r="L1330" s="122"/>
      <c r="M1330" s="122"/>
      <c r="N1330" s="123" t="str">
        <f t="shared" ca="1" si="25"/>
        <v/>
      </c>
      <c r="P1330" s="122"/>
      <c r="AD1330" s="145"/>
    </row>
    <row r="1331" spans="1:30" s="121" customFormat="1" ht="14.25" x14ac:dyDescent="0.3">
      <c r="A1331" s="24"/>
      <c r="C1331" s="151"/>
      <c r="I1331" s="123" t="str" cm="1">
        <f t="array" aca="1" ref="I1331" ca="1">IF(N1331="Ativo",IFERROR(_xlfn.XLOOKUP(H1331,INDIRECT("'TV_"&amp;B1331&amp;"'!B:B"),INDIRECT("'TV_"&amp;B1331&amp;"'!C:C"),0)-_xlfn.XLOOKUP(H1331,INDIRECT("'TV_"&amp;B1331&amp;"'!B:B"),INDIRECT("'TV_"&amp;B1331&amp;"'!D:D"),0),""),"")</f>
        <v/>
      </c>
      <c r="L1331" s="122"/>
      <c r="M1331" s="122"/>
      <c r="N1331" s="123" t="str">
        <f t="shared" ca="1" si="25"/>
        <v/>
      </c>
      <c r="P1331" s="122"/>
      <c r="AD1331" s="145"/>
    </row>
    <row r="1332" spans="1:30" s="121" customFormat="1" ht="14.25" x14ac:dyDescent="0.3">
      <c r="A1332" s="24"/>
      <c r="C1332" s="151"/>
      <c r="I1332" s="123" t="str" cm="1">
        <f t="array" aca="1" ref="I1332" ca="1">IF(N1332="Ativo",IFERROR(_xlfn.XLOOKUP(H1332,INDIRECT("'TV_"&amp;B1332&amp;"'!B:B"),INDIRECT("'TV_"&amp;B1332&amp;"'!C:C"),0)-_xlfn.XLOOKUP(H1332,INDIRECT("'TV_"&amp;B1332&amp;"'!B:B"),INDIRECT("'TV_"&amp;B1332&amp;"'!D:D"),0),""),"")</f>
        <v/>
      </c>
      <c r="L1332" s="122"/>
      <c r="M1332" s="122"/>
      <c r="N1332" s="123" t="str">
        <f t="shared" ca="1" si="25"/>
        <v/>
      </c>
      <c r="P1332" s="122"/>
      <c r="AD1332" s="145"/>
    </row>
    <row r="1333" spans="1:30" s="121" customFormat="1" ht="14.25" x14ac:dyDescent="0.3">
      <c r="A1333" s="24"/>
      <c r="C1333" s="151"/>
      <c r="I1333" s="123" t="str" cm="1">
        <f t="array" aca="1" ref="I1333" ca="1">IF(N1333="Ativo",IFERROR(_xlfn.XLOOKUP(H1333,INDIRECT("'TV_"&amp;B1333&amp;"'!B:B"),INDIRECT("'TV_"&amp;B1333&amp;"'!C:C"),0)-_xlfn.XLOOKUP(H1333,INDIRECT("'TV_"&amp;B1333&amp;"'!B:B"),INDIRECT("'TV_"&amp;B1333&amp;"'!D:D"),0),""),"")</f>
        <v/>
      </c>
      <c r="L1333" s="122"/>
      <c r="M1333" s="122"/>
      <c r="N1333" s="123" t="str">
        <f t="shared" ca="1" si="25"/>
        <v/>
      </c>
      <c r="P1333" s="122"/>
      <c r="AD1333" s="145"/>
    </row>
    <row r="1334" spans="1:30" s="121" customFormat="1" ht="14.25" x14ac:dyDescent="0.3">
      <c r="A1334" s="24"/>
      <c r="C1334" s="151"/>
      <c r="I1334" s="123" t="str" cm="1">
        <f t="array" aca="1" ref="I1334" ca="1">IF(N1334="Ativo",IFERROR(_xlfn.XLOOKUP(H1334,INDIRECT("'TV_"&amp;B1334&amp;"'!B:B"),INDIRECT("'TV_"&amp;B1334&amp;"'!C:C"),0)-_xlfn.XLOOKUP(H1334,INDIRECT("'TV_"&amp;B1334&amp;"'!B:B"),INDIRECT("'TV_"&amp;B1334&amp;"'!D:D"),0),""),"")</f>
        <v/>
      </c>
      <c r="L1334" s="122"/>
      <c r="M1334" s="122"/>
      <c r="N1334" s="123" t="str">
        <f t="shared" ca="1" si="25"/>
        <v/>
      </c>
      <c r="P1334" s="122"/>
      <c r="AD1334" s="145"/>
    </row>
    <row r="1335" spans="1:30" s="121" customFormat="1" ht="14.25" x14ac:dyDescent="0.3">
      <c r="A1335" s="24"/>
      <c r="C1335" s="151"/>
      <c r="I1335" s="123" t="str" cm="1">
        <f t="array" aca="1" ref="I1335" ca="1">IF(N1335="Ativo",IFERROR(_xlfn.XLOOKUP(H1335,INDIRECT("'TV_"&amp;B1335&amp;"'!B:B"),INDIRECT("'TV_"&amp;B1335&amp;"'!C:C"),0)-_xlfn.XLOOKUP(H1335,INDIRECT("'TV_"&amp;B1335&amp;"'!B:B"),INDIRECT("'TV_"&amp;B1335&amp;"'!D:D"),0),""),"")</f>
        <v/>
      </c>
      <c r="L1335" s="122"/>
      <c r="M1335" s="122"/>
      <c r="N1335" s="123" t="str">
        <f t="shared" ca="1" si="25"/>
        <v/>
      </c>
      <c r="P1335" s="122"/>
      <c r="AD1335" s="145"/>
    </row>
    <row r="1336" spans="1:30" s="121" customFormat="1" ht="14.25" x14ac:dyDescent="0.3">
      <c r="A1336" s="24"/>
      <c r="C1336" s="151"/>
      <c r="I1336" s="123" t="str" cm="1">
        <f t="array" aca="1" ref="I1336" ca="1">IF(N1336="Ativo",IFERROR(_xlfn.XLOOKUP(H1336,INDIRECT("'TV_"&amp;B1336&amp;"'!B:B"),INDIRECT("'TV_"&amp;B1336&amp;"'!C:C"),0)-_xlfn.XLOOKUP(H1336,INDIRECT("'TV_"&amp;B1336&amp;"'!B:B"),INDIRECT("'TV_"&amp;B1336&amp;"'!D:D"),0),""),"")</f>
        <v/>
      </c>
      <c r="L1336" s="122"/>
      <c r="M1336" s="122"/>
      <c r="N1336" s="123" t="str">
        <f t="shared" ca="1" si="25"/>
        <v/>
      </c>
      <c r="P1336" s="122"/>
      <c r="AD1336" s="145"/>
    </row>
    <row r="1337" spans="1:30" s="121" customFormat="1" ht="14.25" x14ac:dyDescent="0.3">
      <c r="A1337" s="24"/>
      <c r="C1337" s="151"/>
      <c r="I1337" s="123" t="str" cm="1">
        <f t="array" aca="1" ref="I1337" ca="1">IF(N1337="Ativo",IFERROR(_xlfn.XLOOKUP(H1337,INDIRECT("'TV_"&amp;B1337&amp;"'!B:B"),INDIRECT("'TV_"&amp;B1337&amp;"'!C:C"),0)-_xlfn.XLOOKUP(H1337,INDIRECT("'TV_"&amp;B1337&amp;"'!B:B"),INDIRECT("'TV_"&amp;B1337&amp;"'!D:D"),0),""),"")</f>
        <v/>
      </c>
      <c r="L1337" s="122"/>
      <c r="M1337" s="122"/>
      <c r="N1337" s="123" t="str">
        <f t="shared" ca="1" si="25"/>
        <v/>
      </c>
      <c r="P1337" s="122"/>
      <c r="AD1337" s="145"/>
    </row>
    <row r="1338" spans="1:30" s="121" customFormat="1" ht="14.25" x14ac:dyDescent="0.3">
      <c r="A1338" s="24"/>
      <c r="C1338" s="151"/>
      <c r="I1338" s="123" t="str" cm="1">
        <f t="array" aca="1" ref="I1338" ca="1">IF(N1338="Ativo",IFERROR(_xlfn.XLOOKUP(H1338,INDIRECT("'TV_"&amp;B1338&amp;"'!B:B"),INDIRECT("'TV_"&amp;B1338&amp;"'!C:C"),0)-_xlfn.XLOOKUP(H1338,INDIRECT("'TV_"&amp;B1338&amp;"'!B:B"),INDIRECT("'TV_"&amp;B1338&amp;"'!D:D"),0),""),"")</f>
        <v/>
      </c>
      <c r="L1338" s="122"/>
      <c r="M1338" s="122"/>
      <c r="N1338" s="123" t="str">
        <f t="shared" ca="1" si="25"/>
        <v/>
      </c>
      <c r="P1338" s="122"/>
      <c r="AD1338" s="145"/>
    </row>
    <row r="1339" spans="1:30" s="121" customFormat="1" ht="14.25" x14ac:dyDescent="0.3">
      <c r="A1339" s="24"/>
      <c r="C1339" s="151"/>
      <c r="I1339" s="123" t="str" cm="1">
        <f t="array" aca="1" ref="I1339" ca="1">IF(N1339="Ativo",IFERROR(_xlfn.XLOOKUP(H1339,INDIRECT("'TV_"&amp;B1339&amp;"'!B:B"),INDIRECT("'TV_"&amp;B1339&amp;"'!C:C"),0)-_xlfn.XLOOKUP(H1339,INDIRECT("'TV_"&amp;B1339&amp;"'!B:B"),INDIRECT("'TV_"&amp;B1339&amp;"'!D:D"),0),""),"")</f>
        <v/>
      </c>
      <c r="L1339" s="122"/>
      <c r="M1339" s="122"/>
      <c r="N1339" s="123" t="str">
        <f t="shared" ca="1" si="25"/>
        <v/>
      </c>
      <c r="P1339" s="122"/>
      <c r="AD1339" s="145"/>
    </row>
    <row r="1340" spans="1:30" s="121" customFormat="1" ht="14.25" x14ac:dyDescent="0.3">
      <c r="A1340" s="24"/>
      <c r="C1340" s="151"/>
      <c r="I1340" s="123" t="str" cm="1">
        <f t="array" aca="1" ref="I1340" ca="1">IF(N1340="Ativo",IFERROR(_xlfn.XLOOKUP(H1340,INDIRECT("'TV_"&amp;B1340&amp;"'!B:B"),INDIRECT("'TV_"&amp;B1340&amp;"'!C:C"),0)-_xlfn.XLOOKUP(H1340,INDIRECT("'TV_"&amp;B1340&amp;"'!B:B"),INDIRECT("'TV_"&amp;B1340&amp;"'!D:D"),0),""),"")</f>
        <v/>
      </c>
      <c r="L1340" s="122"/>
      <c r="M1340" s="122"/>
      <c r="N1340" s="123" t="str">
        <f t="shared" ca="1" si="25"/>
        <v/>
      </c>
      <c r="P1340" s="122"/>
      <c r="AD1340" s="145"/>
    </row>
    <row r="1341" spans="1:30" s="121" customFormat="1" ht="14.25" x14ac:dyDescent="0.3">
      <c r="A1341" s="24"/>
      <c r="C1341" s="151"/>
      <c r="I1341" s="123" t="str" cm="1">
        <f t="array" aca="1" ref="I1341" ca="1">IF(N1341="Ativo",IFERROR(_xlfn.XLOOKUP(H1341,INDIRECT("'TV_"&amp;B1341&amp;"'!B:B"),INDIRECT("'TV_"&amp;B1341&amp;"'!C:C"),0)-_xlfn.XLOOKUP(H1341,INDIRECT("'TV_"&amp;B1341&amp;"'!B:B"),INDIRECT("'TV_"&amp;B1341&amp;"'!D:D"),0),""),"")</f>
        <v/>
      </c>
      <c r="L1341" s="122"/>
      <c r="M1341" s="122"/>
      <c r="N1341" s="123" t="str">
        <f t="shared" ca="1" si="25"/>
        <v/>
      </c>
      <c r="P1341" s="122"/>
      <c r="AD1341" s="145"/>
    </row>
    <row r="1342" spans="1:30" s="121" customFormat="1" ht="14.25" x14ac:dyDescent="0.3">
      <c r="A1342" s="24"/>
      <c r="C1342" s="151"/>
      <c r="I1342" s="123" t="str" cm="1">
        <f t="array" aca="1" ref="I1342" ca="1">IF(N1342="Ativo",IFERROR(_xlfn.XLOOKUP(H1342,INDIRECT("'TV_"&amp;B1342&amp;"'!B:B"),INDIRECT("'TV_"&amp;B1342&amp;"'!C:C"),0)-_xlfn.XLOOKUP(H1342,INDIRECT("'TV_"&amp;B1342&amp;"'!B:B"),INDIRECT("'TV_"&amp;B1342&amp;"'!D:D"),0),""),"")</f>
        <v/>
      </c>
      <c r="L1342" s="122"/>
      <c r="M1342" s="122"/>
      <c r="N1342" s="123" t="str">
        <f t="shared" ca="1" si="25"/>
        <v/>
      </c>
      <c r="P1342" s="122"/>
      <c r="AD1342" s="145"/>
    </row>
    <row r="1343" spans="1:30" s="121" customFormat="1" ht="14.25" x14ac:dyDescent="0.3">
      <c r="A1343" s="24"/>
      <c r="C1343" s="151"/>
      <c r="I1343" s="123" t="str" cm="1">
        <f t="array" aca="1" ref="I1343" ca="1">IF(N1343="Ativo",IFERROR(_xlfn.XLOOKUP(H1343,INDIRECT("'TV_"&amp;B1343&amp;"'!B:B"),INDIRECT("'TV_"&amp;B1343&amp;"'!C:C"),0)-_xlfn.XLOOKUP(H1343,INDIRECT("'TV_"&amp;B1343&amp;"'!B:B"),INDIRECT("'TV_"&amp;B1343&amp;"'!D:D"),0),""),"")</f>
        <v/>
      </c>
      <c r="L1343" s="122"/>
      <c r="M1343" s="122"/>
      <c r="N1343" s="123" t="str">
        <f t="shared" ca="1" si="25"/>
        <v/>
      </c>
      <c r="P1343" s="122"/>
      <c r="AD1343" s="145"/>
    </row>
    <row r="1344" spans="1:30" s="121" customFormat="1" ht="14.25" x14ac:dyDescent="0.3">
      <c r="A1344" s="24"/>
      <c r="C1344" s="151"/>
      <c r="I1344" s="123" t="str" cm="1">
        <f t="array" aca="1" ref="I1344" ca="1">IF(N1344="Ativo",IFERROR(_xlfn.XLOOKUP(H1344,INDIRECT("'TV_"&amp;B1344&amp;"'!B:B"),INDIRECT("'TV_"&amp;B1344&amp;"'!C:C"),0)-_xlfn.XLOOKUP(H1344,INDIRECT("'TV_"&amp;B1344&amp;"'!B:B"),INDIRECT("'TV_"&amp;B1344&amp;"'!D:D"),0),""),"")</f>
        <v/>
      </c>
      <c r="L1344" s="122"/>
      <c r="M1344" s="122"/>
      <c r="N1344" s="123" t="str">
        <f t="shared" ca="1" si="25"/>
        <v/>
      </c>
      <c r="P1344" s="122"/>
      <c r="AD1344" s="145"/>
    </row>
    <row r="1345" spans="1:30" s="121" customFormat="1" ht="14.25" x14ac:dyDescent="0.3">
      <c r="A1345" s="24"/>
      <c r="C1345" s="151"/>
      <c r="I1345" s="123" t="str" cm="1">
        <f t="array" aca="1" ref="I1345" ca="1">IF(N1345="Ativo",IFERROR(_xlfn.XLOOKUP(H1345,INDIRECT("'TV_"&amp;B1345&amp;"'!B:B"),INDIRECT("'TV_"&amp;B1345&amp;"'!C:C"),0)-_xlfn.XLOOKUP(H1345,INDIRECT("'TV_"&amp;B1345&amp;"'!B:B"),INDIRECT("'TV_"&amp;B1345&amp;"'!D:D"),0),""),"")</f>
        <v/>
      </c>
      <c r="L1345" s="122"/>
      <c r="M1345" s="122"/>
      <c r="N1345" s="123" t="str">
        <f t="shared" ca="1" si="25"/>
        <v/>
      </c>
      <c r="P1345" s="122"/>
      <c r="AD1345" s="145"/>
    </row>
    <row r="1346" spans="1:30" s="121" customFormat="1" ht="14.25" x14ac:dyDescent="0.3">
      <c r="A1346" s="24"/>
      <c r="C1346" s="151"/>
      <c r="I1346" s="123" t="str" cm="1">
        <f t="array" aca="1" ref="I1346" ca="1">IF(N1346="Ativo",IFERROR(_xlfn.XLOOKUP(H1346,INDIRECT("'TV_"&amp;B1346&amp;"'!B:B"),INDIRECT("'TV_"&amp;B1346&amp;"'!C:C"),0)-_xlfn.XLOOKUP(H1346,INDIRECT("'TV_"&amp;B1346&amp;"'!B:B"),INDIRECT("'TV_"&amp;B1346&amp;"'!D:D"),0),""),"")</f>
        <v/>
      </c>
      <c r="L1346" s="122"/>
      <c r="M1346" s="122"/>
      <c r="N1346" s="123" t="str">
        <f t="shared" ca="1" si="25"/>
        <v/>
      </c>
      <c r="P1346" s="122"/>
      <c r="AD1346" s="145"/>
    </row>
    <row r="1347" spans="1:30" s="121" customFormat="1" ht="14.25" x14ac:dyDescent="0.3">
      <c r="A1347" s="24"/>
      <c r="C1347" s="151"/>
      <c r="I1347" s="123" t="str" cm="1">
        <f t="array" aca="1" ref="I1347" ca="1">IF(N1347="Ativo",IFERROR(_xlfn.XLOOKUP(H1347,INDIRECT("'TV_"&amp;B1347&amp;"'!B:B"),INDIRECT("'TV_"&amp;B1347&amp;"'!C:C"),0)-_xlfn.XLOOKUP(H1347,INDIRECT("'TV_"&amp;B1347&amp;"'!B:B"),INDIRECT("'TV_"&amp;B1347&amp;"'!D:D"),0),""),"")</f>
        <v/>
      </c>
      <c r="L1347" s="122"/>
      <c r="M1347" s="122"/>
      <c r="N1347" s="123" t="str">
        <f t="shared" ca="1" si="25"/>
        <v/>
      </c>
      <c r="P1347" s="122"/>
      <c r="AD1347" s="145"/>
    </row>
    <row r="1348" spans="1:30" s="121" customFormat="1" ht="14.25" x14ac:dyDescent="0.3">
      <c r="A1348" s="24"/>
      <c r="C1348" s="151"/>
      <c r="I1348" s="123" t="str" cm="1">
        <f t="array" aca="1" ref="I1348" ca="1">IF(N1348="Ativo",IFERROR(_xlfn.XLOOKUP(H1348,INDIRECT("'TV_"&amp;B1348&amp;"'!B:B"),INDIRECT("'TV_"&amp;B1348&amp;"'!C:C"),0)-_xlfn.XLOOKUP(H1348,INDIRECT("'TV_"&amp;B1348&amp;"'!B:B"),INDIRECT("'TV_"&amp;B1348&amp;"'!D:D"),0),""),"")</f>
        <v/>
      </c>
      <c r="L1348" s="122"/>
      <c r="M1348" s="122"/>
      <c r="N1348" s="123" t="str">
        <f t="shared" ca="1" si="25"/>
        <v/>
      </c>
      <c r="P1348" s="122"/>
      <c r="AD1348" s="145"/>
    </row>
    <row r="1349" spans="1:30" s="121" customFormat="1" ht="14.25" x14ac:dyDescent="0.3">
      <c r="A1349" s="24"/>
      <c r="C1349" s="151"/>
      <c r="I1349" s="123" t="str" cm="1">
        <f t="array" aca="1" ref="I1349" ca="1">IF(N1349="Ativo",IFERROR(_xlfn.XLOOKUP(H1349,INDIRECT("'TV_"&amp;B1349&amp;"'!B:B"),INDIRECT("'TV_"&amp;B1349&amp;"'!C:C"),0)-_xlfn.XLOOKUP(H1349,INDIRECT("'TV_"&amp;B1349&amp;"'!B:B"),INDIRECT("'TV_"&amp;B1349&amp;"'!D:D"),0),""),"")</f>
        <v/>
      </c>
      <c r="L1349" s="122"/>
      <c r="M1349" s="122"/>
      <c r="N1349" s="123" t="str">
        <f t="shared" ca="1" si="25"/>
        <v/>
      </c>
      <c r="P1349" s="122"/>
      <c r="AD1349" s="145"/>
    </row>
    <row r="1350" spans="1:30" s="121" customFormat="1" ht="14.25" x14ac:dyDescent="0.3">
      <c r="A1350" s="24"/>
      <c r="C1350" s="151"/>
      <c r="I1350" s="123" t="str" cm="1">
        <f t="array" aca="1" ref="I1350" ca="1">IF(N1350="Ativo",IFERROR(_xlfn.XLOOKUP(H1350,INDIRECT("'TV_"&amp;B1350&amp;"'!B:B"),INDIRECT("'TV_"&amp;B1350&amp;"'!C:C"),0)-_xlfn.XLOOKUP(H1350,INDIRECT("'TV_"&amp;B1350&amp;"'!B:B"),INDIRECT("'TV_"&amp;B1350&amp;"'!D:D"),0),""),"")</f>
        <v/>
      </c>
      <c r="L1350" s="122"/>
      <c r="M1350" s="122"/>
      <c r="N1350" s="123" t="str">
        <f t="shared" ca="1" si="25"/>
        <v/>
      </c>
      <c r="P1350" s="122"/>
      <c r="AD1350" s="145"/>
    </row>
    <row r="1351" spans="1:30" s="121" customFormat="1" ht="14.25" x14ac:dyDescent="0.3">
      <c r="A1351" s="24"/>
      <c r="C1351" s="151"/>
      <c r="I1351" s="123" t="str" cm="1">
        <f t="array" aca="1" ref="I1351" ca="1">IF(N1351="Ativo",IFERROR(_xlfn.XLOOKUP(H1351,INDIRECT("'TV_"&amp;B1351&amp;"'!B:B"),INDIRECT("'TV_"&amp;B1351&amp;"'!C:C"),0)-_xlfn.XLOOKUP(H1351,INDIRECT("'TV_"&amp;B1351&amp;"'!B:B"),INDIRECT("'TV_"&amp;B1351&amp;"'!D:D"),0),""),"")</f>
        <v/>
      </c>
      <c r="L1351" s="122"/>
      <c r="M1351" s="122"/>
      <c r="N1351" s="123" t="str">
        <f t="shared" ca="1" si="25"/>
        <v/>
      </c>
      <c r="P1351" s="122"/>
      <c r="AD1351" s="145"/>
    </row>
    <row r="1352" spans="1:30" s="121" customFormat="1" ht="14.25" x14ac:dyDescent="0.3">
      <c r="A1352" s="24"/>
      <c r="C1352" s="151"/>
      <c r="I1352" s="123" t="str" cm="1">
        <f t="array" aca="1" ref="I1352" ca="1">IF(N1352="Ativo",IFERROR(_xlfn.XLOOKUP(H1352,INDIRECT("'TV_"&amp;B1352&amp;"'!B:B"),INDIRECT("'TV_"&amp;B1352&amp;"'!C:C"),0)-_xlfn.XLOOKUP(H1352,INDIRECT("'TV_"&amp;B1352&amp;"'!B:B"),INDIRECT("'TV_"&amp;B1352&amp;"'!D:D"),0),""),"")</f>
        <v/>
      </c>
      <c r="L1352" s="122"/>
      <c r="M1352" s="122"/>
      <c r="N1352" s="123" t="str">
        <f t="shared" ca="1" si="25"/>
        <v/>
      </c>
      <c r="P1352" s="122"/>
      <c r="AD1352" s="145"/>
    </row>
    <row r="1353" spans="1:30" s="121" customFormat="1" ht="14.25" x14ac:dyDescent="0.3">
      <c r="A1353" s="24"/>
      <c r="C1353" s="151"/>
      <c r="I1353" s="123" t="str" cm="1">
        <f t="array" aca="1" ref="I1353" ca="1">IF(N1353="Ativo",IFERROR(_xlfn.XLOOKUP(H1353,INDIRECT("'TV_"&amp;B1353&amp;"'!B:B"),INDIRECT("'TV_"&amp;B1353&amp;"'!C:C"),0)-_xlfn.XLOOKUP(H1353,INDIRECT("'TV_"&amp;B1353&amp;"'!B:B"),INDIRECT("'TV_"&amp;B1353&amp;"'!D:D"),0),""),"")</f>
        <v/>
      </c>
      <c r="L1353" s="122"/>
      <c r="M1353" s="122"/>
      <c r="N1353" s="123" t="str">
        <f t="shared" ca="1" si="25"/>
        <v/>
      </c>
      <c r="P1353" s="122"/>
      <c r="AD1353" s="145"/>
    </row>
    <row r="1354" spans="1:30" s="121" customFormat="1" ht="14.25" x14ac:dyDescent="0.3">
      <c r="A1354" s="24"/>
      <c r="C1354" s="151"/>
      <c r="I1354" s="123" t="str" cm="1">
        <f t="array" aca="1" ref="I1354" ca="1">IF(N1354="Ativo",IFERROR(_xlfn.XLOOKUP(H1354,INDIRECT("'TV_"&amp;B1354&amp;"'!B:B"),INDIRECT("'TV_"&amp;B1354&amp;"'!C:C"),0)-_xlfn.XLOOKUP(H1354,INDIRECT("'TV_"&amp;B1354&amp;"'!B:B"),INDIRECT("'TV_"&amp;B1354&amp;"'!D:D"),0),""),"")</f>
        <v/>
      </c>
      <c r="L1354" s="122"/>
      <c r="M1354" s="122"/>
      <c r="N1354" s="123" t="str">
        <f t="shared" ca="1" si="25"/>
        <v/>
      </c>
      <c r="P1354" s="122"/>
      <c r="AD1354" s="145"/>
    </row>
    <row r="1355" spans="1:30" s="121" customFormat="1" ht="14.25" x14ac:dyDescent="0.3">
      <c r="A1355" s="24"/>
      <c r="C1355" s="151"/>
      <c r="I1355" s="123" t="str" cm="1">
        <f t="array" aca="1" ref="I1355" ca="1">IF(N1355="Ativo",IFERROR(_xlfn.XLOOKUP(H1355,INDIRECT("'TV_"&amp;B1355&amp;"'!B:B"),INDIRECT("'TV_"&amp;B1355&amp;"'!C:C"),0)-_xlfn.XLOOKUP(H1355,INDIRECT("'TV_"&amp;B1355&amp;"'!B:B"),INDIRECT("'TV_"&amp;B1355&amp;"'!D:D"),0),""),"")</f>
        <v/>
      </c>
      <c r="L1355" s="122"/>
      <c r="M1355" s="122"/>
      <c r="N1355" s="123" t="str">
        <f t="shared" ca="1" si="25"/>
        <v/>
      </c>
      <c r="P1355" s="122"/>
      <c r="AD1355" s="145"/>
    </row>
    <row r="1356" spans="1:30" s="101" customFormat="1" ht="14.25" x14ac:dyDescent="0.3">
      <c r="A1356" s="76"/>
      <c r="C1356" s="152"/>
      <c r="I1356" s="123" t="str" cm="1">
        <f t="array" aca="1" ref="I1356" ca="1">IF(N1356="Ativo",IFERROR(_xlfn.XLOOKUP(H1356,INDIRECT("'TV_"&amp;B1356&amp;"'!B:B"),INDIRECT("'TV_"&amp;B1356&amp;"'!C:C"),0)-_xlfn.XLOOKUP(H1356,INDIRECT("'TV_"&amp;B1356&amp;"'!B:B"),INDIRECT("'TV_"&amp;B1356&amp;"'!D:D"),0),""),"")</f>
        <v/>
      </c>
      <c r="L1356" s="102"/>
      <c r="M1356" s="102"/>
      <c r="N1356" s="123" t="str">
        <f t="shared" ca="1" si="25"/>
        <v/>
      </c>
      <c r="P1356" s="102"/>
      <c r="AD1356" s="146"/>
    </row>
    <row r="1357" spans="1:30" s="101" customFormat="1" ht="14.25" x14ac:dyDescent="0.3">
      <c r="A1357" s="76"/>
      <c r="C1357" s="152"/>
      <c r="I1357" s="123" t="str" cm="1">
        <f t="array" aca="1" ref="I1357" ca="1">IF(N1357="Ativo",IFERROR(_xlfn.XLOOKUP(H1357,INDIRECT("'TV_"&amp;B1357&amp;"'!B:B"),INDIRECT("'TV_"&amp;B1357&amp;"'!C:C"),0)-_xlfn.XLOOKUP(H1357,INDIRECT("'TV_"&amp;B1357&amp;"'!B:B"),INDIRECT("'TV_"&amp;B1357&amp;"'!D:D"),0),""),"")</f>
        <v/>
      </c>
      <c r="L1357" s="102"/>
      <c r="M1357" s="102"/>
      <c r="N1357" s="123" t="str">
        <f t="shared" ca="1" si="25"/>
        <v/>
      </c>
      <c r="P1357" s="102"/>
      <c r="AD1357" s="146"/>
    </row>
    <row r="1358" spans="1:30" s="101" customFormat="1" ht="14.25" x14ac:dyDescent="0.3">
      <c r="A1358" s="76"/>
      <c r="C1358" s="152"/>
      <c r="I1358" s="123" t="str" cm="1">
        <f t="array" aca="1" ref="I1358" ca="1">IF(N1358="Ativo",IFERROR(_xlfn.XLOOKUP(H1358,INDIRECT("'TV_"&amp;B1358&amp;"'!B:B"),INDIRECT("'TV_"&amp;B1358&amp;"'!C:C"),0)-_xlfn.XLOOKUP(H1358,INDIRECT("'TV_"&amp;B1358&amp;"'!B:B"),INDIRECT("'TV_"&amp;B1358&amp;"'!D:D"),0),""),"")</f>
        <v/>
      </c>
      <c r="L1358" s="102"/>
      <c r="M1358" s="102"/>
      <c r="N1358" s="123" t="str">
        <f t="shared" ca="1" si="25"/>
        <v/>
      </c>
      <c r="P1358" s="102"/>
      <c r="AD1358" s="146"/>
    </row>
    <row r="1359" spans="1:30" s="101" customFormat="1" ht="14.25" x14ac:dyDescent="0.3">
      <c r="A1359" s="76"/>
      <c r="C1359" s="152"/>
      <c r="I1359" s="123" t="str" cm="1">
        <f t="array" aca="1" ref="I1359" ca="1">IF(N1359="Ativo",IFERROR(_xlfn.XLOOKUP(H1359,INDIRECT("'TV_"&amp;B1359&amp;"'!B:B"),INDIRECT("'TV_"&amp;B1359&amp;"'!C:C"),0)-_xlfn.XLOOKUP(H1359,INDIRECT("'TV_"&amp;B1359&amp;"'!B:B"),INDIRECT("'TV_"&amp;B1359&amp;"'!D:D"),0),""),"")</f>
        <v/>
      </c>
      <c r="L1359" s="102"/>
      <c r="M1359" s="102"/>
      <c r="N1359" s="123" t="str">
        <f t="shared" ca="1" si="25"/>
        <v/>
      </c>
      <c r="P1359" s="102"/>
      <c r="AD1359" s="146"/>
    </row>
    <row r="1360" spans="1:30" s="101" customFormat="1" ht="14.25" x14ac:dyDescent="0.3">
      <c r="A1360" s="76"/>
      <c r="C1360" s="152"/>
      <c r="I1360" s="123" t="str" cm="1">
        <f t="array" aca="1" ref="I1360" ca="1">IF(N1360="Ativo",IFERROR(_xlfn.XLOOKUP(H1360,INDIRECT("'TV_"&amp;B1360&amp;"'!B:B"),INDIRECT("'TV_"&amp;B1360&amp;"'!C:C"),0)-_xlfn.XLOOKUP(H1360,INDIRECT("'TV_"&amp;B1360&amp;"'!B:B"),INDIRECT("'TV_"&amp;B1360&amp;"'!D:D"),0),""),"")</f>
        <v/>
      </c>
      <c r="L1360" s="102"/>
      <c r="M1360" s="102"/>
      <c r="N1360" s="123" t="str">
        <f t="shared" ca="1" si="25"/>
        <v/>
      </c>
      <c r="P1360" s="102"/>
      <c r="AD1360" s="146"/>
    </row>
    <row r="1361" spans="1:30" s="101" customFormat="1" ht="14.25" x14ac:dyDescent="0.3">
      <c r="A1361" s="76"/>
      <c r="C1361" s="152"/>
      <c r="I1361" s="123" t="str" cm="1">
        <f t="array" aca="1" ref="I1361" ca="1">IF(N1361="Ativo",IFERROR(_xlfn.XLOOKUP(H1361,INDIRECT("'TV_"&amp;B1361&amp;"'!B:B"),INDIRECT("'TV_"&amp;B1361&amp;"'!C:C"),0)-_xlfn.XLOOKUP(H1361,INDIRECT("'TV_"&amp;B1361&amp;"'!B:B"),INDIRECT("'TV_"&amp;B1361&amp;"'!D:D"),0),""),"")</f>
        <v/>
      </c>
      <c r="L1361" s="102"/>
      <c r="M1361" s="102"/>
      <c r="N1361" s="123" t="str">
        <f t="shared" ca="1" si="25"/>
        <v/>
      </c>
      <c r="P1361" s="102"/>
      <c r="AD1361" s="146"/>
    </row>
    <row r="1362" spans="1:30" s="101" customFormat="1" ht="14.25" x14ac:dyDescent="0.3">
      <c r="A1362" s="76"/>
      <c r="C1362" s="152"/>
      <c r="I1362" s="123" t="str" cm="1">
        <f t="array" aca="1" ref="I1362" ca="1">IF(N1362="Ativo",IFERROR(_xlfn.XLOOKUP(H1362,INDIRECT("'TV_"&amp;B1362&amp;"'!B:B"),INDIRECT("'TV_"&amp;B1362&amp;"'!C:C"),0)-_xlfn.XLOOKUP(H1362,INDIRECT("'TV_"&amp;B1362&amp;"'!B:B"),INDIRECT("'TV_"&amp;B1362&amp;"'!D:D"),0),""),"")</f>
        <v/>
      </c>
      <c r="L1362" s="102"/>
      <c r="M1362" s="102"/>
      <c r="N1362" s="123" t="str">
        <f t="shared" ca="1" si="25"/>
        <v/>
      </c>
      <c r="P1362" s="102"/>
      <c r="AD1362" s="146"/>
    </row>
    <row r="1363" spans="1:30" s="101" customFormat="1" ht="14.25" x14ac:dyDescent="0.3">
      <c r="A1363" s="76"/>
      <c r="C1363" s="152"/>
      <c r="I1363" s="123" t="str" cm="1">
        <f t="array" aca="1" ref="I1363" ca="1">IF(N1363="Ativo",IFERROR(_xlfn.XLOOKUP(H1363,INDIRECT("'TV_"&amp;B1363&amp;"'!B:B"),INDIRECT("'TV_"&amp;B1363&amp;"'!C:C"),0)-_xlfn.XLOOKUP(H1363,INDIRECT("'TV_"&amp;B1363&amp;"'!B:B"),INDIRECT("'TV_"&amp;B1363&amp;"'!D:D"),0),""),"")</f>
        <v/>
      </c>
      <c r="L1363" s="102"/>
      <c r="M1363" s="102"/>
      <c r="N1363" s="123" t="str">
        <f t="shared" ca="1" si="25"/>
        <v/>
      </c>
      <c r="P1363" s="102"/>
      <c r="AD1363" s="146"/>
    </row>
    <row r="1364" spans="1:30" s="101" customFormat="1" ht="14.25" x14ac:dyDescent="0.3">
      <c r="A1364" s="76"/>
      <c r="C1364" s="152"/>
      <c r="I1364" s="123" t="str" cm="1">
        <f t="array" aca="1" ref="I1364" ca="1">IF(N1364="Ativo",IFERROR(_xlfn.XLOOKUP(H1364,INDIRECT("'TV_"&amp;B1364&amp;"'!B:B"),INDIRECT("'TV_"&amp;B1364&amp;"'!C:C"),0)-_xlfn.XLOOKUP(H1364,INDIRECT("'TV_"&amp;B1364&amp;"'!B:B"),INDIRECT("'TV_"&amp;B1364&amp;"'!D:D"),0),""),"")</f>
        <v/>
      </c>
      <c r="L1364" s="102"/>
      <c r="M1364" s="102"/>
      <c r="N1364" s="123" t="str">
        <f t="shared" ca="1" si="25"/>
        <v/>
      </c>
      <c r="P1364" s="102"/>
      <c r="AD1364" s="146"/>
    </row>
    <row r="1365" spans="1:30" s="101" customFormat="1" ht="14.25" x14ac:dyDescent="0.3">
      <c r="A1365" s="76"/>
      <c r="C1365" s="152"/>
      <c r="I1365" s="123" t="str" cm="1">
        <f t="array" aca="1" ref="I1365" ca="1">IF(N1365="Ativo",IFERROR(_xlfn.XLOOKUP(H1365,INDIRECT("'TV_"&amp;B1365&amp;"'!B:B"),INDIRECT("'TV_"&amp;B1365&amp;"'!C:C"),0)-_xlfn.XLOOKUP(H1365,INDIRECT("'TV_"&amp;B1365&amp;"'!B:B"),INDIRECT("'TV_"&amp;B1365&amp;"'!D:D"),0),""),"")</f>
        <v/>
      </c>
      <c r="L1365" s="102"/>
      <c r="M1365" s="102"/>
      <c r="N1365" s="123" t="str">
        <f t="shared" ca="1" si="25"/>
        <v/>
      </c>
      <c r="P1365" s="102"/>
      <c r="AD1365" s="146"/>
    </row>
    <row r="1366" spans="1:30" s="101" customFormat="1" ht="14.25" x14ac:dyDescent="0.3">
      <c r="A1366" s="76"/>
      <c r="C1366" s="152"/>
      <c r="I1366" s="123" t="str" cm="1">
        <f t="array" aca="1" ref="I1366" ca="1">IF(N1366="Ativo",IFERROR(_xlfn.XLOOKUP(H1366,INDIRECT("'TV_"&amp;B1366&amp;"'!B:B"),INDIRECT("'TV_"&amp;B1366&amp;"'!C:C"),0)-_xlfn.XLOOKUP(H1366,INDIRECT("'TV_"&amp;B1366&amp;"'!B:B"),INDIRECT("'TV_"&amp;B1366&amp;"'!D:D"),0),""),"")</f>
        <v/>
      </c>
      <c r="L1366" s="102"/>
      <c r="M1366" s="102"/>
      <c r="N1366" s="123" t="str">
        <f t="shared" ca="1" si="25"/>
        <v/>
      </c>
      <c r="P1366" s="102"/>
      <c r="AD1366" s="146"/>
    </row>
    <row r="1367" spans="1:30" s="101" customFormat="1" ht="14.25" x14ac:dyDescent="0.3">
      <c r="A1367" s="76"/>
      <c r="C1367" s="152"/>
      <c r="I1367" s="123" t="str" cm="1">
        <f t="array" aca="1" ref="I1367" ca="1">IF(N1367="Ativo",IFERROR(_xlfn.XLOOKUP(H1367,INDIRECT("'TV_"&amp;B1367&amp;"'!B:B"),INDIRECT("'TV_"&amp;B1367&amp;"'!C:C"),0)-_xlfn.XLOOKUP(H1367,INDIRECT("'TV_"&amp;B1367&amp;"'!B:B"),INDIRECT("'TV_"&amp;B1367&amp;"'!D:D"),0),""),"")</f>
        <v/>
      </c>
      <c r="L1367" s="102"/>
      <c r="M1367" s="102"/>
      <c r="N1367" s="123" t="str">
        <f t="shared" ref="N1367:N1430" ca="1" si="26">IF(M1367="","",IF(O1367="Em negociação",IF(TODAY()-L1367&gt;5,"Inativo","Ativo"),IF(O1367="Instalado",IF(IF(K$2=FALSE,I$1,TODAY())&lt;=M1367,"Ativo","Inativo"),IF(O1367="Fechamento",IF(IF(K$2=FALSE,I$1,TODAY())&lt;=M1367,"Ativo","Inativo"),"Inativo"))))</f>
        <v/>
      </c>
      <c r="P1367" s="102"/>
      <c r="AD1367" s="146"/>
    </row>
    <row r="1368" spans="1:30" s="101" customFormat="1" ht="14.25" x14ac:dyDescent="0.3">
      <c r="A1368" s="76"/>
      <c r="C1368" s="152"/>
      <c r="I1368" s="123" t="str" cm="1">
        <f t="array" aca="1" ref="I1368" ca="1">IF(N1368="Ativo",IFERROR(_xlfn.XLOOKUP(H1368,INDIRECT("'TV_"&amp;B1368&amp;"'!B:B"),INDIRECT("'TV_"&amp;B1368&amp;"'!C:C"),0)-_xlfn.XLOOKUP(H1368,INDIRECT("'TV_"&amp;B1368&amp;"'!B:B"),INDIRECT("'TV_"&amp;B1368&amp;"'!D:D"),0),""),"")</f>
        <v/>
      </c>
      <c r="L1368" s="102"/>
      <c r="M1368" s="102"/>
      <c r="N1368" s="123" t="str">
        <f t="shared" ca="1" si="26"/>
        <v/>
      </c>
      <c r="P1368" s="102"/>
      <c r="AD1368" s="146"/>
    </row>
    <row r="1369" spans="1:30" s="101" customFormat="1" ht="14.25" x14ac:dyDescent="0.3">
      <c r="A1369" s="76"/>
      <c r="C1369" s="152"/>
      <c r="I1369" s="123" t="str" cm="1">
        <f t="array" aca="1" ref="I1369" ca="1">IF(N1369="Ativo",IFERROR(_xlfn.XLOOKUP(H1369,INDIRECT("'TV_"&amp;B1369&amp;"'!B:B"),INDIRECT("'TV_"&amp;B1369&amp;"'!C:C"),0)-_xlfn.XLOOKUP(H1369,INDIRECT("'TV_"&amp;B1369&amp;"'!B:B"),INDIRECT("'TV_"&amp;B1369&amp;"'!D:D"),0),""),"")</f>
        <v/>
      </c>
      <c r="L1369" s="102"/>
      <c r="M1369" s="102"/>
      <c r="N1369" s="123" t="str">
        <f t="shared" ca="1" si="26"/>
        <v/>
      </c>
      <c r="P1369" s="102"/>
      <c r="AD1369" s="146"/>
    </row>
    <row r="1370" spans="1:30" s="101" customFormat="1" ht="14.25" x14ac:dyDescent="0.3">
      <c r="A1370" s="76"/>
      <c r="C1370" s="152"/>
      <c r="I1370" s="123" t="str" cm="1">
        <f t="array" aca="1" ref="I1370" ca="1">IF(N1370="Ativo",IFERROR(_xlfn.XLOOKUP(H1370,INDIRECT("'TV_"&amp;B1370&amp;"'!B:B"),INDIRECT("'TV_"&amp;B1370&amp;"'!C:C"),0)-_xlfn.XLOOKUP(H1370,INDIRECT("'TV_"&amp;B1370&amp;"'!B:B"),INDIRECT("'TV_"&amp;B1370&amp;"'!D:D"),0),""),"")</f>
        <v/>
      </c>
      <c r="L1370" s="102"/>
      <c r="M1370" s="102"/>
      <c r="N1370" s="123" t="str">
        <f t="shared" ca="1" si="26"/>
        <v/>
      </c>
      <c r="P1370" s="102"/>
      <c r="AD1370" s="146"/>
    </row>
    <row r="1371" spans="1:30" s="101" customFormat="1" ht="14.25" x14ac:dyDescent="0.3">
      <c r="A1371" s="76"/>
      <c r="C1371" s="152"/>
      <c r="I1371" s="123" t="str" cm="1">
        <f t="array" aca="1" ref="I1371" ca="1">IF(N1371="Ativo",IFERROR(_xlfn.XLOOKUP(H1371,INDIRECT("'TV_"&amp;B1371&amp;"'!B:B"),INDIRECT("'TV_"&amp;B1371&amp;"'!C:C"),0)-_xlfn.XLOOKUP(H1371,INDIRECT("'TV_"&amp;B1371&amp;"'!B:B"),INDIRECT("'TV_"&amp;B1371&amp;"'!D:D"),0),""),"")</f>
        <v/>
      </c>
      <c r="L1371" s="102"/>
      <c r="M1371" s="102"/>
      <c r="N1371" s="123" t="str">
        <f t="shared" ca="1" si="26"/>
        <v/>
      </c>
      <c r="P1371" s="102"/>
      <c r="AD1371" s="146"/>
    </row>
    <row r="1372" spans="1:30" s="101" customFormat="1" ht="14.25" x14ac:dyDescent="0.3">
      <c r="A1372" s="76"/>
      <c r="C1372" s="152"/>
      <c r="I1372" s="123" t="str" cm="1">
        <f t="array" aca="1" ref="I1372" ca="1">IF(N1372="Ativo",IFERROR(_xlfn.XLOOKUP(H1372,INDIRECT("'TV_"&amp;B1372&amp;"'!B:B"),INDIRECT("'TV_"&amp;B1372&amp;"'!C:C"),0)-_xlfn.XLOOKUP(H1372,INDIRECT("'TV_"&amp;B1372&amp;"'!B:B"),INDIRECT("'TV_"&amp;B1372&amp;"'!D:D"),0),""),"")</f>
        <v/>
      </c>
      <c r="L1372" s="102"/>
      <c r="M1372" s="102"/>
      <c r="N1372" s="123" t="str">
        <f t="shared" ca="1" si="26"/>
        <v/>
      </c>
      <c r="P1372" s="102"/>
      <c r="AD1372" s="146"/>
    </row>
    <row r="1373" spans="1:30" s="101" customFormat="1" ht="14.25" x14ac:dyDescent="0.3">
      <c r="A1373" s="76"/>
      <c r="C1373" s="152"/>
      <c r="I1373" s="123" t="str" cm="1">
        <f t="array" aca="1" ref="I1373" ca="1">IF(N1373="Ativo",IFERROR(_xlfn.XLOOKUP(H1373,INDIRECT("'TV_"&amp;B1373&amp;"'!B:B"),INDIRECT("'TV_"&amp;B1373&amp;"'!C:C"),0)-_xlfn.XLOOKUP(H1373,INDIRECT("'TV_"&amp;B1373&amp;"'!B:B"),INDIRECT("'TV_"&amp;B1373&amp;"'!D:D"),0),""),"")</f>
        <v/>
      </c>
      <c r="L1373" s="102"/>
      <c r="M1373" s="102"/>
      <c r="N1373" s="123" t="str">
        <f t="shared" ca="1" si="26"/>
        <v/>
      </c>
      <c r="P1373" s="102"/>
      <c r="AD1373" s="146"/>
    </row>
    <row r="1374" spans="1:30" s="101" customFormat="1" ht="14.25" x14ac:dyDescent="0.3">
      <c r="A1374" s="76"/>
      <c r="C1374" s="152"/>
      <c r="I1374" s="123" t="str" cm="1">
        <f t="array" aca="1" ref="I1374" ca="1">IF(N1374="Ativo",IFERROR(_xlfn.XLOOKUP(H1374,INDIRECT("'TV_"&amp;B1374&amp;"'!B:B"),INDIRECT("'TV_"&amp;B1374&amp;"'!C:C"),0)-_xlfn.XLOOKUP(H1374,INDIRECT("'TV_"&amp;B1374&amp;"'!B:B"),INDIRECT("'TV_"&amp;B1374&amp;"'!D:D"),0),""),"")</f>
        <v/>
      </c>
      <c r="L1374" s="102"/>
      <c r="M1374" s="102"/>
      <c r="N1374" s="123" t="str">
        <f t="shared" ca="1" si="26"/>
        <v/>
      </c>
      <c r="P1374" s="102"/>
      <c r="AD1374" s="146"/>
    </row>
    <row r="1375" spans="1:30" s="101" customFormat="1" ht="14.25" x14ac:dyDescent="0.3">
      <c r="A1375" s="76"/>
      <c r="C1375" s="152"/>
      <c r="I1375" s="123" t="str" cm="1">
        <f t="array" aca="1" ref="I1375" ca="1">IF(N1375="Ativo",IFERROR(_xlfn.XLOOKUP(H1375,INDIRECT("'TV_"&amp;B1375&amp;"'!B:B"),INDIRECT("'TV_"&amp;B1375&amp;"'!C:C"),0)-_xlfn.XLOOKUP(H1375,INDIRECT("'TV_"&amp;B1375&amp;"'!B:B"),INDIRECT("'TV_"&amp;B1375&amp;"'!D:D"),0),""),"")</f>
        <v/>
      </c>
      <c r="L1375" s="102"/>
      <c r="M1375" s="102"/>
      <c r="N1375" s="123" t="str">
        <f t="shared" ca="1" si="26"/>
        <v/>
      </c>
      <c r="P1375" s="102"/>
      <c r="AD1375" s="146"/>
    </row>
    <row r="1376" spans="1:30" s="101" customFormat="1" ht="14.25" x14ac:dyDescent="0.3">
      <c r="A1376" s="76"/>
      <c r="C1376" s="152"/>
      <c r="I1376" s="123" t="str" cm="1">
        <f t="array" aca="1" ref="I1376" ca="1">IF(N1376="Ativo",IFERROR(_xlfn.XLOOKUP(H1376,INDIRECT("'TV_"&amp;B1376&amp;"'!B:B"),INDIRECT("'TV_"&amp;B1376&amp;"'!C:C"),0)-_xlfn.XLOOKUP(H1376,INDIRECT("'TV_"&amp;B1376&amp;"'!B:B"),INDIRECT("'TV_"&amp;B1376&amp;"'!D:D"),0),""),"")</f>
        <v/>
      </c>
      <c r="L1376" s="102"/>
      <c r="M1376" s="102"/>
      <c r="N1376" s="123" t="str">
        <f t="shared" ca="1" si="26"/>
        <v/>
      </c>
      <c r="P1376" s="102"/>
      <c r="AD1376" s="146"/>
    </row>
    <row r="1377" spans="1:30" s="101" customFormat="1" ht="14.25" x14ac:dyDescent="0.3">
      <c r="A1377" s="76"/>
      <c r="C1377" s="152"/>
      <c r="I1377" s="123" t="str" cm="1">
        <f t="array" aca="1" ref="I1377" ca="1">IF(N1377="Ativo",IFERROR(_xlfn.XLOOKUP(H1377,INDIRECT("'TV_"&amp;B1377&amp;"'!B:B"),INDIRECT("'TV_"&amp;B1377&amp;"'!C:C"),0)-_xlfn.XLOOKUP(H1377,INDIRECT("'TV_"&amp;B1377&amp;"'!B:B"),INDIRECT("'TV_"&amp;B1377&amp;"'!D:D"),0),""),"")</f>
        <v/>
      </c>
      <c r="L1377" s="102"/>
      <c r="M1377" s="102"/>
      <c r="N1377" s="123" t="str">
        <f t="shared" ca="1" si="26"/>
        <v/>
      </c>
      <c r="P1377" s="102"/>
      <c r="AD1377" s="146"/>
    </row>
    <row r="1378" spans="1:30" s="101" customFormat="1" ht="14.25" x14ac:dyDescent="0.3">
      <c r="A1378" s="76"/>
      <c r="C1378" s="152"/>
      <c r="I1378" s="123" t="str" cm="1">
        <f t="array" aca="1" ref="I1378" ca="1">IF(N1378="Ativo",IFERROR(_xlfn.XLOOKUP(H1378,INDIRECT("'TV_"&amp;B1378&amp;"'!B:B"),INDIRECT("'TV_"&amp;B1378&amp;"'!C:C"),0)-_xlfn.XLOOKUP(H1378,INDIRECT("'TV_"&amp;B1378&amp;"'!B:B"),INDIRECT("'TV_"&amp;B1378&amp;"'!D:D"),0),""),"")</f>
        <v/>
      </c>
      <c r="L1378" s="102"/>
      <c r="M1378" s="102"/>
      <c r="N1378" s="123" t="str">
        <f t="shared" ca="1" si="26"/>
        <v/>
      </c>
      <c r="P1378" s="102"/>
      <c r="AD1378" s="146"/>
    </row>
    <row r="1379" spans="1:30" s="101" customFormat="1" ht="14.25" x14ac:dyDescent="0.3">
      <c r="A1379" s="76"/>
      <c r="C1379" s="152"/>
      <c r="I1379" s="123" t="str" cm="1">
        <f t="array" aca="1" ref="I1379" ca="1">IF(N1379="Ativo",IFERROR(_xlfn.XLOOKUP(H1379,INDIRECT("'TV_"&amp;B1379&amp;"'!B:B"),INDIRECT("'TV_"&amp;B1379&amp;"'!C:C"),0)-_xlfn.XLOOKUP(H1379,INDIRECT("'TV_"&amp;B1379&amp;"'!B:B"),INDIRECT("'TV_"&amp;B1379&amp;"'!D:D"),0),""),"")</f>
        <v/>
      </c>
      <c r="L1379" s="102"/>
      <c r="M1379" s="102"/>
      <c r="N1379" s="123" t="str">
        <f t="shared" ca="1" si="26"/>
        <v/>
      </c>
      <c r="P1379" s="102"/>
      <c r="AD1379" s="146"/>
    </row>
    <row r="1380" spans="1:30" s="101" customFormat="1" ht="14.25" x14ac:dyDescent="0.3">
      <c r="A1380" s="76"/>
      <c r="C1380" s="152"/>
      <c r="I1380" s="123" t="str" cm="1">
        <f t="array" aca="1" ref="I1380" ca="1">IF(N1380="Ativo",IFERROR(_xlfn.XLOOKUP(H1380,INDIRECT("'TV_"&amp;B1380&amp;"'!B:B"),INDIRECT("'TV_"&amp;B1380&amp;"'!C:C"),0)-_xlfn.XLOOKUP(H1380,INDIRECT("'TV_"&amp;B1380&amp;"'!B:B"),INDIRECT("'TV_"&amp;B1380&amp;"'!D:D"),0),""),"")</f>
        <v/>
      </c>
      <c r="L1380" s="102"/>
      <c r="M1380" s="102"/>
      <c r="N1380" s="123" t="str">
        <f t="shared" ca="1" si="26"/>
        <v/>
      </c>
      <c r="P1380" s="102"/>
      <c r="AD1380" s="146"/>
    </row>
    <row r="1381" spans="1:30" s="101" customFormat="1" ht="14.25" x14ac:dyDescent="0.3">
      <c r="A1381" s="76"/>
      <c r="C1381" s="152"/>
      <c r="I1381" s="123" t="str" cm="1">
        <f t="array" aca="1" ref="I1381" ca="1">IF(N1381="Ativo",IFERROR(_xlfn.XLOOKUP(H1381,INDIRECT("'TV_"&amp;B1381&amp;"'!B:B"),INDIRECT("'TV_"&amp;B1381&amp;"'!C:C"),0)-_xlfn.XLOOKUP(H1381,INDIRECT("'TV_"&amp;B1381&amp;"'!B:B"),INDIRECT("'TV_"&amp;B1381&amp;"'!D:D"),0),""),"")</f>
        <v/>
      </c>
      <c r="L1381" s="102"/>
      <c r="M1381" s="102"/>
      <c r="N1381" s="123" t="str">
        <f t="shared" ca="1" si="26"/>
        <v/>
      </c>
      <c r="P1381" s="102"/>
      <c r="AD1381" s="146"/>
    </row>
    <row r="1382" spans="1:30" s="101" customFormat="1" ht="14.25" x14ac:dyDescent="0.3">
      <c r="A1382" s="76"/>
      <c r="C1382" s="152"/>
      <c r="I1382" s="123" t="str" cm="1">
        <f t="array" aca="1" ref="I1382" ca="1">IF(N1382="Ativo",IFERROR(_xlfn.XLOOKUP(H1382,INDIRECT("'TV_"&amp;B1382&amp;"'!B:B"),INDIRECT("'TV_"&amp;B1382&amp;"'!C:C"),0)-_xlfn.XLOOKUP(H1382,INDIRECT("'TV_"&amp;B1382&amp;"'!B:B"),INDIRECT("'TV_"&amp;B1382&amp;"'!D:D"),0),""),"")</f>
        <v/>
      </c>
      <c r="L1382" s="102"/>
      <c r="M1382" s="102"/>
      <c r="N1382" s="123" t="str">
        <f t="shared" ca="1" si="26"/>
        <v/>
      </c>
      <c r="P1382" s="102"/>
      <c r="AD1382" s="146"/>
    </row>
    <row r="1383" spans="1:30" s="101" customFormat="1" ht="14.25" x14ac:dyDescent="0.3">
      <c r="A1383" s="76"/>
      <c r="C1383" s="152"/>
      <c r="I1383" s="123" t="str" cm="1">
        <f t="array" aca="1" ref="I1383" ca="1">IF(N1383="Ativo",IFERROR(_xlfn.XLOOKUP(H1383,INDIRECT("'TV_"&amp;B1383&amp;"'!B:B"),INDIRECT("'TV_"&amp;B1383&amp;"'!C:C"),0)-_xlfn.XLOOKUP(H1383,INDIRECT("'TV_"&amp;B1383&amp;"'!B:B"),INDIRECT("'TV_"&amp;B1383&amp;"'!D:D"),0),""),"")</f>
        <v/>
      </c>
      <c r="L1383" s="102"/>
      <c r="M1383" s="102"/>
      <c r="N1383" s="123" t="str">
        <f t="shared" ca="1" si="26"/>
        <v/>
      </c>
      <c r="P1383" s="102"/>
      <c r="AD1383" s="146"/>
    </row>
    <row r="1384" spans="1:30" s="101" customFormat="1" ht="14.25" x14ac:dyDescent="0.3">
      <c r="A1384" s="76"/>
      <c r="C1384" s="152"/>
      <c r="I1384" s="123" t="str" cm="1">
        <f t="array" aca="1" ref="I1384" ca="1">IF(N1384="Ativo",IFERROR(_xlfn.XLOOKUP(H1384,INDIRECT("'TV_"&amp;B1384&amp;"'!B:B"),INDIRECT("'TV_"&amp;B1384&amp;"'!C:C"),0)-_xlfn.XLOOKUP(H1384,INDIRECT("'TV_"&amp;B1384&amp;"'!B:B"),INDIRECT("'TV_"&amp;B1384&amp;"'!D:D"),0),""),"")</f>
        <v/>
      </c>
      <c r="L1384" s="102"/>
      <c r="M1384" s="102"/>
      <c r="N1384" s="123" t="str">
        <f t="shared" ca="1" si="26"/>
        <v/>
      </c>
      <c r="P1384" s="102"/>
      <c r="AD1384" s="146"/>
    </row>
    <row r="1385" spans="1:30" s="101" customFormat="1" ht="14.25" x14ac:dyDescent="0.3">
      <c r="A1385" s="76"/>
      <c r="C1385" s="152"/>
      <c r="I1385" s="123" t="str" cm="1">
        <f t="array" aca="1" ref="I1385" ca="1">IF(N1385="Ativo",IFERROR(_xlfn.XLOOKUP(H1385,INDIRECT("'TV_"&amp;B1385&amp;"'!B:B"),INDIRECT("'TV_"&amp;B1385&amp;"'!C:C"),0)-_xlfn.XLOOKUP(H1385,INDIRECT("'TV_"&amp;B1385&amp;"'!B:B"),INDIRECT("'TV_"&amp;B1385&amp;"'!D:D"),0),""),"")</f>
        <v/>
      </c>
      <c r="L1385" s="102"/>
      <c r="M1385" s="102"/>
      <c r="N1385" s="123" t="str">
        <f t="shared" ca="1" si="26"/>
        <v/>
      </c>
      <c r="P1385" s="102"/>
      <c r="AD1385" s="146"/>
    </row>
    <row r="1386" spans="1:30" s="101" customFormat="1" ht="14.25" x14ac:dyDescent="0.3">
      <c r="A1386" s="76"/>
      <c r="C1386" s="152"/>
      <c r="I1386" s="123" t="str" cm="1">
        <f t="array" aca="1" ref="I1386" ca="1">IF(N1386="Ativo",IFERROR(_xlfn.XLOOKUP(H1386,INDIRECT("'TV_"&amp;B1386&amp;"'!B:B"),INDIRECT("'TV_"&amp;B1386&amp;"'!C:C"),0)-_xlfn.XLOOKUP(H1386,INDIRECT("'TV_"&amp;B1386&amp;"'!B:B"),INDIRECT("'TV_"&amp;B1386&amp;"'!D:D"),0),""),"")</f>
        <v/>
      </c>
      <c r="L1386" s="102"/>
      <c r="M1386" s="102"/>
      <c r="N1386" s="123" t="str">
        <f t="shared" ca="1" si="26"/>
        <v/>
      </c>
      <c r="P1386" s="102"/>
      <c r="AD1386" s="146"/>
    </row>
    <row r="1387" spans="1:30" s="101" customFormat="1" ht="14.25" x14ac:dyDescent="0.3">
      <c r="A1387" s="76"/>
      <c r="C1387" s="152"/>
      <c r="I1387" s="123" t="str" cm="1">
        <f t="array" aca="1" ref="I1387" ca="1">IF(N1387="Ativo",IFERROR(_xlfn.XLOOKUP(H1387,INDIRECT("'TV_"&amp;B1387&amp;"'!B:B"),INDIRECT("'TV_"&amp;B1387&amp;"'!C:C"),0)-_xlfn.XLOOKUP(H1387,INDIRECT("'TV_"&amp;B1387&amp;"'!B:B"),INDIRECT("'TV_"&amp;B1387&amp;"'!D:D"),0),""),"")</f>
        <v/>
      </c>
      <c r="L1387" s="102"/>
      <c r="M1387" s="102"/>
      <c r="N1387" s="123" t="str">
        <f t="shared" ca="1" si="26"/>
        <v/>
      </c>
      <c r="P1387" s="102"/>
      <c r="AD1387" s="146"/>
    </row>
    <row r="1388" spans="1:30" s="101" customFormat="1" ht="14.25" x14ac:dyDescent="0.3">
      <c r="A1388" s="76"/>
      <c r="C1388" s="152"/>
      <c r="I1388" s="123" t="str" cm="1">
        <f t="array" aca="1" ref="I1388" ca="1">IF(N1388="Ativo",IFERROR(_xlfn.XLOOKUP(H1388,INDIRECT("'TV_"&amp;B1388&amp;"'!B:B"),INDIRECT("'TV_"&amp;B1388&amp;"'!C:C"),0)-_xlfn.XLOOKUP(H1388,INDIRECT("'TV_"&amp;B1388&amp;"'!B:B"),INDIRECT("'TV_"&amp;B1388&amp;"'!D:D"),0),""),"")</f>
        <v/>
      </c>
      <c r="L1388" s="102"/>
      <c r="M1388" s="102"/>
      <c r="N1388" s="123" t="str">
        <f t="shared" ca="1" si="26"/>
        <v/>
      </c>
      <c r="P1388" s="102"/>
      <c r="AD1388" s="146"/>
    </row>
    <row r="1389" spans="1:30" s="101" customFormat="1" ht="14.25" x14ac:dyDescent="0.3">
      <c r="A1389" s="76"/>
      <c r="C1389" s="152"/>
      <c r="I1389" s="123" t="str" cm="1">
        <f t="array" aca="1" ref="I1389" ca="1">IF(N1389="Ativo",IFERROR(_xlfn.XLOOKUP(H1389,INDIRECT("'TV_"&amp;B1389&amp;"'!B:B"),INDIRECT("'TV_"&amp;B1389&amp;"'!C:C"),0)-_xlfn.XLOOKUP(H1389,INDIRECT("'TV_"&amp;B1389&amp;"'!B:B"),INDIRECT("'TV_"&amp;B1389&amp;"'!D:D"),0),""),"")</f>
        <v/>
      </c>
      <c r="L1389" s="102"/>
      <c r="M1389" s="102"/>
      <c r="N1389" s="123" t="str">
        <f t="shared" ca="1" si="26"/>
        <v/>
      </c>
      <c r="P1389" s="102"/>
      <c r="AD1389" s="146"/>
    </row>
    <row r="1390" spans="1:30" s="101" customFormat="1" ht="14.25" x14ac:dyDescent="0.3">
      <c r="A1390" s="76"/>
      <c r="C1390" s="152"/>
      <c r="I1390" s="123" t="str" cm="1">
        <f t="array" aca="1" ref="I1390" ca="1">IF(N1390="Ativo",IFERROR(_xlfn.XLOOKUP(H1390,INDIRECT("'TV_"&amp;B1390&amp;"'!B:B"),INDIRECT("'TV_"&amp;B1390&amp;"'!C:C"),0)-_xlfn.XLOOKUP(H1390,INDIRECT("'TV_"&amp;B1390&amp;"'!B:B"),INDIRECT("'TV_"&amp;B1390&amp;"'!D:D"),0),""),"")</f>
        <v/>
      </c>
      <c r="L1390" s="102"/>
      <c r="M1390" s="102"/>
      <c r="N1390" s="123" t="str">
        <f t="shared" ca="1" si="26"/>
        <v/>
      </c>
      <c r="P1390" s="102"/>
      <c r="AD1390" s="146"/>
    </row>
    <row r="1391" spans="1:30" s="101" customFormat="1" ht="14.25" x14ac:dyDescent="0.3">
      <c r="A1391" s="76"/>
      <c r="C1391" s="152"/>
      <c r="I1391" s="123" t="str" cm="1">
        <f t="array" aca="1" ref="I1391" ca="1">IF(N1391="Ativo",IFERROR(_xlfn.XLOOKUP(H1391,INDIRECT("'TV_"&amp;B1391&amp;"'!B:B"),INDIRECT("'TV_"&amp;B1391&amp;"'!C:C"),0)-_xlfn.XLOOKUP(H1391,INDIRECT("'TV_"&amp;B1391&amp;"'!B:B"),INDIRECT("'TV_"&amp;B1391&amp;"'!D:D"),0),""),"")</f>
        <v/>
      </c>
      <c r="L1391" s="102"/>
      <c r="M1391" s="102"/>
      <c r="N1391" s="123" t="str">
        <f t="shared" ca="1" si="26"/>
        <v/>
      </c>
      <c r="P1391" s="102"/>
      <c r="AD1391" s="146"/>
    </row>
    <row r="1392" spans="1:30" s="101" customFormat="1" ht="14.25" x14ac:dyDescent="0.3">
      <c r="A1392" s="76"/>
      <c r="C1392" s="152"/>
      <c r="I1392" s="123" t="str" cm="1">
        <f t="array" aca="1" ref="I1392" ca="1">IF(N1392="Ativo",IFERROR(_xlfn.XLOOKUP(H1392,INDIRECT("'TV_"&amp;B1392&amp;"'!B:B"),INDIRECT("'TV_"&amp;B1392&amp;"'!C:C"),0)-_xlfn.XLOOKUP(H1392,INDIRECT("'TV_"&amp;B1392&amp;"'!B:B"),INDIRECT("'TV_"&amp;B1392&amp;"'!D:D"),0),""),"")</f>
        <v/>
      </c>
      <c r="L1392" s="102"/>
      <c r="M1392" s="102"/>
      <c r="N1392" s="123" t="str">
        <f t="shared" ca="1" si="26"/>
        <v/>
      </c>
      <c r="P1392" s="102"/>
      <c r="AD1392" s="146"/>
    </row>
    <row r="1393" spans="1:30" s="101" customFormat="1" ht="14.25" x14ac:dyDescent="0.3">
      <c r="A1393" s="76"/>
      <c r="C1393" s="152"/>
      <c r="I1393" s="123" t="str" cm="1">
        <f t="array" aca="1" ref="I1393" ca="1">IF(N1393="Ativo",IFERROR(_xlfn.XLOOKUP(H1393,INDIRECT("'TV_"&amp;B1393&amp;"'!B:B"),INDIRECT("'TV_"&amp;B1393&amp;"'!C:C"),0)-_xlfn.XLOOKUP(H1393,INDIRECT("'TV_"&amp;B1393&amp;"'!B:B"),INDIRECT("'TV_"&amp;B1393&amp;"'!D:D"),0),""),"")</f>
        <v/>
      </c>
      <c r="L1393" s="102"/>
      <c r="M1393" s="102"/>
      <c r="N1393" s="123" t="str">
        <f t="shared" ca="1" si="26"/>
        <v/>
      </c>
      <c r="P1393" s="102"/>
      <c r="AD1393" s="146"/>
    </row>
    <row r="1394" spans="1:30" s="101" customFormat="1" ht="14.25" x14ac:dyDescent="0.3">
      <c r="A1394" s="76"/>
      <c r="C1394" s="152"/>
      <c r="I1394" s="123" t="str" cm="1">
        <f t="array" aca="1" ref="I1394" ca="1">IF(N1394="Ativo",IFERROR(_xlfn.XLOOKUP(H1394,INDIRECT("'TV_"&amp;B1394&amp;"'!B:B"),INDIRECT("'TV_"&amp;B1394&amp;"'!C:C"),0)-_xlfn.XLOOKUP(H1394,INDIRECT("'TV_"&amp;B1394&amp;"'!B:B"),INDIRECT("'TV_"&amp;B1394&amp;"'!D:D"),0),""),"")</f>
        <v/>
      </c>
      <c r="L1394" s="102"/>
      <c r="M1394" s="102"/>
      <c r="N1394" s="123" t="str">
        <f t="shared" ca="1" si="26"/>
        <v/>
      </c>
      <c r="P1394" s="102"/>
      <c r="AD1394" s="146"/>
    </row>
    <row r="1395" spans="1:30" s="101" customFormat="1" ht="14.25" x14ac:dyDescent="0.3">
      <c r="A1395" s="76"/>
      <c r="C1395" s="152"/>
      <c r="I1395" s="123" t="str" cm="1">
        <f t="array" aca="1" ref="I1395" ca="1">IF(N1395="Ativo",IFERROR(_xlfn.XLOOKUP(H1395,INDIRECT("'TV_"&amp;B1395&amp;"'!B:B"),INDIRECT("'TV_"&amp;B1395&amp;"'!C:C"),0)-_xlfn.XLOOKUP(H1395,INDIRECT("'TV_"&amp;B1395&amp;"'!B:B"),INDIRECT("'TV_"&amp;B1395&amp;"'!D:D"),0),""),"")</f>
        <v/>
      </c>
      <c r="L1395" s="102"/>
      <c r="M1395" s="102"/>
      <c r="N1395" s="123" t="str">
        <f t="shared" ca="1" si="26"/>
        <v/>
      </c>
      <c r="P1395" s="102"/>
      <c r="AD1395" s="146"/>
    </row>
    <row r="1396" spans="1:30" s="101" customFormat="1" ht="14.25" x14ac:dyDescent="0.3">
      <c r="A1396" s="76"/>
      <c r="C1396" s="152"/>
      <c r="I1396" s="123" t="str" cm="1">
        <f t="array" aca="1" ref="I1396" ca="1">IF(N1396="Ativo",IFERROR(_xlfn.XLOOKUP(H1396,INDIRECT("'TV_"&amp;B1396&amp;"'!B:B"),INDIRECT("'TV_"&amp;B1396&amp;"'!C:C"),0)-_xlfn.XLOOKUP(H1396,INDIRECT("'TV_"&amp;B1396&amp;"'!B:B"),INDIRECT("'TV_"&amp;B1396&amp;"'!D:D"),0),""),"")</f>
        <v/>
      </c>
      <c r="L1396" s="102"/>
      <c r="M1396" s="102"/>
      <c r="N1396" s="123" t="str">
        <f t="shared" ca="1" si="26"/>
        <v/>
      </c>
      <c r="P1396" s="102"/>
      <c r="AD1396" s="146"/>
    </row>
    <row r="1397" spans="1:30" s="101" customFormat="1" ht="14.25" x14ac:dyDescent="0.3">
      <c r="A1397" s="76"/>
      <c r="C1397" s="152"/>
      <c r="I1397" s="123" t="str" cm="1">
        <f t="array" aca="1" ref="I1397" ca="1">IF(N1397="Ativo",IFERROR(_xlfn.XLOOKUP(H1397,INDIRECT("'TV_"&amp;B1397&amp;"'!B:B"),INDIRECT("'TV_"&amp;B1397&amp;"'!C:C"),0)-_xlfn.XLOOKUP(H1397,INDIRECT("'TV_"&amp;B1397&amp;"'!B:B"),INDIRECT("'TV_"&amp;B1397&amp;"'!D:D"),0),""),"")</f>
        <v/>
      </c>
      <c r="L1397" s="102"/>
      <c r="M1397" s="102"/>
      <c r="N1397" s="123" t="str">
        <f t="shared" ca="1" si="26"/>
        <v/>
      </c>
      <c r="P1397" s="102"/>
      <c r="AD1397" s="146"/>
    </row>
    <row r="1398" spans="1:30" s="101" customFormat="1" ht="14.25" x14ac:dyDescent="0.3">
      <c r="A1398" s="76"/>
      <c r="C1398" s="152"/>
      <c r="I1398" s="123" t="str" cm="1">
        <f t="array" aca="1" ref="I1398" ca="1">IF(N1398="Ativo",IFERROR(_xlfn.XLOOKUP(H1398,INDIRECT("'TV_"&amp;B1398&amp;"'!B:B"),INDIRECT("'TV_"&amp;B1398&amp;"'!C:C"),0)-_xlfn.XLOOKUP(H1398,INDIRECT("'TV_"&amp;B1398&amp;"'!B:B"),INDIRECT("'TV_"&amp;B1398&amp;"'!D:D"),0),""),"")</f>
        <v/>
      </c>
      <c r="L1398" s="102"/>
      <c r="M1398" s="102"/>
      <c r="N1398" s="123" t="str">
        <f t="shared" ca="1" si="26"/>
        <v/>
      </c>
      <c r="P1398" s="102"/>
      <c r="AD1398" s="146"/>
    </row>
    <row r="1399" spans="1:30" s="101" customFormat="1" ht="14.25" x14ac:dyDescent="0.3">
      <c r="A1399" s="76"/>
      <c r="C1399" s="152"/>
      <c r="I1399" s="123" t="str" cm="1">
        <f t="array" aca="1" ref="I1399" ca="1">IF(N1399="Ativo",IFERROR(_xlfn.XLOOKUP(H1399,INDIRECT("'TV_"&amp;B1399&amp;"'!B:B"),INDIRECT("'TV_"&amp;B1399&amp;"'!C:C"),0)-_xlfn.XLOOKUP(H1399,INDIRECT("'TV_"&amp;B1399&amp;"'!B:B"),INDIRECT("'TV_"&amp;B1399&amp;"'!D:D"),0),""),"")</f>
        <v/>
      </c>
      <c r="L1399" s="102"/>
      <c r="M1399" s="102"/>
      <c r="N1399" s="123" t="str">
        <f t="shared" ca="1" si="26"/>
        <v/>
      </c>
      <c r="P1399" s="102"/>
      <c r="AD1399" s="146"/>
    </row>
    <row r="1400" spans="1:30" s="101" customFormat="1" ht="14.25" x14ac:dyDescent="0.3">
      <c r="A1400" s="76"/>
      <c r="C1400" s="152"/>
      <c r="I1400" s="123" t="str" cm="1">
        <f t="array" aca="1" ref="I1400" ca="1">IF(N1400="Ativo",IFERROR(_xlfn.XLOOKUP(H1400,INDIRECT("'TV_"&amp;B1400&amp;"'!B:B"),INDIRECT("'TV_"&amp;B1400&amp;"'!C:C"),0)-_xlfn.XLOOKUP(H1400,INDIRECT("'TV_"&amp;B1400&amp;"'!B:B"),INDIRECT("'TV_"&amp;B1400&amp;"'!D:D"),0),""),"")</f>
        <v/>
      </c>
      <c r="L1400" s="102"/>
      <c r="M1400" s="102"/>
      <c r="N1400" s="123" t="str">
        <f t="shared" ca="1" si="26"/>
        <v/>
      </c>
      <c r="P1400" s="102"/>
      <c r="AD1400" s="146"/>
    </row>
    <row r="1401" spans="1:30" s="101" customFormat="1" ht="14.25" x14ac:dyDescent="0.3">
      <c r="A1401" s="76"/>
      <c r="C1401" s="152"/>
      <c r="I1401" s="123" t="str" cm="1">
        <f t="array" aca="1" ref="I1401" ca="1">IF(N1401="Ativo",IFERROR(_xlfn.XLOOKUP(H1401,INDIRECT("'TV_"&amp;B1401&amp;"'!B:B"),INDIRECT("'TV_"&amp;B1401&amp;"'!C:C"),0)-_xlfn.XLOOKUP(H1401,INDIRECT("'TV_"&amp;B1401&amp;"'!B:B"),INDIRECT("'TV_"&amp;B1401&amp;"'!D:D"),0),""),"")</f>
        <v/>
      </c>
      <c r="L1401" s="102"/>
      <c r="M1401" s="102"/>
      <c r="N1401" s="123" t="str">
        <f t="shared" ca="1" si="26"/>
        <v/>
      </c>
      <c r="P1401" s="102"/>
      <c r="AD1401" s="146"/>
    </row>
    <row r="1402" spans="1:30" s="101" customFormat="1" ht="14.25" x14ac:dyDescent="0.3">
      <c r="A1402" s="76"/>
      <c r="C1402" s="152"/>
      <c r="I1402" s="123" t="str" cm="1">
        <f t="array" aca="1" ref="I1402" ca="1">IF(N1402="Ativo",IFERROR(_xlfn.XLOOKUP(H1402,INDIRECT("'TV_"&amp;B1402&amp;"'!B:B"),INDIRECT("'TV_"&amp;B1402&amp;"'!C:C"),0)-_xlfn.XLOOKUP(H1402,INDIRECT("'TV_"&amp;B1402&amp;"'!B:B"),INDIRECT("'TV_"&amp;B1402&amp;"'!D:D"),0),""),"")</f>
        <v/>
      </c>
      <c r="L1402" s="102"/>
      <c r="M1402" s="102"/>
      <c r="N1402" s="123" t="str">
        <f t="shared" ca="1" si="26"/>
        <v/>
      </c>
      <c r="P1402" s="102"/>
      <c r="AD1402" s="146"/>
    </row>
    <row r="1403" spans="1:30" s="101" customFormat="1" ht="14.25" x14ac:dyDescent="0.3">
      <c r="A1403" s="76"/>
      <c r="C1403" s="152"/>
      <c r="I1403" s="123" t="str" cm="1">
        <f t="array" aca="1" ref="I1403" ca="1">IF(N1403="Ativo",IFERROR(_xlfn.XLOOKUP(H1403,INDIRECT("'TV_"&amp;B1403&amp;"'!B:B"),INDIRECT("'TV_"&amp;B1403&amp;"'!C:C"),0)-_xlfn.XLOOKUP(H1403,INDIRECT("'TV_"&amp;B1403&amp;"'!B:B"),INDIRECT("'TV_"&amp;B1403&amp;"'!D:D"),0),""),"")</f>
        <v/>
      </c>
      <c r="L1403" s="102"/>
      <c r="M1403" s="102"/>
      <c r="N1403" s="123" t="str">
        <f t="shared" ca="1" si="26"/>
        <v/>
      </c>
      <c r="P1403" s="102"/>
      <c r="AD1403" s="146"/>
    </row>
    <row r="1404" spans="1:30" s="101" customFormat="1" ht="14.25" x14ac:dyDescent="0.3">
      <c r="A1404" s="76"/>
      <c r="C1404" s="152"/>
      <c r="I1404" s="123" t="str" cm="1">
        <f t="array" aca="1" ref="I1404" ca="1">IF(N1404="Ativo",IFERROR(_xlfn.XLOOKUP(H1404,INDIRECT("'TV_"&amp;B1404&amp;"'!B:B"),INDIRECT("'TV_"&amp;B1404&amp;"'!C:C"),0)-_xlfn.XLOOKUP(H1404,INDIRECT("'TV_"&amp;B1404&amp;"'!B:B"),INDIRECT("'TV_"&amp;B1404&amp;"'!D:D"),0),""),"")</f>
        <v/>
      </c>
      <c r="L1404" s="102"/>
      <c r="M1404" s="102"/>
      <c r="N1404" s="123" t="str">
        <f t="shared" ca="1" si="26"/>
        <v/>
      </c>
      <c r="P1404" s="102"/>
      <c r="AD1404" s="146"/>
    </row>
    <row r="1405" spans="1:30" s="101" customFormat="1" ht="14.25" x14ac:dyDescent="0.3">
      <c r="A1405" s="76"/>
      <c r="C1405" s="152"/>
      <c r="I1405" s="123" t="str" cm="1">
        <f t="array" aca="1" ref="I1405" ca="1">IF(N1405="Ativo",IFERROR(_xlfn.XLOOKUP(H1405,INDIRECT("'TV_"&amp;B1405&amp;"'!B:B"),INDIRECT("'TV_"&amp;B1405&amp;"'!C:C"),0)-_xlfn.XLOOKUP(H1405,INDIRECT("'TV_"&amp;B1405&amp;"'!B:B"),INDIRECT("'TV_"&amp;B1405&amp;"'!D:D"),0),""),"")</f>
        <v/>
      </c>
      <c r="L1405" s="102"/>
      <c r="M1405" s="102"/>
      <c r="N1405" s="123" t="str">
        <f t="shared" ca="1" si="26"/>
        <v/>
      </c>
      <c r="P1405" s="102"/>
      <c r="AD1405" s="146"/>
    </row>
    <row r="1406" spans="1:30" s="101" customFormat="1" ht="14.25" x14ac:dyDescent="0.3">
      <c r="A1406" s="76"/>
      <c r="C1406" s="152"/>
      <c r="I1406" s="123" t="str" cm="1">
        <f t="array" aca="1" ref="I1406" ca="1">IF(N1406="Ativo",IFERROR(_xlfn.XLOOKUP(H1406,INDIRECT("'TV_"&amp;B1406&amp;"'!B:B"),INDIRECT("'TV_"&amp;B1406&amp;"'!C:C"),0)-_xlfn.XLOOKUP(H1406,INDIRECT("'TV_"&amp;B1406&amp;"'!B:B"),INDIRECT("'TV_"&amp;B1406&amp;"'!D:D"),0),""),"")</f>
        <v/>
      </c>
      <c r="L1406" s="102"/>
      <c r="M1406" s="102"/>
      <c r="N1406" s="123" t="str">
        <f t="shared" ca="1" si="26"/>
        <v/>
      </c>
      <c r="P1406" s="102"/>
      <c r="AD1406" s="146"/>
    </row>
    <row r="1407" spans="1:30" s="101" customFormat="1" ht="14.25" x14ac:dyDescent="0.3">
      <c r="A1407" s="76"/>
      <c r="C1407" s="152"/>
      <c r="I1407" s="123" t="str" cm="1">
        <f t="array" aca="1" ref="I1407" ca="1">IF(N1407="Ativo",IFERROR(_xlfn.XLOOKUP(H1407,INDIRECT("'TV_"&amp;B1407&amp;"'!B:B"),INDIRECT("'TV_"&amp;B1407&amp;"'!C:C"),0)-_xlfn.XLOOKUP(H1407,INDIRECT("'TV_"&amp;B1407&amp;"'!B:B"),INDIRECT("'TV_"&amp;B1407&amp;"'!D:D"),0),""),"")</f>
        <v/>
      </c>
      <c r="L1407" s="102"/>
      <c r="M1407" s="102"/>
      <c r="N1407" s="123" t="str">
        <f t="shared" ca="1" si="26"/>
        <v/>
      </c>
      <c r="P1407" s="102"/>
      <c r="AD1407" s="146"/>
    </row>
    <row r="1408" spans="1:30" s="101" customFormat="1" ht="14.25" x14ac:dyDescent="0.3">
      <c r="A1408" s="76"/>
      <c r="C1408" s="152"/>
      <c r="I1408" s="123" t="str" cm="1">
        <f t="array" aca="1" ref="I1408" ca="1">IF(N1408="Ativo",IFERROR(_xlfn.XLOOKUP(H1408,INDIRECT("'TV_"&amp;B1408&amp;"'!B:B"),INDIRECT("'TV_"&amp;B1408&amp;"'!C:C"),0)-_xlfn.XLOOKUP(H1408,INDIRECT("'TV_"&amp;B1408&amp;"'!B:B"),INDIRECT("'TV_"&amp;B1408&amp;"'!D:D"),0),""),"")</f>
        <v/>
      </c>
      <c r="L1408" s="102"/>
      <c r="M1408" s="102"/>
      <c r="N1408" s="123" t="str">
        <f t="shared" ca="1" si="26"/>
        <v/>
      </c>
      <c r="P1408" s="102"/>
      <c r="AD1408" s="146"/>
    </row>
    <row r="1409" spans="1:30" s="101" customFormat="1" ht="14.25" x14ac:dyDescent="0.3">
      <c r="A1409" s="76"/>
      <c r="C1409" s="152"/>
      <c r="I1409" s="123" t="str" cm="1">
        <f t="array" aca="1" ref="I1409" ca="1">IF(N1409="Ativo",IFERROR(_xlfn.XLOOKUP(H1409,INDIRECT("'TV_"&amp;B1409&amp;"'!B:B"),INDIRECT("'TV_"&amp;B1409&amp;"'!C:C"),0)-_xlfn.XLOOKUP(H1409,INDIRECT("'TV_"&amp;B1409&amp;"'!B:B"),INDIRECT("'TV_"&amp;B1409&amp;"'!D:D"),0),""),"")</f>
        <v/>
      </c>
      <c r="L1409" s="102"/>
      <c r="M1409" s="102"/>
      <c r="N1409" s="123" t="str">
        <f t="shared" ca="1" si="26"/>
        <v/>
      </c>
      <c r="P1409" s="102"/>
      <c r="AD1409" s="146"/>
    </row>
    <row r="1410" spans="1:30" s="101" customFormat="1" ht="14.25" x14ac:dyDescent="0.3">
      <c r="A1410" s="76"/>
      <c r="C1410" s="152"/>
      <c r="I1410" s="123" t="str" cm="1">
        <f t="array" aca="1" ref="I1410" ca="1">IF(N1410="Ativo",IFERROR(_xlfn.XLOOKUP(H1410,INDIRECT("'TV_"&amp;B1410&amp;"'!B:B"),INDIRECT("'TV_"&amp;B1410&amp;"'!C:C"),0)-_xlfn.XLOOKUP(H1410,INDIRECT("'TV_"&amp;B1410&amp;"'!B:B"),INDIRECT("'TV_"&amp;B1410&amp;"'!D:D"),0),""),"")</f>
        <v/>
      </c>
      <c r="L1410" s="102"/>
      <c r="M1410" s="102"/>
      <c r="N1410" s="123" t="str">
        <f t="shared" ca="1" si="26"/>
        <v/>
      </c>
      <c r="P1410" s="102"/>
      <c r="AD1410" s="146"/>
    </row>
    <row r="1411" spans="1:30" s="101" customFormat="1" ht="14.25" x14ac:dyDescent="0.3">
      <c r="A1411" s="76"/>
      <c r="C1411" s="152"/>
      <c r="I1411" s="123" t="str" cm="1">
        <f t="array" aca="1" ref="I1411" ca="1">IF(N1411="Ativo",IFERROR(_xlfn.XLOOKUP(H1411,INDIRECT("'TV_"&amp;B1411&amp;"'!B:B"),INDIRECT("'TV_"&amp;B1411&amp;"'!C:C"),0)-_xlfn.XLOOKUP(H1411,INDIRECT("'TV_"&amp;B1411&amp;"'!B:B"),INDIRECT("'TV_"&amp;B1411&amp;"'!D:D"),0),""),"")</f>
        <v/>
      </c>
      <c r="L1411" s="102"/>
      <c r="M1411" s="102"/>
      <c r="N1411" s="123" t="str">
        <f t="shared" ca="1" si="26"/>
        <v/>
      </c>
      <c r="P1411" s="102"/>
      <c r="AD1411" s="146"/>
    </row>
    <row r="1412" spans="1:30" s="101" customFormat="1" ht="14.25" x14ac:dyDescent="0.3">
      <c r="A1412" s="76"/>
      <c r="C1412" s="152"/>
      <c r="I1412" s="123" t="str" cm="1">
        <f t="array" aca="1" ref="I1412" ca="1">IF(N1412="Ativo",IFERROR(_xlfn.XLOOKUP(H1412,INDIRECT("'TV_"&amp;B1412&amp;"'!B:B"),INDIRECT("'TV_"&amp;B1412&amp;"'!C:C"),0)-_xlfn.XLOOKUP(H1412,INDIRECT("'TV_"&amp;B1412&amp;"'!B:B"),INDIRECT("'TV_"&amp;B1412&amp;"'!D:D"),0),""),"")</f>
        <v/>
      </c>
      <c r="L1412" s="102"/>
      <c r="M1412" s="102"/>
      <c r="N1412" s="123" t="str">
        <f t="shared" ca="1" si="26"/>
        <v/>
      </c>
      <c r="P1412" s="102"/>
      <c r="AD1412" s="146"/>
    </row>
    <row r="1413" spans="1:30" s="101" customFormat="1" ht="14.25" x14ac:dyDescent="0.3">
      <c r="A1413" s="76"/>
      <c r="C1413" s="152"/>
      <c r="I1413" s="123" t="str" cm="1">
        <f t="array" aca="1" ref="I1413" ca="1">IF(N1413="Ativo",IFERROR(_xlfn.XLOOKUP(H1413,INDIRECT("'TV_"&amp;B1413&amp;"'!B:B"),INDIRECT("'TV_"&amp;B1413&amp;"'!C:C"),0)-_xlfn.XLOOKUP(H1413,INDIRECT("'TV_"&amp;B1413&amp;"'!B:B"),INDIRECT("'TV_"&amp;B1413&amp;"'!D:D"),0),""),"")</f>
        <v/>
      </c>
      <c r="L1413" s="102"/>
      <c r="M1413" s="102"/>
      <c r="N1413" s="123" t="str">
        <f t="shared" ca="1" si="26"/>
        <v/>
      </c>
      <c r="P1413" s="102"/>
      <c r="AD1413" s="146"/>
    </row>
    <row r="1414" spans="1:30" s="101" customFormat="1" ht="14.25" x14ac:dyDescent="0.3">
      <c r="A1414" s="76"/>
      <c r="C1414" s="152"/>
      <c r="I1414" s="123" t="str" cm="1">
        <f t="array" aca="1" ref="I1414" ca="1">IF(N1414="Ativo",IFERROR(_xlfn.XLOOKUP(H1414,INDIRECT("'TV_"&amp;B1414&amp;"'!B:B"),INDIRECT("'TV_"&amp;B1414&amp;"'!C:C"),0)-_xlfn.XLOOKUP(H1414,INDIRECT("'TV_"&amp;B1414&amp;"'!B:B"),INDIRECT("'TV_"&amp;B1414&amp;"'!D:D"),0),""),"")</f>
        <v/>
      </c>
      <c r="L1414" s="102"/>
      <c r="M1414" s="102"/>
      <c r="N1414" s="123" t="str">
        <f t="shared" ca="1" si="26"/>
        <v/>
      </c>
      <c r="P1414" s="102"/>
      <c r="AD1414" s="146"/>
    </row>
    <row r="1415" spans="1:30" s="101" customFormat="1" ht="14.25" x14ac:dyDescent="0.3">
      <c r="A1415" s="76"/>
      <c r="C1415" s="152"/>
      <c r="I1415" s="123" t="str" cm="1">
        <f t="array" aca="1" ref="I1415" ca="1">IF(N1415="Ativo",IFERROR(_xlfn.XLOOKUP(H1415,INDIRECT("'TV_"&amp;B1415&amp;"'!B:B"),INDIRECT("'TV_"&amp;B1415&amp;"'!C:C"),0)-_xlfn.XLOOKUP(H1415,INDIRECT("'TV_"&amp;B1415&amp;"'!B:B"),INDIRECT("'TV_"&amp;B1415&amp;"'!D:D"),0),""),"")</f>
        <v/>
      </c>
      <c r="L1415" s="102"/>
      <c r="M1415" s="102"/>
      <c r="N1415" s="123" t="str">
        <f t="shared" ca="1" si="26"/>
        <v/>
      </c>
      <c r="P1415" s="102"/>
      <c r="AD1415" s="146"/>
    </row>
    <row r="1416" spans="1:30" s="101" customFormat="1" ht="14.25" x14ac:dyDescent="0.3">
      <c r="A1416" s="76"/>
      <c r="C1416" s="152"/>
      <c r="I1416" s="123" t="str" cm="1">
        <f t="array" aca="1" ref="I1416" ca="1">IF(N1416="Ativo",IFERROR(_xlfn.XLOOKUP(H1416,INDIRECT("'TV_"&amp;B1416&amp;"'!B:B"),INDIRECT("'TV_"&amp;B1416&amp;"'!C:C"),0)-_xlfn.XLOOKUP(H1416,INDIRECT("'TV_"&amp;B1416&amp;"'!B:B"),INDIRECT("'TV_"&amp;B1416&amp;"'!D:D"),0),""),"")</f>
        <v/>
      </c>
      <c r="L1416" s="102"/>
      <c r="M1416" s="102"/>
      <c r="N1416" s="123" t="str">
        <f t="shared" ca="1" si="26"/>
        <v/>
      </c>
      <c r="P1416" s="102"/>
      <c r="AD1416" s="146"/>
    </row>
    <row r="1417" spans="1:30" s="101" customFormat="1" ht="14.25" x14ac:dyDescent="0.3">
      <c r="A1417" s="76"/>
      <c r="C1417" s="152"/>
      <c r="I1417" s="123" t="str" cm="1">
        <f t="array" aca="1" ref="I1417" ca="1">IF(N1417="Ativo",IFERROR(_xlfn.XLOOKUP(H1417,INDIRECT("'TV_"&amp;B1417&amp;"'!B:B"),INDIRECT("'TV_"&amp;B1417&amp;"'!C:C"),0)-_xlfn.XLOOKUP(H1417,INDIRECT("'TV_"&amp;B1417&amp;"'!B:B"),INDIRECT("'TV_"&amp;B1417&amp;"'!D:D"),0),""),"")</f>
        <v/>
      </c>
      <c r="L1417" s="102"/>
      <c r="M1417" s="102"/>
      <c r="N1417" s="123" t="str">
        <f t="shared" ca="1" si="26"/>
        <v/>
      </c>
      <c r="P1417" s="102"/>
      <c r="AD1417" s="146"/>
    </row>
    <row r="1418" spans="1:30" s="101" customFormat="1" ht="14.25" x14ac:dyDescent="0.3">
      <c r="A1418" s="76"/>
      <c r="C1418" s="152"/>
      <c r="I1418" s="123" t="str" cm="1">
        <f t="array" aca="1" ref="I1418" ca="1">IF(N1418="Ativo",IFERROR(_xlfn.XLOOKUP(H1418,INDIRECT("'TV_"&amp;B1418&amp;"'!B:B"),INDIRECT("'TV_"&amp;B1418&amp;"'!C:C"),0)-_xlfn.XLOOKUP(H1418,INDIRECT("'TV_"&amp;B1418&amp;"'!B:B"),INDIRECT("'TV_"&amp;B1418&amp;"'!D:D"),0),""),"")</f>
        <v/>
      </c>
      <c r="L1418" s="102"/>
      <c r="M1418" s="102"/>
      <c r="N1418" s="123" t="str">
        <f t="shared" ca="1" si="26"/>
        <v/>
      </c>
      <c r="P1418" s="102"/>
      <c r="AD1418" s="146"/>
    </row>
    <row r="1419" spans="1:30" s="101" customFormat="1" ht="14.25" x14ac:dyDescent="0.3">
      <c r="A1419" s="76"/>
      <c r="C1419" s="152"/>
      <c r="I1419" s="123" t="str" cm="1">
        <f t="array" aca="1" ref="I1419" ca="1">IF(N1419="Ativo",IFERROR(_xlfn.XLOOKUP(H1419,INDIRECT("'TV_"&amp;B1419&amp;"'!B:B"),INDIRECT("'TV_"&amp;B1419&amp;"'!C:C"),0)-_xlfn.XLOOKUP(H1419,INDIRECT("'TV_"&amp;B1419&amp;"'!B:B"),INDIRECT("'TV_"&amp;B1419&amp;"'!D:D"),0),""),"")</f>
        <v/>
      </c>
      <c r="L1419" s="102"/>
      <c r="M1419" s="102"/>
      <c r="N1419" s="123" t="str">
        <f t="shared" ca="1" si="26"/>
        <v/>
      </c>
      <c r="P1419" s="102"/>
      <c r="AD1419" s="146"/>
    </row>
    <row r="1420" spans="1:30" s="101" customFormat="1" ht="14.25" x14ac:dyDescent="0.3">
      <c r="A1420" s="76"/>
      <c r="C1420" s="152"/>
      <c r="I1420" s="123" t="str" cm="1">
        <f t="array" aca="1" ref="I1420" ca="1">IF(N1420="Ativo",IFERROR(_xlfn.XLOOKUP(H1420,INDIRECT("'TV_"&amp;B1420&amp;"'!B:B"),INDIRECT("'TV_"&amp;B1420&amp;"'!C:C"),0)-_xlfn.XLOOKUP(H1420,INDIRECT("'TV_"&amp;B1420&amp;"'!B:B"),INDIRECT("'TV_"&amp;B1420&amp;"'!D:D"),0),""),"")</f>
        <v/>
      </c>
      <c r="L1420" s="102"/>
      <c r="M1420" s="102"/>
      <c r="N1420" s="123" t="str">
        <f t="shared" ca="1" si="26"/>
        <v/>
      </c>
      <c r="P1420" s="102"/>
      <c r="AD1420" s="146"/>
    </row>
    <row r="1421" spans="1:30" s="101" customFormat="1" ht="14.25" x14ac:dyDescent="0.3">
      <c r="A1421" s="76"/>
      <c r="C1421" s="152"/>
      <c r="I1421" s="123" t="str" cm="1">
        <f t="array" aca="1" ref="I1421" ca="1">IF(N1421="Ativo",IFERROR(_xlfn.XLOOKUP(H1421,INDIRECT("'TV_"&amp;B1421&amp;"'!B:B"),INDIRECT("'TV_"&amp;B1421&amp;"'!C:C"),0)-_xlfn.XLOOKUP(H1421,INDIRECT("'TV_"&amp;B1421&amp;"'!B:B"),INDIRECT("'TV_"&amp;B1421&amp;"'!D:D"),0),""),"")</f>
        <v/>
      </c>
      <c r="L1421" s="102"/>
      <c r="M1421" s="102"/>
      <c r="N1421" s="123" t="str">
        <f t="shared" ca="1" si="26"/>
        <v/>
      </c>
      <c r="P1421" s="102"/>
      <c r="AD1421" s="146"/>
    </row>
    <row r="1422" spans="1:30" s="101" customFormat="1" ht="14.25" x14ac:dyDescent="0.3">
      <c r="A1422" s="76"/>
      <c r="C1422" s="152"/>
      <c r="I1422" s="123" t="str" cm="1">
        <f t="array" aca="1" ref="I1422" ca="1">IF(N1422="Ativo",IFERROR(_xlfn.XLOOKUP(H1422,INDIRECT("'TV_"&amp;B1422&amp;"'!B:B"),INDIRECT("'TV_"&amp;B1422&amp;"'!C:C"),0)-_xlfn.XLOOKUP(H1422,INDIRECT("'TV_"&amp;B1422&amp;"'!B:B"),INDIRECT("'TV_"&amp;B1422&amp;"'!D:D"),0),""),"")</f>
        <v/>
      </c>
      <c r="L1422" s="102"/>
      <c r="M1422" s="102"/>
      <c r="N1422" s="123" t="str">
        <f t="shared" ca="1" si="26"/>
        <v/>
      </c>
      <c r="P1422" s="102"/>
      <c r="AD1422" s="146"/>
    </row>
    <row r="1423" spans="1:30" s="101" customFormat="1" ht="14.25" x14ac:dyDescent="0.3">
      <c r="A1423" s="76"/>
      <c r="C1423" s="152"/>
      <c r="I1423" s="123" t="str" cm="1">
        <f t="array" aca="1" ref="I1423" ca="1">IF(N1423="Ativo",IFERROR(_xlfn.XLOOKUP(H1423,INDIRECT("'TV_"&amp;B1423&amp;"'!B:B"),INDIRECT("'TV_"&amp;B1423&amp;"'!C:C"),0)-_xlfn.XLOOKUP(H1423,INDIRECT("'TV_"&amp;B1423&amp;"'!B:B"),INDIRECT("'TV_"&amp;B1423&amp;"'!D:D"),0),""),"")</f>
        <v/>
      </c>
      <c r="L1423" s="102"/>
      <c r="M1423" s="102"/>
      <c r="N1423" s="123" t="str">
        <f t="shared" ca="1" si="26"/>
        <v/>
      </c>
      <c r="P1423" s="102"/>
      <c r="AD1423" s="146"/>
    </row>
    <row r="1424" spans="1:30" s="101" customFormat="1" ht="14.25" x14ac:dyDescent="0.3">
      <c r="A1424" s="76"/>
      <c r="C1424" s="152"/>
      <c r="I1424" s="123" t="str" cm="1">
        <f t="array" aca="1" ref="I1424" ca="1">IF(N1424="Ativo",IFERROR(_xlfn.XLOOKUP(H1424,INDIRECT("'TV_"&amp;B1424&amp;"'!B:B"),INDIRECT("'TV_"&amp;B1424&amp;"'!C:C"),0)-_xlfn.XLOOKUP(H1424,INDIRECT("'TV_"&amp;B1424&amp;"'!B:B"),INDIRECT("'TV_"&amp;B1424&amp;"'!D:D"),0),""),"")</f>
        <v/>
      </c>
      <c r="L1424" s="102"/>
      <c r="M1424" s="102"/>
      <c r="N1424" s="123" t="str">
        <f t="shared" ca="1" si="26"/>
        <v/>
      </c>
      <c r="P1424" s="102"/>
      <c r="AD1424" s="146"/>
    </row>
    <row r="1425" spans="1:30" s="101" customFormat="1" ht="14.25" x14ac:dyDescent="0.3">
      <c r="A1425" s="76"/>
      <c r="C1425" s="152"/>
      <c r="I1425" s="123" t="str" cm="1">
        <f t="array" aca="1" ref="I1425" ca="1">IF(N1425="Ativo",IFERROR(_xlfn.XLOOKUP(H1425,INDIRECT("'TV_"&amp;B1425&amp;"'!B:B"),INDIRECT("'TV_"&amp;B1425&amp;"'!C:C"),0)-_xlfn.XLOOKUP(H1425,INDIRECT("'TV_"&amp;B1425&amp;"'!B:B"),INDIRECT("'TV_"&amp;B1425&amp;"'!D:D"),0),""),"")</f>
        <v/>
      </c>
      <c r="L1425" s="102"/>
      <c r="M1425" s="102"/>
      <c r="N1425" s="123" t="str">
        <f t="shared" ca="1" si="26"/>
        <v/>
      </c>
      <c r="P1425" s="102"/>
      <c r="AD1425" s="146"/>
    </row>
    <row r="1426" spans="1:30" s="101" customFormat="1" ht="14.25" x14ac:dyDescent="0.3">
      <c r="A1426" s="76"/>
      <c r="C1426" s="152"/>
      <c r="I1426" s="123" t="str" cm="1">
        <f t="array" aca="1" ref="I1426" ca="1">IF(N1426="Ativo",IFERROR(_xlfn.XLOOKUP(H1426,INDIRECT("'TV_"&amp;B1426&amp;"'!B:B"),INDIRECT("'TV_"&amp;B1426&amp;"'!C:C"),0)-_xlfn.XLOOKUP(H1426,INDIRECT("'TV_"&amp;B1426&amp;"'!B:B"),INDIRECT("'TV_"&amp;B1426&amp;"'!D:D"),0),""),"")</f>
        <v/>
      </c>
      <c r="L1426" s="102"/>
      <c r="M1426" s="102"/>
      <c r="N1426" s="123" t="str">
        <f t="shared" ca="1" si="26"/>
        <v/>
      </c>
      <c r="P1426" s="102"/>
      <c r="AD1426" s="146"/>
    </row>
    <row r="1427" spans="1:30" s="101" customFormat="1" ht="14.25" x14ac:dyDescent="0.3">
      <c r="A1427" s="76"/>
      <c r="C1427" s="152"/>
      <c r="I1427" s="123" t="str" cm="1">
        <f t="array" aca="1" ref="I1427" ca="1">IF(N1427="Ativo",IFERROR(_xlfn.XLOOKUP(H1427,INDIRECT("'TV_"&amp;B1427&amp;"'!B:B"),INDIRECT("'TV_"&amp;B1427&amp;"'!C:C"),0)-_xlfn.XLOOKUP(H1427,INDIRECT("'TV_"&amp;B1427&amp;"'!B:B"),INDIRECT("'TV_"&amp;B1427&amp;"'!D:D"),0),""),"")</f>
        <v/>
      </c>
      <c r="L1427" s="102"/>
      <c r="M1427" s="102"/>
      <c r="N1427" s="123" t="str">
        <f t="shared" ca="1" si="26"/>
        <v/>
      </c>
      <c r="P1427" s="102"/>
      <c r="AD1427" s="146"/>
    </row>
    <row r="1428" spans="1:30" s="101" customFormat="1" ht="14.25" x14ac:dyDescent="0.3">
      <c r="A1428" s="76"/>
      <c r="C1428" s="152"/>
      <c r="I1428" s="123" t="str" cm="1">
        <f t="array" aca="1" ref="I1428" ca="1">IF(N1428="Ativo",IFERROR(_xlfn.XLOOKUP(H1428,INDIRECT("'TV_"&amp;B1428&amp;"'!B:B"),INDIRECT("'TV_"&amp;B1428&amp;"'!C:C"),0)-_xlfn.XLOOKUP(H1428,INDIRECT("'TV_"&amp;B1428&amp;"'!B:B"),INDIRECT("'TV_"&amp;B1428&amp;"'!D:D"),0),""),"")</f>
        <v/>
      </c>
      <c r="L1428" s="102"/>
      <c r="M1428" s="102"/>
      <c r="N1428" s="123" t="str">
        <f t="shared" ca="1" si="26"/>
        <v/>
      </c>
      <c r="P1428" s="102"/>
      <c r="AD1428" s="146"/>
    </row>
    <row r="1429" spans="1:30" s="101" customFormat="1" ht="14.25" x14ac:dyDescent="0.3">
      <c r="A1429" s="76"/>
      <c r="C1429" s="152"/>
      <c r="I1429" s="123" t="str" cm="1">
        <f t="array" aca="1" ref="I1429" ca="1">IF(N1429="Ativo",IFERROR(_xlfn.XLOOKUP(H1429,INDIRECT("'TV_"&amp;B1429&amp;"'!B:B"),INDIRECT("'TV_"&amp;B1429&amp;"'!C:C"),0)-_xlfn.XLOOKUP(H1429,INDIRECT("'TV_"&amp;B1429&amp;"'!B:B"),INDIRECT("'TV_"&amp;B1429&amp;"'!D:D"),0),""),"")</f>
        <v/>
      </c>
      <c r="L1429" s="102"/>
      <c r="M1429" s="102"/>
      <c r="N1429" s="123" t="str">
        <f t="shared" ca="1" si="26"/>
        <v/>
      </c>
      <c r="P1429" s="102"/>
      <c r="AD1429" s="146"/>
    </row>
    <row r="1430" spans="1:30" s="101" customFormat="1" ht="14.25" x14ac:dyDescent="0.3">
      <c r="A1430" s="76"/>
      <c r="C1430" s="152"/>
      <c r="I1430" s="123" t="str" cm="1">
        <f t="array" aca="1" ref="I1430" ca="1">IF(N1430="Ativo",IFERROR(_xlfn.XLOOKUP(H1430,INDIRECT("'TV_"&amp;B1430&amp;"'!B:B"),INDIRECT("'TV_"&amp;B1430&amp;"'!C:C"),0)-_xlfn.XLOOKUP(H1430,INDIRECT("'TV_"&amp;B1430&amp;"'!B:B"),INDIRECT("'TV_"&amp;B1430&amp;"'!D:D"),0),""),"")</f>
        <v/>
      </c>
      <c r="L1430" s="102"/>
      <c r="M1430" s="102"/>
      <c r="N1430" s="123" t="str">
        <f t="shared" ca="1" si="26"/>
        <v/>
      </c>
      <c r="P1430" s="102"/>
      <c r="AD1430" s="146"/>
    </row>
    <row r="1431" spans="1:30" s="101" customFormat="1" ht="14.25" x14ac:dyDescent="0.3">
      <c r="A1431" s="76"/>
      <c r="C1431" s="152"/>
      <c r="I1431" s="123" t="str" cm="1">
        <f t="array" aca="1" ref="I1431" ca="1">IF(N1431="Ativo",IFERROR(_xlfn.XLOOKUP(H1431,INDIRECT("'TV_"&amp;B1431&amp;"'!B:B"),INDIRECT("'TV_"&amp;B1431&amp;"'!C:C"),0)-_xlfn.XLOOKUP(H1431,INDIRECT("'TV_"&amp;B1431&amp;"'!B:B"),INDIRECT("'TV_"&amp;B1431&amp;"'!D:D"),0),""),"")</f>
        <v/>
      </c>
      <c r="L1431" s="102"/>
      <c r="M1431" s="102"/>
      <c r="N1431" s="123" t="str">
        <f t="shared" ref="N1431:N1494" ca="1" si="27">IF(M1431="","",IF(O1431="Em negociação",IF(TODAY()-L1431&gt;5,"Inativo","Ativo"),IF(O1431="Instalado",IF(IF(K$2=FALSE,I$1,TODAY())&lt;=M1431,"Ativo","Inativo"),IF(O1431="Fechamento",IF(IF(K$2=FALSE,I$1,TODAY())&lt;=M1431,"Ativo","Inativo"),"Inativo"))))</f>
        <v/>
      </c>
      <c r="P1431" s="102"/>
      <c r="AD1431" s="146"/>
    </row>
    <row r="1432" spans="1:30" s="101" customFormat="1" ht="14.25" x14ac:dyDescent="0.3">
      <c r="A1432" s="76"/>
      <c r="C1432" s="152"/>
      <c r="I1432" s="123" t="str" cm="1">
        <f t="array" aca="1" ref="I1432" ca="1">IF(N1432="Ativo",IFERROR(_xlfn.XLOOKUP(H1432,INDIRECT("'TV_"&amp;B1432&amp;"'!B:B"),INDIRECT("'TV_"&amp;B1432&amp;"'!C:C"),0)-_xlfn.XLOOKUP(H1432,INDIRECT("'TV_"&amp;B1432&amp;"'!B:B"),INDIRECT("'TV_"&amp;B1432&amp;"'!D:D"),0),""),"")</f>
        <v/>
      </c>
      <c r="L1432" s="102"/>
      <c r="M1432" s="102"/>
      <c r="N1432" s="123" t="str">
        <f t="shared" ca="1" si="27"/>
        <v/>
      </c>
      <c r="P1432" s="102"/>
      <c r="AD1432" s="146"/>
    </row>
    <row r="1433" spans="1:30" s="101" customFormat="1" ht="14.25" x14ac:dyDescent="0.3">
      <c r="A1433" s="76"/>
      <c r="C1433" s="152"/>
      <c r="I1433" s="123" t="str" cm="1">
        <f t="array" aca="1" ref="I1433" ca="1">IF(N1433="Ativo",IFERROR(_xlfn.XLOOKUP(H1433,INDIRECT("'TV_"&amp;B1433&amp;"'!B:B"),INDIRECT("'TV_"&amp;B1433&amp;"'!C:C"),0)-_xlfn.XLOOKUP(H1433,INDIRECT("'TV_"&amp;B1433&amp;"'!B:B"),INDIRECT("'TV_"&amp;B1433&amp;"'!D:D"),0),""),"")</f>
        <v/>
      </c>
      <c r="L1433" s="102"/>
      <c r="M1433" s="102"/>
      <c r="N1433" s="123" t="str">
        <f t="shared" ca="1" si="27"/>
        <v/>
      </c>
      <c r="P1433" s="102"/>
      <c r="AD1433" s="146"/>
    </row>
    <row r="1434" spans="1:30" s="101" customFormat="1" ht="14.25" x14ac:dyDescent="0.3">
      <c r="A1434" s="76"/>
      <c r="C1434" s="152"/>
      <c r="I1434" s="123" t="str" cm="1">
        <f t="array" aca="1" ref="I1434" ca="1">IF(N1434="Ativo",IFERROR(_xlfn.XLOOKUP(H1434,INDIRECT("'TV_"&amp;B1434&amp;"'!B:B"),INDIRECT("'TV_"&amp;B1434&amp;"'!C:C"),0)-_xlfn.XLOOKUP(H1434,INDIRECT("'TV_"&amp;B1434&amp;"'!B:B"),INDIRECT("'TV_"&amp;B1434&amp;"'!D:D"),0),""),"")</f>
        <v/>
      </c>
      <c r="L1434" s="102"/>
      <c r="M1434" s="102"/>
      <c r="N1434" s="123" t="str">
        <f t="shared" ca="1" si="27"/>
        <v/>
      </c>
      <c r="P1434" s="102"/>
      <c r="AD1434" s="146"/>
    </row>
    <row r="1435" spans="1:30" s="101" customFormat="1" ht="14.25" x14ac:dyDescent="0.3">
      <c r="A1435" s="76"/>
      <c r="C1435" s="152"/>
      <c r="I1435" s="123" t="str" cm="1">
        <f t="array" aca="1" ref="I1435" ca="1">IF(N1435="Ativo",IFERROR(_xlfn.XLOOKUP(H1435,INDIRECT("'TV_"&amp;B1435&amp;"'!B:B"),INDIRECT("'TV_"&amp;B1435&amp;"'!C:C"),0)-_xlfn.XLOOKUP(H1435,INDIRECT("'TV_"&amp;B1435&amp;"'!B:B"),INDIRECT("'TV_"&amp;B1435&amp;"'!D:D"),0),""),"")</f>
        <v/>
      </c>
      <c r="L1435" s="102"/>
      <c r="M1435" s="102"/>
      <c r="N1435" s="123" t="str">
        <f t="shared" ca="1" si="27"/>
        <v/>
      </c>
      <c r="P1435" s="102"/>
      <c r="AD1435" s="146"/>
    </row>
    <row r="1436" spans="1:30" s="101" customFormat="1" ht="14.25" x14ac:dyDescent="0.3">
      <c r="A1436" s="76"/>
      <c r="C1436" s="152"/>
      <c r="I1436" s="123" t="str" cm="1">
        <f t="array" aca="1" ref="I1436" ca="1">IF(N1436="Ativo",IFERROR(_xlfn.XLOOKUP(H1436,INDIRECT("'TV_"&amp;B1436&amp;"'!B:B"),INDIRECT("'TV_"&amp;B1436&amp;"'!C:C"),0)-_xlfn.XLOOKUP(H1436,INDIRECT("'TV_"&amp;B1436&amp;"'!B:B"),INDIRECT("'TV_"&amp;B1436&amp;"'!D:D"),0),""),"")</f>
        <v/>
      </c>
      <c r="L1436" s="102"/>
      <c r="M1436" s="102"/>
      <c r="N1436" s="123" t="str">
        <f t="shared" ca="1" si="27"/>
        <v/>
      </c>
      <c r="P1436" s="102"/>
      <c r="AD1436" s="146"/>
    </row>
    <row r="1437" spans="1:30" s="101" customFormat="1" ht="14.25" x14ac:dyDescent="0.3">
      <c r="A1437" s="76"/>
      <c r="C1437" s="152"/>
      <c r="I1437" s="123" t="str" cm="1">
        <f t="array" aca="1" ref="I1437" ca="1">IF(N1437="Ativo",IFERROR(_xlfn.XLOOKUP(H1437,INDIRECT("'TV_"&amp;B1437&amp;"'!B:B"),INDIRECT("'TV_"&amp;B1437&amp;"'!C:C"),0)-_xlfn.XLOOKUP(H1437,INDIRECT("'TV_"&amp;B1437&amp;"'!B:B"),INDIRECT("'TV_"&amp;B1437&amp;"'!D:D"),0),""),"")</f>
        <v/>
      </c>
      <c r="L1437" s="102"/>
      <c r="M1437" s="102"/>
      <c r="N1437" s="123" t="str">
        <f t="shared" ca="1" si="27"/>
        <v/>
      </c>
      <c r="P1437" s="102"/>
      <c r="AD1437" s="146"/>
    </row>
    <row r="1438" spans="1:30" s="101" customFormat="1" ht="14.25" x14ac:dyDescent="0.3">
      <c r="A1438" s="76"/>
      <c r="C1438" s="152"/>
      <c r="I1438" s="123" t="str" cm="1">
        <f t="array" aca="1" ref="I1438" ca="1">IF(N1438="Ativo",IFERROR(_xlfn.XLOOKUP(H1438,INDIRECT("'TV_"&amp;B1438&amp;"'!B:B"),INDIRECT("'TV_"&amp;B1438&amp;"'!C:C"),0)-_xlfn.XLOOKUP(H1438,INDIRECT("'TV_"&amp;B1438&amp;"'!B:B"),INDIRECT("'TV_"&amp;B1438&amp;"'!D:D"),0),""),"")</f>
        <v/>
      </c>
      <c r="L1438" s="102"/>
      <c r="M1438" s="102"/>
      <c r="N1438" s="123" t="str">
        <f t="shared" ca="1" si="27"/>
        <v/>
      </c>
      <c r="P1438" s="102"/>
      <c r="AD1438" s="146"/>
    </row>
    <row r="1439" spans="1:30" s="101" customFormat="1" ht="14.25" x14ac:dyDescent="0.3">
      <c r="A1439" s="76"/>
      <c r="C1439" s="152"/>
      <c r="I1439" s="123" t="str" cm="1">
        <f t="array" aca="1" ref="I1439" ca="1">IF(N1439="Ativo",IFERROR(_xlfn.XLOOKUP(H1439,INDIRECT("'TV_"&amp;B1439&amp;"'!B:B"),INDIRECT("'TV_"&amp;B1439&amp;"'!C:C"),0)-_xlfn.XLOOKUP(H1439,INDIRECT("'TV_"&amp;B1439&amp;"'!B:B"),INDIRECT("'TV_"&amp;B1439&amp;"'!D:D"),0),""),"")</f>
        <v/>
      </c>
      <c r="L1439" s="102"/>
      <c r="M1439" s="102"/>
      <c r="N1439" s="123" t="str">
        <f t="shared" ca="1" si="27"/>
        <v/>
      </c>
      <c r="P1439" s="102"/>
      <c r="AD1439" s="146"/>
    </row>
    <row r="1440" spans="1:30" s="101" customFormat="1" ht="14.25" x14ac:dyDescent="0.3">
      <c r="A1440" s="76"/>
      <c r="C1440" s="152"/>
      <c r="I1440" s="123" t="str" cm="1">
        <f t="array" aca="1" ref="I1440" ca="1">IF(N1440="Ativo",IFERROR(_xlfn.XLOOKUP(H1440,INDIRECT("'TV_"&amp;B1440&amp;"'!B:B"),INDIRECT("'TV_"&amp;B1440&amp;"'!C:C"),0)-_xlfn.XLOOKUP(H1440,INDIRECT("'TV_"&amp;B1440&amp;"'!B:B"),INDIRECT("'TV_"&amp;B1440&amp;"'!D:D"),0),""),"")</f>
        <v/>
      </c>
      <c r="L1440" s="102"/>
      <c r="M1440" s="102"/>
      <c r="N1440" s="123" t="str">
        <f t="shared" ca="1" si="27"/>
        <v/>
      </c>
      <c r="P1440" s="102"/>
      <c r="AD1440" s="146"/>
    </row>
    <row r="1441" spans="1:30" s="101" customFormat="1" ht="14.25" x14ac:dyDescent="0.3">
      <c r="A1441" s="76"/>
      <c r="C1441" s="152"/>
      <c r="I1441" s="123" t="str" cm="1">
        <f t="array" aca="1" ref="I1441" ca="1">IF(N1441="Ativo",IFERROR(_xlfn.XLOOKUP(H1441,INDIRECT("'TV_"&amp;B1441&amp;"'!B:B"),INDIRECT("'TV_"&amp;B1441&amp;"'!C:C"),0)-_xlfn.XLOOKUP(H1441,INDIRECT("'TV_"&amp;B1441&amp;"'!B:B"),INDIRECT("'TV_"&amp;B1441&amp;"'!D:D"),0),""),"")</f>
        <v/>
      </c>
      <c r="L1441" s="102"/>
      <c r="M1441" s="102"/>
      <c r="N1441" s="123" t="str">
        <f t="shared" ca="1" si="27"/>
        <v/>
      </c>
      <c r="P1441" s="102"/>
      <c r="AD1441" s="146"/>
    </row>
    <row r="1442" spans="1:30" s="101" customFormat="1" ht="14.25" x14ac:dyDescent="0.3">
      <c r="A1442" s="76"/>
      <c r="C1442" s="152"/>
      <c r="I1442" s="123" t="str" cm="1">
        <f t="array" aca="1" ref="I1442" ca="1">IF(N1442="Ativo",IFERROR(_xlfn.XLOOKUP(H1442,INDIRECT("'TV_"&amp;B1442&amp;"'!B:B"),INDIRECT("'TV_"&amp;B1442&amp;"'!C:C"),0)-_xlfn.XLOOKUP(H1442,INDIRECT("'TV_"&amp;B1442&amp;"'!B:B"),INDIRECT("'TV_"&amp;B1442&amp;"'!D:D"),0),""),"")</f>
        <v/>
      </c>
      <c r="L1442" s="102"/>
      <c r="M1442" s="102"/>
      <c r="N1442" s="123" t="str">
        <f t="shared" ca="1" si="27"/>
        <v/>
      </c>
      <c r="P1442" s="102"/>
      <c r="AD1442" s="146"/>
    </row>
    <row r="1443" spans="1:30" s="101" customFormat="1" ht="14.25" x14ac:dyDescent="0.3">
      <c r="A1443" s="76"/>
      <c r="C1443" s="152"/>
      <c r="I1443" s="123" t="str" cm="1">
        <f t="array" aca="1" ref="I1443" ca="1">IF(N1443="Ativo",IFERROR(_xlfn.XLOOKUP(H1443,INDIRECT("'TV_"&amp;B1443&amp;"'!B:B"),INDIRECT("'TV_"&amp;B1443&amp;"'!C:C"),0)-_xlfn.XLOOKUP(H1443,INDIRECT("'TV_"&amp;B1443&amp;"'!B:B"),INDIRECT("'TV_"&amp;B1443&amp;"'!D:D"),0),""),"")</f>
        <v/>
      </c>
      <c r="L1443" s="102"/>
      <c r="M1443" s="102"/>
      <c r="N1443" s="123" t="str">
        <f t="shared" ca="1" si="27"/>
        <v/>
      </c>
      <c r="P1443" s="102"/>
      <c r="AD1443" s="146"/>
    </row>
    <row r="1444" spans="1:30" s="101" customFormat="1" ht="14.25" x14ac:dyDescent="0.3">
      <c r="A1444" s="76"/>
      <c r="C1444" s="152"/>
      <c r="I1444" s="123" t="str" cm="1">
        <f t="array" aca="1" ref="I1444" ca="1">IF(N1444="Ativo",IFERROR(_xlfn.XLOOKUP(H1444,INDIRECT("'TV_"&amp;B1444&amp;"'!B:B"),INDIRECT("'TV_"&amp;B1444&amp;"'!C:C"),0)-_xlfn.XLOOKUP(H1444,INDIRECT("'TV_"&amp;B1444&amp;"'!B:B"),INDIRECT("'TV_"&amp;B1444&amp;"'!D:D"),0),""),"")</f>
        <v/>
      </c>
      <c r="L1444" s="102"/>
      <c r="M1444" s="102"/>
      <c r="N1444" s="123" t="str">
        <f t="shared" ca="1" si="27"/>
        <v/>
      </c>
      <c r="P1444" s="102"/>
      <c r="AD1444" s="146"/>
    </row>
    <row r="1445" spans="1:30" s="101" customFormat="1" ht="14.25" x14ac:dyDescent="0.3">
      <c r="A1445" s="76"/>
      <c r="C1445" s="152"/>
      <c r="I1445" s="123" t="str" cm="1">
        <f t="array" aca="1" ref="I1445" ca="1">IF(N1445="Ativo",IFERROR(_xlfn.XLOOKUP(H1445,INDIRECT("'TV_"&amp;B1445&amp;"'!B:B"),INDIRECT("'TV_"&amp;B1445&amp;"'!C:C"),0)-_xlfn.XLOOKUP(H1445,INDIRECT("'TV_"&amp;B1445&amp;"'!B:B"),INDIRECT("'TV_"&amp;B1445&amp;"'!D:D"),0),""),"")</f>
        <v/>
      </c>
      <c r="L1445" s="102"/>
      <c r="M1445" s="102"/>
      <c r="N1445" s="123" t="str">
        <f t="shared" ca="1" si="27"/>
        <v/>
      </c>
      <c r="P1445" s="102"/>
      <c r="AD1445" s="146"/>
    </row>
    <row r="1446" spans="1:30" s="101" customFormat="1" ht="14.25" x14ac:dyDescent="0.3">
      <c r="A1446" s="76"/>
      <c r="C1446" s="152"/>
      <c r="I1446" s="123" t="str" cm="1">
        <f t="array" aca="1" ref="I1446" ca="1">IF(N1446="Ativo",IFERROR(_xlfn.XLOOKUP(H1446,INDIRECT("'TV_"&amp;B1446&amp;"'!B:B"),INDIRECT("'TV_"&amp;B1446&amp;"'!C:C"),0)-_xlfn.XLOOKUP(H1446,INDIRECT("'TV_"&amp;B1446&amp;"'!B:B"),INDIRECT("'TV_"&amp;B1446&amp;"'!D:D"),0),""),"")</f>
        <v/>
      </c>
      <c r="L1446" s="102"/>
      <c r="M1446" s="102"/>
      <c r="N1446" s="123" t="str">
        <f t="shared" ca="1" si="27"/>
        <v/>
      </c>
      <c r="P1446" s="102"/>
      <c r="AD1446" s="146"/>
    </row>
    <row r="1447" spans="1:30" s="101" customFormat="1" ht="14.25" x14ac:dyDescent="0.3">
      <c r="A1447" s="76"/>
      <c r="C1447" s="152"/>
      <c r="I1447" s="123" t="str" cm="1">
        <f t="array" aca="1" ref="I1447" ca="1">IF(N1447="Ativo",IFERROR(_xlfn.XLOOKUP(H1447,INDIRECT("'TV_"&amp;B1447&amp;"'!B:B"),INDIRECT("'TV_"&amp;B1447&amp;"'!C:C"),0)-_xlfn.XLOOKUP(H1447,INDIRECT("'TV_"&amp;B1447&amp;"'!B:B"),INDIRECT("'TV_"&amp;B1447&amp;"'!D:D"),0),""),"")</f>
        <v/>
      </c>
      <c r="L1447" s="102"/>
      <c r="M1447" s="102"/>
      <c r="N1447" s="123" t="str">
        <f t="shared" ca="1" si="27"/>
        <v/>
      </c>
      <c r="P1447" s="102"/>
      <c r="AD1447" s="146"/>
    </row>
    <row r="1448" spans="1:30" s="101" customFormat="1" ht="14.25" x14ac:dyDescent="0.3">
      <c r="A1448" s="76"/>
      <c r="C1448" s="152"/>
      <c r="I1448" s="123" t="str" cm="1">
        <f t="array" aca="1" ref="I1448" ca="1">IF(N1448="Ativo",IFERROR(_xlfn.XLOOKUP(H1448,INDIRECT("'TV_"&amp;B1448&amp;"'!B:B"),INDIRECT("'TV_"&amp;B1448&amp;"'!C:C"),0)-_xlfn.XLOOKUP(H1448,INDIRECT("'TV_"&amp;B1448&amp;"'!B:B"),INDIRECT("'TV_"&amp;B1448&amp;"'!D:D"),0),""),"")</f>
        <v/>
      </c>
      <c r="L1448" s="102"/>
      <c r="M1448" s="102"/>
      <c r="N1448" s="123" t="str">
        <f t="shared" ca="1" si="27"/>
        <v/>
      </c>
      <c r="P1448" s="102"/>
      <c r="AD1448" s="146"/>
    </row>
    <row r="1449" spans="1:30" s="101" customFormat="1" ht="14.25" x14ac:dyDescent="0.3">
      <c r="A1449" s="76"/>
      <c r="C1449" s="152"/>
      <c r="I1449" s="123" t="str" cm="1">
        <f t="array" aca="1" ref="I1449" ca="1">IF(N1449="Ativo",IFERROR(_xlfn.XLOOKUP(H1449,INDIRECT("'TV_"&amp;B1449&amp;"'!B:B"),INDIRECT("'TV_"&amp;B1449&amp;"'!C:C"),0)-_xlfn.XLOOKUP(H1449,INDIRECT("'TV_"&amp;B1449&amp;"'!B:B"),INDIRECT("'TV_"&amp;B1449&amp;"'!D:D"),0),""),"")</f>
        <v/>
      </c>
      <c r="L1449" s="102"/>
      <c r="M1449" s="102"/>
      <c r="N1449" s="123" t="str">
        <f t="shared" ca="1" si="27"/>
        <v/>
      </c>
      <c r="P1449" s="102"/>
      <c r="AD1449" s="146"/>
    </row>
    <row r="1450" spans="1:30" s="101" customFormat="1" ht="14.25" x14ac:dyDescent="0.3">
      <c r="A1450" s="76"/>
      <c r="C1450" s="152"/>
      <c r="I1450" s="123" t="str" cm="1">
        <f t="array" aca="1" ref="I1450" ca="1">IF(N1450="Ativo",IFERROR(_xlfn.XLOOKUP(H1450,INDIRECT("'TV_"&amp;B1450&amp;"'!B:B"),INDIRECT("'TV_"&amp;B1450&amp;"'!C:C"),0)-_xlfn.XLOOKUP(H1450,INDIRECT("'TV_"&amp;B1450&amp;"'!B:B"),INDIRECT("'TV_"&amp;B1450&amp;"'!D:D"),0),""),"")</f>
        <v/>
      </c>
      <c r="L1450" s="102"/>
      <c r="M1450" s="102"/>
      <c r="N1450" s="123" t="str">
        <f t="shared" ca="1" si="27"/>
        <v/>
      </c>
      <c r="P1450" s="102"/>
      <c r="AD1450" s="146"/>
    </row>
    <row r="1451" spans="1:30" s="101" customFormat="1" ht="14.25" x14ac:dyDescent="0.3">
      <c r="A1451" s="76"/>
      <c r="C1451" s="152"/>
      <c r="I1451" s="123" t="str" cm="1">
        <f t="array" aca="1" ref="I1451" ca="1">IF(N1451="Ativo",IFERROR(_xlfn.XLOOKUP(H1451,INDIRECT("'TV_"&amp;B1451&amp;"'!B:B"),INDIRECT("'TV_"&amp;B1451&amp;"'!C:C"),0)-_xlfn.XLOOKUP(H1451,INDIRECT("'TV_"&amp;B1451&amp;"'!B:B"),INDIRECT("'TV_"&amp;B1451&amp;"'!D:D"),0),""),"")</f>
        <v/>
      </c>
      <c r="L1451" s="102"/>
      <c r="M1451" s="102"/>
      <c r="N1451" s="123" t="str">
        <f t="shared" ca="1" si="27"/>
        <v/>
      </c>
      <c r="P1451" s="102"/>
      <c r="AD1451" s="146"/>
    </row>
    <row r="1452" spans="1:30" s="101" customFormat="1" ht="14.25" x14ac:dyDescent="0.3">
      <c r="A1452" s="76"/>
      <c r="C1452" s="152"/>
      <c r="I1452" s="123" t="str" cm="1">
        <f t="array" aca="1" ref="I1452" ca="1">IF(N1452="Ativo",IFERROR(_xlfn.XLOOKUP(H1452,INDIRECT("'TV_"&amp;B1452&amp;"'!B:B"),INDIRECT("'TV_"&amp;B1452&amp;"'!C:C"),0)-_xlfn.XLOOKUP(H1452,INDIRECT("'TV_"&amp;B1452&amp;"'!B:B"),INDIRECT("'TV_"&amp;B1452&amp;"'!D:D"),0),""),"")</f>
        <v/>
      </c>
      <c r="L1452" s="102"/>
      <c r="M1452" s="102"/>
      <c r="N1452" s="123" t="str">
        <f t="shared" ca="1" si="27"/>
        <v/>
      </c>
      <c r="P1452" s="102"/>
      <c r="AD1452" s="146"/>
    </row>
    <row r="1453" spans="1:30" s="101" customFormat="1" ht="14.25" x14ac:dyDescent="0.3">
      <c r="A1453" s="76"/>
      <c r="C1453" s="152"/>
      <c r="I1453" s="123" t="str" cm="1">
        <f t="array" aca="1" ref="I1453" ca="1">IF(N1453="Ativo",IFERROR(_xlfn.XLOOKUP(H1453,INDIRECT("'TV_"&amp;B1453&amp;"'!B:B"),INDIRECT("'TV_"&amp;B1453&amp;"'!C:C"),0)-_xlfn.XLOOKUP(H1453,INDIRECT("'TV_"&amp;B1453&amp;"'!B:B"),INDIRECT("'TV_"&amp;B1453&amp;"'!D:D"),0),""),"")</f>
        <v/>
      </c>
      <c r="L1453" s="102"/>
      <c r="M1453" s="102"/>
      <c r="N1453" s="123" t="str">
        <f t="shared" ca="1" si="27"/>
        <v/>
      </c>
      <c r="P1453" s="102"/>
      <c r="AD1453" s="146"/>
    </row>
    <row r="1454" spans="1:30" s="101" customFormat="1" ht="14.25" x14ac:dyDescent="0.3">
      <c r="A1454" s="76"/>
      <c r="C1454" s="152"/>
      <c r="I1454" s="123" t="str" cm="1">
        <f t="array" aca="1" ref="I1454" ca="1">IF(N1454="Ativo",IFERROR(_xlfn.XLOOKUP(H1454,INDIRECT("'TV_"&amp;B1454&amp;"'!B:B"),INDIRECT("'TV_"&amp;B1454&amp;"'!C:C"),0)-_xlfn.XLOOKUP(H1454,INDIRECT("'TV_"&amp;B1454&amp;"'!B:B"),INDIRECT("'TV_"&amp;B1454&amp;"'!D:D"),0),""),"")</f>
        <v/>
      </c>
      <c r="L1454" s="102"/>
      <c r="M1454" s="102"/>
      <c r="N1454" s="123" t="str">
        <f t="shared" ca="1" si="27"/>
        <v/>
      </c>
      <c r="P1454" s="102"/>
      <c r="AD1454" s="146"/>
    </row>
    <row r="1455" spans="1:30" s="101" customFormat="1" ht="14.25" x14ac:dyDescent="0.3">
      <c r="A1455" s="76"/>
      <c r="C1455" s="152"/>
      <c r="I1455" s="123" t="str" cm="1">
        <f t="array" aca="1" ref="I1455" ca="1">IF(N1455="Ativo",IFERROR(_xlfn.XLOOKUP(H1455,INDIRECT("'TV_"&amp;B1455&amp;"'!B:B"),INDIRECT("'TV_"&amp;B1455&amp;"'!C:C"),0)-_xlfn.XLOOKUP(H1455,INDIRECT("'TV_"&amp;B1455&amp;"'!B:B"),INDIRECT("'TV_"&amp;B1455&amp;"'!D:D"),0),""),"")</f>
        <v/>
      </c>
      <c r="L1455" s="102"/>
      <c r="M1455" s="102"/>
      <c r="N1455" s="123" t="str">
        <f t="shared" ca="1" si="27"/>
        <v/>
      </c>
      <c r="P1455" s="102"/>
      <c r="AD1455" s="146"/>
    </row>
    <row r="1456" spans="1:30" s="101" customFormat="1" ht="14.25" x14ac:dyDescent="0.3">
      <c r="A1456" s="76"/>
      <c r="C1456" s="152"/>
      <c r="I1456" s="123" t="str" cm="1">
        <f t="array" aca="1" ref="I1456" ca="1">IF(N1456="Ativo",IFERROR(_xlfn.XLOOKUP(H1456,INDIRECT("'TV_"&amp;B1456&amp;"'!B:B"),INDIRECT("'TV_"&amp;B1456&amp;"'!C:C"),0)-_xlfn.XLOOKUP(H1456,INDIRECT("'TV_"&amp;B1456&amp;"'!B:B"),INDIRECT("'TV_"&amp;B1456&amp;"'!D:D"),0),""),"")</f>
        <v/>
      </c>
      <c r="L1456" s="102"/>
      <c r="M1456" s="102"/>
      <c r="N1456" s="123" t="str">
        <f t="shared" ca="1" si="27"/>
        <v/>
      </c>
      <c r="P1456" s="102"/>
      <c r="AD1456" s="146"/>
    </row>
    <row r="1457" spans="1:30" s="101" customFormat="1" ht="14.25" x14ac:dyDescent="0.3">
      <c r="A1457" s="76"/>
      <c r="C1457" s="152"/>
      <c r="I1457" s="123" t="str" cm="1">
        <f t="array" aca="1" ref="I1457" ca="1">IF(N1457="Ativo",IFERROR(_xlfn.XLOOKUP(H1457,INDIRECT("'TV_"&amp;B1457&amp;"'!B:B"),INDIRECT("'TV_"&amp;B1457&amp;"'!C:C"),0)-_xlfn.XLOOKUP(H1457,INDIRECT("'TV_"&amp;B1457&amp;"'!B:B"),INDIRECT("'TV_"&amp;B1457&amp;"'!D:D"),0),""),"")</f>
        <v/>
      </c>
      <c r="L1457" s="102"/>
      <c r="M1457" s="102"/>
      <c r="N1457" s="123" t="str">
        <f t="shared" ca="1" si="27"/>
        <v/>
      </c>
      <c r="P1457" s="102"/>
      <c r="AD1457" s="146"/>
    </row>
    <row r="1458" spans="1:30" s="101" customFormat="1" ht="14.25" x14ac:dyDescent="0.3">
      <c r="A1458" s="76"/>
      <c r="C1458" s="152"/>
      <c r="I1458" s="123" t="str" cm="1">
        <f t="array" aca="1" ref="I1458" ca="1">IF(N1458="Ativo",IFERROR(_xlfn.XLOOKUP(H1458,INDIRECT("'TV_"&amp;B1458&amp;"'!B:B"),INDIRECT("'TV_"&amp;B1458&amp;"'!C:C"),0)-_xlfn.XLOOKUP(H1458,INDIRECT("'TV_"&amp;B1458&amp;"'!B:B"),INDIRECT("'TV_"&amp;B1458&amp;"'!D:D"),0),""),"")</f>
        <v/>
      </c>
      <c r="L1458" s="102"/>
      <c r="M1458" s="102"/>
      <c r="N1458" s="123" t="str">
        <f t="shared" ca="1" si="27"/>
        <v/>
      </c>
      <c r="P1458" s="102"/>
      <c r="AD1458" s="146"/>
    </row>
    <row r="1459" spans="1:30" s="101" customFormat="1" ht="14.25" x14ac:dyDescent="0.3">
      <c r="A1459" s="76"/>
      <c r="C1459" s="152"/>
      <c r="I1459" s="123" t="str" cm="1">
        <f t="array" aca="1" ref="I1459" ca="1">IF(N1459="Ativo",IFERROR(_xlfn.XLOOKUP(H1459,INDIRECT("'TV_"&amp;B1459&amp;"'!B:B"),INDIRECT("'TV_"&amp;B1459&amp;"'!C:C"),0)-_xlfn.XLOOKUP(H1459,INDIRECT("'TV_"&amp;B1459&amp;"'!B:B"),INDIRECT("'TV_"&amp;B1459&amp;"'!D:D"),0),""),"")</f>
        <v/>
      </c>
      <c r="L1459" s="102"/>
      <c r="M1459" s="102"/>
      <c r="N1459" s="123" t="str">
        <f t="shared" ca="1" si="27"/>
        <v/>
      </c>
      <c r="P1459" s="102"/>
      <c r="AD1459" s="146"/>
    </row>
    <row r="1460" spans="1:30" s="101" customFormat="1" ht="14.25" x14ac:dyDescent="0.3">
      <c r="A1460" s="76"/>
      <c r="C1460" s="152"/>
      <c r="I1460" s="123" t="str" cm="1">
        <f t="array" aca="1" ref="I1460" ca="1">IF(N1460="Ativo",IFERROR(_xlfn.XLOOKUP(H1460,INDIRECT("'TV_"&amp;B1460&amp;"'!B:B"),INDIRECT("'TV_"&amp;B1460&amp;"'!C:C"),0)-_xlfn.XLOOKUP(H1460,INDIRECT("'TV_"&amp;B1460&amp;"'!B:B"),INDIRECT("'TV_"&amp;B1460&amp;"'!D:D"),0),""),"")</f>
        <v/>
      </c>
      <c r="L1460" s="102"/>
      <c r="M1460" s="102"/>
      <c r="N1460" s="123" t="str">
        <f t="shared" ca="1" si="27"/>
        <v/>
      </c>
      <c r="P1460" s="102"/>
      <c r="AD1460" s="146"/>
    </row>
    <row r="1461" spans="1:30" s="101" customFormat="1" ht="14.25" x14ac:dyDescent="0.3">
      <c r="A1461" s="76"/>
      <c r="C1461" s="152"/>
      <c r="I1461" s="123" t="str" cm="1">
        <f t="array" aca="1" ref="I1461" ca="1">IF(N1461="Ativo",IFERROR(_xlfn.XLOOKUP(H1461,INDIRECT("'TV_"&amp;B1461&amp;"'!B:B"),INDIRECT("'TV_"&amp;B1461&amp;"'!C:C"),0)-_xlfn.XLOOKUP(H1461,INDIRECT("'TV_"&amp;B1461&amp;"'!B:B"),INDIRECT("'TV_"&amp;B1461&amp;"'!D:D"),0),""),"")</f>
        <v/>
      </c>
      <c r="L1461" s="102"/>
      <c r="M1461" s="102"/>
      <c r="N1461" s="123" t="str">
        <f t="shared" ca="1" si="27"/>
        <v/>
      </c>
      <c r="P1461" s="102"/>
      <c r="AD1461" s="146"/>
    </row>
    <row r="1462" spans="1:30" s="101" customFormat="1" ht="14.25" x14ac:dyDescent="0.3">
      <c r="A1462" s="76"/>
      <c r="C1462" s="152"/>
      <c r="I1462" s="123" t="str" cm="1">
        <f t="array" aca="1" ref="I1462" ca="1">IF(N1462="Ativo",IFERROR(_xlfn.XLOOKUP(H1462,INDIRECT("'TV_"&amp;B1462&amp;"'!B:B"),INDIRECT("'TV_"&amp;B1462&amp;"'!C:C"),0)-_xlfn.XLOOKUP(H1462,INDIRECT("'TV_"&amp;B1462&amp;"'!B:B"),INDIRECT("'TV_"&amp;B1462&amp;"'!D:D"),0),""),"")</f>
        <v/>
      </c>
      <c r="L1462" s="102"/>
      <c r="M1462" s="102"/>
      <c r="N1462" s="123" t="str">
        <f t="shared" ca="1" si="27"/>
        <v/>
      </c>
      <c r="P1462" s="102"/>
      <c r="AD1462" s="146"/>
    </row>
    <row r="1463" spans="1:30" s="101" customFormat="1" ht="14.25" x14ac:dyDescent="0.3">
      <c r="A1463" s="76"/>
      <c r="C1463" s="152"/>
      <c r="I1463" s="123" t="str" cm="1">
        <f t="array" aca="1" ref="I1463" ca="1">IF(N1463="Ativo",IFERROR(_xlfn.XLOOKUP(H1463,INDIRECT("'TV_"&amp;B1463&amp;"'!B:B"),INDIRECT("'TV_"&amp;B1463&amp;"'!C:C"),0)-_xlfn.XLOOKUP(H1463,INDIRECT("'TV_"&amp;B1463&amp;"'!B:B"),INDIRECT("'TV_"&amp;B1463&amp;"'!D:D"),0),""),"")</f>
        <v/>
      </c>
      <c r="L1463" s="102"/>
      <c r="M1463" s="102"/>
      <c r="N1463" s="123" t="str">
        <f t="shared" ca="1" si="27"/>
        <v/>
      </c>
      <c r="P1463" s="102"/>
      <c r="AD1463" s="146"/>
    </row>
    <row r="1464" spans="1:30" s="101" customFormat="1" ht="14.25" x14ac:dyDescent="0.3">
      <c r="A1464" s="76"/>
      <c r="C1464" s="152"/>
      <c r="I1464" s="123" t="str" cm="1">
        <f t="array" aca="1" ref="I1464" ca="1">IF(N1464="Ativo",IFERROR(_xlfn.XLOOKUP(H1464,INDIRECT("'TV_"&amp;B1464&amp;"'!B:B"),INDIRECT("'TV_"&amp;B1464&amp;"'!C:C"),0)-_xlfn.XLOOKUP(H1464,INDIRECT("'TV_"&amp;B1464&amp;"'!B:B"),INDIRECT("'TV_"&amp;B1464&amp;"'!D:D"),0),""),"")</f>
        <v/>
      </c>
      <c r="L1464" s="102"/>
      <c r="M1464" s="102"/>
      <c r="N1464" s="123" t="str">
        <f t="shared" ca="1" si="27"/>
        <v/>
      </c>
      <c r="P1464" s="102"/>
      <c r="AD1464" s="146"/>
    </row>
    <row r="1465" spans="1:30" s="101" customFormat="1" ht="14.25" x14ac:dyDescent="0.3">
      <c r="A1465" s="76"/>
      <c r="C1465" s="152"/>
      <c r="I1465" s="123" t="str" cm="1">
        <f t="array" aca="1" ref="I1465" ca="1">IF(N1465="Ativo",IFERROR(_xlfn.XLOOKUP(H1465,INDIRECT("'TV_"&amp;B1465&amp;"'!B:B"),INDIRECT("'TV_"&amp;B1465&amp;"'!C:C"),0)-_xlfn.XLOOKUP(H1465,INDIRECT("'TV_"&amp;B1465&amp;"'!B:B"),INDIRECT("'TV_"&amp;B1465&amp;"'!D:D"),0),""),"")</f>
        <v/>
      </c>
      <c r="L1465" s="102"/>
      <c r="M1465" s="102"/>
      <c r="N1465" s="123" t="str">
        <f t="shared" ca="1" si="27"/>
        <v/>
      </c>
      <c r="P1465" s="102"/>
      <c r="AD1465" s="146"/>
    </row>
    <row r="1466" spans="1:30" s="101" customFormat="1" ht="14.25" x14ac:dyDescent="0.3">
      <c r="A1466" s="76"/>
      <c r="C1466" s="152"/>
      <c r="I1466" s="123" t="str" cm="1">
        <f t="array" aca="1" ref="I1466" ca="1">IF(N1466="Ativo",IFERROR(_xlfn.XLOOKUP(H1466,INDIRECT("'TV_"&amp;B1466&amp;"'!B:B"),INDIRECT("'TV_"&amp;B1466&amp;"'!C:C"),0)-_xlfn.XLOOKUP(H1466,INDIRECT("'TV_"&amp;B1466&amp;"'!B:B"),INDIRECT("'TV_"&amp;B1466&amp;"'!D:D"),0),""),"")</f>
        <v/>
      </c>
      <c r="L1466" s="102"/>
      <c r="M1466" s="102"/>
      <c r="N1466" s="123" t="str">
        <f t="shared" ca="1" si="27"/>
        <v/>
      </c>
      <c r="P1466" s="102"/>
      <c r="AD1466" s="146"/>
    </row>
    <row r="1467" spans="1:30" s="101" customFormat="1" ht="14.25" x14ac:dyDescent="0.3">
      <c r="A1467" s="76"/>
      <c r="C1467" s="152"/>
      <c r="I1467" s="123" t="str" cm="1">
        <f t="array" aca="1" ref="I1467" ca="1">IF(N1467="Ativo",IFERROR(_xlfn.XLOOKUP(H1467,INDIRECT("'TV_"&amp;B1467&amp;"'!B:B"),INDIRECT("'TV_"&amp;B1467&amp;"'!C:C"),0)-_xlfn.XLOOKUP(H1467,INDIRECT("'TV_"&amp;B1467&amp;"'!B:B"),INDIRECT("'TV_"&amp;B1467&amp;"'!D:D"),0),""),"")</f>
        <v/>
      </c>
      <c r="L1467" s="102"/>
      <c r="M1467" s="102"/>
      <c r="N1467" s="123" t="str">
        <f t="shared" ca="1" si="27"/>
        <v/>
      </c>
      <c r="P1467" s="102"/>
      <c r="AD1467" s="146"/>
    </row>
    <row r="1468" spans="1:30" s="101" customFormat="1" ht="14.25" x14ac:dyDescent="0.3">
      <c r="A1468" s="76"/>
      <c r="C1468" s="152"/>
      <c r="I1468" s="123" t="str" cm="1">
        <f t="array" aca="1" ref="I1468" ca="1">IF(N1468="Ativo",IFERROR(_xlfn.XLOOKUP(H1468,INDIRECT("'TV_"&amp;B1468&amp;"'!B:B"),INDIRECT("'TV_"&amp;B1468&amp;"'!C:C"),0)-_xlfn.XLOOKUP(H1468,INDIRECT("'TV_"&amp;B1468&amp;"'!B:B"),INDIRECT("'TV_"&amp;B1468&amp;"'!D:D"),0),""),"")</f>
        <v/>
      </c>
      <c r="L1468" s="102"/>
      <c r="M1468" s="102"/>
      <c r="N1468" s="123" t="str">
        <f t="shared" ca="1" si="27"/>
        <v/>
      </c>
      <c r="P1468" s="102"/>
      <c r="AD1468" s="146"/>
    </row>
    <row r="1469" spans="1:30" s="101" customFormat="1" ht="14.25" x14ac:dyDescent="0.3">
      <c r="A1469" s="76"/>
      <c r="C1469" s="152"/>
      <c r="I1469" s="123" t="str" cm="1">
        <f t="array" aca="1" ref="I1469" ca="1">IF(N1469="Ativo",IFERROR(_xlfn.XLOOKUP(H1469,INDIRECT("'TV_"&amp;B1469&amp;"'!B:B"),INDIRECT("'TV_"&amp;B1469&amp;"'!C:C"),0)-_xlfn.XLOOKUP(H1469,INDIRECT("'TV_"&amp;B1469&amp;"'!B:B"),INDIRECT("'TV_"&amp;B1469&amp;"'!D:D"),0),""),"")</f>
        <v/>
      </c>
      <c r="L1469" s="102"/>
      <c r="M1469" s="102"/>
      <c r="N1469" s="123" t="str">
        <f t="shared" ca="1" si="27"/>
        <v/>
      </c>
      <c r="P1469" s="102"/>
      <c r="AD1469" s="146"/>
    </row>
    <row r="1470" spans="1:30" s="101" customFormat="1" ht="14.25" x14ac:dyDescent="0.3">
      <c r="A1470" s="76"/>
      <c r="C1470" s="152"/>
      <c r="I1470" s="123" t="str" cm="1">
        <f t="array" aca="1" ref="I1470" ca="1">IF(N1470="Ativo",IFERROR(_xlfn.XLOOKUP(H1470,INDIRECT("'TV_"&amp;B1470&amp;"'!B:B"),INDIRECT("'TV_"&amp;B1470&amp;"'!C:C"),0)-_xlfn.XLOOKUP(H1470,INDIRECT("'TV_"&amp;B1470&amp;"'!B:B"),INDIRECT("'TV_"&amp;B1470&amp;"'!D:D"),0),""),"")</f>
        <v/>
      </c>
      <c r="L1470" s="102"/>
      <c r="M1470" s="102"/>
      <c r="N1470" s="123" t="str">
        <f t="shared" ca="1" si="27"/>
        <v/>
      </c>
      <c r="P1470" s="102"/>
      <c r="AD1470" s="146"/>
    </row>
    <row r="1471" spans="1:30" s="101" customFormat="1" ht="14.25" x14ac:dyDescent="0.3">
      <c r="A1471" s="76"/>
      <c r="C1471" s="152"/>
      <c r="I1471" s="123" t="str" cm="1">
        <f t="array" aca="1" ref="I1471" ca="1">IF(N1471="Ativo",IFERROR(_xlfn.XLOOKUP(H1471,INDIRECT("'TV_"&amp;B1471&amp;"'!B:B"),INDIRECT("'TV_"&amp;B1471&amp;"'!C:C"),0)-_xlfn.XLOOKUP(H1471,INDIRECT("'TV_"&amp;B1471&amp;"'!B:B"),INDIRECT("'TV_"&amp;B1471&amp;"'!D:D"),0),""),"")</f>
        <v/>
      </c>
      <c r="L1471" s="102"/>
      <c r="M1471" s="102"/>
      <c r="N1471" s="123" t="str">
        <f t="shared" ca="1" si="27"/>
        <v/>
      </c>
      <c r="P1471" s="102"/>
      <c r="AD1471" s="146"/>
    </row>
    <row r="1472" spans="1:30" s="101" customFormat="1" ht="14.25" x14ac:dyDescent="0.3">
      <c r="A1472" s="76"/>
      <c r="C1472" s="152"/>
      <c r="I1472" s="123" t="str" cm="1">
        <f t="array" aca="1" ref="I1472" ca="1">IF(N1472="Ativo",IFERROR(_xlfn.XLOOKUP(H1472,INDIRECT("'TV_"&amp;B1472&amp;"'!B:B"),INDIRECT("'TV_"&amp;B1472&amp;"'!C:C"),0)-_xlfn.XLOOKUP(H1472,INDIRECT("'TV_"&amp;B1472&amp;"'!B:B"),INDIRECT("'TV_"&amp;B1472&amp;"'!D:D"),0),""),"")</f>
        <v/>
      </c>
      <c r="L1472" s="102"/>
      <c r="M1472" s="102"/>
      <c r="N1472" s="123" t="str">
        <f t="shared" ca="1" si="27"/>
        <v/>
      </c>
      <c r="P1472" s="102"/>
      <c r="AD1472" s="146"/>
    </row>
    <row r="1473" spans="1:30" s="101" customFormat="1" ht="14.25" x14ac:dyDescent="0.3">
      <c r="A1473" s="76"/>
      <c r="C1473" s="152"/>
      <c r="I1473" s="123" t="str" cm="1">
        <f t="array" aca="1" ref="I1473" ca="1">IF(N1473="Ativo",IFERROR(_xlfn.XLOOKUP(H1473,INDIRECT("'TV_"&amp;B1473&amp;"'!B:B"),INDIRECT("'TV_"&amp;B1473&amp;"'!C:C"),0)-_xlfn.XLOOKUP(H1473,INDIRECT("'TV_"&amp;B1473&amp;"'!B:B"),INDIRECT("'TV_"&amp;B1473&amp;"'!D:D"),0),""),"")</f>
        <v/>
      </c>
      <c r="L1473" s="102"/>
      <c r="M1473" s="102"/>
      <c r="N1473" s="123" t="str">
        <f t="shared" ca="1" si="27"/>
        <v/>
      </c>
      <c r="P1473" s="102"/>
      <c r="AD1473" s="146"/>
    </row>
    <row r="1474" spans="1:30" s="101" customFormat="1" ht="14.25" x14ac:dyDescent="0.3">
      <c r="A1474" s="76"/>
      <c r="C1474" s="152"/>
      <c r="I1474" s="123" t="str" cm="1">
        <f t="array" aca="1" ref="I1474" ca="1">IF(N1474="Ativo",IFERROR(_xlfn.XLOOKUP(H1474,INDIRECT("'TV_"&amp;B1474&amp;"'!B:B"),INDIRECT("'TV_"&amp;B1474&amp;"'!C:C"),0)-_xlfn.XLOOKUP(H1474,INDIRECT("'TV_"&amp;B1474&amp;"'!B:B"),INDIRECT("'TV_"&amp;B1474&amp;"'!D:D"),0),""),"")</f>
        <v/>
      </c>
      <c r="L1474" s="102"/>
      <c r="M1474" s="102"/>
      <c r="N1474" s="123" t="str">
        <f t="shared" ca="1" si="27"/>
        <v/>
      </c>
      <c r="P1474" s="102"/>
      <c r="AD1474" s="146"/>
    </row>
    <row r="1475" spans="1:30" s="101" customFormat="1" ht="14.25" x14ac:dyDescent="0.3">
      <c r="A1475" s="76"/>
      <c r="C1475" s="152"/>
      <c r="I1475" s="123" t="str" cm="1">
        <f t="array" aca="1" ref="I1475" ca="1">IF(N1475="Ativo",IFERROR(_xlfn.XLOOKUP(H1475,INDIRECT("'TV_"&amp;B1475&amp;"'!B:B"),INDIRECT("'TV_"&amp;B1475&amp;"'!C:C"),0)-_xlfn.XLOOKUP(H1475,INDIRECT("'TV_"&amp;B1475&amp;"'!B:B"),INDIRECT("'TV_"&amp;B1475&amp;"'!D:D"),0),""),"")</f>
        <v/>
      </c>
      <c r="L1475" s="102"/>
      <c r="M1475" s="102"/>
      <c r="N1475" s="123" t="str">
        <f t="shared" ca="1" si="27"/>
        <v/>
      </c>
      <c r="P1475" s="102"/>
      <c r="AD1475" s="146"/>
    </row>
    <row r="1476" spans="1:30" s="101" customFormat="1" ht="14.25" x14ac:dyDescent="0.3">
      <c r="A1476" s="76"/>
      <c r="C1476" s="152"/>
      <c r="I1476" s="123" t="str" cm="1">
        <f t="array" aca="1" ref="I1476" ca="1">IF(N1476="Ativo",IFERROR(_xlfn.XLOOKUP(H1476,INDIRECT("'TV_"&amp;B1476&amp;"'!B:B"),INDIRECT("'TV_"&amp;B1476&amp;"'!C:C"),0)-_xlfn.XLOOKUP(H1476,INDIRECT("'TV_"&amp;B1476&amp;"'!B:B"),INDIRECT("'TV_"&amp;B1476&amp;"'!D:D"),0),""),"")</f>
        <v/>
      </c>
      <c r="L1476" s="102"/>
      <c r="M1476" s="102"/>
      <c r="N1476" s="123" t="str">
        <f t="shared" ca="1" si="27"/>
        <v/>
      </c>
      <c r="P1476" s="102"/>
      <c r="AD1476" s="146"/>
    </row>
    <row r="1477" spans="1:30" s="101" customFormat="1" ht="14.25" x14ac:dyDescent="0.3">
      <c r="A1477" s="76"/>
      <c r="C1477" s="152"/>
      <c r="I1477" s="123" t="str" cm="1">
        <f t="array" aca="1" ref="I1477" ca="1">IF(N1477="Ativo",IFERROR(_xlfn.XLOOKUP(H1477,INDIRECT("'TV_"&amp;B1477&amp;"'!B:B"),INDIRECT("'TV_"&amp;B1477&amp;"'!C:C"),0)-_xlfn.XLOOKUP(H1477,INDIRECT("'TV_"&amp;B1477&amp;"'!B:B"),INDIRECT("'TV_"&amp;B1477&amp;"'!D:D"),0),""),"")</f>
        <v/>
      </c>
      <c r="L1477" s="102"/>
      <c r="M1477" s="102"/>
      <c r="N1477" s="123" t="str">
        <f t="shared" ca="1" si="27"/>
        <v/>
      </c>
      <c r="P1477" s="102"/>
      <c r="AD1477" s="146"/>
    </row>
    <row r="1478" spans="1:30" s="101" customFormat="1" ht="14.25" x14ac:dyDescent="0.3">
      <c r="A1478" s="76"/>
      <c r="C1478" s="152"/>
      <c r="I1478" s="123" t="str" cm="1">
        <f t="array" aca="1" ref="I1478" ca="1">IF(N1478="Ativo",IFERROR(_xlfn.XLOOKUP(H1478,INDIRECT("'TV_"&amp;B1478&amp;"'!B:B"),INDIRECT("'TV_"&amp;B1478&amp;"'!C:C"),0)-_xlfn.XLOOKUP(H1478,INDIRECT("'TV_"&amp;B1478&amp;"'!B:B"),INDIRECT("'TV_"&amp;B1478&amp;"'!D:D"),0),""),"")</f>
        <v/>
      </c>
      <c r="L1478" s="102"/>
      <c r="M1478" s="102"/>
      <c r="N1478" s="123" t="str">
        <f t="shared" ca="1" si="27"/>
        <v/>
      </c>
      <c r="P1478" s="102"/>
      <c r="AD1478" s="146"/>
    </row>
    <row r="1479" spans="1:30" s="101" customFormat="1" ht="14.25" x14ac:dyDescent="0.3">
      <c r="A1479" s="76"/>
      <c r="C1479" s="152"/>
      <c r="I1479" s="123" t="str" cm="1">
        <f t="array" aca="1" ref="I1479" ca="1">IF(N1479="Ativo",IFERROR(_xlfn.XLOOKUP(H1479,INDIRECT("'TV_"&amp;B1479&amp;"'!B:B"),INDIRECT("'TV_"&amp;B1479&amp;"'!C:C"),0)-_xlfn.XLOOKUP(H1479,INDIRECT("'TV_"&amp;B1479&amp;"'!B:B"),INDIRECT("'TV_"&amp;B1479&amp;"'!D:D"),0),""),"")</f>
        <v/>
      </c>
      <c r="L1479" s="102"/>
      <c r="M1479" s="102"/>
      <c r="N1479" s="123" t="str">
        <f t="shared" ca="1" si="27"/>
        <v/>
      </c>
      <c r="P1479" s="102"/>
      <c r="AD1479" s="146"/>
    </row>
    <row r="1480" spans="1:30" s="101" customFormat="1" ht="14.25" x14ac:dyDescent="0.3">
      <c r="A1480" s="76"/>
      <c r="C1480" s="152"/>
      <c r="I1480" s="123" t="str" cm="1">
        <f t="array" aca="1" ref="I1480" ca="1">IF(N1480="Ativo",IFERROR(_xlfn.XLOOKUP(H1480,INDIRECT("'TV_"&amp;B1480&amp;"'!B:B"),INDIRECT("'TV_"&amp;B1480&amp;"'!C:C"),0)-_xlfn.XLOOKUP(H1480,INDIRECT("'TV_"&amp;B1480&amp;"'!B:B"),INDIRECT("'TV_"&amp;B1480&amp;"'!D:D"),0),""),"")</f>
        <v/>
      </c>
      <c r="L1480" s="102"/>
      <c r="M1480" s="102"/>
      <c r="N1480" s="123" t="str">
        <f t="shared" ca="1" si="27"/>
        <v/>
      </c>
      <c r="P1480" s="102"/>
      <c r="AD1480" s="146"/>
    </row>
    <row r="1481" spans="1:30" s="101" customFormat="1" ht="14.25" x14ac:dyDescent="0.3">
      <c r="A1481" s="76"/>
      <c r="C1481" s="152"/>
      <c r="I1481" s="123" t="str" cm="1">
        <f t="array" aca="1" ref="I1481" ca="1">IF(N1481="Ativo",IFERROR(_xlfn.XLOOKUP(H1481,INDIRECT("'TV_"&amp;B1481&amp;"'!B:B"),INDIRECT("'TV_"&amp;B1481&amp;"'!C:C"),0)-_xlfn.XLOOKUP(H1481,INDIRECT("'TV_"&amp;B1481&amp;"'!B:B"),INDIRECT("'TV_"&amp;B1481&amp;"'!D:D"),0),""),"")</f>
        <v/>
      </c>
      <c r="L1481" s="102"/>
      <c r="M1481" s="102"/>
      <c r="N1481" s="123" t="str">
        <f t="shared" ca="1" si="27"/>
        <v/>
      </c>
      <c r="P1481" s="102"/>
      <c r="AD1481" s="146"/>
    </row>
    <row r="1482" spans="1:30" s="101" customFormat="1" ht="14.25" x14ac:dyDescent="0.3">
      <c r="A1482" s="76"/>
      <c r="C1482" s="152"/>
      <c r="I1482" s="123" t="str" cm="1">
        <f t="array" aca="1" ref="I1482" ca="1">IF(N1482="Ativo",IFERROR(_xlfn.XLOOKUP(H1482,INDIRECT("'TV_"&amp;B1482&amp;"'!B:B"),INDIRECT("'TV_"&amp;B1482&amp;"'!C:C"),0)-_xlfn.XLOOKUP(H1482,INDIRECT("'TV_"&amp;B1482&amp;"'!B:B"),INDIRECT("'TV_"&amp;B1482&amp;"'!D:D"),0),""),"")</f>
        <v/>
      </c>
      <c r="L1482" s="102"/>
      <c r="M1482" s="102"/>
      <c r="N1482" s="123" t="str">
        <f t="shared" ca="1" si="27"/>
        <v/>
      </c>
      <c r="P1482" s="102"/>
      <c r="AD1482" s="146"/>
    </row>
    <row r="1483" spans="1:30" s="101" customFormat="1" ht="14.25" x14ac:dyDescent="0.3">
      <c r="A1483" s="76"/>
      <c r="C1483" s="152"/>
      <c r="I1483" s="123" t="str" cm="1">
        <f t="array" aca="1" ref="I1483" ca="1">IF(N1483="Ativo",IFERROR(_xlfn.XLOOKUP(H1483,INDIRECT("'TV_"&amp;B1483&amp;"'!B:B"),INDIRECT("'TV_"&amp;B1483&amp;"'!C:C"),0)-_xlfn.XLOOKUP(H1483,INDIRECT("'TV_"&amp;B1483&amp;"'!B:B"),INDIRECT("'TV_"&amp;B1483&amp;"'!D:D"),0),""),"")</f>
        <v/>
      </c>
      <c r="L1483" s="102"/>
      <c r="M1483" s="102"/>
      <c r="N1483" s="123" t="str">
        <f t="shared" ca="1" si="27"/>
        <v/>
      </c>
      <c r="P1483" s="102"/>
      <c r="AD1483" s="146"/>
    </row>
    <row r="1484" spans="1:30" s="101" customFormat="1" ht="14.25" x14ac:dyDescent="0.3">
      <c r="A1484" s="76"/>
      <c r="C1484" s="152"/>
      <c r="I1484" s="123" t="str" cm="1">
        <f t="array" aca="1" ref="I1484" ca="1">IF(N1484="Ativo",IFERROR(_xlfn.XLOOKUP(H1484,INDIRECT("'TV_"&amp;B1484&amp;"'!B:B"),INDIRECT("'TV_"&amp;B1484&amp;"'!C:C"),0)-_xlfn.XLOOKUP(H1484,INDIRECT("'TV_"&amp;B1484&amp;"'!B:B"),INDIRECT("'TV_"&amp;B1484&amp;"'!D:D"),0),""),"")</f>
        <v/>
      </c>
      <c r="L1484" s="102"/>
      <c r="M1484" s="102"/>
      <c r="N1484" s="123" t="str">
        <f t="shared" ca="1" si="27"/>
        <v/>
      </c>
      <c r="P1484" s="102"/>
      <c r="AD1484" s="146"/>
    </row>
    <row r="1485" spans="1:30" s="101" customFormat="1" ht="14.25" x14ac:dyDescent="0.3">
      <c r="A1485" s="76"/>
      <c r="C1485" s="152"/>
      <c r="I1485" s="123" t="str" cm="1">
        <f t="array" aca="1" ref="I1485" ca="1">IF(N1485="Ativo",IFERROR(_xlfn.XLOOKUP(H1485,INDIRECT("'TV_"&amp;B1485&amp;"'!B:B"),INDIRECT("'TV_"&amp;B1485&amp;"'!C:C"),0)-_xlfn.XLOOKUP(H1485,INDIRECT("'TV_"&amp;B1485&amp;"'!B:B"),INDIRECT("'TV_"&amp;B1485&amp;"'!D:D"),0),""),"")</f>
        <v/>
      </c>
      <c r="L1485" s="102"/>
      <c r="M1485" s="102"/>
      <c r="N1485" s="123" t="str">
        <f t="shared" ca="1" si="27"/>
        <v/>
      </c>
      <c r="P1485" s="102"/>
      <c r="AD1485" s="146"/>
    </row>
    <row r="1486" spans="1:30" s="101" customFormat="1" ht="14.25" x14ac:dyDescent="0.3">
      <c r="A1486" s="76"/>
      <c r="C1486" s="152"/>
      <c r="I1486" s="123" t="str" cm="1">
        <f t="array" aca="1" ref="I1486" ca="1">IF(N1486="Ativo",IFERROR(_xlfn.XLOOKUP(H1486,INDIRECT("'TV_"&amp;B1486&amp;"'!B:B"),INDIRECT("'TV_"&amp;B1486&amp;"'!C:C"),0)-_xlfn.XLOOKUP(H1486,INDIRECT("'TV_"&amp;B1486&amp;"'!B:B"),INDIRECT("'TV_"&amp;B1486&amp;"'!D:D"),0),""),"")</f>
        <v/>
      </c>
      <c r="L1486" s="102"/>
      <c r="M1486" s="102"/>
      <c r="N1486" s="123" t="str">
        <f t="shared" ca="1" si="27"/>
        <v/>
      </c>
      <c r="P1486" s="102"/>
      <c r="AD1486" s="146"/>
    </row>
    <row r="1487" spans="1:30" s="101" customFormat="1" ht="14.25" x14ac:dyDescent="0.3">
      <c r="A1487" s="76"/>
      <c r="C1487" s="152"/>
      <c r="I1487" s="123" t="str" cm="1">
        <f t="array" aca="1" ref="I1487" ca="1">IF(N1487="Ativo",IFERROR(_xlfn.XLOOKUP(H1487,INDIRECT("'TV_"&amp;B1487&amp;"'!B:B"),INDIRECT("'TV_"&amp;B1487&amp;"'!C:C"),0)-_xlfn.XLOOKUP(H1487,INDIRECT("'TV_"&amp;B1487&amp;"'!B:B"),INDIRECT("'TV_"&amp;B1487&amp;"'!D:D"),0),""),"")</f>
        <v/>
      </c>
      <c r="L1487" s="102"/>
      <c r="M1487" s="102"/>
      <c r="N1487" s="123" t="str">
        <f t="shared" ca="1" si="27"/>
        <v/>
      </c>
      <c r="P1487" s="102"/>
      <c r="AD1487" s="146"/>
    </row>
    <row r="1488" spans="1:30" s="101" customFormat="1" ht="14.25" x14ac:dyDescent="0.3">
      <c r="A1488" s="76"/>
      <c r="C1488" s="152"/>
      <c r="I1488" s="123" t="str" cm="1">
        <f t="array" aca="1" ref="I1488" ca="1">IF(N1488="Ativo",IFERROR(_xlfn.XLOOKUP(H1488,INDIRECT("'TV_"&amp;B1488&amp;"'!B:B"),INDIRECT("'TV_"&amp;B1488&amp;"'!C:C"),0)-_xlfn.XLOOKUP(H1488,INDIRECT("'TV_"&amp;B1488&amp;"'!B:B"),INDIRECT("'TV_"&amp;B1488&amp;"'!D:D"),0),""),"")</f>
        <v/>
      </c>
      <c r="L1488" s="102"/>
      <c r="M1488" s="102"/>
      <c r="N1488" s="123" t="str">
        <f t="shared" ca="1" si="27"/>
        <v/>
      </c>
      <c r="P1488" s="102"/>
      <c r="AD1488" s="146"/>
    </row>
    <row r="1489" spans="1:30" s="101" customFormat="1" ht="14.25" x14ac:dyDescent="0.3">
      <c r="A1489" s="76"/>
      <c r="C1489" s="152"/>
      <c r="I1489" s="123" t="str" cm="1">
        <f t="array" aca="1" ref="I1489" ca="1">IF(N1489="Ativo",IFERROR(_xlfn.XLOOKUP(H1489,INDIRECT("'TV_"&amp;B1489&amp;"'!B:B"),INDIRECT("'TV_"&amp;B1489&amp;"'!C:C"),0)-_xlfn.XLOOKUP(H1489,INDIRECT("'TV_"&amp;B1489&amp;"'!B:B"),INDIRECT("'TV_"&amp;B1489&amp;"'!D:D"),0),""),"")</f>
        <v/>
      </c>
      <c r="L1489" s="102"/>
      <c r="M1489" s="102"/>
      <c r="N1489" s="123" t="str">
        <f t="shared" ca="1" si="27"/>
        <v/>
      </c>
      <c r="P1489" s="102"/>
      <c r="AD1489" s="146"/>
    </row>
    <row r="1490" spans="1:30" s="101" customFormat="1" ht="14.25" x14ac:dyDescent="0.3">
      <c r="A1490" s="76"/>
      <c r="C1490" s="152"/>
      <c r="I1490" s="123" t="str" cm="1">
        <f t="array" aca="1" ref="I1490" ca="1">IF(N1490="Ativo",IFERROR(_xlfn.XLOOKUP(H1490,INDIRECT("'TV_"&amp;B1490&amp;"'!B:B"),INDIRECT("'TV_"&amp;B1490&amp;"'!C:C"),0)-_xlfn.XLOOKUP(H1490,INDIRECT("'TV_"&amp;B1490&amp;"'!B:B"),INDIRECT("'TV_"&amp;B1490&amp;"'!D:D"),0),""),"")</f>
        <v/>
      </c>
      <c r="L1490" s="102"/>
      <c r="M1490" s="102"/>
      <c r="N1490" s="123" t="str">
        <f t="shared" ca="1" si="27"/>
        <v/>
      </c>
      <c r="P1490" s="102"/>
      <c r="AD1490" s="146"/>
    </row>
    <row r="1491" spans="1:30" s="101" customFormat="1" ht="14.25" x14ac:dyDescent="0.3">
      <c r="A1491" s="76"/>
      <c r="C1491" s="152"/>
      <c r="I1491" s="123" t="str" cm="1">
        <f t="array" aca="1" ref="I1491" ca="1">IF(N1491="Ativo",IFERROR(_xlfn.XLOOKUP(H1491,INDIRECT("'TV_"&amp;B1491&amp;"'!B:B"),INDIRECT("'TV_"&amp;B1491&amp;"'!C:C"),0)-_xlfn.XLOOKUP(H1491,INDIRECT("'TV_"&amp;B1491&amp;"'!B:B"),INDIRECT("'TV_"&amp;B1491&amp;"'!D:D"),0),""),"")</f>
        <v/>
      </c>
      <c r="L1491" s="102"/>
      <c r="M1491" s="102"/>
      <c r="N1491" s="123" t="str">
        <f t="shared" ca="1" si="27"/>
        <v/>
      </c>
      <c r="P1491" s="102"/>
      <c r="AD1491" s="146"/>
    </row>
    <row r="1492" spans="1:30" s="101" customFormat="1" ht="14.25" x14ac:dyDescent="0.3">
      <c r="A1492" s="76"/>
      <c r="C1492" s="152"/>
      <c r="I1492" s="123" t="str" cm="1">
        <f t="array" aca="1" ref="I1492" ca="1">IF(N1492="Ativo",IFERROR(_xlfn.XLOOKUP(H1492,INDIRECT("'TV_"&amp;B1492&amp;"'!B:B"),INDIRECT("'TV_"&amp;B1492&amp;"'!C:C"),0)-_xlfn.XLOOKUP(H1492,INDIRECT("'TV_"&amp;B1492&amp;"'!B:B"),INDIRECT("'TV_"&amp;B1492&amp;"'!D:D"),0),""),"")</f>
        <v/>
      </c>
      <c r="L1492" s="102"/>
      <c r="M1492" s="102"/>
      <c r="N1492" s="123" t="str">
        <f t="shared" ca="1" si="27"/>
        <v/>
      </c>
      <c r="P1492" s="102"/>
      <c r="AD1492" s="146"/>
    </row>
    <row r="1493" spans="1:30" s="101" customFormat="1" ht="14.25" x14ac:dyDescent="0.3">
      <c r="A1493" s="76"/>
      <c r="C1493" s="152"/>
      <c r="I1493" s="123" t="str" cm="1">
        <f t="array" aca="1" ref="I1493" ca="1">IF(N1493="Ativo",IFERROR(_xlfn.XLOOKUP(H1493,INDIRECT("'TV_"&amp;B1493&amp;"'!B:B"),INDIRECT("'TV_"&amp;B1493&amp;"'!C:C"),0)-_xlfn.XLOOKUP(H1493,INDIRECT("'TV_"&amp;B1493&amp;"'!B:B"),INDIRECT("'TV_"&amp;B1493&amp;"'!D:D"),0),""),"")</f>
        <v/>
      </c>
      <c r="L1493" s="102"/>
      <c r="M1493" s="102"/>
      <c r="N1493" s="123" t="str">
        <f t="shared" ca="1" si="27"/>
        <v/>
      </c>
      <c r="P1493" s="102"/>
      <c r="AD1493" s="146"/>
    </row>
    <row r="1494" spans="1:30" s="101" customFormat="1" ht="14.25" x14ac:dyDescent="0.3">
      <c r="A1494" s="76"/>
      <c r="C1494" s="152"/>
      <c r="I1494" s="123" t="str" cm="1">
        <f t="array" aca="1" ref="I1494" ca="1">IF(N1494="Ativo",IFERROR(_xlfn.XLOOKUP(H1494,INDIRECT("'TV_"&amp;B1494&amp;"'!B:B"),INDIRECT("'TV_"&amp;B1494&amp;"'!C:C"),0)-_xlfn.XLOOKUP(H1494,INDIRECT("'TV_"&amp;B1494&amp;"'!B:B"),INDIRECT("'TV_"&amp;B1494&amp;"'!D:D"),0),""),"")</f>
        <v/>
      </c>
      <c r="L1494" s="102"/>
      <c r="M1494" s="102"/>
      <c r="N1494" s="123" t="str">
        <f t="shared" ca="1" si="27"/>
        <v/>
      </c>
      <c r="P1494" s="102"/>
      <c r="AD1494" s="146"/>
    </row>
    <row r="1495" spans="1:30" s="101" customFormat="1" ht="14.25" x14ac:dyDescent="0.3">
      <c r="A1495" s="76"/>
      <c r="C1495" s="152"/>
      <c r="I1495" s="123" t="str" cm="1">
        <f t="array" aca="1" ref="I1495" ca="1">IF(N1495="Ativo",IFERROR(_xlfn.XLOOKUP(H1495,INDIRECT("'TV_"&amp;B1495&amp;"'!B:B"),INDIRECT("'TV_"&amp;B1495&amp;"'!C:C"),0)-_xlfn.XLOOKUP(H1495,INDIRECT("'TV_"&amp;B1495&amp;"'!B:B"),INDIRECT("'TV_"&amp;B1495&amp;"'!D:D"),0),""),"")</f>
        <v/>
      </c>
      <c r="L1495" s="102"/>
      <c r="M1495" s="102"/>
      <c r="N1495" s="123" t="str">
        <f t="shared" ref="N1495:N1558" ca="1" si="28">IF(M1495="","",IF(O1495="Em negociação",IF(TODAY()-L1495&gt;5,"Inativo","Ativo"),IF(O1495="Instalado",IF(IF(K$2=FALSE,I$1,TODAY())&lt;=M1495,"Ativo","Inativo"),IF(O1495="Fechamento",IF(IF(K$2=FALSE,I$1,TODAY())&lt;=M1495,"Ativo","Inativo"),"Inativo"))))</f>
        <v/>
      </c>
      <c r="P1495" s="102"/>
      <c r="AD1495" s="146"/>
    </row>
    <row r="1496" spans="1:30" s="101" customFormat="1" ht="14.25" x14ac:dyDescent="0.3">
      <c r="A1496" s="76"/>
      <c r="C1496" s="152"/>
      <c r="I1496" s="123" t="str" cm="1">
        <f t="array" aca="1" ref="I1496" ca="1">IF(N1496="Ativo",IFERROR(_xlfn.XLOOKUP(H1496,INDIRECT("'TV_"&amp;B1496&amp;"'!B:B"),INDIRECT("'TV_"&amp;B1496&amp;"'!C:C"),0)-_xlfn.XLOOKUP(H1496,INDIRECT("'TV_"&amp;B1496&amp;"'!B:B"),INDIRECT("'TV_"&amp;B1496&amp;"'!D:D"),0),""),"")</f>
        <v/>
      </c>
      <c r="L1496" s="102"/>
      <c r="M1496" s="102"/>
      <c r="N1496" s="123" t="str">
        <f t="shared" ca="1" si="28"/>
        <v/>
      </c>
      <c r="P1496" s="102"/>
      <c r="AD1496" s="146"/>
    </row>
    <row r="1497" spans="1:30" s="101" customFormat="1" ht="14.25" x14ac:dyDescent="0.3">
      <c r="A1497" s="76"/>
      <c r="C1497" s="152"/>
      <c r="I1497" s="123" t="str" cm="1">
        <f t="array" aca="1" ref="I1497" ca="1">IF(N1497="Ativo",IFERROR(_xlfn.XLOOKUP(H1497,INDIRECT("'TV_"&amp;B1497&amp;"'!B:B"),INDIRECT("'TV_"&amp;B1497&amp;"'!C:C"),0)-_xlfn.XLOOKUP(H1497,INDIRECT("'TV_"&amp;B1497&amp;"'!B:B"),INDIRECT("'TV_"&amp;B1497&amp;"'!D:D"),0),""),"")</f>
        <v/>
      </c>
      <c r="L1497" s="102"/>
      <c r="M1497" s="102"/>
      <c r="N1497" s="123" t="str">
        <f t="shared" ca="1" si="28"/>
        <v/>
      </c>
      <c r="P1497" s="102"/>
      <c r="AD1497" s="146"/>
    </row>
    <row r="1498" spans="1:30" s="101" customFormat="1" ht="14.25" x14ac:dyDescent="0.3">
      <c r="A1498" s="76"/>
      <c r="C1498" s="152"/>
      <c r="I1498" s="123" t="str" cm="1">
        <f t="array" aca="1" ref="I1498" ca="1">IF(N1498="Ativo",IFERROR(_xlfn.XLOOKUP(H1498,INDIRECT("'TV_"&amp;B1498&amp;"'!B:B"),INDIRECT("'TV_"&amp;B1498&amp;"'!C:C"),0)-_xlfn.XLOOKUP(H1498,INDIRECT("'TV_"&amp;B1498&amp;"'!B:B"),INDIRECT("'TV_"&amp;B1498&amp;"'!D:D"),0),""),"")</f>
        <v/>
      </c>
      <c r="L1498" s="102"/>
      <c r="M1498" s="102"/>
      <c r="N1498" s="123" t="str">
        <f t="shared" ca="1" si="28"/>
        <v/>
      </c>
      <c r="P1498" s="102"/>
      <c r="AD1498" s="146"/>
    </row>
    <row r="1499" spans="1:30" s="101" customFormat="1" ht="14.25" x14ac:dyDescent="0.3">
      <c r="A1499" s="76"/>
      <c r="C1499" s="152"/>
      <c r="I1499" s="123" t="str" cm="1">
        <f t="array" aca="1" ref="I1499" ca="1">IF(N1499="Ativo",IFERROR(_xlfn.XLOOKUP(H1499,INDIRECT("'TV_"&amp;B1499&amp;"'!B:B"),INDIRECT("'TV_"&amp;B1499&amp;"'!C:C"),0)-_xlfn.XLOOKUP(H1499,INDIRECT("'TV_"&amp;B1499&amp;"'!B:B"),INDIRECT("'TV_"&amp;B1499&amp;"'!D:D"),0),""),"")</f>
        <v/>
      </c>
      <c r="L1499" s="102"/>
      <c r="M1499" s="102"/>
      <c r="N1499" s="123" t="str">
        <f t="shared" ca="1" si="28"/>
        <v/>
      </c>
      <c r="P1499" s="102"/>
      <c r="AD1499" s="146"/>
    </row>
    <row r="1500" spans="1:30" s="101" customFormat="1" ht="14.25" x14ac:dyDescent="0.3">
      <c r="A1500" s="76"/>
      <c r="C1500" s="152"/>
      <c r="I1500" s="123" t="str" cm="1">
        <f t="array" aca="1" ref="I1500" ca="1">IF(N1500="Ativo",IFERROR(_xlfn.XLOOKUP(H1500,INDIRECT("'TV_"&amp;B1500&amp;"'!B:B"),INDIRECT("'TV_"&amp;B1500&amp;"'!C:C"),0)-_xlfn.XLOOKUP(H1500,INDIRECT("'TV_"&amp;B1500&amp;"'!B:B"),INDIRECT("'TV_"&amp;B1500&amp;"'!D:D"),0),""),"")</f>
        <v/>
      </c>
      <c r="L1500" s="102"/>
      <c r="M1500" s="102"/>
      <c r="N1500" s="123" t="str">
        <f t="shared" ca="1" si="28"/>
        <v/>
      </c>
      <c r="P1500" s="102"/>
      <c r="AD1500" s="146"/>
    </row>
    <row r="1501" spans="1:30" s="101" customFormat="1" ht="14.25" x14ac:dyDescent="0.3">
      <c r="A1501" s="76"/>
      <c r="C1501" s="152"/>
      <c r="I1501" s="123" t="str" cm="1">
        <f t="array" aca="1" ref="I1501" ca="1">IF(N1501="Ativo",IFERROR(_xlfn.XLOOKUP(H1501,INDIRECT("'TV_"&amp;B1501&amp;"'!B:B"),INDIRECT("'TV_"&amp;B1501&amp;"'!C:C"),0)-_xlfn.XLOOKUP(H1501,INDIRECT("'TV_"&amp;B1501&amp;"'!B:B"),INDIRECT("'TV_"&amp;B1501&amp;"'!D:D"),0),""),"")</f>
        <v/>
      </c>
      <c r="L1501" s="102"/>
      <c r="M1501" s="102"/>
      <c r="N1501" s="123" t="str">
        <f t="shared" ca="1" si="28"/>
        <v/>
      </c>
      <c r="P1501" s="102"/>
      <c r="AD1501" s="146"/>
    </row>
    <row r="1502" spans="1:30" s="101" customFormat="1" ht="14.25" x14ac:dyDescent="0.3">
      <c r="A1502" s="76"/>
      <c r="C1502" s="152"/>
      <c r="I1502" s="123" t="str" cm="1">
        <f t="array" aca="1" ref="I1502" ca="1">IF(N1502="Ativo",IFERROR(_xlfn.XLOOKUP(H1502,INDIRECT("'TV_"&amp;B1502&amp;"'!B:B"),INDIRECT("'TV_"&amp;B1502&amp;"'!C:C"),0)-_xlfn.XLOOKUP(H1502,INDIRECT("'TV_"&amp;B1502&amp;"'!B:B"),INDIRECT("'TV_"&amp;B1502&amp;"'!D:D"),0),""),"")</f>
        <v/>
      </c>
      <c r="L1502" s="102"/>
      <c r="M1502" s="102"/>
      <c r="N1502" s="123" t="str">
        <f t="shared" ca="1" si="28"/>
        <v/>
      </c>
      <c r="P1502" s="102"/>
      <c r="AD1502" s="146"/>
    </row>
    <row r="1503" spans="1:30" s="101" customFormat="1" ht="14.25" x14ac:dyDescent="0.3">
      <c r="A1503" s="76"/>
      <c r="C1503" s="152"/>
      <c r="I1503" s="123" t="str" cm="1">
        <f t="array" aca="1" ref="I1503" ca="1">IF(N1503="Ativo",IFERROR(_xlfn.XLOOKUP(H1503,INDIRECT("'TV_"&amp;B1503&amp;"'!B:B"),INDIRECT("'TV_"&amp;B1503&amp;"'!C:C"),0)-_xlfn.XLOOKUP(H1503,INDIRECT("'TV_"&amp;B1503&amp;"'!B:B"),INDIRECT("'TV_"&amp;B1503&amp;"'!D:D"),0),""),"")</f>
        <v/>
      </c>
      <c r="L1503" s="102"/>
      <c r="M1503" s="102"/>
      <c r="N1503" s="123" t="str">
        <f t="shared" ca="1" si="28"/>
        <v/>
      </c>
      <c r="P1503" s="102"/>
      <c r="AD1503" s="146"/>
    </row>
    <row r="1504" spans="1:30" s="101" customFormat="1" ht="14.25" x14ac:dyDescent="0.3">
      <c r="A1504" s="76"/>
      <c r="C1504" s="152"/>
      <c r="I1504" s="123" t="str" cm="1">
        <f t="array" aca="1" ref="I1504" ca="1">IF(N1504="Ativo",IFERROR(_xlfn.XLOOKUP(H1504,INDIRECT("'TV_"&amp;B1504&amp;"'!B:B"),INDIRECT("'TV_"&amp;B1504&amp;"'!C:C"),0)-_xlfn.XLOOKUP(H1504,INDIRECT("'TV_"&amp;B1504&amp;"'!B:B"),INDIRECT("'TV_"&amp;B1504&amp;"'!D:D"),0),""),"")</f>
        <v/>
      </c>
      <c r="L1504" s="102"/>
      <c r="M1504" s="102"/>
      <c r="N1504" s="123" t="str">
        <f t="shared" ca="1" si="28"/>
        <v/>
      </c>
      <c r="P1504" s="102"/>
      <c r="AD1504" s="146"/>
    </row>
    <row r="1505" spans="1:30" s="101" customFormat="1" ht="14.25" x14ac:dyDescent="0.3">
      <c r="A1505" s="76"/>
      <c r="C1505" s="152"/>
      <c r="I1505" s="123" t="str" cm="1">
        <f t="array" aca="1" ref="I1505" ca="1">IF(N1505="Ativo",IFERROR(_xlfn.XLOOKUP(H1505,INDIRECT("'TV_"&amp;B1505&amp;"'!B:B"),INDIRECT("'TV_"&amp;B1505&amp;"'!C:C"),0)-_xlfn.XLOOKUP(H1505,INDIRECT("'TV_"&amp;B1505&amp;"'!B:B"),INDIRECT("'TV_"&amp;B1505&amp;"'!D:D"),0),""),"")</f>
        <v/>
      </c>
      <c r="L1505" s="102"/>
      <c r="M1505" s="102"/>
      <c r="N1505" s="123" t="str">
        <f t="shared" ca="1" si="28"/>
        <v/>
      </c>
      <c r="P1505" s="102"/>
      <c r="AD1505" s="146"/>
    </row>
    <row r="1506" spans="1:30" s="101" customFormat="1" ht="14.25" x14ac:dyDescent="0.3">
      <c r="A1506" s="76"/>
      <c r="C1506" s="152"/>
      <c r="I1506" s="123" t="str" cm="1">
        <f t="array" aca="1" ref="I1506" ca="1">IF(N1506="Ativo",IFERROR(_xlfn.XLOOKUP(H1506,INDIRECT("'TV_"&amp;B1506&amp;"'!B:B"),INDIRECT("'TV_"&amp;B1506&amp;"'!C:C"),0)-_xlfn.XLOOKUP(H1506,INDIRECT("'TV_"&amp;B1506&amp;"'!B:B"),INDIRECT("'TV_"&amp;B1506&amp;"'!D:D"),0),""),"")</f>
        <v/>
      </c>
      <c r="L1506" s="102"/>
      <c r="M1506" s="102"/>
      <c r="N1506" s="123" t="str">
        <f t="shared" ca="1" si="28"/>
        <v/>
      </c>
      <c r="P1506" s="102"/>
      <c r="AD1506" s="146"/>
    </row>
    <row r="1507" spans="1:30" s="101" customFormat="1" ht="14.25" x14ac:dyDescent="0.3">
      <c r="A1507" s="76"/>
      <c r="C1507" s="152"/>
      <c r="I1507" s="123" t="str" cm="1">
        <f t="array" aca="1" ref="I1507" ca="1">IF(N1507="Ativo",IFERROR(_xlfn.XLOOKUP(H1507,INDIRECT("'TV_"&amp;B1507&amp;"'!B:B"),INDIRECT("'TV_"&amp;B1507&amp;"'!C:C"),0)-_xlfn.XLOOKUP(H1507,INDIRECT("'TV_"&amp;B1507&amp;"'!B:B"),INDIRECT("'TV_"&amp;B1507&amp;"'!D:D"),0),""),"")</f>
        <v/>
      </c>
      <c r="L1507" s="102"/>
      <c r="M1507" s="102"/>
      <c r="N1507" s="123" t="str">
        <f t="shared" ca="1" si="28"/>
        <v/>
      </c>
      <c r="P1507" s="102"/>
      <c r="AD1507" s="146"/>
    </row>
    <row r="1508" spans="1:30" s="101" customFormat="1" ht="14.25" x14ac:dyDescent="0.3">
      <c r="A1508" s="76"/>
      <c r="C1508" s="152"/>
      <c r="I1508" s="123" t="str" cm="1">
        <f t="array" aca="1" ref="I1508" ca="1">IF(N1508="Ativo",IFERROR(_xlfn.XLOOKUP(H1508,INDIRECT("'TV_"&amp;B1508&amp;"'!B:B"),INDIRECT("'TV_"&amp;B1508&amp;"'!C:C"),0)-_xlfn.XLOOKUP(H1508,INDIRECT("'TV_"&amp;B1508&amp;"'!B:B"),INDIRECT("'TV_"&amp;B1508&amp;"'!D:D"),0),""),"")</f>
        <v/>
      </c>
      <c r="L1508" s="102"/>
      <c r="M1508" s="102"/>
      <c r="N1508" s="123" t="str">
        <f t="shared" ca="1" si="28"/>
        <v/>
      </c>
      <c r="P1508" s="102"/>
      <c r="AD1508" s="146"/>
    </row>
    <row r="1509" spans="1:30" s="101" customFormat="1" ht="14.25" x14ac:dyDescent="0.3">
      <c r="A1509" s="76"/>
      <c r="C1509" s="152"/>
      <c r="I1509" s="123" t="str" cm="1">
        <f t="array" aca="1" ref="I1509" ca="1">IF(N1509="Ativo",IFERROR(_xlfn.XLOOKUP(H1509,INDIRECT("'TV_"&amp;B1509&amp;"'!B:B"),INDIRECT("'TV_"&amp;B1509&amp;"'!C:C"),0)-_xlfn.XLOOKUP(H1509,INDIRECT("'TV_"&amp;B1509&amp;"'!B:B"),INDIRECT("'TV_"&amp;B1509&amp;"'!D:D"),0),""),"")</f>
        <v/>
      </c>
      <c r="L1509" s="102"/>
      <c r="M1509" s="102"/>
      <c r="N1509" s="123" t="str">
        <f t="shared" ca="1" si="28"/>
        <v/>
      </c>
      <c r="P1509" s="102"/>
      <c r="AD1509" s="146"/>
    </row>
    <row r="1510" spans="1:30" s="101" customFormat="1" ht="14.25" x14ac:dyDescent="0.3">
      <c r="A1510" s="76"/>
      <c r="C1510" s="152"/>
      <c r="I1510" s="105"/>
      <c r="L1510" s="102"/>
      <c r="M1510" s="102"/>
      <c r="N1510" s="123" t="str">
        <f t="shared" ca="1" si="28"/>
        <v/>
      </c>
      <c r="P1510" s="102"/>
      <c r="AD1510" s="146"/>
    </row>
    <row r="1511" spans="1:30" s="101" customFormat="1" ht="14.25" x14ac:dyDescent="0.3">
      <c r="A1511" s="76"/>
      <c r="C1511" s="152"/>
      <c r="I1511" s="105"/>
      <c r="L1511" s="102"/>
      <c r="M1511" s="102"/>
      <c r="N1511" s="123" t="str">
        <f t="shared" ca="1" si="28"/>
        <v/>
      </c>
      <c r="P1511" s="102"/>
      <c r="AD1511" s="146"/>
    </row>
    <row r="1512" spans="1:30" s="101" customFormat="1" ht="14.25" x14ac:dyDescent="0.3">
      <c r="A1512" s="76"/>
      <c r="C1512" s="152"/>
      <c r="I1512" s="105"/>
      <c r="L1512" s="102"/>
      <c r="M1512" s="102"/>
      <c r="N1512" s="123" t="str">
        <f t="shared" ca="1" si="28"/>
        <v/>
      </c>
      <c r="P1512" s="102"/>
      <c r="AD1512" s="146"/>
    </row>
    <row r="1513" spans="1:30" s="101" customFormat="1" ht="14.25" x14ac:dyDescent="0.3">
      <c r="A1513" s="76"/>
      <c r="C1513" s="152"/>
      <c r="I1513" s="105"/>
      <c r="L1513" s="102"/>
      <c r="M1513" s="102"/>
      <c r="N1513" s="123" t="str">
        <f t="shared" ca="1" si="28"/>
        <v/>
      </c>
      <c r="P1513" s="102"/>
      <c r="AD1513" s="146"/>
    </row>
    <row r="1514" spans="1:30" s="101" customFormat="1" ht="14.25" x14ac:dyDescent="0.3">
      <c r="A1514" s="76"/>
      <c r="C1514" s="152"/>
      <c r="I1514" s="105"/>
      <c r="L1514" s="102"/>
      <c r="M1514" s="102"/>
      <c r="N1514" s="123" t="str">
        <f t="shared" ca="1" si="28"/>
        <v/>
      </c>
      <c r="P1514" s="102"/>
      <c r="AD1514" s="146"/>
    </row>
    <row r="1515" spans="1:30" s="101" customFormat="1" ht="14.25" x14ac:dyDescent="0.3">
      <c r="A1515" s="76"/>
      <c r="C1515" s="152"/>
      <c r="I1515" s="105"/>
      <c r="L1515" s="102"/>
      <c r="M1515" s="102"/>
      <c r="N1515" s="123" t="str">
        <f t="shared" ca="1" si="28"/>
        <v/>
      </c>
      <c r="P1515" s="102"/>
      <c r="AD1515" s="146"/>
    </row>
    <row r="1516" spans="1:30" s="101" customFormat="1" ht="14.25" x14ac:dyDescent="0.3">
      <c r="A1516" s="76"/>
      <c r="C1516" s="152"/>
      <c r="I1516" s="105"/>
      <c r="L1516" s="102"/>
      <c r="M1516" s="102"/>
      <c r="N1516" s="123" t="str">
        <f t="shared" ca="1" si="28"/>
        <v/>
      </c>
      <c r="P1516" s="102"/>
      <c r="AD1516" s="146"/>
    </row>
    <row r="1517" spans="1:30" s="101" customFormat="1" ht="14.25" x14ac:dyDescent="0.3">
      <c r="A1517" s="76"/>
      <c r="C1517" s="152"/>
      <c r="I1517" s="105"/>
      <c r="L1517" s="102"/>
      <c r="M1517" s="102"/>
      <c r="N1517" s="123" t="str">
        <f t="shared" ca="1" si="28"/>
        <v/>
      </c>
      <c r="P1517" s="102"/>
      <c r="AD1517" s="146"/>
    </row>
    <row r="1518" spans="1:30" s="101" customFormat="1" ht="14.25" x14ac:dyDescent="0.3">
      <c r="A1518" s="76"/>
      <c r="C1518" s="152"/>
      <c r="I1518" s="105"/>
      <c r="L1518" s="102"/>
      <c r="M1518" s="102"/>
      <c r="N1518" s="123" t="str">
        <f t="shared" ca="1" si="28"/>
        <v/>
      </c>
      <c r="P1518" s="102"/>
      <c r="AD1518" s="146"/>
    </row>
    <row r="1519" spans="1:30" s="101" customFormat="1" ht="14.25" x14ac:dyDescent="0.3">
      <c r="A1519" s="76"/>
      <c r="C1519" s="152"/>
      <c r="I1519" s="105"/>
      <c r="L1519" s="102"/>
      <c r="M1519" s="102"/>
      <c r="N1519" s="123" t="str">
        <f t="shared" ca="1" si="28"/>
        <v/>
      </c>
      <c r="P1519" s="102"/>
      <c r="AD1519" s="146"/>
    </row>
    <row r="1520" spans="1:30" s="101" customFormat="1" ht="14.25" x14ac:dyDescent="0.3">
      <c r="A1520" s="76"/>
      <c r="C1520" s="152"/>
      <c r="I1520" s="105"/>
      <c r="L1520" s="102"/>
      <c r="M1520" s="102"/>
      <c r="N1520" s="123" t="str">
        <f t="shared" ca="1" si="28"/>
        <v/>
      </c>
      <c r="P1520" s="102"/>
      <c r="AD1520" s="146"/>
    </row>
    <row r="1521" spans="1:30" s="101" customFormat="1" ht="14.25" x14ac:dyDescent="0.3">
      <c r="A1521" s="76"/>
      <c r="C1521" s="152"/>
      <c r="I1521" s="105"/>
      <c r="L1521" s="102"/>
      <c r="M1521" s="102"/>
      <c r="N1521" s="123" t="str">
        <f t="shared" ca="1" si="28"/>
        <v/>
      </c>
      <c r="P1521" s="102"/>
      <c r="AD1521" s="146"/>
    </row>
    <row r="1522" spans="1:30" s="101" customFormat="1" ht="14.25" x14ac:dyDescent="0.3">
      <c r="A1522" s="76"/>
      <c r="C1522" s="152"/>
      <c r="I1522" s="105"/>
      <c r="L1522" s="102"/>
      <c r="M1522" s="102"/>
      <c r="N1522" s="123" t="str">
        <f t="shared" ca="1" si="28"/>
        <v/>
      </c>
      <c r="P1522" s="102"/>
      <c r="AD1522" s="146"/>
    </row>
    <row r="1523" spans="1:30" s="101" customFormat="1" ht="14.25" x14ac:dyDescent="0.3">
      <c r="A1523" s="76"/>
      <c r="C1523" s="152"/>
      <c r="I1523" s="105"/>
      <c r="L1523" s="102"/>
      <c r="M1523" s="102"/>
      <c r="N1523" s="123" t="str">
        <f t="shared" ca="1" si="28"/>
        <v/>
      </c>
      <c r="P1523" s="102"/>
      <c r="AD1523" s="146"/>
    </row>
    <row r="1524" spans="1:30" s="101" customFormat="1" ht="14.25" x14ac:dyDescent="0.3">
      <c r="A1524" s="76"/>
      <c r="C1524" s="152"/>
      <c r="I1524" s="105"/>
      <c r="L1524" s="102"/>
      <c r="M1524" s="102"/>
      <c r="N1524" s="123" t="str">
        <f t="shared" ca="1" si="28"/>
        <v/>
      </c>
      <c r="P1524" s="102"/>
      <c r="AD1524" s="146"/>
    </row>
    <row r="1525" spans="1:30" s="101" customFormat="1" ht="14.25" x14ac:dyDescent="0.3">
      <c r="A1525" s="76"/>
      <c r="C1525" s="152"/>
      <c r="I1525" s="105"/>
      <c r="L1525" s="102"/>
      <c r="M1525" s="102"/>
      <c r="N1525" s="123" t="str">
        <f t="shared" ca="1" si="28"/>
        <v/>
      </c>
      <c r="P1525" s="102"/>
      <c r="AD1525" s="146"/>
    </row>
    <row r="1526" spans="1:30" s="101" customFormat="1" ht="14.25" x14ac:dyDescent="0.3">
      <c r="A1526" s="76"/>
      <c r="C1526" s="152"/>
      <c r="I1526" s="105"/>
      <c r="L1526" s="102"/>
      <c r="M1526" s="102"/>
      <c r="N1526" s="123" t="str">
        <f t="shared" ca="1" si="28"/>
        <v/>
      </c>
      <c r="P1526" s="102"/>
      <c r="AD1526" s="146"/>
    </row>
    <row r="1527" spans="1:30" s="101" customFormat="1" ht="14.25" x14ac:dyDescent="0.3">
      <c r="A1527" s="76"/>
      <c r="C1527" s="152"/>
      <c r="I1527" s="105"/>
      <c r="L1527" s="102"/>
      <c r="M1527" s="102"/>
      <c r="N1527" s="123" t="str">
        <f t="shared" ca="1" si="28"/>
        <v/>
      </c>
      <c r="P1527" s="102"/>
      <c r="AD1527" s="146"/>
    </row>
    <row r="1528" spans="1:30" s="101" customFormat="1" ht="14.25" x14ac:dyDescent="0.3">
      <c r="A1528" s="76"/>
      <c r="C1528" s="152"/>
      <c r="I1528" s="105"/>
      <c r="L1528" s="102"/>
      <c r="M1528" s="102"/>
      <c r="N1528" s="123" t="str">
        <f t="shared" ca="1" si="28"/>
        <v/>
      </c>
      <c r="P1528" s="102"/>
      <c r="AD1528" s="146"/>
    </row>
    <row r="1529" spans="1:30" s="101" customFormat="1" ht="14.25" x14ac:dyDescent="0.3">
      <c r="A1529" s="76"/>
      <c r="C1529" s="152"/>
      <c r="I1529" s="105"/>
      <c r="L1529" s="102"/>
      <c r="M1529" s="102"/>
      <c r="N1529" s="123" t="str">
        <f t="shared" ca="1" si="28"/>
        <v/>
      </c>
      <c r="P1529" s="102"/>
      <c r="AD1529" s="146"/>
    </row>
    <row r="1530" spans="1:30" s="101" customFormat="1" ht="14.25" x14ac:dyDescent="0.3">
      <c r="A1530" s="76"/>
      <c r="C1530" s="152"/>
      <c r="I1530" s="105"/>
      <c r="L1530" s="102"/>
      <c r="M1530" s="102"/>
      <c r="N1530" s="123" t="str">
        <f t="shared" ca="1" si="28"/>
        <v/>
      </c>
      <c r="P1530" s="102"/>
      <c r="AD1530" s="146"/>
    </row>
    <row r="1531" spans="1:30" s="101" customFormat="1" ht="14.25" x14ac:dyDescent="0.3">
      <c r="A1531" s="76"/>
      <c r="C1531" s="152"/>
      <c r="I1531" s="105"/>
      <c r="L1531" s="102"/>
      <c r="M1531" s="102"/>
      <c r="N1531" s="123" t="str">
        <f t="shared" ca="1" si="28"/>
        <v/>
      </c>
      <c r="P1531" s="102"/>
      <c r="AD1531" s="146"/>
    </row>
    <row r="1532" spans="1:30" s="101" customFormat="1" ht="14.25" x14ac:dyDescent="0.3">
      <c r="A1532" s="76"/>
      <c r="C1532" s="152"/>
      <c r="I1532" s="105"/>
      <c r="L1532" s="102"/>
      <c r="M1532" s="102"/>
      <c r="N1532" s="123" t="str">
        <f t="shared" ca="1" si="28"/>
        <v/>
      </c>
      <c r="P1532" s="102"/>
      <c r="AD1532" s="146"/>
    </row>
    <row r="1533" spans="1:30" s="101" customFormat="1" ht="14.25" x14ac:dyDescent="0.3">
      <c r="A1533" s="76"/>
      <c r="C1533" s="152"/>
      <c r="I1533" s="105"/>
      <c r="L1533" s="102"/>
      <c r="M1533" s="102"/>
      <c r="N1533" s="123" t="str">
        <f t="shared" ca="1" si="28"/>
        <v/>
      </c>
      <c r="P1533" s="102"/>
      <c r="AD1533" s="146"/>
    </row>
    <row r="1534" spans="1:30" s="101" customFormat="1" ht="14.25" x14ac:dyDescent="0.3">
      <c r="A1534" s="76"/>
      <c r="C1534" s="152"/>
      <c r="I1534" s="105"/>
      <c r="L1534" s="102"/>
      <c r="M1534" s="102"/>
      <c r="N1534" s="123" t="str">
        <f t="shared" ca="1" si="28"/>
        <v/>
      </c>
      <c r="P1534" s="102"/>
      <c r="AD1534" s="146"/>
    </row>
    <row r="1535" spans="1:30" s="101" customFormat="1" ht="14.25" x14ac:dyDescent="0.3">
      <c r="A1535" s="76"/>
      <c r="C1535" s="152"/>
      <c r="I1535" s="105"/>
      <c r="L1535" s="102"/>
      <c r="M1535" s="102"/>
      <c r="N1535" s="123" t="str">
        <f t="shared" ca="1" si="28"/>
        <v/>
      </c>
      <c r="P1535" s="102"/>
      <c r="AD1535" s="146"/>
    </row>
    <row r="1536" spans="1:30" s="101" customFormat="1" ht="14.25" x14ac:dyDescent="0.3">
      <c r="A1536" s="76"/>
      <c r="C1536" s="152"/>
      <c r="I1536" s="105"/>
      <c r="L1536" s="102"/>
      <c r="M1536" s="102"/>
      <c r="N1536" s="123" t="str">
        <f t="shared" ca="1" si="28"/>
        <v/>
      </c>
      <c r="P1536" s="102"/>
      <c r="AD1536" s="146"/>
    </row>
    <row r="1537" spans="1:30" s="101" customFormat="1" ht="14.25" x14ac:dyDescent="0.3">
      <c r="A1537" s="76"/>
      <c r="C1537" s="152"/>
      <c r="I1537" s="105"/>
      <c r="L1537" s="102"/>
      <c r="M1537" s="102"/>
      <c r="N1537" s="123" t="str">
        <f t="shared" ca="1" si="28"/>
        <v/>
      </c>
      <c r="P1537" s="102"/>
      <c r="AD1537" s="146"/>
    </row>
    <row r="1538" spans="1:30" s="101" customFormat="1" ht="14.25" x14ac:dyDescent="0.3">
      <c r="A1538" s="76"/>
      <c r="C1538" s="152"/>
      <c r="I1538" s="105"/>
      <c r="L1538" s="102"/>
      <c r="M1538" s="102"/>
      <c r="N1538" s="123" t="str">
        <f t="shared" ca="1" si="28"/>
        <v/>
      </c>
      <c r="P1538" s="102"/>
      <c r="AD1538" s="146"/>
    </row>
    <row r="1539" spans="1:30" s="101" customFormat="1" ht="14.25" x14ac:dyDescent="0.3">
      <c r="A1539" s="76"/>
      <c r="C1539" s="152"/>
      <c r="I1539" s="105"/>
      <c r="L1539" s="102"/>
      <c r="M1539" s="102"/>
      <c r="N1539" s="123" t="str">
        <f t="shared" ca="1" si="28"/>
        <v/>
      </c>
      <c r="P1539" s="102"/>
      <c r="AD1539" s="146"/>
    </row>
    <row r="1540" spans="1:30" s="101" customFormat="1" ht="14.25" x14ac:dyDescent="0.3">
      <c r="A1540" s="76"/>
      <c r="C1540" s="152"/>
      <c r="I1540" s="105"/>
      <c r="L1540" s="102"/>
      <c r="M1540" s="102"/>
      <c r="N1540" s="123" t="str">
        <f t="shared" ca="1" si="28"/>
        <v/>
      </c>
      <c r="P1540" s="102"/>
      <c r="AD1540" s="146"/>
    </row>
    <row r="1541" spans="1:30" s="101" customFormat="1" ht="14.25" x14ac:dyDescent="0.3">
      <c r="A1541" s="76"/>
      <c r="C1541" s="152"/>
      <c r="I1541" s="105"/>
      <c r="L1541" s="102"/>
      <c r="M1541" s="102"/>
      <c r="N1541" s="123" t="str">
        <f t="shared" ca="1" si="28"/>
        <v/>
      </c>
      <c r="P1541" s="102"/>
      <c r="AD1541" s="146"/>
    </row>
    <row r="1542" spans="1:30" s="101" customFormat="1" ht="14.25" x14ac:dyDescent="0.3">
      <c r="A1542" s="76"/>
      <c r="C1542" s="152"/>
      <c r="I1542" s="105"/>
      <c r="L1542" s="102"/>
      <c r="M1542" s="102"/>
      <c r="N1542" s="123" t="str">
        <f t="shared" ca="1" si="28"/>
        <v/>
      </c>
      <c r="P1542" s="102"/>
      <c r="AD1542" s="146"/>
    </row>
    <row r="1543" spans="1:30" s="101" customFormat="1" ht="14.25" x14ac:dyDescent="0.3">
      <c r="A1543" s="76"/>
      <c r="C1543" s="152"/>
      <c r="I1543" s="105"/>
      <c r="L1543" s="102"/>
      <c r="M1543" s="102"/>
      <c r="N1543" s="123" t="str">
        <f t="shared" ca="1" si="28"/>
        <v/>
      </c>
      <c r="P1543" s="102"/>
      <c r="AD1543" s="146"/>
    </row>
    <row r="1544" spans="1:30" s="101" customFormat="1" ht="14.25" x14ac:dyDescent="0.3">
      <c r="A1544" s="76"/>
      <c r="C1544" s="152"/>
      <c r="I1544" s="105"/>
      <c r="L1544" s="102"/>
      <c r="M1544" s="102"/>
      <c r="N1544" s="123" t="str">
        <f t="shared" ca="1" si="28"/>
        <v/>
      </c>
      <c r="P1544" s="102"/>
      <c r="AD1544" s="146"/>
    </row>
    <row r="1545" spans="1:30" s="101" customFormat="1" ht="14.25" x14ac:dyDescent="0.3">
      <c r="A1545" s="76"/>
      <c r="C1545" s="152"/>
      <c r="I1545" s="105"/>
      <c r="L1545" s="102"/>
      <c r="M1545" s="102"/>
      <c r="N1545" s="123" t="str">
        <f t="shared" ca="1" si="28"/>
        <v/>
      </c>
      <c r="P1545" s="102"/>
      <c r="AD1545" s="146"/>
    </row>
    <row r="1546" spans="1:30" s="101" customFormat="1" ht="14.25" x14ac:dyDescent="0.3">
      <c r="A1546" s="76"/>
      <c r="C1546" s="152"/>
      <c r="I1546" s="105"/>
      <c r="L1546" s="102"/>
      <c r="M1546" s="102"/>
      <c r="N1546" s="123" t="str">
        <f t="shared" ca="1" si="28"/>
        <v/>
      </c>
      <c r="P1546" s="102"/>
      <c r="AD1546" s="146"/>
    </row>
    <row r="1547" spans="1:30" s="101" customFormat="1" ht="14.25" x14ac:dyDescent="0.3">
      <c r="A1547" s="76"/>
      <c r="C1547" s="152"/>
      <c r="I1547" s="105"/>
      <c r="L1547" s="102"/>
      <c r="M1547" s="102"/>
      <c r="N1547" s="123" t="str">
        <f t="shared" ca="1" si="28"/>
        <v/>
      </c>
      <c r="P1547" s="102"/>
      <c r="AD1547" s="146"/>
    </row>
    <row r="1548" spans="1:30" s="101" customFormat="1" ht="14.25" x14ac:dyDescent="0.3">
      <c r="A1548" s="76"/>
      <c r="C1548" s="152"/>
      <c r="I1548" s="105"/>
      <c r="L1548" s="102"/>
      <c r="M1548" s="102"/>
      <c r="N1548" s="123" t="str">
        <f t="shared" ca="1" si="28"/>
        <v/>
      </c>
      <c r="P1548" s="102"/>
      <c r="AD1548" s="146"/>
    </row>
    <row r="1549" spans="1:30" s="101" customFormat="1" ht="14.25" x14ac:dyDescent="0.3">
      <c r="A1549" s="76"/>
      <c r="C1549" s="152"/>
      <c r="I1549" s="105"/>
      <c r="L1549" s="102"/>
      <c r="M1549" s="102"/>
      <c r="N1549" s="123" t="str">
        <f t="shared" ca="1" si="28"/>
        <v/>
      </c>
      <c r="P1549" s="102"/>
      <c r="AD1549" s="146"/>
    </row>
    <row r="1550" spans="1:30" s="101" customFormat="1" ht="14.25" x14ac:dyDescent="0.3">
      <c r="A1550" s="76"/>
      <c r="C1550" s="152"/>
      <c r="I1550" s="105"/>
      <c r="L1550" s="102"/>
      <c r="M1550" s="102"/>
      <c r="N1550" s="123" t="str">
        <f t="shared" ca="1" si="28"/>
        <v/>
      </c>
      <c r="P1550" s="102"/>
      <c r="AD1550" s="146"/>
    </row>
    <row r="1551" spans="1:30" s="101" customFormat="1" ht="14.25" x14ac:dyDescent="0.3">
      <c r="A1551" s="76"/>
      <c r="C1551" s="152"/>
      <c r="I1551" s="105"/>
      <c r="L1551" s="102"/>
      <c r="M1551" s="102"/>
      <c r="N1551" s="123" t="str">
        <f t="shared" ca="1" si="28"/>
        <v/>
      </c>
      <c r="P1551" s="102"/>
      <c r="AD1551" s="146"/>
    </row>
    <row r="1552" spans="1:30" s="101" customFormat="1" ht="14.25" x14ac:dyDescent="0.3">
      <c r="A1552" s="76"/>
      <c r="C1552" s="152"/>
      <c r="I1552" s="105"/>
      <c r="L1552" s="102"/>
      <c r="M1552" s="102"/>
      <c r="N1552" s="123" t="str">
        <f t="shared" ca="1" si="28"/>
        <v/>
      </c>
      <c r="P1552" s="102"/>
      <c r="AD1552" s="146"/>
    </row>
    <row r="1553" spans="1:30" s="101" customFormat="1" ht="14.25" x14ac:dyDescent="0.3">
      <c r="A1553" s="76"/>
      <c r="C1553" s="152"/>
      <c r="I1553" s="105"/>
      <c r="L1553" s="102"/>
      <c r="M1553" s="102"/>
      <c r="N1553" s="123" t="str">
        <f t="shared" ca="1" si="28"/>
        <v/>
      </c>
      <c r="P1553" s="102"/>
      <c r="AD1553" s="146"/>
    </row>
    <row r="1554" spans="1:30" s="101" customFormat="1" ht="14.25" x14ac:dyDescent="0.3">
      <c r="A1554" s="76"/>
      <c r="C1554" s="152"/>
      <c r="I1554" s="105"/>
      <c r="L1554" s="102"/>
      <c r="M1554" s="102"/>
      <c r="N1554" s="123" t="str">
        <f t="shared" ca="1" si="28"/>
        <v/>
      </c>
      <c r="P1554" s="102"/>
      <c r="AD1554" s="146"/>
    </row>
    <row r="1555" spans="1:30" s="101" customFormat="1" ht="14.25" x14ac:dyDescent="0.3">
      <c r="A1555" s="76"/>
      <c r="C1555" s="152"/>
      <c r="I1555" s="105"/>
      <c r="L1555" s="102"/>
      <c r="M1555" s="102"/>
      <c r="N1555" s="123" t="str">
        <f t="shared" ca="1" si="28"/>
        <v/>
      </c>
      <c r="P1555" s="102"/>
      <c r="AD1555" s="146"/>
    </row>
    <row r="1556" spans="1:30" s="101" customFormat="1" ht="14.25" x14ac:dyDescent="0.3">
      <c r="A1556" s="76"/>
      <c r="C1556" s="152"/>
      <c r="I1556" s="105"/>
      <c r="L1556" s="102"/>
      <c r="M1556" s="102"/>
      <c r="N1556" s="123" t="str">
        <f t="shared" ca="1" si="28"/>
        <v/>
      </c>
      <c r="P1556" s="102"/>
      <c r="AD1556" s="146"/>
    </row>
    <row r="1557" spans="1:30" s="101" customFormat="1" ht="14.25" x14ac:dyDescent="0.3">
      <c r="A1557" s="76"/>
      <c r="C1557" s="152"/>
      <c r="I1557" s="105"/>
      <c r="L1557" s="102"/>
      <c r="M1557" s="102"/>
      <c r="N1557" s="123" t="str">
        <f t="shared" ca="1" si="28"/>
        <v/>
      </c>
      <c r="P1557" s="102"/>
      <c r="AD1557" s="146"/>
    </row>
    <row r="1558" spans="1:30" s="101" customFormat="1" ht="14.25" x14ac:dyDescent="0.3">
      <c r="A1558" s="76"/>
      <c r="C1558" s="152"/>
      <c r="I1558" s="105"/>
      <c r="L1558" s="102"/>
      <c r="M1558" s="102"/>
      <c r="N1558" s="123" t="str">
        <f t="shared" ca="1" si="28"/>
        <v/>
      </c>
      <c r="P1558" s="102"/>
      <c r="AD1558" s="146"/>
    </row>
    <row r="1559" spans="1:30" s="101" customFormat="1" ht="14.25" x14ac:dyDescent="0.3">
      <c r="A1559" s="76"/>
      <c r="C1559" s="152"/>
      <c r="I1559" s="105"/>
      <c r="L1559" s="102"/>
      <c r="M1559" s="102"/>
      <c r="N1559" s="123" t="str">
        <f t="shared" ref="N1559:N1622" ca="1" si="29">IF(M1559="","",IF(O1559="Em negociação",IF(TODAY()-L1559&gt;5,"Inativo","Ativo"),IF(O1559="Instalado",IF(IF(K$2=FALSE,I$1,TODAY())&lt;=M1559,"Ativo","Inativo"),IF(O1559="Fechamento",IF(IF(K$2=FALSE,I$1,TODAY())&lt;=M1559,"Ativo","Inativo"),"Inativo"))))</f>
        <v/>
      </c>
      <c r="P1559" s="102"/>
      <c r="AD1559" s="146"/>
    </row>
    <row r="1560" spans="1:30" s="101" customFormat="1" ht="14.25" x14ac:dyDescent="0.3">
      <c r="A1560" s="76"/>
      <c r="C1560" s="152"/>
      <c r="I1560" s="105"/>
      <c r="L1560" s="102"/>
      <c r="M1560" s="102"/>
      <c r="N1560" s="123" t="str">
        <f t="shared" ca="1" si="29"/>
        <v/>
      </c>
      <c r="P1560" s="102"/>
      <c r="AD1560" s="146"/>
    </row>
    <row r="1561" spans="1:30" s="101" customFormat="1" ht="14.25" x14ac:dyDescent="0.3">
      <c r="A1561" s="76"/>
      <c r="C1561" s="152"/>
      <c r="I1561" s="105"/>
      <c r="L1561" s="102"/>
      <c r="M1561" s="102"/>
      <c r="N1561" s="123" t="str">
        <f t="shared" ca="1" si="29"/>
        <v/>
      </c>
      <c r="P1561" s="102"/>
      <c r="AD1561" s="146"/>
    </row>
    <row r="1562" spans="1:30" s="101" customFormat="1" ht="14.25" x14ac:dyDescent="0.3">
      <c r="A1562" s="76"/>
      <c r="C1562" s="152"/>
      <c r="I1562" s="105"/>
      <c r="L1562" s="102"/>
      <c r="M1562" s="102"/>
      <c r="N1562" s="123" t="str">
        <f t="shared" ca="1" si="29"/>
        <v/>
      </c>
      <c r="P1562" s="102"/>
      <c r="AD1562" s="146"/>
    </row>
    <row r="1563" spans="1:30" s="101" customFormat="1" ht="14.25" x14ac:dyDescent="0.3">
      <c r="A1563" s="76"/>
      <c r="C1563" s="152"/>
      <c r="I1563" s="105"/>
      <c r="L1563" s="102"/>
      <c r="M1563" s="102"/>
      <c r="N1563" s="123" t="str">
        <f t="shared" ca="1" si="29"/>
        <v/>
      </c>
      <c r="P1563" s="102"/>
      <c r="AD1563" s="146"/>
    </row>
    <row r="1564" spans="1:30" s="101" customFormat="1" ht="14.25" x14ac:dyDescent="0.3">
      <c r="A1564" s="76"/>
      <c r="C1564" s="152"/>
      <c r="I1564" s="105"/>
      <c r="L1564" s="102"/>
      <c r="M1564" s="102"/>
      <c r="N1564" s="123" t="str">
        <f t="shared" ca="1" si="29"/>
        <v/>
      </c>
      <c r="P1564" s="102"/>
      <c r="AD1564" s="146"/>
    </row>
    <row r="1565" spans="1:30" s="101" customFormat="1" ht="14.25" x14ac:dyDescent="0.3">
      <c r="A1565" s="76"/>
      <c r="C1565" s="152"/>
      <c r="I1565" s="105"/>
      <c r="L1565" s="102"/>
      <c r="M1565" s="102"/>
      <c r="N1565" s="123" t="str">
        <f t="shared" ca="1" si="29"/>
        <v/>
      </c>
      <c r="P1565" s="102"/>
      <c r="AD1565" s="146"/>
    </row>
    <row r="1566" spans="1:30" s="101" customFormat="1" ht="14.25" x14ac:dyDescent="0.3">
      <c r="A1566" s="76"/>
      <c r="C1566" s="152"/>
      <c r="I1566" s="105"/>
      <c r="L1566" s="102"/>
      <c r="M1566" s="102"/>
      <c r="N1566" s="123" t="str">
        <f t="shared" ca="1" si="29"/>
        <v/>
      </c>
      <c r="P1566" s="102"/>
      <c r="AD1566" s="146"/>
    </row>
    <row r="1567" spans="1:30" s="101" customFormat="1" ht="14.25" x14ac:dyDescent="0.3">
      <c r="A1567" s="76"/>
      <c r="C1567" s="152"/>
      <c r="I1567" s="105"/>
      <c r="L1567" s="102"/>
      <c r="M1567" s="102"/>
      <c r="N1567" s="123" t="str">
        <f t="shared" ca="1" si="29"/>
        <v/>
      </c>
      <c r="P1567" s="102"/>
      <c r="AD1567" s="146"/>
    </row>
    <row r="1568" spans="1:30" s="101" customFormat="1" ht="14.25" x14ac:dyDescent="0.3">
      <c r="A1568" s="76"/>
      <c r="C1568" s="152"/>
      <c r="I1568" s="105"/>
      <c r="L1568" s="102"/>
      <c r="M1568" s="102"/>
      <c r="N1568" s="123" t="str">
        <f t="shared" ca="1" si="29"/>
        <v/>
      </c>
      <c r="P1568" s="102"/>
      <c r="AD1568" s="146"/>
    </row>
    <row r="1569" spans="1:30" s="101" customFormat="1" ht="14.25" x14ac:dyDescent="0.3">
      <c r="A1569" s="76"/>
      <c r="C1569" s="152"/>
      <c r="I1569" s="105"/>
      <c r="L1569" s="102"/>
      <c r="M1569" s="102"/>
      <c r="N1569" s="123" t="str">
        <f t="shared" ca="1" si="29"/>
        <v/>
      </c>
      <c r="P1569" s="102"/>
      <c r="AD1569" s="146"/>
    </row>
    <row r="1570" spans="1:30" s="101" customFormat="1" ht="14.25" x14ac:dyDescent="0.3">
      <c r="A1570" s="76"/>
      <c r="C1570" s="152"/>
      <c r="I1570" s="105"/>
      <c r="L1570" s="102"/>
      <c r="M1570" s="102"/>
      <c r="N1570" s="123" t="str">
        <f t="shared" ca="1" si="29"/>
        <v/>
      </c>
      <c r="P1570" s="102"/>
      <c r="AD1570" s="146"/>
    </row>
    <row r="1571" spans="1:30" s="101" customFormat="1" ht="14.25" x14ac:dyDescent="0.3">
      <c r="A1571" s="76"/>
      <c r="C1571" s="152"/>
      <c r="I1571" s="105"/>
      <c r="L1571" s="102"/>
      <c r="M1571" s="102"/>
      <c r="N1571" s="123" t="str">
        <f t="shared" ca="1" si="29"/>
        <v/>
      </c>
      <c r="P1571" s="102"/>
      <c r="AD1571" s="146"/>
    </row>
    <row r="1572" spans="1:30" s="101" customFormat="1" ht="14.25" x14ac:dyDescent="0.3">
      <c r="A1572" s="76"/>
      <c r="C1572" s="152"/>
      <c r="I1572" s="105"/>
      <c r="L1572" s="102"/>
      <c r="M1572" s="102"/>
      <c r="N1572" s="123" t="str">
        <f t="shared" ca="1" si="29"/>
        <v/>
      </c>
      <c r="P1572" s="102"/>
      <c r="AD1572" s="146"/>
    </row>
    <row r="1573" spans="1:30" s="101" customFormat="1" ht="14.25" x14ac:dyDescent="0.3">
      <c r="A1573" s="76"/>
      <c r="C1573" s="152"/>
      <c r="I1573" s="105"/>
      <c r="L1573" s="102"/>
      <c r="M1573" s="102"/>
      <c r="N1573" s="123" t="str">
        <f t="shared" ca="1" si="29"/>
        <v/>
      </c>
      <c r="P1573" s="102"/>
      <c r="AD1573" s="146"/>
    </row>
    <row r="1574" spans="1:30" s="101" customFormat="1" ht="14.25" x14ac:dyDescent="0.3">
      <c r="A1574" s="76"/>
      <c r="C1574" s="152"/>
      <c r="I1574" s="105"/>
      <c r="L1574" s="102"/>
      <c r="M1574" s="102"/>
      <c r="N1574" s="123" t="str">
        <f t="shared" ca="1" si="29"/>
        <v/>
      </c>
      <c r="P1574" s="102"/>
      <c r="AD1574" s="146"/>
    </row>
    <row r="1575" spans="1:30" s="101" customFormat="1" ht="14.25" x14ac:dyDescent="0.3">
      <c r="A1575" s="76"/>
      <c r="C1575" s="152"/>
      <c r="I1575" s="105"/>
      <c r="L1575" s="102"/>
      <c r="M1575" s="102"/>
      <c r="N1575" s="123" t="str">
        <f t="shared" ca="1" si="29"/>
        <v/>
      </c>
      <c r="P1575" s="102"/>
      <c r="AD1575" s="146"/>
    </row>
    <row r="1576" spans="1:30" s="101" customFormat="1" ht="14.25" x14ac:dyDescent="0.3">
      <c r="A1576" s="76"/>
      <c r="C1576" s="152"/>
      <c r="I1576" s="105"/>
      <c r="L1576" s="102"/>
      <c r="M1576" s="102"/>
      <c r="N1576" s="123" t="str">
        <f t="shared" ca="1" si="29"/>
        <v/>
      </c>
      <c r="P1576" s="102"/>
      <c r="AD1576" s="146"/>
    </row>
    <row r="1577" spans="1:30" s="101" customFormat="1" ht="14.25" x14ac:dyDescent="0.3">
      <c r="A1577" s="76"/>
      <c r="C1577" s="152"/>
      <c r="I1577" s="105"/>
      <c r="L1577" s="102"/>
      <c r="M1577" s="102"/>
      <c r="N1577" s="123" t="str">
        <f t="shared" ca="1" si="29"/>
        <v/>
      </c>
      <c r="P1577" s="102"/>
      <c r="AD1577" s="146"/>
    </row>
    <row r="1578" spans="1:30" s="101" customFormat="1" ht="14.25" x14ac:dyDescent="0.3">
      <c r="A1578" s="76"/>
      <c r="C1578" s="152"/>
      <c r="I1578" s="105"/>
      <c r="L1578" s="102"/>
      <c r="M1578" s="102"/>
      <c r="N1578" s="123" t="str">
        <f t="shared" ca="1" si="29"/>
        <v/>
      </c>
      <c r="P1578" s="102"/>
      <c r="AD1578" s="146"/>
    </row>
    <row r="1579" spans="1:30" s="101" customFormat="1" ht="14.25" x14ac:dyDescent="0.3">
      <c r="A1579" s="76"/>
      <c r="C1579" s="152"/>
      <c r="I1579" s="105"/>
      <c r="L1579" s="102"/>
      <c r="M1579" s="102"/>
      <c r="N1579" s="123" t="str">
        <f t="shared" ca="1" si="29"/>
        <v/>
      </c>
      <c r="P1579" s="102"/>
      <c r="AD1579" s="146"/>
    </row>
    <row r="1580" spans="1:30" s="101" customFormat="1" ht="14.25" x14ac:dyDescent="0.3">
      <c r="A1580" s="76"/>
      <c r="C1580" s="152"/>
      <c r="I1580" s="105"/>
      <c r="L1580" s="102"/>
      <c r="M1580" s="102"/>
      <c r="N1580" s="123" t="str">
        <f t="shared" ca="1" si="29"/>
        <v/>
      </c>
      <c r="P1580" s="102"/>
      <c r="AD1580" s="146"/>
    </row>
    <row r="1581" spans="1:30" s="101" customFormat="1" ht="14.25" x14ac:dyDescent="0.3">
      <c r="A1581" s="76"/>
      <c r="C1581" s="152"/>
      <c r="I1581" s="105"/>
      <c r="L1581" s="102"/>
      <c r="M1581" s="102"/>
      <c r="N1581" s="123" t="str">
        <f t="shared" ca="1" si="29"/>
        <v/>
      </c>
      <c r="P1581" s="102"/>
      <c r="AD1581" s="146"/>
    </row>
    <row r="1582" spans="1:30" s="101" customFormat="1" ht="14.25" x14ac:dyDescent="0.3">
      <c r="A1582" s="76"/>
      <c r="C1582" s="152"/>
      <c r="I1582" s="105"/>
      <c r="L1582" s="102"/>
      <c r="M1582" s="102"/>
      <c r="N1582" s="123" t="str">
        <f t="shared" ca="1" si="29"/>
        <v/>
      </c>
      <c r="P1582" s="102"/>
      <c r="AD1582" s="146"/>
    </row>
    <row r="1583" spans="1:30" s="101" customFormat="1" ht="14.25" x14ac:dyDescent="0.3">
      <c r="A1583" s="76"/>
      <c r="C1583" s="152"/>
      <c r="I1583" s="105"/>
      <c r="L1583" s="102"/>
      <c r="M1583" s="102"/>
      <c r="N1583" s="123" t="str">
        <f t="shared" ca="1" si="29"/>
        <v/>
      </c>
      <c r="P1583" s="102"/>
      <c r="AD1583" s="146"/>
    </row>
    <row r="1584" spans="1:30" s="101" customFormat="1" ht="14.25" x14ac:dyDescent="0.3">
      <c r="A1584" s="76"/>
      <c r="C1584" s="152"/>
      <c r="I1584" s="105"/>
      <c r="L1584" s="102"/>
      <c r="M1584" s="102"/>
      <c r="N1584" s="123" t="str">
        <f t="shared" ca="1" si="29"/>
        <v/>
      </c>
      <c r="P1584" s="102"/>
      <c r="AD1584" s="146"/>
    </row>
    <row r="1585" spans="1:30" s="101" customFormat="1" ht="14.25" x14ac:dyDescent="0.3">
      <c r="A1585" s="76"/>
      <c r="C1585" s="152"/>
      <c r="I1585" s="105"/>
      <c r="L1585" s="102"/>
      <c r="M1585" s="102"/>
      <c r="N1585" s="123" t="str">
        <f t="shared" ca="1" si="29"/>
        <v/>
      </c>
      <c r="P1585" s="102"/>
      <c r="AD1585" s="146"/>
    </row>
    <row r="1586" spans="1:30" s="101" customFormat="1" ht="14.25" x14ac:dyDescent="0.3">
      <c r="A1586" s="76"/>
      <c r="C1586" s="152"/>
      <c r="I1586" s="105"/>
      <c r="L1586" s="102"/>
      <c r="M1586" s="102"/>
      <c r="N1586" s="123" t="str">
        <f t="shared" ca="1" si="29"/>
        <v/>
      </c>
      <c r="P1586" s="102"/>
      <c r="AD1586" s="146"/>
    </row>
    <row r="1587" spans="1:30" s="101" customFormat="1" ht="14.25" x14ac:dyDescent="0.3">
      <c r="A1587" s="76"/>
      <c r="C1587" s="152"/>
      <c r="I1587" s="105"/>
      <c r="L1587" s="102"/>
      <c r="M1587" s="102"/>
      <c r="N1587" s="123" t="str">
        <f t="shared" ca="1" si="29"/>
        <v/>
      </c>
      <c r="P1587" s="102"/>
      <c r="AD1587" s="146"/>
    </row>
    <row r="1588" spans="1:30" s="101" customFormat="1" ht="14.25" x14ac:dyDescent="0.3">
      <c r="A1588" s="76"/>
      <c r="C1588" s="152"/>
      <c r="I1588" s="105"/>
      <c r="L1588" s="102"/>
      <c r="M1588" s="102"/>
      <c r="N1588" s="123" t="str">
        <f t="shared" ca="1" si="29"/>
        <v/>
      </c>
      <c r="P1588" s="102"/>
      <c r="AD1588" s="146"/>
    </row>
    <row r="1589" spans="1:30" s="101" customFormat="1" ht="14.25" x14ac:dyDescent="0.3">
      <c r="A1589" s="76"/>
      <c r="C1589" s="152"/>
      <c r="I1589" s="105"/>
      <c r="L1589" s="102"/>
      <c r="M1589" s="102"/>
      <c r="N1589" s="123" t="str">
        <f t="shared" ca="1" si="29"/>
        <v/>
      </c>
      <c r="P1589" s="102"/>
      <c r="AD1589" s="146"/>
    </row>
    <row r="1590" spans="1:30" s="101" customFormat="1" ht="14.25" x14ac:dyDescent="0.3">
      <c r="A1590" s="76"/>
      <c r="C1590" s="152"/>
      <c r="I1590" s="105"/>
      <c r="L1590" s="102"/>
      <c r="M1590" s="102"/>
      <c r="N1590" s="123" t="str">
        <f t="shared" ca="1" si="29"/>
        <v/>
      </c>
      <c r="P1590" s="102"/>
      <c r="AD1590" s="146"/>
    </row>
    <row r="1591" spans="1:30" s="101" customFormat="1" ht="14.25" x14ac:dyDescent="0.3">
      <c r="A1591" s="76"/>
      <c r="C1591" s="152"/>
      <c r="I1591" s="105"/>
      <c r="L1591" s="102"/>
      <c r="M1591" s="102"/>
      <c r="N1591" s="123" t="str">
        <f t="shared" ca="1" si="29"/>
        <v/>
      </c>
      <c r="P1591" s="102"/>
      <c r="AD1591" s="146"/>
    </row>
    <row r="1592" spans="1:30" s="101" customFormat="1" ht="14.25" x14ac:dyDescent="0.3">
      <c r="A1592" s="76"/>
      <c r="C1592" s="152"/>
      <c r="I1592" s="105"/>
      <c r="L1592" s="102"/>
      <c r="M1592" s="102"/>
      <c r="N1592" s="123" t="str">
        <f t="shared" ca="1" si="29"/>
        <v/>
      </c>
      <c r="P1592" s="102"/>
      <c r="AD1592" s="146"/>
    </row>
    <row r="1593" spans="1:30" s="101" customFormat="1" ht="14.25" x14ac:dyDescent="0.3">
      <c r="A1593" s="76"/>
      <c r="C1593" s="152"/>
      <c r="I1593" s="105"/>
      <c r="L1593" s="102"/>
      <c r="M1593" s="102"/>
      <c r="N1593" s="123" t="str">
        <f t="shared" ca="1" si="29"/>
        <v/>
      </c>
      <c r="P1593" s="102"/>
      <c r="AD1593" s="146"/>
    </row>
    <row r="1594" spans="1:30" s="101" customFormat="1" ht="14.25" x14ac:dyDescent="0.3">
      <c r="A1594" s="76"/>
      <c r="C1594" s="152"/>
      <c r="I1594" s="105"/>
      <c r="L1594" s="102"/>
      <c r="M1594" s="102"/>
      <c r="N1594" s="123" t="str">
        <f t="shared" ca="1" si="29"/>
        <v/>
      </c>
      <c r="P1594" s="102"/>
      <c r="AD1594" s="146"/>
    </row>
    <row r="1595" spans="1:30" s="101" customFormat="1" ht="14.25" x14ac:dyDescent="0.3">
      <c r="A1595" s="76"/>
      <c r="C1595" s="152"/>
      <c r="I1595" s="105"/>
      <c r="L1595" s="102"/>
      <c r="M1595" s="102"/>
      <c r="N1595" s="123" t="str">
        <f t="shared" ca="1" si="29"/>
        <v/>
      </c>
      <c r="P1595" s="102"/>
      <c r="AD1595" s="146"/>
    </row>
    <row r="1596" spans="1:30" s="101" customFormat="1" ht="14.25" x14ac:dyDescent="0.3">
      <c r="A1596" s="76"/>
      <c r="C1596" s="152"/>
      <c r="I1596" s="105"/>
      <c r="L1596" s="102"/>
      <c r="M1596" s="102"/>
      <c r="N1596" s="123" t="str">
        <f t="shared" ca="1" si="29"/>
        <v/>
      </c>
      <c r="P1596" s="102"/>
      <c r="AD1596" s="146"/>
    </row>
    <row r="1597" spans="1:30" s="101" customFormat="1" ht="14.25" x14ac:dyDescent="0.3">
      <c r="A1597" s="76"/>
      <c r="C1597" s="152"/>
      <c r="I1597" s="105"/>
      <c r="L1597" s="102"/>
      <c r="M1597" s="102"/>
      <c r="N1597" s="123" t="str">
        <f t="shared" ca="1" si="29"/>
        <v/>
      </c>
      <c r="P1597" s="102"/>
      <c r="AD1597" s="146"/>
    </row>
    <row r="1598" spans="1:30" s="101" customFormat="1" ht="14.25" x14ac:dyDescent="0.3">
      <c r="A1598" s="76"/>
      <c r="C1598" s="152"/>
      <c r="I1598" s="105"/>
      <c r="L1598" s="102"/>
      <c r="M1598" s="102"/>
      <c r="N1598" s="123" t="str">
        <f t="shared" ca="1" si="29"/>
        <v/>
      </c>
      <c r="P1598" s="102"/>
      <c r="AD1598" s="146"/>
    </row>
    <row r="1599" spans="1:30" s="101" customFormat="1" ht="14.25" x14ac:dyDescent="0.3">
      <c r="A1599" s="76"/>
      <c r="C1599" s="152"/>
      <c r="I1599" s="105"/>
      <c r="L1599" s="102"/>
      <c r="M1599" s="102"/>
      <c r="N1599" s="123" t="str">
        <f t="shared" ca="1" si="29"/>
        <v/>
      </c>
      <c r="P1599" s="102"/>
      <c r="AD1599" s="146"/>
    </row>
    <row r="1600" spans="1:30" s="101" customFormat="1" ht="14.25" x14ac:dyDescent="0.3">
      <c r="A1600" s="76"/>
      <c r="C1600" s="152"/>
      <c r="I1600" s="105"/>
      <c r="L1600" s="102"/>
      <c r="M1600" s="102"/>
      <c r="N1600" s="123" t="str">
        <f t="shared" ca="1" si="29"/>
        <v/>
      </c>
      <c r="P1600" s="102"/>
      <c r="AD1600" s="146"/>
    </row>
    <row r="1601" spans="1:30" s="101" customFormat="1" ht="14.25" x14ac:dyDescent="0.3">
      <c r="A1601" s="76"/>
      <c r="C1601" s="152"/>
      <c r="I1601" s="105"/>
      <c r="L1601" s="102"/>
      <c r="M1601" s="102"/>
      <c r="N1601" s="123" t="str">
        <f t="shared" ca="1" si="29"/>
        <v/>
      </c>
      <c r="P1601" s="102"/>
      <c r="AD1601" s="146"/>
    </row>
    <row r="1602" spans="1:30" s="101" customFormat="1" ht="14.25" x14ac:dyDescent="0.3">
      <c r="A1602" s="76"/>
      <c r="C1602" s="152"/>
      <c r="I1602" s="105"/>
      <c r="L1602" s="102"/>
      <c r="M1602" s="102"/>
      <c r="N1602" s="123" t="str">
        <f t="shared" ca="1" si="29"/>
        <v/>
      </c>
      <c r="P1602" s="102"/>
      <c r="AD1602" s="146"/>
    </row>
    <row r="1603" spans="1:30" s="101" customFormat="1" ht="14.25" x14ac:dyDescent="0.3">
      <c r="A1603" s="76"/>
      <c r="C1603" s="152"/>
      <c r="I1603" s="105"/>
      <c r="L1603" s="102"/>
      <c r="M1603" s="102"/>
      <c r="N1603" s="123" t="str">
        <f t="shared" ca="1" si="29"/>
        <v/>
      </c>
      <c r="P1603" s="102"/>
      <c r="AD1603" s="146"/>
    </row>
    <row r="1604" spans="1:30" s="101" customFormat="1" ht="14.25" x14ac:dyDescent="0.3">
      <c r="A1604" s="76"/>
      <c r="C1604" s="152"/>
      <c r="I1604" s="105"/>
      <c r="L1604" s="102"/>
      <c r="M1604" s="102"/>
      <c r="N1604" s="123" t="str">
        <f t="shared" ca="1" si="29"/>
        <v/>
      </c>
      <c r="P1604" s="102"/>
      <c r="AD1604" s="146"/>
    </row>
    <row r="1605" spans="1:30" s="101" customFormat="1" ht="14.25" x14ac:dyDescent="0.3">
      <c r="A1605" s="76"/>
      <c r="C1605" s="152"/>
      <c r="I1605" s="105"/>
      <c r="L1605" s="102"/>
      <c r="M1605" s="102"/>
      <c r="N1605" s="123" t="str">
        <f t="shared" ca="1" si="29"/>
        <v/>
      </c>
      <c r="P1605" s="102"/>
      <c r="AD1605" s="146"/>
    </row>
    <row r="1606" spans="1:30" s="101" customFormat="1" ht="14.25" x14ac:dyDescent="0.3">
      <c r="A1606" s="76"/>
      <c r="C1606" s="152"/>
      <c r="I1606" s="105"/>
      <c r="L1606" s="102"/>
      <c r="M1606" s="102"/>
      <c r="N1606" s="123" t="str">
        <f t="shared" ca="1" si="29"/>
        <v/>
      </c>
      <c r="P1606" s="102"/>
      <c r="AD1606" s="146"/>
    </row>
    <row r="1607" spans="1:30" s="101" customFormat="1" ht="14.25" x14ac:dyDescent="0.3">
      <c r="A1607" s="76"/>
      <c r="C1607" s="152"/>
      <c r="I1607" s="105"/>
      <c r="L1607" s="102"/>
      <c r="M1607" s="102"/>
      <c r="N1607" s="123" t="str">
        <f t="shared" ca="1" si="29"/>
        <v/>
      </c>
      <c r="P1607" s="102"/>
      <c r="AD1607" s="146"/>
    </row>
    <row r="1608" spans="1:30" s="101" customFormat="1" ht="14.25" x14ac:dyDescent="0.3">
      <c r="A1608" s="76"/>
      <c r="C1608" s="152"/>
      <c r="I1608" s="105"/>
      <c r="L1608" s="102"/>
      <c r="M1608" s="102"/>
      <c r="N1608" s="123" t="str">
        <f t="shared" ca="1" si="29"/>
        <v/>
      </c>
      <c r="P1608" s="102"/>
      <c r="AD1608" s="146"/>
    </row>
    <row r="1609" spans="1:30" s="101" customFormat="1" ht="14.25" x14ac:dyDescent="0.3">
      <c r="A1609" s="76"/>
      <c r="C1609" s="152"/>
      <c r="I1609" s="105"/>
      <c r="L1609" s="102"/>
      <c r="M1609" s="102"/>
      <c r="N1609" s="123" t="str">
        <f t="shared" ca="1" si="29"/>
        <v/>
      </c>
      <c r="P1609" s="102"/>
      <c r="AD1609" s="146"/>
    </row>
    <row r="1610" spans="1:30" s="101" customFormat="1" ht="14.25" x14ac:dyDescent="0.3">
      <c r="A1610" s="76"/>
      <c r="C1610" s="152"/>
      <c r="I1610" s="105"/>
      <c r="L1610" s="102"/>
      <c r="M1610" s="102"/>
      <c r="N1610" s="123" t="str">
        <f t="shared" ca="1" si="29"/>
        <v/>
      </c>
      <c r="P1610" s="102"/>
      <c r="AD1610" s="146"/>
    </row>
    <row r="1611" spans="1:30" s="101" customFormat="1" ht="14.25" x14ac:dyDescent="0.3">
      <c r="A1611" s="76"/>
      <c r="C1611" s="152"/>
      <c r="I1611" s="105"/>
      <c r="L1611" s="102"/>
      <c r="M1611" s="102"/>
      <c r="N1611" s="123" t="str">
        <f t="shared" ca="1" si="29"/>
        <v/>
      </c>
      <c r="P1611" s="102"/>
      <c r="AD1611" s="146"/>
    </row>
    <row r="1612" spans="1:30" s="101" customFormat="1" ht="14.25" x14ac:dyDescent="0.3">
      <c r="A1612" s="76"/>
      <c r="C1612" s="152"/>
      <c r="I1612" s="105"/>
      <c r="L1612" s="102"/>
      <c r="M1612" s="102"/>
      <c r="N1612" s="123" t="str">
        <f t="shared" ca="1" si="29"/>
        <v/>
      </c>
      <c r="P1612" s="102"/>
      <c r="AD1612" s="146"/>
    </row>
    <row r="1613" spans="1:30" s="101" customFormat="1" ht="14.25" x14ac:dyDescent="0.3">
      <c r="A1613" s="76"/>
      <c r="C1613" s="152"/>
      <c r="I1613" s="105"/>
      <c r="L1613" s="102"/>
      <c r="M1613" s="102"/>
      <c r="N1613" s="123" t="str">
        <f t="shared" ca="1" si="29"/>
        <v/>
      </c>
      <c r="P1613" s="102"/>
      <c r="AD1613" s="146"/>
    </row>
    <row r="1614" spans="1:30" s="101" customFormat="1" ht="14.25" x14ac:dyDescent="0.3">
      <c r="A1614" s="76"/>
      <c r="C1614" s="152"/>
      <c r="I1614" s="105"/>
      <c r="L1614" s="102"/>
      <c r="M1614" s="102"/>
      <c r="N1614" s="123" t="str">
        <f t="shared" ca="1" si="29"/>
        <v/>
      </c>
      <c r="P1614" s="102"/>
      <c r="AD1614" s="146"/>
    </row>
    <row r="1615" spans="1:30" s="101" customFormat="1" ht="14.25" x14ac:dyDescent="0.3">
      <c r="A1615" s="76"/>
      <c r="C1615" s="152"/>
      <c r="I1615" s="105"/>
      <c r="L1615" s="102"/>
      <c r="M1615" s="102"/>
      <c r="N1615" s="123" t="str">
        <f t="shared" ca="1" si="29"/>
        <v/>
      </c>
      <c r="P1615" s="102"/>
      <c r="AD1615" s="146"/>
    </row>
    <row r="1616" spans="1:30" s="101" customFormat="1" ht="14.25" x14ac:dyDescent="0.3">
      <c r="A1616" s="76"/>
      <c r="C1616" s="152"/>
      <c r="I1616" s="105"/>
      <c r="L1616" s="102"/>
      <c r="M1616" s="102"/>
      <c r="N1616" s="123" t="str">
        <f t="shared" ca="1" si="29"/>
        <v/>
      </c>
      <c r="P1616" s="102"/>
      <c r="AD1616" s="146"/>
    </row>
    <row r="1617" spans="1:30" s="101" customFormat="1" ht="14.25" x14ac:dyDescent="0.3">
      <c r="A1617" s="76"/>
      <c r="C1617" s="152"/>
      <c r="I1617" s="105"/>
      <c r="L1617" s="102"/>
      <c r="M1617" s="102"/>
      <c r="N1617" s="123" t="str">
        <f t="shared" ca="1" si="29"/>
        <v/>
      </c>
      <c r="P1617" s="102"/>
      <c r="AD1617" s="146"/>
    </row>
    <row r="1618" spans="1:30" s="101" customFormat="1" ht="14.25" x14ac:dyDescent="0.3">
      <c r="A1618" s="76"/>
      <c r="C1618" s="152"/>
      <c r="I1618" s="105"/>
      <c r="L1618" s="102"/>
      <c r="M1618" s="102"/>
      <c r="N1618" s="123" t="str">
        <f t="shared" ca="1" si="29"/>
        <v/>
      </c>
      <c r="P1618" s="102"/>
      <c r="AD1618" s="146"/>
    </row>
    <row r="1619" spans="1:30" s="101" customFormat="1" ht="14.25" x14ac:dyDescent="0.3">
      <c r="A1619" s="76"/>
      <c r="C1619" s="152"/>
      <c r="I1619" s="105"/>
      <c r="L1619" s="102"/>
      <c r="M1619" s="102"/>
      <c r="N1619" s="123" t="str">
        <f t="shared" ca="1" si="29"/>
        <v/>
      </c>
      <c r="P1619" s="102"/>
      <c r="AD1619" s="146"/>
    </row>
    <row r="1620" spans="1:30" s="101" customFormat="1" ht="14.25" x14ac:dyDescent="0.3">
      <c r="A1620" s="76"/>
      <c r="C1620" s="152"/>
      <c r="I1620" s="105"/>
      <c r="L1620" s="102"/>
      <c r="M1620" s="102"/>
      <c r="N1620" s="123" t="str">
        <f t="shared" ca="1" si="29"/>
        <v/>
      </c>
      <c r="P1620" s="102"/>
      <c r="AD1620" s="146"/>
    </row>
    <row r="1621" spans="1:30" s="101" customFormat="1" ht="14.25" x14ac:dyDescent="0.3">
      <c r="A1621" s="76"/>
      <c r="C1621" s="152"/>
      <c r="I1621" s="105"/>
      <c r="L1621" s="102"/>
      <c r="M1621" s="102"/>
      <c r="N1621" s="123" t="str">
        <f t="shared" ca="1" si="29"/>
        <v/>
      </c>
      <c r="P1621" s="102"/>
      <c r="AD1621" s="146"/>
    </row>
    <row r="1622" spans="1:30" s="101" customFormat="1" ht="14.25" x14ac:dyDescent="0.3">
      <c r="A1622" s="76"/>
      <c r="C1622" s="152"/>
      <c r="I1622" s="105"/>
      <c r="L1622" s="102"/>
      <c r="M1622" s="102"/>
      <c r="N1622" s="123" t="str">
        <f t="shared" ca="1" si="29"/>
        <v/>
      </c>
      <c r="P1622" s="102"/>
      <c r="AD1622" s="146"/>
    </row>
    <row r="1623" spans="1:30" s="101" customFormat="1" ht="14.25" x14ac:dyDescent="0.3">
      <c r="A1623" s="76"/>
      <c r="C1623" s="152"/>
      <c r="I1623" s="105"/>
      <c r="L1623" s="102"/>
      <c r="M1623" s="102"/>
      <c r="N1623" s="123" t="str">
        <f t="shared" ref="N1623:N1686" ca="1" si="30">IF(M1623="","",IF(O1623="Em negociação",IF(TODAY()-L1623&gt;5,"Inativo","Ativo"),IF(O1623="Instalado",IF(IF(K$2=FALSE,I$1,TODAY())&lt;=M1623,"Ativo","Inativo"),IF(O1623="Fechamento",IF(IF(K$2=FALSE,I$1,TODAY())&lt;=M1623,"Ativo","Inativo"),"Inativo"))))</f>
        <v/>
      </c>
      <c r="P1623" s="102"/>
      <c r="AD1623" s="146"/>
    </row>
    <row r="1624" spans="1:30" s="101" customFormat="1" ht="14.25" x14ac:dyDescent="0.3">
      <c r="A1624" s="76"/>
      <c r="C1624" s="152"/>
      <c r="I1624" s="105"/>
      <c r="L1624" s="102"/>
      <c r="M1624" s="102"/>
      <c r="N1624" s="123" t="str">
        <f t="shared" ca="1" si="30"/>
        <v/>
      </c>
      <c r="P1624" s="102"/>
      <c r="AD1624" s="146"/>
    </row>
    <row r="1625" spans="1:30" s="101" customFormat="1" ht="14.25" x14ac:dyDescent="0.3">
      <c r="A1625" s="76"/>
      <c r="C1625" s="152"/>
      <c r="I1625" s="105"/>
      <c r="L1625" s="102"/>
      <c r="M1625" s="102"/>
      <c r="N1625" s="123" t="str">
        <f t="shared" ca="1" si="30"/>
        <v/>
      </c>
      <c r="P1625" s="102"/>
      <c r="AD1625" s="146"/>
    </row>
    <row r="1626" spans="1:30" s="101" customFormat="1" ht="14.25" x14ac:dyDescent="0.3">
      <c r="A1626" s="76"/>
      <c r="C1626" s="152"/>
      <c r="I1626" s="105"/>
      <c r="L1626" s="102"/>
      <c r="M1626" s="102"/>
      <c r="N1626" s="123" t="str">
        <f t="shared" ca="1" si="30"/>
        <v/>
      </c>
      <c r="P1626" s="102"/>
      <c r="AD1626" s="146"/>
    </row>
    <row r="1627" spans="1:30" s="101" customFormat="1" ht="14.25" x14ac:dyDescent="0.3">
      <c r="A1627" s="76"/>
      <c r="C1627" s="152"/>
      <c r="I1627" s="105"/>
      <c r="L1627" s="102"/>
      <c r="M1627" s="102"/>
      <c r="N1627" s="123" t="str">
        <f t="shared" ca="1" si="30"/>
        <v/>
      </c>
      <c r="P1627" s="102"/>
      <c r="AD1627" s="146"/>
    </row>
    <row r="1628" spans="1:30" s="101" customFormat="1" ht="14.25" x14ac:dyDescent="0.3">
      <c r="A1628" s="76"/>
      <c r="C1628" s="152"/>
      <c r="I1628" s="105"/>
      <c r="L1628" s="102"/>
      <c r="M1628" s="102"/>
      <c r="N1628" s="123" t="str">
        <f t="shared" ca="1" si="30"/>
        <v/>
      </c>
      <c r="P1628" s="102"/>
      <c r="AD1628" s="146"/>
    </row>
    <row r="1629" spans="1:30" s="101" customFormat="1" ht="14.25" x14ac:dyDescent="0.3">
      <c r="A1629" s="76"/>
      <c r="C1629" s="152"/>
      <c r="I1629" s="105"/>
      <c r="L1629" s="102"/>
      <c r="M1629" s="102"/>
      <c r="N1629" s="123" t="str">
        <f t="shared" ca="1" si="30"/>
        <v/>
      </c>
      <c r="P1629" s="102"/>
      <c r="AD1629" s="146"/>
    </row>
    <row r="1630" spans="1:30" s="101" customFormat="1" ht="14.25" x14ac:dyDescent="0.3">
      <c r="A1630" s="76"/>
      <c r="C1630" s="152"/>
      <c r="I1630" s="105"/>
      <c r="L1630" s="102"/>
      <c r="M1630" s="102"/>
      <c r="N1630" s="123" t="str">
        <f t="shared" ca="1" si="30"/>
        <v/>
      </c>
      <c r="P1630" s="102"/>
      <c r="AD1630" s="146"/>
    </row>
    <row r="1631" spans="1:30" s="101" customFormat="1" ht="14.25" x14ac:dyDescent="0.3">
      <c r="A1631" s="76"/>
      <c r="C1631" s="152"/>
      <c r="I1631" s="105"/>
      <c r="L1631" s="102"/>
      <c r="M1631" s="102"/>
      <c r="N1631" s="123" t="str">
        <f t="shared" ca="1" si="30"/>
        <v/>
      </c>
      <c r="P1631" s="102"/>
      <c r="AD1631" s="146"/>
    </row>
    <row r="1632" spans="1:30" s="101" customFormat="1" ht="14.25" x14ac:dyDescent="0.3">
      <c r="A1632" s="76"/>
      <c r="C1632" s="152"/>
      <c r="I1632" s="105"/>
      <c r="L1632" s="102"/>
      <c r="M1632" s="102"/>
      <c r="N1632" s="123" t="str">
        <f t="shared" ca="1" si="30"/>
        <v/>
      </c>
      <c r="P1632" s="102"/>
      <c r="AD1632" s="146"/>
    </row>
    <row r="1633" spans="1:30" s="101" customFormat="1" ht="14.25" x14ac:dyDescent="0.3">
      <c r="A1633" s="76"/>
      <c r="C1633" s="152"/>
      <c r="I1633" s="105"/>
      <c r="L1633" s="102"/>
      <c r="M1633" s="102"/>
      <c r="N1633" s="123" t="str">
        <f t="shared" ca="1" si="30"/>
        <v/>
      </c>
      <c r="P1633" s="102"/>
      <c r="AD1633" s="146"/>
    </row>
    <row r="1634" spans="1:30" s="101" customFormat="1" ht="14.25" x14ac:dyDescent="0.3">
      <c r="A1634" s="76"/>
      <c r="C1634" s="152"/>
      <c r="I1634" s="105"/>
      <c r="L1634" s="102"/>
      <c r="M1634" s="102"/>
      <c r="N1634" s="123" t="str">
        <f t="shared" ca="1" si="30"/>
        <v/>
      </c>
      <c r="P1634" s="102"/>
      <c r="AD1634" s="146"/>
    </row>
    <row r="1635" spans="1:30" s="101" customFormat="1" ht="14.25" x14ac:dyDescent="0.3">
      <c r="A1635" s="76"/>
      <c r="C1635" s="152"/>
      <c r="I1635" s="105"/>
      <c r="L1635" s="102"/>
      <c r="M1635" s="102"/>
      <c r="N1635" s="123" t="str">
        <f t="shared" ca="1" si="30"/>
        <v/>
      </c>
      <c r="P1635" s="102"/>
      <c r="AD1635" s="146"/>
    </row>
    <row r="1636" spans="1:30" s="101" customFormat="1" ht="14.25" x14ac:dyDescent="0.3">
      <c r="A1636" s="76"/>
      <c r="C1636" s="152"/>
      <c r="I1636" s="105"/>
      <c r="L1636" s="102"/>
      <c r="M1636" s="102"/>
      <c r="N1636" s="123" t="str">
        <f t="shared" ca="1" si="30"/>
        <v/>
      </c>
      <c r="P1636" s="102"/>
      <c r="AD1636" s="146"/>
    </row>
    <row r="1637" spans="1:30" s="101" customFormat="1" ht="14.25" x14ac:dyDescent="0.3">
      <c r="A1637" s="76"/>
      <c r="C1637" s="152"/>
      <c r="I1637" s="105"/>
      <c r="L1637" s="102"/>
      <c r="M1637" s="102"/>
      <c r="N1637" s="123" t="str">
        <f t="shared" ca="1" si="30"/>
        <v/>
      </c>
      <c r="P1637" s="102"/>
      <c r="AD1637" s="146"/>
    </row>
    <row r="1638" spans="1:30" s="101" customFormat="1" ht="14.25" x14ac:dyDescent="0.3">
      <c r="A1638" s="76"/>
      <c r="C1638" s="152"/>
      <c r="I1638" s="105"/>
      <c r="L1638" s="102"/>
      <c r="M1638" s="102"/>
      <c r="N1638" s="123" t="str">
        <f t="shared" ca="1" si="30"/>
        <v/>
      </c>
      <c r="P1638" s="102"/>
      <c r="AD1638" s="146"/>
    </row>
    <row r="1639" spans="1:30" s="101" customFormat="1" ht="14.25" x14ac:dyDescent="0.3">
      <c r="A1639" s="76"/>
      <c r="C1639" s="152"/>
      <c r="I1639" s="105"/>
      <c r="L1639" s="102"/>
      <c r="M1639" s="102"/>
      <c r="N1639" s="123" t="str">
        <f t="shared" ca="1" si="30"/>
        <v/>
      </c>
      <c r="P1639" s="102"/>
      <c r="AD1639" s="146"/>
    </row>
    <row r="1640" spans="1:30" s="101" customFormat="1" ht="14.25" x14ac:dyDescent="0.3">
      <c r="A1640" s="76"/>
      <c r="C1640" s="152"/>
      <c r="I1640" s="105"/>
      <c r="L1640" s="102"/>
      <c r="M1640" s="102"/>
      <c r="N1640" s="123" t="str">
        <f t="shared" ca="1" si="30"/>
        <v/>
      </c>
      <c r="P1640" s="102"/>
      <c r="AD1640" s="146"/>
    </row>
    <row r="1641" spans="1:30" s="101" customFormat="1" ht="14.25" x14ac:dyDescent="0.3">
      <c r="A1641" s="76"/>
      <c r="C1641" s="152"/>
      <c r="I1641" s="105"/>
      <c r="L1641" s="102"/>
      <c r="M1641" s="102"/>
      <c r="N1641" s="123" t="str">
        <f t="shared" ca="1" si="30"/>
        <v/>
      </c>
      <c r="P1641" s="102"/>
      <c r="AD1641" s="146"/>
    </row>
    <row r="1642" spans="1:30" s="101" customFormat="1" ht="14.25" x14ac:dyDescent="0.3">
      <c r="A1642" s="76"/>
      <c r="C1642" s="152"/>
      <c r="I1642" s="105"/>
      <c r="L1642" s="102"/>
      <c r="M1642" s="102"/>
      <c r="N1642" s="123" t="str">
        <f t="shared" ca="1" si="30"/>
        <v/>
      </c>
      <c r="P1642" s="102"/>
      <c r="AD1642" s="146"/>
    </row>
    <row r="1643" spans="1:30" s="101" customFormat="1" ht="14.25" x14ac:dyDescent="0.3">
      <c r="A1643" s="76"/>
      <c r="C1643" s="152"/>
      <c r="I1643" s="105"/>
      <c r="L1643" s="102"/>
      <c r="M1643" s="102"/>
      <c r="N1643" s="123" t="str">
        <f t="shared" ca="1" si="30"/>
        <v/>
      </c>
      <c r="P1643" s="102"/>
      <c r="AD1643" s="146"/>
    </row>
    <row r="1644" spans="1:30" s="101" customFormat="1" ht="14.25" x14ac:dyDescent="0.3">
      <c r="A1644" s="76"/>
      <c r="C1644" s="152"/>
      <c r="I1644" s="105"/>
      <c r="L1644" s="102"/>
      <c r="M1644" s="102"/>
      <c r="N1644" s="123" t="str">
        <f t="shared" ca="1" si="30"/>
        <v/>
      </c>
      <c r="P1644" s="102"/>
      <c r="AD1644" s="146"/>
    </row>
    <row r="1645" spans="1:30" s="101" customFormat="1" ht="14.25" x14ac:dyDescent="0.3">
      <c r="A1645" s="76"/>
      <c r="C1645" s="152"/>
      <c r="I1645" s="105"/>
      <c r="L1645" s="102"/>
      <c r="M1645" s="102"/>
      <c r="N1645" s="123" t="str">
        <f t="shared" ca="1" si="30"/>
        <v/>
      </c>
      <c r="P1645" s="102"/>
      <c r="AD1645" s="146"/>
    </row>
    <row r="1646" spans="1:30" s="101" customFormat="1" ht="14.25" x14ac:dyDescent="0.3">
      <c r="A1646" s="76"/>
      <c r="C1646" s="152"/>
      <c r="I1646" s="105"/>
      <c r="L1646" s="102"/>
      <c r="M1646" s="102"/>
      <c r="N1646" s="123" t="str">
        <f t="shared" ca="1" si="30"/>
        <v/>
      </c>
      <c r="P1646" s="102"/>
      <c r="AD1646" s="146"/>
    </row>
    <row r="1647" spans="1:30" s="101" customFormat="1" ht="14.25" x14ac:dyDescent="0.3">
      <c r="A1647" s="76"/>
      <c r="C1647" s="152"/>
      <c r="I1647" s="105"/>
      <c r="L1647" s="102"/>
      <c r="M1647" s="102"/>
      <c r="N1647" s="123" t="str">
        <f t="shared" ca="1" si="30"/>
        <v/>
      </c>
      <c r="P1647" s="102"/>
      <c r="AD1647" s="146"/>
    </row>
    <row r="1648" spans="1:30" s="101" customFormat="1" ht="14.25" x14ac:dyDescent="0.3">
      <c r="A1648" s="76"/>
      <c r="C1648" s="152"/>
      <c r="I1648" s="105"/>
      <c r="L1648" s="102"/>
      <c r="M1648" s="102"/>
      <c r="N1648" s="123" t="str">
        <f t="shared" ca="1" si="30"/>
        <v/>
      </c>
      <c r="P1648" s="102"/>
      <c r="AD1648" s="146"/>
    </row>
    <row r="1649" spans="1:30" s="101" customFormat="1" ht="14.25" x14ac:dyDescent="0.3">
      <c r="A1649" s="76"/>
      <c r="C1649" s="152"/>
      <c r="I1649" s="105"/>
      <c r="L1649" s="102"/>
      <c r="M1649" s="102"/>
      <c r="N1649" s="123" t="str">
        <f t="shared" ca="1" si="30"/>
        <v/>
      </c>
      <c r="P1649" s="102"/>
      <c r="AD1649" s="146"/>
    </row>
    <row r="1650" spans="1:30" s="101" customFormat="1" ht="14.25" x14ac:dyDescent="0.3">
      <c r="A1650" s="76"/>
      <c r="C1650" s="152"/>
      <c r="I1650" s="105"/>
      <c r="L1650" s="102"/>
      <c r="M1650" s="102"/>
      <c r="N1650" s="123" t="str">
        <f t="shared" ca="1" si="30"/>
        <v/>
      </c>
      <c r="P1650" s="102"/>
      <c r="AD1650" s="146"/>
    </row>
    <row r="1651" spans="1:30" s="101" customFormat="1" ht="14.25" x14ac:dyDescent="0.3">
      <c r="A1651" s="76"/>
      <c r="C1651" s="152"/>
      <c r="I1651" s="105"/>
      <c r="L1651" s="102"/>
      <c r="M1651" s="102"/>
      <c r="N1651" s="123" t="str">
        <f t="shared" ca="1" si="30"/>
        <v/>
      </c>
      <c r="P1651" s="102"/>
      <c r="AD1651" s="146"/>
    </row>
    <row r="1652" spans="1:30" s="101" customFormat="1" ht="14.25" x14ac:dyDescent="0.3">
      <c r="A1652" s="76"/>
      <c r="C1652" s="152"/>
      <c r="I1652" s="105"/>
      <c r="L1652" s="102"/>
      <c r="M1652" s="102"/>
      <c r="N1652" s="123" t="str">
        <f t="shared" ca="1" si="30"/>
        <v/>
      </c>
      <c r="P1652" s="102"/>
      <c r="AD1652" s="146"/>
    </row>
    <row r="1653" spans="1:30" s="101" customFormat="1" ht="14.25" x14ac:dyDescent="0.3">
      <c r="A1653" s="76"/>
      <c r="C1653" s="152"/>
      <c r="I1653" s="105"/>
      <c r="L1653" s="102"/>
      <c r="M1653" s="102"/>
      <c r="N1653" s="123" t="str">
        <f t="shared" ca="1" si="30"/>
        <v/>
      </c>
      <c r="P1653" s="102"/>
      <c r="AD1653" s="146"/>
    </row>
    <row r="1654" spans="1:30" s="101" customFormat="1" ht="14.25" x14ac:dyDescent="0.3">
      <c r="A1654" s="76"/>
      <c r="C1654" s="152"/>
      <c r="I1654" s="105"/>
      <c r="L1654" s="102"/>
      <c r="M1654" s="102"/>
      <c r="N1654" s="123" t="str">
        <f t="shared" ca="1" si="30"/>
        <v/>
      </c>
      <c r="P1654" s="102"/>
      <c r="AD1654" s="146"/>
    </row>
    <row r="1655" spans="1:30" s="101" customFormat="1" ht="14.25" x14ac:dyDescent="0.3">
      <c r="A1655" s="76"/>
      <c r="C1655" s="152"/>
      <c r="I1655" s="105"/>
      <c r="L1655" s="102"/>
      <c r="M1655" s="102"/>
      <c r="N1655" s="123" t="str">
        <f t="shared" ca="1" si="30"/>
        <v/>
      </c>
      <c r="P1655" s="102"/>
      <c r="AD1655" s="146"/>
    </row>
    <row r="1656" spans="1:30" s="101" customFormat="1" ht="14.25" x14ac:dyDescent="0.3">
      <c r="A1656" s="76"/>
      <c r="C1656" s="152"/>
      <c r="I1656" s="105"/>
      <c r="L1656" s="102"/>
      <c r="M1656" s="102"/>
      <c r="N1656" s="123" t="str">
        <f t="shared" ca="1" si="30"/>
        <v/>
      </c>
      <c r="P1656" s="102"/>
      <c r="AD1656" s="146"/>
    </row>
    <row r="1657" spans="1:30" s="101" customFormat="1" ht="14.25" x14ac:dyDescent="0.3">
      <c r="A1657" s="76"/>
      <c r="C1657" s="152"/>
      <c r="I1657" s="105"/>
      <c r="L1657" s="102"/>
      <c r="M1657" s="102"/>
      <c r="N1657" s="123" t="str">
        <f t="shared" ca="1" si="30"/>
        <v/>
      </c>
      <c r="P1657" s="102"/>
      <c r="AD1657" s="146"/>
    </row>
    <row r="1658" spans="1:30" s="101" customFormat="1" ht="14.25" x14ac:dyDescent="0.3">
      <c r="A1658" s="76"/>
      <c r="C1658" s="152"/>
      <c r="I1658" s="105"/>
      <c r="L1658" s="102"/>
      <c r="M1658" s="102"/>
      <c r="N1658" s="123" t="str">
        <f t="shared" ca="1" si="30"/>
        <v/>
      </c>
      <c r="P1658" s="102"/>
      <c r="AD1658" s="146"/>
    </row>
    <row r="1659" spans="1:30" s="101" customFormat="1" ht="14.25" x14ac:dyDescent="0.3">
      <c r="A1659" s="76"/>
      <c r="C1659" s="152"/>
      <c r="I1659" s="105"/>
      <c r="L1659" s="102"/>
      <c r="M1659" s="102"/>
      <c r="N1659" s="123" t="str">
        <f t="shared" ca="1" si="30"/>
        <v/>
      </c>
      <c r="P1659" s="102"/>
      <c r="AD1659" s="146"/>
    </row>
    <row r="1660" spans="1:30" s="101" customFormat="1" ht="14.25" x14ac:dyDescent="0.3">
      <c r="A1660" s="76"/>
      <c r="C1660" s="152"/>
      <c r="I1660" s="105"/>
      <c r="L1660" s="102"/>
      <c r="M1660" s="102"/>
      <c r="N1660" s="123" t="str">
        <f t="shared" ca="1" si="30"/>
        <v/>
      </c>
      <c r="P1660" s="102"/>
      <c r="AD1660" s="146"/>
    </row>
    <row r="1661" spans="1:30" s="101" customFormat="1" ht="14.25" x14ac:dyDescent="0.3">
      <c r="A1661" s="76"/>
      <c r="C1661" s="152"/>
      <c r="I1661" s="105"/>
      <c r="L1661" s="102"/>
      <c r="M1661" s="102"/>
      <c r="N1661" s="123" t="str">
        <f t="shared" ca="1" si="30"/>
        <v/>
      </c>
      <c r="P1661" s="102"/>
      <c r="AD1661" s="146"/>
    </row>
    <row r="1662" spans="1:30" s="101" customFormat="1" ht="14.25" x14ac:dyDescent="0.3">
      <c r="A1662" s="76"/>
      <c r="C1662" s="152"/>
      <c r="I1662" s="105"/>
      <c r="L1662" s="102"/>
      <c r="M1662" s="102"/>
      <c r="N1662" s="123" t="str">
        <f t="shared" ca="1" si="30"/>
        <v/>
      </c>
      <c r="P1662" s="102"/>
      <c r="AD1662" s="146"/>
    </row>
    <row r="1663" spans="1:30" s="101" customFormat="1" ht="14.25" x14ac:dyDescent="0.3">
      <c r="A1663" s="76"/>
      <c r="C1663" s="152"/>
      <c r="I1663" s="105"/>
      <c r="L1663" s="102"/>
      <c r="M1663" s="102"/>
      <c r="N1663" s="123" t="str">
        <f t="shared" ca="1" si="30"/>
        <v/>
      </c>
      <c r="P1663" s="102"/>
      <c r="AD1663" s="146"/>
    </row>
    <row r="1664" spans="1:30" s="101" customFormat="1" ht="14.25" x14ac:dyDescent="0.3">
      <c r="A1664" s="76"/>
      <c r="C1664" s="152"/>
      <c r="I1664" s="105"/>
      <c r="L1664" s="102"/>
      <c r="M1664" s="102"/>
      <c r="N1664" s="123" t="str">
        <f t="shared" ca="1" si="30"/>
        <v/>
      </c>
      <c r="P1664" s="102"/>
      <c r="AD1664" s="146"/>
    </row>
    <row r="1665" spans="1:30" s="101" customFormat="1" ht="14.25" x14ac:dyDescent="0.3">
      <c r="A1665" s="76"/>
      <c r="C1665" s="152"/>
      <c r="I1665" s="105"/>
      <c r="L1665" s="102"/>
      <c r="M1665" s="102"/>
      <c r="N1665" s="123" t="str">
        <f t="shared" ca="1" si="30"/>
        <v/>
      </c>
      <c r="P1665" s="102"/>
      <c r="AD1665" s="146"/>
    </row>
    <row r="1666" spans="1:30" s="101" customFormat="1" ht="14.25" x14ac:dyDescent="0.3">
      <c r="A1666" s="76"/>
      <c r="C1666" s="152"/>
      <c r="I1666" s="105"/>
      <c r="L1666" s="102"/>
      <c r="M1666" s="102"/>
      <c r="N1666" s="123" t="str">
        <f t="shared" ca="1" si="30"/>
        <v/>
      </c>
      <c r="P1666" s="102"/>
      <c r="AD1666" s="146"/>
    </row>
    <row r="1667" spans="1:30" s="101" customFormat="1" ht="14.25" x14ac:dyDescent="0.3">
      <c r="A1667" s="76"/>
      <c r="C1667" s="152"/>
      <c r="I1667" s="105"/>
      <c r="L1667" s="102"/>
      <c r="M1667" s="102"/>
      <c r="N1667" s="123" t="str">
        <f t="shared" ca="1" si="30"/>
        <v/>
      </c>
      <c r="P1667" s="102"/>
      <c r="AD1667" s="146"/>
    </row>
    <row r="1668" spans="1:30" s="101" customFormat="1" ht="14.25" x14ac:dyDescent="0.3">
      <c r="A1668" s="76"/>
      <c r="C1668" s="152"/>
      <c r="I1668" s="105"/>
      <c r="L1668" s="102"/>
      <c r="M1668" s="102"/>
      <c r="N1668" s="123" t="str">
        <f t="shared" ca="1" si="30"/>
        <v/>
      </c>
      <c r="P1668" s="102"/>
      <c r="AD1668" s="146"/>
    </row>
    <row r="1669" spans="1:30" s="101" customFormat="1" ht="14.25" x14ac:dyDescent="0.3">
      <c r="A1669" s="76"/>
      <c r="C1669" s="152"/>
      <c r="I1669" s="105"/>
      <c r="L1669" s="102"/>
      <c r="M1669" s="102"/>
      <c r="N1669" s="123" t="str">
        <f t="shared" ca="1" si="30"/>
        <v/>
      </c>
      <c r="P1669" s="102"/>
      <c r="AD1669" s="146"/>
    </row>
    <row r="1670" spans="1:30" s="101" customFormat="1" ht="14.25" x14ac:dyDescent="0.3">
      <c r="A1670" s="76"/>
      <c r="C1670" s="152"/>
      <c r="I1670" s="105"/>
      <c r="L1670" s="102"/>
      <c r="M1670" s="102"/>
      <c r="N1670" s="123" t="str">
        <f t="shared" ca="1" si="30"/>
        <v/>
      </c>
      <c r="P1670" s="102"/>
      <c r="AD1670" s="146"/>
    </row>
    <row r="1671" spans="1:30" s="101" customFormat="1" ht="14.25" x14ac:dyDescent="0.3">
      <c r="A1671" s="76"/>
      <c r="C1671" s="152"/>
      <c r="I1671" s="105"/>
      <c r="L1671" s="102"/>
      <c r="M1671" s="102"/>
      <c r="N1671" s="123" t="str">
        <f t="shared" ca="1" si="30"/>
        <v/>
      </c>
      <c r="P1671" s="102"/>
      <c r="AD1671" s="146"/>
    </row>
    <row r="1672" spans="1:30" s="101" customFormat="1" ht="14.25" x14ac:dyDescent="0.3">
      <c r="A1672" s="76"/>
      <c r="C1672" s="152"/>
      <c r="I1672" s="105"/>
      <c r="L1672" s="102"/>
      <c r="M1672" s="102"/>
      <c r="N1672" s="123" t="str">
        <f t="shared" ca="1" si="30"/>
        <v/>
      </c>
      <c r="P1672" s="102"/>
      <c r="AD1672" s="146"/>
    </row>
    <row r="1673" spans="1:30" s="101" customFormat="1" ht="14.25" x14ac:dyDescent="0.3">
      <c r="A1673" s="76"/>
      <c r="C1673" s="152"/>
      <c r="I1673" s="105"/>
      <c r="L1673" s="102"/>
      <c r="M1673" s="102"/>
      <c r="N1673" s="123" t="str">
        <f t="shared" ca="1" si="30"/>
        <v/>
      </c>
      <c r="P1673" s="102"/>
      <c r="AD1673" s="146"/>
    </row>
    <row r="1674" spans="1:30" s="101" customFormat="1" ht="14.25" x14ac:dyDescent="0.3">
      <c r="A1674" s="76"/>
      <c r="C1674" s="152"/>
      <c r="I1674" s="105"/>
      <c r="L1674" s="102"/>
      <c r="M1674" s="102"/>
      <c r="N1674" s="123" t="str">
        <f t="shared" ca="1" si="30"/>
        <v/>
      </c>
      <c r="P1674" s="102"/>
      <c r="AD1674" s="146"/>
    </row>
    <row r="1675" spans="1:30" s="101" customFormat="1" ht="14.25" x14ac:dyDescent="0.3">
      <c r="A1675" s="76"/>
      <c r="C1675" s="152"/>
      <c r="I1675" s="105"/>
      <c r="L1675" s="102"/>
      <c r="M1675" s="102"/>
      <c r="N1675" s="123" t="str">
        <f t="shared" ca="1" si="30"/>
        <v/>
      </c>
      <c r="P1675" s="102"/>
      <c r="AD1675" s="146"/>
    </row>
    <row r="1676" spans="1:30" s="101" customFormat="1" ht="14.25" x14ac:dyDescent="0.3">
      <c r="A1676" s="76"/>
      <c r="C1676" s="152"/>
      <c r="I1676" s="105"/>
      <c r="L1676" s="102"/>
      <c r="M1676" s="102"/>
      <c r="N1676" s="123" t="str">
        <f t="shared" ca="1" si="30"/>
        <v/>
      </c>
      <c r="P1676" s="102"/>
      <c r="AD1676" s="146"/>
    </row>
    <row r="1677" spans="1:30" s="101" customFormat="1" ht="14.25" x14ac:dyDescent="0.3">
      <c r="A1677" s="76"/>
      <c r="C1677" s="152"/>
      <c r="I1677" s="105"/>
      <c r="L1677" s="102"/>
      <c r="M1677" s="102"/>
      <c r="N1677" s="123" t="str">
        <f t="shared" ca="1" si="30"/>
        <v/>
      </c>
      <c r="P1677" s="102"/>
      <c r="AD1677" s="146"/>
    </row>
    <row r="1678" spans="1:30" s="101" customFormat="1" ht="14.25" x14ac:dyDescent="0.3">
      <c r="A1678" s="76"/>
      <c r="C1678" s="152"/>
      <c r="I1678" s="105"/>
      <c r="L1678" s="102"/>
      <c r="M1678" s="102"/>
      <c r="N1678" s="123" t="str">
        <f t="shared" ca="1" si="30"/>
        <v/>
      </c>
      <c r="P1678" s="102"/>
      <c r="AD1678" s="146"/>
    </row>
    <row r="1679" spans="1:30" s="101" customFormat="1" ht="14.25" x14ac:dyDescent="0.3">
      <c r="A1679" s="76"/>
      <c r="C1679" s="152"/>
      <c r="I1679" s="105"/>
      <c r="L1679" s="102"/>
      <c r="M1679" s="102"/>
      <c r="N1679" s="123" t="str">
        <f t="shared" ca="1" si="30"/>
        <v/>
      </c>
      <c r="P1679" s="102"/>
      <c r="AD1679" s="146"/>
    </row>
    <row r="1680" spans="1:30" s="101" customFormat="1" ht="14.25" x14ac:dyDescent="0.3">
      <c r="A1680" s="76"/>
      <c r="C1680" s="152"/>
      <c r="I1680" s="105"/>
      <c r="L1680" s="102"/>
      <c r="M1680" s="102"/>
      <c r="N1680" s="123" t="str">
        <f t="shared" ca="1" si="30"/>
        <v/>
      </c>
      <c r="P1680" s="102"/>
      <c r="AD1680" s="146"/>
    </row>
    <row r="1681" spans="1:30" s="101" customFormat="1" ht="14.25" x14ac:dyDescent="0.3">
      <c r="A1681" s="76"/>
      <c r="C1681" s="152"/>
      <c r="I1681" s="105"/>
      <c r="L1681" s="102"/>
      <c r="M1681" s="102"/>
      <c r="N1681" s="123" t="str">
        <f t="shared" ca="1" si="30"/>
        <v/>
      </c>
      <c r="P1681" s="102"/>
      <c r="AD1681" s="146"/>
    </row>
    <row r="1682" spans="1:30" s="101" customFormat="1" ht="14.25" x14ac:dyDescent="0.3">
      <c r="A1682" s="76"/>
      <c r="C1682" s="152"/>
      <c r="I1682" s="105"/>
      <c r="L1682" s="102"/>
      <c r="M1682" s="102"/>
      <c r="N1682" s="123" t="str">
        <f t="shared" ca="1" si="30"/>
        <v/>
      </c>
      <c r="P1682" s="102"/>
      <c r="AD1682" s="146"/>
    </row>
    <row r="1683" spans="1:30" s="101" customFormat="1" ht="14.25" x14ac:dyDescent="0.3">
      <c r="A1683" s="76"/>
      <c r="C1683" s="152"/>
      <c r="I1683" s="105"/>
      <c r="L1683" s="102"/>
      <c r="M1683" s="102"/>
      <c r="N1683" s="123" t="str">
        <f t="shared" ca="1" si="30"/>
        <v/>
      </c>
      <c r="P1683" s="102"/>
      <c r="AD1683" s="146"/>
    </row>
    <row r="1684" spans="1:30" s="101" customFormat="1" ht="14.25" x14ac:dyDescent="0.3">
      <c r="A1684" s="76"/>
      <c r="C1684" s="152"/>
      <c r="I1684" s="105"/>
      <c r="L1684" s="102"/>
      <c r="M1684" s="102"/>
      <c r="N1684" s="123" t="str">
        <f t="shared" ca="1" si="30"/>
        <v/>
      </c>
      <c r="P1684" s="102"/>
      <c r="AD1684" s="146"/>
    </row>
    <row r="1685" spans="1:30" s="101" customFormat="1" ht="14.25" x14ac:dyDescent="0.3">
      <c r="A1685" s="76"/>
      <c r="C1685" s="152"/>
      <c r="I1685" s="105"/>
      <c r="L1685" s="102"/>
      <c r="M1685" s="102"/>
      <c r="N1685" s="123" t="str">
        <f t="shared" ca="1" si="30"/>
        <v/>
      </c>
      <c r="P1685" s="102"/>
      <c r="AD1685" s="146"/>
    </row>
    <row r="1686" spans="1:30" s="101" customFormat="1" ht="14.25" x14ac:dyDescent="0.3">
      <c r="A1686" s="76"/>
      <c r="C1686" s="152"/>
      <c r="I1686" s="105"/>
      <c r="L1686" s="102"/>
      <c r="M1686" s="102"/>
      <c r="N1686" s="123" t="str">
        <f t="shared" ca="1" si="30"/>
        <v/>
      </c>
      <c r="P1686" s="102"/>
      <c r="AD1686" s="146"/>
    </row>
    <row r="1687" spans="1:30" s="101" customFormat="1" ht="14.25" x14ac:dyDescent="0.3">
      <c r="A1687" s="76"/>
      <c r="C1687" s="152"/>
      <c r="I1687" s="105"/>
      <c r="L1687" s="102"/>
      <c r="M1687" s="102"/>
      <c r="N1687" s="123" t="str">
        <f t="shared" ref="N1687:N1750" ca="1" si="31">IF(M1687="","",IF(O1687="Em negociação",IF(TODAY()-L1687&gt;5,"Inativo","Ativo"),IF(O1687="Instalado",IF(IF(K$2=FALSE,I$1,TODAY())&lt;=M1687,"Ativo","Inativo"),IF(O1687="Fechamento",IF(IF(K$2=FALSE,I$1,TODAY())&lt;=M1687,"Ativo","Inativo"),"Inativo"))))</f>
        <v/>
      </c>
      <c r="P1687" s="102"/>
      <c r="AD1687" s="146"/>
    </row>
    <row r="1688" spans="1:30" s="101" customFormat="1" ht="14.25" x14ac:dyDescent="0.3">
      <c r="A1688" s="76"/>
      <c r="C1688" s="152"/>
      <c r="I1688" s="105"/>
      <c r="L1688" s="102"/>
      <c r="M1688" s="102"/>
      <c r="N1688" s="123" t="str">
        <f t="shared" ca="1" si="31"/>
        <v/>
      </c>
      <c r="P1688" s="102"/>
      <c r="AD1688" s="146"/>
    </row>
    <row r="1689" spans="1:30" s="101" customFormat="1" ht="14.25" x14ac:dyDescent="0.3">
      <c r="A1689" s="76"/>
      <c r="C1689" s="152"/>
      <c r="I1689" s="105"/>
      <c r="L1689" s="102"/>
      <c r="M1689" s="102"/>
      <c r="N1689" s="123" t="str">
        <f t="shared" ca="1" si="31"/>
        <v/>
      </c>
      <c r="P1689" s="102"/>
      <c r="AD1689" s="146"/>
    </row>
    <row r="1690" spans="1:30" s="101" customFormat="1" ht="14.25" x14ac:dyDescent="0.3">
      <c r="A1690" s="76"/>
      <c r="C1690" s="152"/>
      <c r="I1690" s="105"/>
      <c r="L1690" s="102"/>
      <c r="M1690" s="102"/>
      <c r="N1690" s="123" t="str">
        <f t="shared" ca="1" si="31"/>
        <v/>
      </c>
      <c r="P1690" s="102"/>
      <c r="AD1690" s="146"/>
    </row>
    <row r="1691" spans="1:30" s="101" customFormat="1" ht="14.25" x14ac:dyDescent="0.3">
      <c r="A1691" s="76"/>
      <c r="C1691" s="152"/>
      <c r="I1691" s="105"/>
      <c r="L1691" s="102"/>
      <c r="M1691" s="102"/>
      <c r="N1691" s="123" t="str">
        <f t="shared" ca="1" si="31"/>
        <v/>
      </c>
      <c r="P1691" s="102"/>
      <c r="AD1691" s="146"/>
    </row>
    <row r="1692" spans="1:30" s="101" customFormat="1" ht="14.25" x14ac:dyDescent="0.3">
      <c r="A1692" s="76"/>
      <c r="C1692" s="152"/>
      <c r="I1692" s="105"/>
      <c r="L1692" s="102"/>
      <c r="M1692" s="102"/>
      <c r="N1692" s="123" t="str">
        <f t="shared" ca="1" si="31"/>
        <v/>
      </c>
      <c r="P1692" s="102"/>
      <c r="AD1692" s="146"/>
    </row>
    <row r="1693" spans="1:30" s="101" customFormat="1" ht="14.25" x14ac:dyDescent="0.3">
      <c r="A1693" s="76"/>
      <c r="C1693" s="152"/>
      <c r="I1693" s="105"/>
      <c r="L1693" s="102"/>
      <c r="M1693" s="102"/>
      <c r="N1693" s="123" t="str">
        <f t="shared" ca="1" si="31"/>
        <v/>
      </c>
      <c r="P1693" s="102"/>
      <c r="AD1693" s="146"/>
    </row>
    <row r="1694" spans="1:30" s="101" customFormat="1" ht="14.25" x14ac:dyDescent="0.3">
      <c r="A1694" s="76"/>
      <c r="C1694" s="152"/>
      <c r="I1694" s="105"/>
      <c r="L1694" s="102"/>
      <c r="M1694" s="102"/>
      <c r="N1694" s="123" t="str">
        <f t="shared" ca="1" si="31"/>
        <v/>
      </c>
      <c r="P1694" s="102"/>
      <c r="AD1694" s="146"/>
    </row>
    <row r="1695" spans="1:30" s="101" customFormat="1" ht="14.25" x14ac:dyDescent="0.3">
      <c r="A1695" s="76"/>
      <c r="C1695" s="152"/>
      <c r="I1695" s="105"/>
      <c r="L1695" s="102"/>
      <c r="M1695" s="102"/>
      <c r="N1695" s="123" t="str">
        <f t="shared" ca="1" si="31"/>
        <v/>
      </c>
      <c r="P1695" s="102"/>
      <c r="AD1695" s="146"/>
    </row>
    <row r="1696" spans="1:30" s="101" customFormat="1" ht="14.25" x14ac:dyDescent="0.3">
      <c r="A1696" s="76"/>
      <c r="C1696" s="152"/>
      <c r="I1696" s="105"/>
      <c r="L1696" s="102"/>
      <c r="M1696" s="102"/>
      <c r="N1696" s="123" t="str">
        <f t="shared" ca="1" si="31"/>
        <v/>
      </c>
      <c r="P1696" s="102"/>
      <c r="AD1696" s="146"/>
    </row>
    <row r="1697" spans="1:30" s="101" customFormat="1" ht="14.25" x14ac:dyDescent="0.3">
      <c r="A1697" s="76"/>
      <c r="C1697" s="152"/>
      <c r="I1697" s="105"/>
      <c r="L1697" s="102"/>
      <c r="M1697" s="102"/>
      <c r="N1697" s="123" t="str">
        <f t="shared" ca="1" si="31"/>
        <v/>
      </c>
      <c r="P1697" s="102"/>
      <c r="AD1697" s="146"/>
    </row>
    <row r="1698" spans="1:30" ht="15.75" x14ac:dyDescent="0.3">
      <c r="B1698" s="91"/>
      <c r="C1698" s="152"/>
      <c r="D1698" s="91"/>
      <c r="E1698" s="91"/>
      <c r="F1698" s="91"/>
      <c r="G1698" s="91"/>
      <c r="H1698" s="91"/>
      <c r="I1698" s="106"/>
      <c r="J1698" s="91"/>
      <c r="K1698" s="91"/>
      <c r="L1698" s="96"/>
      <c r="M1698" s="96"/>
      <c r="N1698" s="123" t="str">
        <f t="shared" ca="1" si="31"/>
        <v/>
      </c>
      <c r="O1698" s="91"/>
      <c r="P1698" s="96"/>
      <c r="Q1698" s="91"/>
      <c r="R1698" s="91"/>
    </row>
    <row r="1699" spans="1:30" ht="15.75" x14ac:dyDescent="0.3">
      <c r="B1699" s="91"/>
      <c r="C1699" s="152"/>
      <c r="D1699" s="91"/>
      <c r="E1699" s="91"/>
      <c r="F1699" s="91"/>
      <c r="G1699" s="91"/>
      <c r="H1699" s="91"/>
      <c r="I1699" s="106"/>
      <c r="J1699" s="91"/>
      <c r="K1699" s="91"/>
      <c r="L1699" s="96"/>
      <c r="M1699" s="96"/>
      <c r="N1699" s="123" t="str">
        <f t="shared" ca="1" si="31"/>
        <v/>
      </c>
      <c r="O1699" s="91"/>
      <c r="P1699" s="96"/>
      <c r="Q1699" s="91"/>
      <c r="R1699" s="91"/>
    </row>
    <row r="1700" spans="1:30" ht="15.75" x14ac:dyDescent="0.3">
      <c r="B1700" s="91"/>
      <c r="C1700" s="152"/>
      <c r="D1700" s="91"/>
      <c r="E1700" s="91"/>
      <c r="F1700" s="91"/>
      <c r="G1700" s="91"/>
      <c r="H1700" s="91"/>
      <c r="I1700" s="106"/>
      <c r="J1700" s="91"/>
      <c r="K1700" s="91"/>
      <c r="L1700" s="96"/>
      <c r="M1700" s="96"/>
      <c r="N1700" s="123" t="str">
        <f t="shared" ca="1" si="31"/>
        <v/>
      </c>
      <c r="O1700" s="91"/>
      <c r="P1700" s="96"/>
      <c r="Q1700" s="91"/>
      <c r="R1700" s="91"/>
    </row>
    <row r="1701" spans="1:30" ht="15.75" x14ac:dyDescent="0.3">
      <c r="B1701" s="91"/>
      <c r="C1701" s="152"/>
      <c r="D1701" s="91"/>
      <c r="E1701" s="91"/>
      <c r="F1701" s="91"/>
      <c r="G1701" s="91"/>
      <c r="H1701" s="91"/>
      <c r="I1701" s="106"/>
      <c r="J1701" s="91"/>
      <c r="K1701" s="91"/>
      <c r="L1701" s="96"/>
      <c r="M1701" s="96"/>
      <c r="N1701" s="123" t="str">
        <f t="shared" ca="1" si="31"/>
        <v/>
      </c>
      <c r="O1701" s="91"/>
      <c r="P1701" s="96"/>
      <c r="Q1701" s="91"/>
      <c r="R1701" s="91"/>
    </row>
    <row r="1702" spans="1:30" ht="15.75" x14ac:dyDescent="0.3">
      <c r="B1702" s="91"/>
      <c r="C1702" s="152"/>
      <c r="D1702" s="91"/>
      <c r="E1702" s="91"/>
      <c r="F1702" s="91"/>
      <c r="G1702" s="91"/>
      <c r="H1702" s="91"/>
      <c r="I1702" s="106"/>
      <c r="J1702" s="91"/>
      <c r="K1702" s="91"/>
      <c r="L1702" s="96"/>
      <c r="M1702" s="96"/>
      <c r="N1702" s="123" t="str">
        <f t="shared" ca="1" si="31"/>
        <v/>
      </c>
      <c r="O1702" s="91"/>
      <c r="P1702" s="96"/>
      <c r="Q1702" s="91"/>
      <c r="R1702" s="91"/>
    </row>
    <row r="1703" spans="1:30" ht="15.75" x14ac:dyDescent="0.3">
      <c r="B1703" s="91"/>
      <c r="C1703" s="152"/>
      <c r="D1703" s="91"/>
      <c r="E1703" s="91"/>
      <c r="F1703" s="91"/>
      <c r="G1703" s="91"/>
      <c r="H1703" s="91"/>
      <c r="I1703" s="106"/>
      <c r="J1703" s="91"/>
      <c r="K1703" s="91"/>
      <c r="L1703" s="96"/>
      <c r="M1703" s="96"/>
      <c r="N1703" s="123" t="str">
        <f t="shared" ca="1" si="31"/>
        <v/>
      </c>
      <c r="O1703" s="91"/>
      <c r="P1703" s="96"/>
      <c r="Q1703" s="91"/>
      <c r="R1703" s="91"/>
    </row>
    <row r="1704" spans="1:30" ht="15.75" x14ac:dyDescent="0.3">
      <c r="B1704" s="91"/>
      <c r="C1704" s="152"/>
      <c r="D1704" s="91"/>
      <c r="E1704" s="91"/>
      <c r="F1704" s="91"/>
      <c r="G1704" s="91"/>
      <c r="H1704" s="91"/>
      <c r="I1704" s="106"/>
      <c r="J1704" s="91"/>
      <c r="K1704" s="91"/>
      <c r="L1704" s="96"/>
      <c r="M1704" s="96"/>
      <c r="N1704" s="123" t="str">
        <f t="shared" ca="1" si="31"/>
        <v/>
      </c>
      <c r="O1704" s="91"/>
      <c r="P1704" s="96"/>
      <c r="Q1704" s="91"/>
      <c r="R1704" s="91"/>
    </row>
    <row r="1705" spans="1:30" ht="15.75" x14ac:dyDescent="0.3">
      <c r="B1705" s="91"/>
      <c r="C1705" s="152"/>
      <c r="D1705" s="91"/>
      <c r="E1705" s="91"/>
      <c r="F1705" s="91"/>
      <c r="G1705" s="91"/>
      <c r="H1705" s="91"/>
      <c r="I1705" s="106"/>
      <c r="J1705" s="91"/>
      <c r="K1705" s="91"/>
      <c r="L1705" s="96"/>
      <c r="M1705" s="96"/>
      <c r="N1705" s="123" t="str">
        <f t="shared" ca="1" si="31"/>
        <v/>
      </c>
      <c r="O1705" s="91"/>
      <c r="P1705" s="96"/>
      <c r="Q1705" s="91"/>
      <c r="R1705" s="91"/>
    </row>
    <row r="1706" spans="1:30" ht="15.75" x14ac:dyDescent="0.3">
      <c r="B1706" s="91"/>
      <c r="C1706" s="152"/>
      <c r="D1706" s="91"/>
      <c r="E1706" s="91"/>
      <c r="F1706" s="91"/>
      <c r="G1706" s="91"/>
      <c r="H1706" s="91"/>
      <c r="I1706" s="106"/>
      <c r="J1706" s="91"/>
      <c r="K1706" s="91"/>
      <c r="L1706" s="96"/>
      <c r="M1706" s="96"/>
      <c r="N1706" s="123" t="str">
        <f t="shared" ca="1" si="31"/>
        <v/>
      </c>
      <c r="O1706" s="91"/>
      <c r="P1706" s="96"/>
      <c r="Q1706" s="91"/>
      <c r="R1706" s="91"/>
    </row>
    <row r="1707" spans="1:30" ht="15.75" x14ac:dyDescent="0.3">
      <c r="B1707" s="91"/>
      <c r="C1707" s="152"/>
      <c r="D1707" s="91"/>
      <c r="E1707" s="91"/>
      <c r="F1707" s="91"/>
      <c r="G1707" s="91"/>
      <c r="H1707" s="91"/>
      <c r="I1707" s="106"/>
      <c r="J1707" s="91"/>
      <c r="K1707" s="91"/>
      <c r="L1707" s="96"/>
      <c r="M1707" s="96"/>
      <c r="N1707" s="123" t="str">
        <f t="shared" ca="1" si="31"/>
        <v/>
      </c>
      <c r="O1707" s="91"/>
      <c r="P1707" s="96"/>
      <c r="Q1707" s="91"/>
      <c r="R1707" s="91"/>
    </row>
    <row r="1708" spans="1:30" ht="15.75" x14ac:dyDescent="0.3">
      <c r="B1708" s="91"/>
      <c r="C1708" s="152"/>
      <c r="D1708" s="91"/>
      <c r="E1708" s="91"/>
      <c r="F1708" s="91"/>
      <c r="G1708" s="91"/>
      <c r="H1708" s="91"/>
      <c r="I1708" s="106"/>
      <c r="J1708" s="91"/>
      <c r="K1708" s="91"/>
      <c r="L1708" s="96"/>
      <c r="M1708" s="96"/>
      <c r="N1708" s="123" t="str">
        <f t="shared" ca="1" si="31"/>
        <v/>
      </c>
      <c r="O1708" s="91"/>
      <c r="P1708" s="96"/>
      <c r="Q1708" s="91"/>
      <c r="R1708" s="91"/>
    </row>
    <row r="1709" spans="1:30" ht="15.75" x14ac:dyDescent="0.3">
      <c r="B1709" s="91"/>
      <c r="C1709" s="152"/>
      <c r="D1709" s="91"/>
      <c r="E1709" s="91"/>
      <c r="F1709" s="91"/>
      <c r="G1709" s="91"/>
      <c r="H1709" s="91"/>
      <c r="I1709" s="106"/>
      <c r="J1709" s="91"/>
      <c r="K1709" s="91"/>
      <c r="L1709" s="96"/>
      <c r="M1709" s="96"/>
      <c r="N1709" s="123" t="str">
        <f t="shared" ca="1" si="31"/>
        <v/>
      </c>
      <c r="O1709" s="91"/>
      <c r="P1709" s="96"/>
      <c r="Q1709" s="91"/>
      <c r="R1709" s="91"/>
    </row>
    <row r="1710" spans="1:30" ht="15.75" x14ac:dyDescent="0.3">
      <c r="B1710" s="91"/>
      <c r="C1710" s="152"/>
      <c r="D1710" s="91"/>
      <c r="E1710" s="91"/>
      <c r="F1710" s="91"/>
      <c r="G1710" s="91"/>
      <c r="H1710" s="91"/>
      <c r="I1710" s="106"/>
      <c r="J1710" s="91"/>
      <c r="K1710" s="91"/>
      <c r="L1710" s="96"/>
      <c r="M1710" s="96"/>
      <c r="N1710" s="123" t="str">
        <f t="shared" ca="1" si="31"/>
        <v/>
      </c>
      <c r="O1710" s="91"/>
      <c r="P1710" s="96"/>
      <c r="Q1710" s="91"/>
      <c r="R1710" s="91"/>
    </row>
    <row r="1711" spans="1:30" ht="15.75" x14ac:dyDescent="0.3">
      <c r="B1711" s="91"/>
      <c r="C1711" s="152"/>
      <c r="D1711" s="91"/>
      <c r="E1711" s="91"/>
      <c r="F1711" s="91"/>
      <c r="G1711" s="91"/>
      <c r="H1711" s="91"/>
      <c r="I1711" s="106"/>
      <c r="J1711" s="91"/>
      <c r="K1711" s="91"/>
      <c r="L1711" s="96"/>
      <c r="M1711" s="96"/>
      <c r="N1711" s="123" t="str">
        <f t="shared" ca="1" si="31"/>
        <v/>
      </c>
      <c r="O1711" s="91"/>
      <c r="P1711" s="96"/>
      <c r="Q1711" s="91"/>
      <c r="R1711" s="91"/>
    </row>
    <row r="1712" spans="1:30" ht="15.75" x14ac:dyDescent="0.3">
      <c r="B1712" s="91"/>
      <c r="C1712" s="152"/>
      <c r="D1712" s="91"/>
      <c r="E1712" s="91"/>
      <c r="F1712" s="91"/>
      <c r="G1712" s="91"/>
      <c r="H1712" s="91"/>
      <c r="I1712" s="106"/>
      <c r="J1712" s="91"/>
      <c r="K1712" s="91"/>
      <c r="L1712" s="96"/>
      <c r="M1712" s="96"/>
      <c r="N1712" s="123" t="str">
        <f t="shared" ca="1" si="31"/>
        <v/>
      </c>
      <c r="O1712" s="91"/>
      <c r="P1712" s="96"/>
      <c r="Q1712" s="91"/>
      <c r="R1712" s="91"/>
    </row>
    <row r="1713" spans="2:18" ht="15.75" x14ac:dyDescent="0.3">
      <c r="B1713" s="91"/>
      <c r="C1713" s="152"/>
      <c r="D1713" s="91"/>
      <c r="E1713" s="91"/>
      <c r="F1713" s="91"/>
      <c r="G1713" s="91"/>
      <c r="H1713" s="91"/>
      <c r="I1713" s="106"/>
      <c r="J1713" s="91"/>
      <c r="K1713" s="91"/>
      <c r="L1713" s="96"/>
      <c r="M1713" s="96"/>
      <c r="N1713" s="123" t="str">
        <f t="shared" ca="1" si="31"/>
        <v/>
      </c>
      <c r="O1713" s="91"/>
      <c r="P1713" s="96"/>
      <c r="Q1713" s="91"/>
      <c r="R1713" s="91"/>
    </row>
    <row r="1714" spans="2:18" ht="15.75" x14ac:dyDescent="0.3">
      <c r="B1714" s="91"/>
      <c r="C1714" s="152"/>
      <c r="D1714" s="91"/>
      <c r="E1714" s="91"/>
      <c r="F1714" s="91"/>
      <c r="G1714" s="91"/>
      <c r="H1714" s="91"/>
      <c r="I1714" s="106"/>
      <c r="J1714" s="91"/>
      <c r="K1714" s="91"/>
      <c r="L1714" s="96"/>
      <c r="M1714" s="96"/>
      <c r="N1714" s="123" t="str">
        <f t="shared" ca="1" si="31"/>
        <v/>
      </c>
      <c r="O1714" s="91"/>
      <c r="P1714" s="96"/>
      <c r="Q1714" s="91"/>
      <c r="R1714" s="91"/>
    </row>
    <row r="1715" spans="2:18" ht="15.75" x14ac:dyDescent="0.3">
      <c r="B1715" s="91"/>
      <c r="C1715" s="152"/>
      <c r="D1715" s="91"/>
      <c r="E1715" s="91"/>
      <c r="F1715" s="91"/>
      <c r="G1715" s="91"/>
      <c r="H1715" s="91"/>
      <c r="I1715" s="106"/>
      <c r="J1715" s="91"/>
      <c r="K1715" s="91"/>
      <c r="L1715" s="96"/>
      <c r="M1715" s="96"/>
      <c r="N1715" s="123" t="str">
        <f t="shared" ca="1" si="31"/>
        <v/>
      </c>
      <c r="O1715" s="91"/>
      <c r="P1715" s="96"/>
      <c r="Q1715" s="91"/>
      <c r="R1715" s="91"/>
    </row>
    <row r="1716" spans="2:18" ht="15.75" x14ac:dyDescent="0.3">
      <c r="B1716" s="91"/>
      <c r="C1716" s="152"/>
      <c r="D1716" s="91"/>
      <c r="E1716" s="91"/>
      <c r="F1716" s="91"/>
      <c r="G1716" s="91"/>
      <c r="H1716" s="91"/>
      <c r="I1716" s="106"/>
      <c r="J1716" s="91"/>
      <c r="K1716" s="91"/>
      <c r="L1716" s="96"/>
      <c r="M1716" s="96"/>
      <c r="N1716" s="123" t="str">
        <f t="shared" ca="1" si="31"/>
        <v/>
      </c>
      <c r="O1716" s="91"/>
      <c r="P1716" s="96"/>
      <c r="Q1716" s="91"/>
      <c r="R1716" s="91"/>
    </row>
    <row r="1717" spans="2:18" ht="15.75" x14ac:dyDescent="0.3">
      <c r="B1717" s="91"/>
      <c r="C1717" s="152"/>
      <c r="D1717" s="91"/>
      <c r="E1717" s="91"/>
      <c r="F1717" s="91"/>
      <c r="G1717" s="91"/>
      <c r="H1717" s="91"/>
      <c r="I1717" s="106"/>
      <c r="J1717" s="91"/>
      <c r="K1717" s="91"/>
      <c r="L1717" s="96"/>
      <c r="M1717" s="96"/>
      <c r="N1717" s="123" t="str">
        <f t="shared" ca="1" si="31"/>
        <v/>
      </c>
      <c r="O1717" s="91"/>
      <c r="P1717" s="96"/>
      <c r="Q1717" s="91"/>
      <c r="R1717" s="91"/>
    </row>
    <row r="1718" spans="2:18" ht="15.75" x14ac:dyDescent="0.3">
      <c r="B1718" s="91"/>
      <c r="C1718" s="152"/>
      <c r="D1718" s="91"/>
      <c r="E1718" s="91"/>
      <c r="F1718" s="91"/>
      <c r="G1718" s="91"/>
      <c r="H1718" s="91"/>
      <c r="I1718" s="106"/>
      <c r="J1718" s="91"/>
      <c r="K1718" s="91"/>
      <c r="L1718" s="96"/>
      <c r="M1718" s="96"/>
      <c r="N1718" s="123" t="str">
        <f t="shared" ca="1" si="31"/>
        <v/>
      </c>
      <c r="O1718" s="91"/>
      <c r="P1718" s="96"/>
      <c r="Q1718" s="91"/>
      <c r="R1718" s="91"/>
    </row>
    <row r="1719" spans="2:18" ht="15.75" x14ac:dyDescent="0.3">
      <c r="B1719" s="91"/>
      <c r="C1719" s="152"/>
      <c r="D1719" s="91"/>
      <c r="E1719" s="91"/>
      <c r="F1719" s="91"/>
      <c r="G1719" s="91"/>
      <c r="H1719" s="91"/>
      <c r="I1719" s="106"/>
      <c r="J1719" s="91"/>
      <c r="K1719" s="91"/>
      <c r="L1719" s="96"/>
      <c r="M1719" s="96"/>
      <c r="N1719" s="123" t="str">
        <f t="shared" ca="1" si="31"/>
        <v/>
      </c>
      <c r="O1719" s="91"/>
      <c r="P1719" s="96"/>
      <c r="Q1719" s="91"/>
      <c r="R1719" s="91"/>
    </row>
    <row r="1720" spans="2:18" ht="15.75" x14ac:dyDescent="0.3">
      <c r="B1720" s="91"/>
      <c r="C1720" s="152"/>
      <c r="D1720" s="91"/>
      <c r="E1720" s="91"/>
      <c r="F1720" s="91"/>
      <c r="G1720" s="91"/>
      <c r="H1720" s="91"/>
      <c r="I1720" s="106"/>
      <c r="J1720" s="91"/>
      <c r="K1720" s="91"/>
      <c r="L1720" s="96"/>
      <c r="M1720" s="96"/>
      <c r="N1720" s="123" t="str">
        <f t="shared" ca="1" si="31"/>
        <v/>
      </c>
      <c r="O1720" s="91"/>
      <c r="P1720" s="96"/>
      <c r="Q1720" s="91"/>
      <c r="R1720" s="91"/>
    </row>
    <row r="1721" spans="2:18" ht="15.75" x14ac:dyDescent="0.3">
      <c r="B1721" s="91"/>
      <c r="C1721" s="152"/>
      <c r="D1721" s="91"/>
      <c r="E1721" s="91"/>
      <c r="F1721" s="91"/>
      <c r="G1721" s="91"/>
      <c r="H1721" s="91"/>
      <c r="I1721" s="106"/>
      <c r="J1721" s="91"/>
      <c r="K1721" s="91"/>
      <c r="L1721" s="96"/>
      <c r="M1721" s="96"/>
      <c r="N1721" s="123" t="str">
        <f t="shared" ca="1" si="31"/>
        <v/>
      </c>
      <c r="O1721" s="91"/>
      <c r="P1721" s="96"/>
      <c r="Q1721" s="91"/>
      <c r="R1721" s="91"/>
    </row>
    <row r="1722" spans="2:18" ht="15.75" x14ac:dyDescent="0.3">
      <c r="B1722" s="91"/>
      <c r="C1722" s="152"/>
      <c r="D1722" s="91"/>
      <c r="E1722" s="91"/>
      <c r="F1722" s="91"/>
      <c r="G1722" s="91"/>
      <c r="H1722" s="91"/>
      <c r="I1722" s="106"/>
      <c r="J1722" s="91"/>
      <c r="K1722" s="91"/>
      <c r="L1722" s="96"/>
      <c r="M1722" s="96"/>
      <c r="N1722" s="123" t="str">
        <f t="shared" ca="1" si="31"/>
        <v/>
      </c>
      <c r="O1722" s="91"/>
      <c r="P1722" s="96"/>
      <c r="Q1722" s="91"/>
      <c r="R1722" s="91"/>
    </row>
    <row r="1723" spans="2:18" ht="15.75" x14ac:dyDescent="0.3">
      <c r="B1723" s="91"/>
      <c r="C1723" s="152"/>
      <c r="D1723" s="91"/>
      <c r="E1723" s="91"/>
      <c r="F1723" s="91"/>
      <c r="G1723" s="91"/>
      <c r="H1723" s="91"/>
      <c r="I1723" s="106"/>
      <c r="J1723" s="91"/>
      <c r="K1723" s="91"/>
      <c r="L1723" s="96"/>
      <c r="M1723" s="96"/>
      <c r="N1723" s="123" t="str">
        <f t="shared" ca="1" si="31"/>
        <v/>
      </c>
      <c r="O1723" s="91"/>
      <c r="P1723" s="96"/>
      <c r="Q1723" s="91"/>
      <c r="R1723" s="91"/>
    </row>
    <row r="1724" spans="2:18" ht="15.75" x14ac:dyDescent="0.3">
      <c r="B1724" s="91"/>
      <c r="C1724" s="152"/>
      <c r="D1724" s="91"/>
      <c r="E1724" s="91"/>
      <c r="F1724" s="91"/>
      <c r="G1724" s="91"/>
      <c r="H1724" s="91"/>
      <c r="I1724" s="106"/>
      <c r="J1724" s="91"/>
      <c r="K1724" s="91"/>
      <c r="L1724" s="96"/>
      <c r="M1724" s="96"/>
      <c r="N1724" s="123" t="str">
        <f t="shared" ca="1" si="31"/>
        <v/>
      </c>
      <c r="O1724" s="91"/>
      <c r="P1724" s="96"/>
      <c r="Q1724" s="91"/>
      <c r="R1724" s="91"/>
    </row>
    <row r="1725" spans="2:18" ht="15.75" x14ac:dyDescent="0.3">
      <c r="B1725" s="91"/>
      <c r="C1725" s="152"/>
      <c r="D1725" s="91"/>
      <c r="E1725" s="91"/>
      <c r="F1725" s="91"/>
      <c r="G1725" s="91"/>
      <c r="H1725" s="91"/>
      <c r="I1725" s="106"/>
      <c r="J1725" s="91"/>
      <c r="K1725" s="91"/>
      <c r="L1725" s="96"/>
      <c r="M1725" s="96"/>
      <c r="N1725" s="123" t="str">
        <f t="shared" ca="1" si="31"/>
        <v/>
      </c>
      <c r="O1725" s="91"/>
      <c r="P1725" s="96"/>
      <c r="Q1725" s="91"/>
      <c r="R1725" s="91"/>
    </row>
    <row r="1726" spans="2:18" ht="15.75" x14ac:dyDescent="0.3">
      <c r="B1726" s="91"/>
      <c r="C1726" s="152"/>
      <c r="D1726" s="91"/>
      <c r="E1726" s="91"/>
      <c r="F1726" s="91"/>
      <c r="G1726" s="91"/>
      <c r="H1726" s="91"/>
      <c r="I1726" s="106"/>
      <c r="J1726" s="91"/>
      <c r="K1726" s="91"/>
      <c r="L1726" s="96"/>
      <c r="M1726" s="96"/>
      <c r="N1726" s="123" t="str">
        <f t="shared" ca="1" si="31"/>
        <v/>
      </c>
      <c r="O1726" s="91"/>
      <c r="P1726" s="96"/>
      <c r="Q1726" s="91"/>
      <c r="R1726" s="91"/>
    </row>
    <row r="1727" spans="2:18" ht="15.75" x14ac:dyDescent="0.3">
      <c r="B1727" s="91"/>
      <c r="C1727" s="152"/>
      <c r="D1727" s="91"/>
      <c r="E1727" s="91"/>
      <c r="F1727" s="91"/>
      <c r="G1727" s="91"/>
      <c r="H1727" s="91"/>
      <c r="I1727" s="106"/>
      <c r="J1727" s="91"/>
      <c r="K1727" s="91"/>
      <c r="L1727" s="96"/>
      <c r="M1727" s="96"/>
      <c r="N1727" s="123" t="str">
        <f t="shared" ca="1" si="31"/>
        <v/>
      </c>
      <c r="O1727" s="91"/>
      <c r="P1727" s="96"/>
      <c r="Q1727" s="91"/>
      <c r="R1727" s="91"/>
    </row>
    <row r="1728" spans="2:18" ht="15.75" x14ac:dyDescent="0.3">
      <c r="B1728" s="91"/>
      <c r="C1728" s="152"/>
      <c r="D1728" s="91"/>
      <c r="E1728" s="91"/>
      <c r="F1728" s="91"/>
      <c r="G1728" s="91"/>
      <c r="H1728" s="91"/>
      <c r="I1728" s="106"/>
      <c r="J1728" s="91"/>
      <c r="K1728" s="91"/>
      <c r="L1728" s="96"/>
      <c r="M1728" s="96"/>
      <c r="N1728" s="123" t="str">
        <f t="shared" ca="1" si="31"/>
        <v/>
      </c>
      <c r="O1728" s="91"/>
      <c r="P1728" s="96"/>
      <c r="Q1728" s="91"/>
      <c r="R1728" s="91"/>
    </row>
    <row r="1729" spans="2:18" ht="15.75" x14ac:dyDescent="0.3">
      <c r="B1729" s="91"/>
      <c r="C1729" s="152"/>
      <c r="D1729" s="91"/>
      <c r="E1729" s="91"/>
      <c r="F1729" s="91"/>
      <c r="G1729" s="91"/>
      <c r="H1729" s="91"/>
      <c r="I1729" s="106"/>
      <c r="J1729" s="91"/>
      <c r="K1729" s="91"/>
      <c r="L1729" s="96"/>
      <c r="M1729" s="96"/>
      <c r="N1729" s="123" t="str">
        <f t="shared" ca="1" si="31"/>
        <v/>
      </c>
      <c r="O1729" s="91"/>
      <c r="P1729" s="96"/>
      <c r="Q1729" s="91"/>
      <c r="R1729" s="91"/>
    </row>
    <row r="1730" spans="2:18" ht="15.75" x14ac:dyDescent="0.3">
      <c r="B1730" s="91"/>
      <c r="C1730" s="152"/>
      <c r="D1730" s="91"/>
      <c r="E1730" s="91"/>
      <c r="F1730" s="91"/>
      <c r="G1730" s="91"/>
      <c r="H1730" s="91"/>
      <c r="I1730" s="106"/>
      <c r="J1730" s="91"/>
      <c r="K1730" s="91"/>
      <c r="L1730" s="96"/>
      <c r="M1730" s="96"/>
      <c r="N1730" s="123" t="str">
        <f t="shared" ca="1" si="31"/>
        <v/>
      </c>
      <c r="O1730" s="91"/>
      <c r="P1730" s="96"/>
      <c r="Q1730" s="91"/>
      <c r="R1730" s="91"/>
    </row>
    <row r="1731" spans="2:18" ht="15.75" x14ac:dyDescent="0.3">
      <c r="B1731" s="91"/>
      <c r="C1731" s="152"/>
      <c r="D1731" s="91"/>
      <c r="E1731" s="91"/>
      <c r="F1731" s="91"/>
      <c r="G1731" s="91"/>
      <c r="H1731" s="91"/>
      <c r="I1731" s="106"/>
      <c r="J1731" s="91"/>
      <c r="K1731" s="91"/>
      <c r="L1731" s="96"/>
      <c r="M1731" s="96"/>
      <c r="N1731" s="123" t="str">
        <f t="shared" ca="1" si="31"/>
        <v/>
      </c>
      <c r="O1731" s="91"/>
      <c r="P1731" s="96"/>
      <c r="Q1731" s="91"/>
      <c r="R1731" s="91"/>
    </row>
    <row r="1732" spans="2:18" ht="15.75" x14ac:dyDescent="0.3">
      <c r="B1732" s="91"/>
      <c r="C1732" s="152"/>
      <c r="D1732" s="91"/>
      <c r="E1732" s="91"/>
      <c r="F1732" s="91"/>
      <c r="G1732" s="91"/>
      <c r="H1732" s="91"/>
      <c r="I1732" s="106"/>
      <c r="J1732" s="91"/>
      <c r="K1732" s="91"/>
      <c r="L1732" s="96"/>
      <c r="M1732" s="96"/>
      <c r="N1732" s="123" t="str">
        <f t="shared" ca="1" si="31"/>
        <v/>
      </c>
      <c r="O1732" s="91"/>
      <c r="P1732" s="96"/>
      <c r="Q1732" s="91"/>
      <c r="R1732" s="91"/>
    </row>
    <row r="1733" spans="2:18" ht="15.75" x14ac:dyDescent="0.3">
      <c r="B1733" s="91"/>
      <c r="C1733" s="152"/>
      <c r="D1733" s="91"/>
      <c r="E1733" s="91"/>
      <c r="F1733" s="91"/>
      <c r="G1733" s="91"/>
      <c r="H1733" s="91"/>
      <c r="I1733" s="106"/>
      <c r="J1733" s="91"/>
      <c r="K1733" s="91"/>
      <c r="L1733" s="96"/>
      <c r="M1733" s="96"/>
      <c r="N1733" s="123" t="str">
        <f t="shared" ca="1" si="31"/>
        <v/>
      </c>
      <c r="O1733" s="91"/>
      <c r="P1733" s="96"/>
      <c r="Q1733" s="91"/>
      <c r="R1733" s="91"/>
    </row>
    <row r="1734" spans="2:18" ht="15.75" x14ac:dyDescent="0.3">
      <c r="B1734" s="91"/>
      <c r="C1734" s="152"/>
      <c r="D1734" s="91"/>
      <c r="E1734" s="91"/>
      <c r="F1734" s="91"/>
      <c r="G1734" s="91"/>
      <c r="H1734" s="91"/>
      <c r="I1734" s="106"/>
      <c r="J1734" s="91"/>
      <c r="K1734" s="91"/>
      <c r="L1734" s="96"/>
      <c r="M1734" s="96"/>
      <c r="N1734" s="123" t="str">
        <f t="shared" ca="1" si="31"/>
        <v/>
      </c>
      <c r="O1734" s="91"/>
      <c r="P1734" s="96"/>
      <c r="Q1734" s="91"/>
      <c r="R1734" s="91"/>
    </row>
    <row r="1735" spans="2:18" ht="15.75" x14ac:dyDescent="0.3">
      <c r="B1735" s="91"/>
      <c r="C1735" s="152"/>
      <c r="D1735" s="91"/>
      <c r="E1735" s="91"/>
      <c r="F1735" s="91"/>
      <c r="G1735" s="91"/>
      <c r="H1735" s="91"/>
      <c r="I1735" s="106"/>
      <c r="J1735" s="91"/>
      <c r="K1735" s="91"/>
      <c r="L1735" s="96"/>
      <c r="M1735" s="96"/>
      <c r="N1735" s="123" t="str">
        <f t="shared" ca="1" si="31"/>
        <v/>
      </c>
      <c r="O1735" s="91"/>
      <c r="P1735" s="96"/>
      <c r="Q1735" s="91"/>
      <c r="R1735" s="91"/>
    </row>
    <row r="1736" spans="2:18" ht="15.75" x14ac:dyDescent="0.3">
      <c r="B1736" s="91"/>
      <c r="C1736" s="152"/>
      <c r="D1736" s="91"/>
      <c r="E1736" s="91"/>
      <c r="F1736" s="91"/>
      <c r="G1736" s="91"/>
      <c r="H1736" s="91"/>
      <c r="I1736" s="106"/>
      <c r="J1736" s="91"/>
      <c r="K1736" s="91"/>
      <c r="L1736" s="96"/>
      <c r="M1736" s="96"/>
      <c r="N1736" s="123" t="str">
        <f t="shared" ca="1" si="31"/>
        <v/>
      </c>
      <c r="O1736" s="91"/>
      <c r="P1736" s="96"/>
      <c r="Q1736" s="91"/>
      <c r="R1736" s="91"/>
    </row>
    <row r="1737" spans="2:18" ht="15.75" x14ac:dyDescent="0.3">
      <c r="B1737" s="91"/>
      <c r="C1737" s="152"/>
      <c r="D1737" s="91"/>
      <c r="E1737" s="91"/>
      <c r="F1737" s="91"/>
      <c r="G1737" s="91"/>
      <c r="H1737" s="91"/>
      <c r="I1737" s="106"/>
      <c r="J1737" s="91"/>
      <c r="K1737" s="91"/>
      <c r="L1737" s="96"/>
      <c r="M1737" s="96"/>
      <c r="N1737" s="123" t="str">
        <f t="shared" ca="1" si="31"/>
        <v/>
      </c>
      <c r="O1737" s="91"/>
      <c r="P1737" s="96"/>
      <c r="Q1737" s="91"/>
      <c r="R1737" s="91"/>
    </row>
    <row r="1738" spans="2:18" ht="15.75" x14ac:dyDescent="0.3">
      <c r="B1738" s="91"/>
      <c r="C1738" s="152"/>
      <c r="D1738" s="91"/>
      <c r="E1738" s="91"/>
      <c r="F1738" s="91"/>
      <c r="G1738" s="91"/>
      <c r="H1738" s="91"/>
      <c r="I1738" s="106"/>
      <c r="J1738" s="91"/>
      <c r="K1738" s="91"/>
      <c r="L1738" s="96"/>
      <c r="M1738" s="96"/>
      <c r="N1738" s="123" t="str">
        <f t="shared" ca="1" si="31"/>
        <v/>
      </c>
      <c r="O1738" s="91"/>
      <c r="P1738" s="96"/>
      <c r="Q1738" s="91"/>
      <c r="R1738" s="91"/>
    </row>
    <row r="1739" spans="2:18" ht="15.75" x14ac:dyDescent="0.3">
      <c r="B1739" s="91"/>
      <c r="C1739" s="152"/>
      <c r="D1739" s="91"/>
      <c r="E1739" s="91"/>
      <c r="F1739" s="91"/>
      <c r="G1739" s="91"/>
      <c r="H1739" s="91"/>
      <c r="I1739" s="106"/>
      <c r="J1739" s="91"/>
      <c r="K1739" s="91"/>
      <c r="L1739" s="96"/>
      <c r="M1739" s="96"/>
      <c r="N1739" s="123" t="str">
        <f t="shared" ca="1" si="31"/>
        <v/>
      </c>
      <c r="O1739" s="91"/>
      <c r="P1739" s="96"/>
      <c r="Q1739" s="91"/>
      <c r="R1739" s="91"/>
    </row>
    <row r="1740" spans="2:18" ht="15.75" x14ac:dyDescent="0.3">
      <c r="B1740" s="91"/>
      <c r="C1740" s="152"/>
      <c r="D1740" s="91"/>
      <c r="E1740" s="91"/>
      <c r="F1740" s="91"/>
      <c r="G1740" s="91"/>
      <c r="H1740" s="91"/>
      <c r="I1740" s="106"/>
      <c r="J1740" s="91"/>
      <c r="K1740" s="91"/>
      <c r="L1740" s="96"/>
      <c r="M1740" s="96"/>
      <c r="N1740" s="123" t="str">
        <f t="shared" ca="1" si="31"/>
        <v/>
      </c>
      <c r="O1740" s="91"/>
      <c r="P1740" s="96"/>
      <c r="Q1740" s="91"/>
      <c r="R1740" s="91"/>
    </row>
    <row r="1741" spans="2:18" ht="15.75" x14ac:dyDescent="0.3">
      <c r="B1741" s="91"/>
      <c r="C1741" s="152"/>
      <c r="D1741" s="91"/>
      <c r="E1741" s="91"/>
      <c r="F1741" s="91"/>
      <c r="G1741" s="91"/>
      <c r="H1741" s="91"/>
      <c r="I1741" s="106"/>
      <c r="J1741" s="91"/>
      <c r="K1741" s="91"/>
      <c r="L1741" s="96"/>
      <c r="M1741" s="96"/>
      <c r="N1741" s="123" t="str">
        <f t="shared" ca="1" si="31"/>
        <v/>
      </c>
      <c r="O1741" s="91"/>
      <c r="P1741" s="96"/>
      <c r="Q1741" s="91"/>
      <c r="R1741" s="91"/>
    </row>
    <row r="1742" spans="2:18" ht="15.75" x14ac:dyDescent="0.3">
      <c r="B1742" s="91"/>
      <c r="C1742" s="152"/>
      <c r="D1742" s="91"/>
      <c r="E1742" s="91"/>
      <c r="F1742" s="91"/>
      <c r="G1742" s="91"/>
      <c r="H1742" s="91"/>
      <c r="I1742" s="106"/>
      <c r="J1742" s="91"/>
      <c r="K1742" s="91"/>
      <c r="L1742" s="96"/>
      <c r="M1742" s="96"/>
      <c r="N1742" s="123" t="str">
        <f t="shared" ca="1" si="31"/>
        <v/>
      </c>
      <c r="O1742" s="91"/>
      <c r="P1742" s="96"/>
      <c r="Q1742" s="91"/>
      <c r="R1742" s="91"/>
    </row>
    <row r="1743" spans="2:18" ht="15.75" x14ac:dyDescent="0.3">
      <c r="B1743" s="91"/>
      <c r="C1743" s="152"/>
      <c r="D1743" s="91"/>
      <c r="E1743" s="91"/>
      <c r="F1743" s="91"/>
      <c r="G1743" s="91"/>
      <c r="H1743" s="91"/>
      <c r="I1743" s="106"/>
      <c r="J1743" s="91"/>
      <c r="K1743" s="91"/>
      <c r="L1743" s="96"/>
      <c r="M1743" s="96"/>
      <c r="N1743" s="123" t="str">
        <f t="shared" ca="1" si="31"/>
        <v/>
      </c>
      <c r="O1743" s="91"/>
      <c r="P1743" s="96"/>
      <c r="Q1743" s="91"/>
      <c r="R1743" s="91"/>
    </row>
    <row r="1744" spans="2:18" ht="15.75" x14ac:dyDescent="0.3">
      <c r="B1744" s="91"/>
      <c r="C1744" s="152"/>
      <c r="D1744" s="91"/>
      <c r="E1744" s="91"/>
      <c r="F1744" s="91"/>
      <c r="G1744" s="91"/>
      <c r="H1744" s="91"/>
      <c r="I1744" s="106"/>
      <c r="J1744" s="91"/>
      <c r="K1744" s="91"/>
      <c r="L1744" s="96"/>
      <c r="M1744" s="96"/>
      <c r="N1744" s="123" t="str">
        <f t="shared" ca="1" si="31"/>
        <v/>
      </c>
      <c r="O1744" s="91"/>
      <c r="P1744" s="96"/>
      <c r="Q1744" s="91"/>
      <c r="R1744" s="91"/>
    </row>
    <row r="1745" spans="2:18" ht="15.75" x14ac:dyDescent="0.3">
      <c r="B1745" s="91"/>
      <c r="C1745" s="152"/>
      <c r="D1745" s="91"/>
      <c r="E1745" s="91"/>
      <c r="F1745" s="91"/>
      <c r="G1745" s="91"/>
      <c r="H1745" s="91"/>
      <c r="I1745" s="106"/>
      <c r="J1745" s="91"/>
      <c r="K1745" s="91"/>
      <c r="L1745" s="96"/>
      <c r="M1745" s="96"/>
      <c r="N1745" s="123" t="str">
        <f t="shared" ca="1" si="31"/>
        <v/>
      </c>
      <c r="O1745" s="91"/>
      <c r="P1745" s="96"/>
      <c r="Q1745" s="91"/>
      <c r="R1745" s="91"/>
    </row>
    <row r="1746" spans="2:18" ht="15.75" x14ac:dyDescent="0.3">
      <c r="B1746" s="91"/>
      <c r="C1746" s="152"/>
      <c r="D1746" s="91"/>
      <c r="E1746" s="91"/>
      <c r="F1746" s="91"/>
      <c r="G1746" s="91"/>
      <c r="H1746" s="91"/>
      <c r="I1746" s="106"/>
      <c r="J1746" s="91"/>
      <c r="K1746" s="91"/>
      <c r="L1746" s="96"/>
      <c r="M1746" s="96"/>
      <c r="N1746" s="123" t="str">
        <f t="shared" ca="1" si="31"/>
        <v/>
      </c>
      <c r="O1746" s="91"/>
      <c r="P1746" s="96"/>
      <c r="Q1746" s="91"/>
      <c r="R1746" s="91"/>
    </row>
    <row r="1747" spans="2:18" ht="15.75" x14ac:dyDescent="0.3">
      <c r="B1747" s="91"/>
      <c r="C1747" s="152"/>
      <c r="D1747" s="91"/>
      <c r="E1747" s="91"/>
      <c r="F1747" s="91"/>
      <c r="G1747" s="91"/>
      <c r="H1747" s="91"/>
      <c r="I1747" s="106"/>
      <c r="J1747" s="91"/>
      <c r="K1747" s="91"/>
      <c r="L1747" s="96"/>
      <c r="M1747" s="96"/>
      <c r="N1747" s="123" t="str">
        <f t="shared" ca="1" si="31"/>
        <v/>
      </c>
      <c r="O1747" s="91"/>
      <c r="P1747" s="96"/>
      <c r="Q1747" s="91"/>
      <c r="R1747" s="91"/>
    </row>
    <row r="1748" spans="2:18" ht="15.75" x14ac:dyDescent="0.3">
      <c r="B1748" s="91"/>
      <c r="C1748" s="152"/>
      <c r="D1748" s="91"/>
      <c r="E1748" s="91"/>
      <c r="F1748" s="91"/>
      <c r="G1748" s="91"/>
      <c r="H1748" s="91"/>
      <c r="I1748" s="106"/>
      <c r="J1748" s="91"/>
      <c r="K1748" s="91"/>
      <c r="L1748" s="96"/>
      <c r="M1748" s="96"/>
      <c r="N1748" s="123" t="str">
        <f t="shared" ca="1" si="31"/>
        <v/>
      </c>
      <c r="O1748" s="91"/>
      <c r="P1748" s="96"/>
      <c r="Q1748" s="91"/>
      <c r="R1748" s="91"/>
    </row>
    <row r="1749" spans="2:18" ht="15.75" x14ac:dyDescent="0.3">
      <c r="B1749" s="91"/>
      <c r="C1749" s="152"/>
      <c r="D1749" s="91"/>
      <c r="E1749" s="91"/>
      <c r="F1749" s="91"/>
      <c r="G1749" s="91"/>
      <c r="H1749" s="91"/>
      <c r="I1749" s="106"/>
      <c r="J1749" s="91"/>
      <c r="K1749" s="91"/>
      <c r="L1749" s="96"/>
      <c r="M1749" s="96"/>
      <c r="N1749" s="123" t="str">
        <f t="shared" ca="1" si="31"/>
        <v/>
      </c>
      <c r="O1749" s="91"/>
      <c r="P1749" s="96"/>
      <c r="Q1749" s="91"/>
      <c r="R1749" s="91"/>
    </row>
    <row r="1750" spans="2:18" ht="15.75" x14ac:dyDescent="0.3">
      <c r="B1750" s="91"/>
      <c r="C1750" s="152"/>
      <c r="D1750" s="91"/>
      <c r="E1750" s="91"/>
      <c r="F1750" s="91"/>
      <c r="G1750" s="91"/>
      <c r="H1750" s="91"/>
      <c r="I1750" s="106"/>
      <c r="J1750" s="91"/>
      <c r="K1750" s="91"/>
      <c r="L1750" s="96"/>
      <c r="M1750" s="96"/>
      <c r="N1750" s="123" t="str">
        <f t="shared" ca="1" si="31"/>
        <v/>
      </c>
      <c r="O1750" s="91"/>
      <c r="P1750" s="96"/>
      <c r="Q1750" s="91"/>
      <c r="R1750" s="91"/>
    </row>
    <row r="1751" spans="2:18" ht="15.75" x14ac:dyDescent="0.3">
      <c r="B1751" s="91"/>
      <c r="C1751" s="152"/>
      <c r="D1751" s="91"/>
      <c r="E1751" s="91"/>
      <c r="F1751" s="91"/>
      <c r="G1751" s="91"/>
      <c r="H1751" s="91"/>
      <c r="I1751" s="106"/>
      <c r="J1751" s="91"/>
      <c r="K1751" s="91"/>
      <c r="L1751" s="96"/>
      <c r="M1751" s="96"/>
      <c r="N1751" s="123" t="str">
        <f t="shared" ref="N1751:N1814" ca="1" si="32">IF(M1751="","",IF(O1751="Em negociação",IF(TODAY()-L1751&gt;5,"Inativo","Ativo"),IF(O1751="Instalado",IF(IF(K$2=FALSE,I$1,TODAY())&lt;=M1751,"Ativo","Inativo"),IF(O1751="Fechamento",IF(IF(K$2=FALSE,I$1,TODAY())&lt;=M1751,"Ativo","Inativo"),"Inativo"))))</f>
        <v/>
      </c>
      <c r="O1751" s="91"/>
      <c r="P1751" s="96"/>
      <c r="Q1751" s="91"/>
      <c r="R1751" s="91"/>
    </row>
    <row r="1752" spans="2:18" ht="15.75" x14ac:dyDescent="0.3">
      <c r="B1752" s="91"/>
      <c r="C1752" s="152"/>
      <c r="D1752" s="91"/>
      <c r="E1752" s="91"/>
      <c r="F1752" s="91"/>
      <c r="G1752" s="91"/>
      <c r="H1752" s="91"/>
      <c r="I1752" s="106"/>
      <c r="J1752" s="91"/>
      <c r="K1752" s="91"/>
      <c r="L1752" s="96"/>
      <c r="M1752" s="96"/>
      <c r="N1752" s="123" t="str">
        <f t="shared" ca="1" si="32"/>
        <v/>
      </c>
      <c r="O1752" s="91"/>
      <c r="P1752" s="96"/>
      <c r="Q1752" s="91"/>
      <c r="R1752" s="91"/>
    </row>
    <row r="1753" spans="2:18" ht="15.75" x14ac:dyDescent="0.3">
      <c r="B1753" s="91"/>
      <c r="C1753" s="152"/>
      <c r="D1753" s="91"/>
      <c r="E1753" s="91"/>
      <c r="F1753" s="91"/>
      <c r="G1753" s="91"/>
      <c r="H1753" s="91"/>
      <c r="I1753" s="106"/>
      <c r="J1753" s="91"/>
      <c r="K1753" s="91"/>
      <c r="L1753" s="96"/>
      <c r="M1753" s="96"/>
      <c r="N1753" s="123" t="str">
        <f t="shared" ca="1" si="32"/>
        <v/>
      </c>
      <c r="O1753" s="91"/>
      <c r="P1753" s="96"/>
      <c r="Q1753" s="91"/>
      <c r="R1753" s="91"/>
    </row>
    <row r="1754" spans="2:18" ht="15.75" x14ac:dyDescent="0.3">
      <c r="B1754" s="91"/>
      <c r="C1754" s="152"/>
      <c r="D1754" s="91"/>
      <c r="E1754" s="91"/>
      <c r="F1754" s="91"/>
      <c r="G1754" s="91"/>
      <c r="H1754" s="91"/>
      <c r="I1754" s="106"/>
      <c r="J1754" s="91"/>
      <c r="K1754" s="91"/>
      <c r="L1754" s="96"/>
      <c r="M1754" s="96"/>
      <c r="N1754" s="123" t="str">
        <f t="shared" ca="1" si="32"/>
        <v/>
      </c>
      <c r="O1754" s="91"/>
      <c r="P1754" s="96"/>
      <c r="Q1754" s="91"/>
      <c r="R1754" s="91"/>
    </row>
    <row r="1755" spans="2:18" ht="15.75" x14ac:dyDescent="0.3">
      <c r="B1755" s="91"/>
      <c r="C1755" s="152"/>
      <c r="D1755" s="91"/>
      <c r="E1755" s="91"/>
      <c r="F1755" s="91"/>
      <c r="G1755" s="91"/>
      <c r="H1755" s="91"/>
      <c r="I1755" s="106"/>
      <c r="J1755" s="91"/>
      <c r="K1755" s="91"/>
      <c r="L1755" s="96"/>
      <c r="M1755" s="96"/>
      <c r="N1755" s="123" t="str">
        <f t="shared" ca="1" si="32"/>
        <v/>
      </c>
      <c r="O1755" s="91"/>
      <c r="P1755" s="96"/>
      <c r="Q1755" s="91"/>
      <c r="R1755" s="91"/>
    </row>
    <row r="1756" spans="2:18" ht="15.75" x14ac:dyDescent="0.3">
      <c r="B1756" s="91"/>
      <c r="C1756" s="152"/>
      <c r="D1756" s="91"/>
      <c r="E1756" s="91"/>
      <c r="F1756" s="91"/>
      <c r="G1756" s="91"/>
      <c r="H1756" s="91"/>
      <c r="I1756" s="106"/>
      <c r="J1756" s="91"/>
      <c r="K1756" s="91"/>
      <c r="L1756" s="96"/>
      <c r="M1756" s="96"/>
      <c r="N1756" s="123" t="str">
        <f t="shared" ca="1" si="32"/>
        <v/>
      </c>
      <c r="O1756" s="91"/>
      <c r="P1756" s="96"/>
      <c r="Q1756" s="91"/>
      <c r="R1756" s="91"/>
    </row>
    <row r="1757" spans="2:18" ht="15.75" x14ac:dyDescent="0.3">
      <c r="B1757" s="91"/>
      <c r="C1757" s="152"/>
      <c r="D1757" s="91"/>
      <c r="E1757" s="91"/>
      <c r="F1757" s="91"/>
      <c r="G1757" s="91"/>
      <c r="H1757" s="91"/>
      <c r="I1757" s="106"/>
      <c r="J1757" s="91"/>
      <c r="K1757" s="91"/>
      <c r="L1757" s="96"/>
      <c r="M1757" s="96"/>
      <c r="N1757" s="123" t="str">
        <f t="shared" ca="1" si="32"/>
        <v/>
      </c>
      <c r="O1757" s="91"/>
      <c r="P1757" s="96"/>
      <c r="Q1757" s="91"/>
      <c r="R1757" s="91"/>
    </row>
    <row r="1758" spans="2:18" ht="15.75" x14ac:dyDescent="0.3">
      <c r="B1758" s="91"/>
      <c r="C1758" s="152"/>
      <c r="D1758" s="91"/>
      <c r="E1758" s="91"/>
      <c r="F1758" s="91"/>
      <c r="G1758" s="91"/>
      <c r="H1758" s="91"/>
      <c r="I1758" s="106"/>
      <c r="J1758" s="91"/>
      <c r="K1758" s="91"/>
      <c r="L1758" s="96"/>
      <c r="M1758" s="96"/>
      <c r="N1758" s="123" t="str">
        <f t="shared" ca="1" si="32"/>
        <v/>
      </c>
      <c r="O1758" s="91"/>
      <c r="P1758" s="96"/>
      <c r="Q1758" s="91"/>
      <c r="R1758" s="91"/>
    </row>
    <row r="1759" spans="2:18" ht="15.75" x14ac:dyDescent="0.3">
      <c r="B1759" s="91"/>
      <c r="C1759" s="152"/>
      <c r="D1759" s="91"/>
      <c r="E1759" s="91"/>
      <c r="F1759" s="91"/>
      <c r="G1759" s="91"/>
      <c r="H1759" s="91"/>
      <c r="I1759" s="106"/>
      <c r="J1759" s="91"/>
      <c r="K1759" s="91"/>
      <c r="L1759" s="96"/>
      <c r="M1759" s="96"/>
      <c r="N1759" s="123" t="str">
        <f t="shared" ca="1" si="32"/>
        <v/>
      </c>
      <c r="O1759" s="91"/>
      <c r="P1759" s="96"/>
      <c r="Q1759" s="91"/>
      <c r="R1759" s="91"/>
    </row>
    <row r="1760" spans="2:18" ht="15.75" x14ac:dyDescent="0.3">
      <c r="B1760" s="91"/>
      <c r="C1760" s="152"/>
      <c r="D1760" s="91"/>
      <c r="E1760" s="91"/>
      <c r="F1760" s="91"/>
      <c r="G1760" s="91"/>
      <c r="H1760" s="91"/>
      <c r="I1760" s="106"/>
      <c r="J1760" s="91"/>
      <c r="K1760" s="91"/>
      <c r="L1760" s="96"/>
      <c r="M1760" s="96"/>
      <c r="N1760" s="123" t="str">
        <f t="shared" ca="1" si="32"/>
        <v/>
      </c>
      <c r="O1760" s="91"/>
      <c r="P1760" s="96"/>
      <c r="Q1760" s="91"/>
      <c r="R1760" s="91"/>
    </row>
    <row r="1761" spans="2:18" ht="15.75" x14ac:dyDescent="0.3">
      <c r="B1761" s="91"/>
      <c r="C1761" s="152"/>
      <c r="D1761" s="91"/>
      <c r="E1761" s="91"/>
      <c r="F1761" s="91"/>
      <c r="G1761" s="91"/>
      <c r="H1761" s="91"/>
      <c r="I1761" s="106"/>
      <c r="J1761" s="91"/>
      <c r="K1761" s="91"/>
      <c r="L1761" s="96"/>
      <c r="M1761" s="96"/>
      <c r="N1761" s="123" t="str">
        <f t="shared" ca="1" si="32"/>
        <v/>
      </c>
      <c r="O1761" s="91"/>
      <c r="P1761" s="96"/>
      <c r="Q1761" s="91"/>
      <c r="R1761" s="91"/>
    </row>
    <row r="1762" spans="2:18" ht="15.75" x14ac:dyDescent="0.3">
      <c r="B1762" s="91"/>
      <c r="C1762" s="152"/>
      <c r="D1762" s="91"/>
      <c r="E1762" s="91"/>
      <c r="F1762" s="91"/>
      <c r="G1762" s="91"/>
      <c r="H1762" s="91"/>
      <c r="I1762" s="106"/>
      <c r="J1762" s="91"/>
      <c r="K1762" s="91"/>
      <c r="L1762" s="96"/>
      <c r="M1762" s="96"/>
      <c r="N1762" s="123" t="str">
        <f t="shared" ca="1" si="32"/>
        <v/>
      </c>
      <c r="O1762" s="91"/>
      <c r="P1762" s="96"/>
      <c r="Q1762" s="91"/>
      <c r="R1762" s="91"/>
    </row>
    <row r="1763" spans="2:18" ht="15.75" x14ac:dyDescent="0.3">
      <c r="B1763" s="91"/>
      <c r="C1763" s="152"/>
      <c r="D1763" s="91"/>
      <c r="E1763" s="91"/>
      <c r="F1763" s="91"/>
      <c r="G1763" s="91"/>
      <c r="H1763" s="91"/>
      <c r="I1763" s="106"/>
      <c r="J1763" s="91"/>
      <c r="K1763" s="91"/>
      <c r="L1763" s="96"/>
      <c r="M1763" s="96"/>
      <c r="N1763" s="123" t="str">
        <f t="shared" ca="1" si="32"/>
        <v/>
      </c>
      <c r="O1763" s="91"/>
      <c r="P1763" s="96"/>
      <c r="Q1763" s="91"/>
      <c r="R1763" s="91"/>
    </row>
    <row r="1764" spans="2:18" ht="15.75" x14ac:dyDescent="0.3">
      <c r="B1764" s="91"/>
      <c r="C1764" s="152"/>
      <c r="D1764" s="91"/>
      <c r="E1764" s="91"/>
      <c r="F1764" s="91"/>
      <c r="G1764" s="91"/>
      <c r="H1764" s="91"/>
      <c r="I1764" s="106"/>
      <c r="J1764" s="91"/>
      <c r="K1764" s="91"/>
      <c r="L1764" s="96"/>
      <c r="M1764" s="96"/>
      <c r="N1764" s="123" t="str">
        <f t="shared" ca="1" si="32"/>
        <v/>
      </c>
      <c r="O1764" s="91"/>
      <c r="P1764" s="96"/>
      <c r="Q1764" s="91"/>
      <c r="R1764" s="91"/>
    </row>
    <row r="1765" spans="2:18" ht="15.75" x14ac:dyDescent="0.3">
      <c r="B1765" s="91"/>
      <c r="C1765" s="152"/>
      <c r="D1765" s="91"/>
      <c r="E1765" s="91"/>
      <c r="F1765" s="91"/>
      <c r="G1765" s="91"/>
      <c r="H1765" s="91"/>
      <c r="I1765" s="106"/>
      <c r="J1765" s="91"/>
      <c r="K1765" s="91"/>
      <c r="L1765" s="96"/>
      <c r="M1765" s="96"/>
      <c r="N1765" s="123" t="str">
        <f t="shared" ca="1" si="32"/>
        <v/>
      </c>
      <c r="O1765" s="91"/>
      <c r="P1765" s="96"/>
      <c r="Q1765" s="91"/>
      <c r="R1765" s="91"/>
    </row>
    <row r="1766" spans="2:18" ht="15.75" x14ac:dyDescent="0.3">
      <c r="B1766" s="91"/>
      <c r="C1766" s="152"/>
      <c r="D1766" s="91"/>
      <c r="E1766" s="91"/>
      <c r="F1766" s="91"/>
      <c r="G1766" s="91"/>
      <c r="H1766" s="91"/>
      <c r="I1766" s="106"/>
      <c r="J1766" s="91"/>
      <c r="K1766" s="91"/>
      <c r="L1766" s="96"/>
      <c r="M1766" s="96"/>
      <c r="N1766" s="123" t="str">
        <f t="shared" ca="1" si="32"/>
        <v/>
      </c>
      <c r="O1766" s="91"/>
      <c r="P1766" s="96"/>
      <c r="Q1766" s="91"/>
      <c r="R1766" s="91"/>
    </row>
    <row r="1767" spans="2:18" ht="15.75" x14ac:dyDescent="0.3">
      <c r="B1767" s="91"/>
      <c r="C1767" s="152"/>
      <c r="D1767" s="91"/>
      <c r="E1767" s="91"/>
      <c r="F1767" s="91"/>
      <c r="G1767" s="91"/>
      <c r="H1767" s="91"/>
      <c r="I1767" s="106"/>
      <c r="J1767" s="91"/>
      <c r="K1767" s="91"/>
      <c r="L1767" s="96"/>
      <c r="M1767" s="96"/>
      <c r="N1767" s="123" t="str">
        <f t="shared" ca="1" si="32"/>
        <v/>
      </c>
      <c r="O1767" s="91"/>
      <c r="P1767" s="96"/>
      <c r="Q1767" s="91"/>
      <c r="R1767" s="91"/>
    </row>
    <row r="1768" spans="2:18" ht="15.75" x14ac:dyDescent="0.3">
      <c r="B1768" s="91"/>
      <c r="C1768" s="152"/>
      <c r="D1768" s="91"/>
      <c r="E1768" s="91"/>
      <c r="F1768" s="91"/>
      <c r="G1768" s="91"/>
      <c r="H1768" s="91"/>
      <c r="I1768" s="106"/>
      <c r="J1768" s="91"/>
      <c r="K1768" s="91"/>
      <c r="L1768" s="96"/>
      <c r="M1768" s="96"/>
      <c r="N1768" s="123" t="str">
        <f t="shared" ca="1" si="32"/>
        <v/>
      </c>
      <c r="O1768" s="91"/>
      <c r="P1768" s="96"/>
      <c r="Q1768" s="91"/>
      <c r="R1768" s="91"/>
    </row>
    <row r="1769" spans="2:18" ht="15.75" x14ac:dyDescent="0.3">
      <c r="B1769" s="91"/>
      <c r="C1769" s="152"/>
      <c r="D1769" s="91"/>
      <c r="E1769" s="91"/>
      <c r="F1769" s="91"/>
      <c r="G1769" s="91"/>
      <c r="H1769" s="91"/>
      <c r="I1769" s="106"/>
      <c r="J1769" s="91"/>
      <c r="K1769" s="91"/>
      <c r="L1769" s="96"/>
      <c r="M1769" s="96"/>
      <c r="N1769" s="123" t="str">
        <f t="shared" ca="1" si="32"/>
        <v/>
      </c>
      <c r="O1769" s="91"/>
      <c r="P1769" s="96"/>
      <c r="Q1769" s="91"/>
      <c r="R1769" s="91"/>
    </row>
    <row r="1770" spans="2:18" ht="15.75" x14ac:dyDescent="0.3">
      <c r="B1770" s="91"/>
      <c r="C1770" s="152"/>
      <c r="D1770" s="91"/>
      <c r="E1770" s="91"/>
      <c r="F1770" s="91"/>
      <c r="G1770" s="91"/>
      <c r="H1770" s="91"/>
      <c r="I1770" s="106"/>
      <c r="J1770" s="91"/>
      <c r="K1770" s="91"/>
      <c r="L1770" s="96"/>
      <c r="M1770" s="96"/>
      <c r="N1770" s="123" t="str">
        <f t="shared" ca="1" si="32"/>
        <v/>
      </c>
      <c r="O1770" s="91"/>
      <c r="P1770" s="96"/>
      <c r="Q1770" s="91"/>
      <c r="R1770" s="91"/>
    </row>
    <row r="1771" spans="2:18" ht="15.75" x14ac:dyDescent="0.3">
      <c r="B1771" s="91"/>
      <c r="C1771" s="152"/>
      <c r="D1771" s="91"/>
      <c r="E1771" s="91"/>
      <c r="F1771" s="91"/>
      <c r="G1771" s="91"/>
      <c r="H1771" s="91"/>
      <c r="I1771" s="106"/>
      <c r="J1771" s="91"/>
      <c r="K1771" s="91"/>
      <c r="L1771" s="96"/>
      <c r="M1771" s="96"/>
      <c r="N1771" s="123" t="str">
        <f t="shared" ca="1" si="32"/>
        <v/>
      </c>
      <c r="O1771" s="91"/>
      <c r="P1771" s="96"/>
      <c r="Q1771" s="91"/>
      <c r="R1771" s="91"/>
    </row>
    <row r="1772" spans="2:18" ht="15.75" x14ac:dyDescent="0.3">
      <c r="B1772" s="91"/>
      <c r="C1772" s="152"/>
      <c r="D1772" s="91"/>
      <c r="E1772" s="91"/>
      <c r="F1772" s="91"/>
      <c r="G1772" s="91"/>
      <c r="H1772" s="91"/>
      <c r="I1772" s="106"/>
      <c r="J1772" s="91"/>
      <c r="K1772" s="91"/>
      <c r="L1772" s="96"/>
      <c r="M1772" s="96"/>
      <c r="N1772" s="123" t="str">
        <f t="shared" ca="1" si="32"/>
        <v/>
      </c>
      <c r="O1772" s="91"/>
      <c r="P1772" s="96"/>
      <c r="Q1772" s="91"/>
      <c r="R1772" s="91"/>
    </row>
    <row r="1773" spans="2:18" ht="15.75" x14ac:dyDescent="0.3">
      <c r="B1773" s="91"/>
      <c r="C1773" s="152"/>
      <c r="D1773" s="91"/>
      <c r="E1773" s="91"/>
      <c r="F1773" s="91"/>
      <c r="G1773" s="91"/>
      <c r="H1773" s="91"/>
      <c r="I1773" s="106"/>
      <c r="J1773" s="91"/>
      <c r="K1773" s="91"/>
      <c r="L1773" s="96"/>
      <c r="M1773" s="96"/>
      <c r="N1773" s="123" t="str">
        <f t="shared" ca="1" si="32"/>
        <v/>
      </c>
      <c r="O1773" s="91"/>
      <c r="P1773" s="96"/>
      <c r="Q1773" s="91"/>
      <c r="R1773" s="91"/>
    </row>
    <row r="1774" spans="2:18" ht="15.75" x14ac:dyDescent="0.3">
      <c r="B1774" s="91"/>
      <c r="C1774" s="152"/>
      <c r="D1774" s="91"/>
      <c r="E1774" s="91"/>
      <c r="F1774" s="91"/>
      <c r="G1774" s="91"/>
      <c r="H1774" s="91"/>
      <c r="I1774" s="106"/>
      <c r="J1774" s="91"/>
      <c r="K1774" s="91"/>
      <c r="L1774" s="96"/>
      <c r="M1774" s="96"/>
      <c r="N1774" s="123" t="str">
        <f t="shared" ca="1" si="32"/>
        <v/>
      </c>
      <c r="O1774" s="91"/>
      <c r="P1774" s="96"/>
      <c r="Q1774" s="91"/>
      <c r="R1774" s="91"/>
    </row>
    <row r="1775" spans="2:18" ht="15.75" x14ac:dyDescent="0.3">
      <c r="B1775" s="91"/>
      <c r="C1775" s="152"/>
      <c r="D1775" s="91"/>
      <c r="E1775" s="91"/>
      <c r="F1775" s="91"/>
      <c r="G1775" s="91"/>
      <c r="H1775" s="91"/>
      <c r="I1775" s="106"/>
      <c r="J1775" s="91"/>
      <c r="K1775" s="91"/>
      <c r="L1775" s="96"/>
      <c r="M1775" s="96"/>
      <c r="N1775" s="123" t="str">
        <f t="shared" ca="1" si="32"/>
        <v/>
      </c>
      <c r="O1775" s="91"/>
      <c r="P1775" s="96"/>
      <c r="Q1775" s="91"/>
      <c r="R1775" s="91"/>
    </row>
    <row r="1776" spans="2:18" ht="15.75" x14ac:dyDescent="0.3">
      <c r="B1776" s="91"/>
      <c r="C1776" s="152"/>
      <c r="D1776" s="91"/>
      <c r="E1776" s="91"/>
      <c r="F1776" s="91"/>
      <c r="G1776" s="91"/>
      <c r="H1776" s="91"/>
      <c r="I1776" s="106"/>
      <c r="J1776" s="91"/>
      <c r="K1776" s="91"/>
      <c r="L1776" s="96"/>
      <c r="M1776" s="96"/>
      <c r="N1776" s="123" t="str">
        <f t="shared" ca="1" si="32"/>
        <v/>
      </c>
      <c r="O1776" s="91"/>
      <c r="P1776" s="96"/>
      <c r="Q1776" s="91"/>
      <c r="R1776" s="91"/>
    </row>
    <row r="1777" spans="2:18" ht="15.75" x14ac:dyDescent="0.3">
      <c r="B1777" s="91"/>
      <c r="C1777" s="152"/>
      <c r="D1777" s="91"/>
      <c r="E1777" s="91"/>
      <c r="F1777" s="91"/>
      <c r="G1777" s="91"/>
      <c r="H1777" s="91"/>
      <c r="I1777" s="106"/>
      <c r="J1777" s="91"/>
      <c r="K1777" s="91"/>
      <c r="L1777" s="96"/>
      <c r="M1777" s="96"/>
      <c r="N1777" s="123" t="str">
        <f t="shared" ca="1" si="32"/>
        <v/>
      </c>
      <c r="O1777" s="91"/>
      <c r="P1777" s="96"/>
      <c r="Q1777" s="91"/>
      <c r="R1777" s="91"/>
    </row>
    <row r="1778" spans="2:18" ht="15.75" x14ac:dyDescent="0.3">
      <c r="B1778" s="91"/>
      <c r="C1778" s="152"/>
      <c r="D1778" s="91"/>
      <c r="E1778" s="91"/>
      <c r="F1778" s="91"/>
      <c r="G1778" s="91"/>
      <c r="H1778" s="91"/>
      <c r="I1778" s="106"/>
      <c r="J1778" s="91"/>
      <c r="K1778" s="91"/>
      <c r="L1778" s="96"/>
      <c r="M1778" s="96"/>
      <c r="N1778" s="123" t="str">
        <f t="shared" ca="1" si="32"/>
        <v/>
      </c>
      <c r="O1778" s="91"/>
      <c r="P1778" s="96"/>
      <c r="Q1778" s="91"/>
      <c r="R1778" s="91"/>
    </row>
    <row r="1779" spans="2:18" ht="15.75" x14ac:dyDescent="0.3">
      <c r="B1779" s="91"/>
      <c r="C1779" s="152"/>
      <c r="D1779" s="91"/>
      <c r="E1779" s="91"/>
      <c r="F1779" s="91"/>
      <c r="G1779" s="91"/>
      <c r="H1779" s="91"/>
      <c r="I1779" s="106"/>
      <c r="J1779" s="91"/>
      <c r="K1779" s="91"/>
      <c r="L1779" s="96"/>
      <c r="M1779" s="96"/>
      <c r="N1779" s="123" t="str">
        <f t="shared" ca="1" si="32"/>
        <v/>
      </c>
      <c r="O1779" s="91"/>
      <c r="P1779" s="96"/>
      <c r="Q1779" s="91"/>
      <c r="R1779" s="91"/>
    </row>
    <row r="1780" spans="2:18" ht="15.75" x14ac:dyDescent="0.3">
      <c r="B1780" s="91"/>
      <c r="C1780" s="152"/>
      <c r="D1780" s="91"/>
      <c r="E1780" s="91"/>
      <c r="F1780" s="91"/>
      <c r="G1780" s="91"/>
      <c r="H1780" s="91"/>
      <c r="I1780" s="106"/>
      <c r="J1780" s="91"/>
      <c r="K1780" s="91"/>
      <c r="L1780" s="96"/>
      <c r="M1780" s="96"/>
      <c r="N1780" s="123" t="str">
        <f t="shared" ca="1" si="32"/>
        <v/>
      </c>
      <c r="O1780" s="91"/>
      <c r="P1780" s="96"/>
      <c r="Q1780" s="91"/>
      <c r="R1780" s="91"/>
    </row>
    <row r="1781" spans="2:18" ht="15.75" x14ac:dyDescent="0.3">
      <c r="B1781" s="91"/>
      <c r="C1781" s="152"/>
      <c r="D1781" s="91"/>
      <c r="E1781" s="91"/>
      <c r="F1781" s="91"/>
      <c r="G1781" s="91"/>
      <c r="H1781" s="91"/>
      <c r="I1781" s="106"/>
      <c r="J1781" s="91"/>
      <c r="K1781" s="91"/>
      <c r="L1781" s="96"/>
      <c r="M1781" s="96"/>
      <c r="N1781" s="123" t="str">
        <f t="shared" ca="1" si="32"/>
        <v/>
      </c>
      <c r="O1781" s="91"/>
      <c r="P1781" s="96"/>
      <c r="Q1781" s="91"/>
      <c r="R1781" s="91"/>
    </row>
    <row r="1782" spans="2:18" ht="15.75" x14ac:dyDescent="0.3">
      <c r="B1782" s="91"/>
      <c r="C1782" s="152"/>
      <c r="D1782" s="91"/>
      <c r="E1782" s="91"/>
      <c r="F1782" s="91"/>
      <c r="G1782" s="91"/>
      <c r="H1782" s="91"/>
      <c r="I1782" s="106"/>
      <c r="J1782" s="91"/>
      <c r="K1782" s="91"/>
      <c r="L1782" s="96"/>
      <c r="M1782" s="96"/>
      <c r="N1782" s="123" t="str">
        <f t="shared" ca="1" si="32"/>
        <v/>
      </c>
      <c r="O1782" s="91"/>
      <c r="P1782" s="96"/>
      <c r="Q1782" s="91"/>
      <c r="R1782" s="91"/>
    </row>
    <row r="1783" spans="2:18" ht="15.75" x14ac:dyDescent="0.3">
      <c r="B1783" s="91"/>
      <c r="C1783" s="152"/>
      <c r="D1783" s="91"/>
      <c r="E1783" s="91"/>
      <c r="F1783" s="91"/>
      <c r="G1783" s="91"/>
      <c r="H1783" s="91"/>
      <c r="I1783" s="106"/>
      <c r="J1783" s="91"/>
      <c r="K1783" s="91"/>
      <c r="L1783" s="96"/>
      <c r="M1783" s="96"/>
      <c r="N1783" s="123" t="str">
        <f t="shared" ca="1" si="32"/>
        <v/>
      </c>
      <c r="O1783" s="91"/>
      <c r="P1783" s="96"/>
      <c r="Q1783" s="91"/>
      <c r="R1783" s="91"/>
    </row>
    <row r="1784" spans="2:18" ht="15.75" x14ac:dyDescent="0.3">
      <c r="B1784" s="91"/>
      <c r="C1784" s="152"/>
      <c r="D1784" s="91"/>
      <c r="E1784" s="91"/>
      <c r="F1784" s="91"/>
      <c r="G1784" s="91"/>
      <c r="H1784" s="91"/>
      <c r="I1784" s="106"/>
      <c r="J1784" s="91"/>
      <c r="K1784" s="91"/>
      <c r="L1784" s="96"/>
      <c r="M1784" s="96"/>
      <c r="N1784" s="123" t="str">
        <f t="shared" ca="1" si="32"/>
        <v/>
      </c>
      <c r="O1784" s="91"/>
      <c r="P1784" s="96"/>
      <c r="Q1784" s="91"/>
      <c r="R1784" s="91"/>
    </row>
    <row r="1785" spans="2:18" ht="15.75" x14ac:dyDescent="0.3">
      <c r="B1785" s="91"/>
      <c r="C1785" s="152"/>
      <c r="D1785" s="91"/>
      <c r="E1785" s="91"/>
      <c r="F1785" s="91"/>
      <c r="G1785" s="91"/>
      <c r="H1785" s="91"/>
      <c r="I1785" s="106"/>
      <c r="J1785" s="91"/>
      <c r="K1785" s="91"/>
      <c r="L1785" s="96"/>
      <c r="M1785" s="96"/>
      <c r="N1785" s="123" t="str">
        <f t="shared" ca="1" si="32"/>
        <v/>
      </c>
      <c r="O1785" s="91"/>
      <c r="P1785" s="96"/>
      <c r="Q1785" s="91"/>
      <c r="R1785" s="91"/>
    </row>
    <row r="1786" spans="2:18" ht="15.75" x14ac:dyDescent="0.3">
      <c r="B1786" s="91"/>
      <c r="C1786" s="152"/>
      <c r="D1786" s="91"/>
      <c r="E1786" s="91"/>
      <c r="F1786" s="91"/>
      <c r="G1786" s="91"/>
      <c r="H1786" s="91"/>
      <c r="I1786" s="106"/>
      <c r="J1786" s="91"/>
      <c r="K1786" s="91"/>
      <c r="L1786" s="96"/>
      <c r="M1786" s="96"/>
      <c r="N1786" s="123" t="str">
        <f t="shared" ca="1" si="32"/>
        <v/>
      </c>
      <c r="O1786" s="91"/>
      <c r="P1786" s="96"/>
      <c r="Q1786" s="91"/>
      <c r="R1786" s="91"/>
    </row>
    <row r="1787" spans="2:18" ht="15.75" x14ac:dyDescent="0.3">
      <c r="B1787" s="91"/>
      <c r="C1787" s="152"/>
      <c r="D1787" s="91"/>
      <c r="E1787" s="91"/>
      <c r="F1787" s="91"/>
      <c r="G1787" s="91"/>
      <c r="H1787" s="91"/>
      <c r="I1787" s="106"/>
      <c r="J1787" s="91"/>
      <c r="K1787" s="91"/>
      <c r="L1787" s="96"/>
      <c r="M1787" s="96"/>
      <c r="N1787" s="123" t="str">
        <f t="shared" ca="1" si="32"/>
        <v/>
      </c>
      <c r="O1787" s="91"/>
      <c r="P1787" s="96"/>
      <c r="Q1787" s="91"/>
      <c r="R1787" s="91"/>
    </row>
    <row r="1788" spans="2:18" ht="15.75" x14ac:dyDescent="0.3">
      <c r="B1788" s="91"/>
      <c r="C1788" s="152"/>
      <c r="D1788" s="91"/>
      <c r="E1788" s="91"/>
      <c r="F1788" s="91"/>
      <c r="G1788" s="91"/>
      <c r="H1788" s="91"/>
      <c r="I1788" s="106"/>
      <c r="J1788" s="91"/>
      <c r="K1788" s="91"/>
      <c r="L1788" s="96"/>
      <c r="M1788" s="96"/>
      <c r="N1788" s="123" t="str">
        <f t="shared" ca="1" si="32"/>
        <v/>
      </c>
      <c r="O1788" s="91"/>
      <c r="P1788" s="96"/>
      <c r="Q1788" s="91"/>
      <c r="R1788" s="91"/>
    </row>
    <row r="1789" spans="2:18" ht="15.75" x14ac:dyDescent="0.3">
      <c r="B1789" s="91"/>
      <c r="C1789" s="152"/>
      <c r="D1789" s="91"/>
      <c r="E1789" s="91"/>
      <c r="F1789" s="91"/>
      <c r="G1789" s="91"/>
      <c r="H1789" s="91"/>
      <c r="I1789" s="106"/>
      <c r="J1789" s="91"/>
      <c r="K1789" s="91"/>
      <c r="L1789" s="96"/>
      <c r="M1789" s="96"/>
      <c r="N1789" s="123" t="str">
        <f t="shared" ca="1" si="32"/>
        <v/>
      </c>
      <c r="O1789" s="91"/>
      <c r="P1789" s="96"/>
      <c r="Q1789" s="91"/>
      <c r="R1789" s="91"/>
    </row>
    <row r="1790" spans="2:18" ht="15.75" x14ac:dyDescent="0.3">
      <c r="B1790" s="91"/>
      <c r="C1790" s="152"/>
      <c r="D1790" s="91"/>
      <c r="E1790" s="91"/>
      <c r="F1790" s="91"/>
      <c r="G1790" s="91"/>
      <c r="H1790" s="91"/>
      <c r="I1790" s="106"/>
      <c r="J1790" s="91"/>
      <c r="K1790" s="91"/>
      <c r="L1790" s="96"/>
      <c r="M1790" s="96"/>
      <c r="N1790" s="123" t="str">
        <f t="shared" ca="1" si="32"/>
        <v/>
      </c>
      <c r="O1790" s="91"/>
      <c r="P1790" s="96"/>
      <c r="Q1790" s="91"/>
      <c r="R1790" s="91"/>
    </row>
    <row r="1791" spans="2:18" ht="15.75" x14ac:dyDescent="0.3">
      <c r="B1791" s="91"/>
      <c r="C1791" s="152"/>
      <c r="D1791" s="91"/>
      <c r="E1791" s="91"/>
      <c r="F1791" s="91"/>
      <c r="G1791" s="91"/>
      <c r="H1791" s="91"/>
      <c r="I1791" s="106"/>
      <c r="J1791" s="91"/>
      <c r="K1791" s="91"/>
      <c r="L1791" s="96"/>
      <c r="M1791" s="96"/>
      <c r="N1791" s="123" t="str">
        <f t="shared" ca="1" si="32"/>
        <v/>
      </c>
      <c r="O1791" s="91"/>
      <c r="P1791" s="96"/>
      <c r="Q1791" s="91"/>
      <c r="R1791" s="91"/>
    </row>
    <row r="1792" spans="2:18" ht="15.75" x14ac:dyDescent="0.3">
      <c r="B1792" s="91"/>
      <c r="C1792" s="152"/>
      <c r="D1792" s="91"/>
      <c r="E1792" s="91"/>
      <c r="F1792" s="91"/>
      <c r="G1792" s="91"/>
      <c r="H1792" s="91"/>
      <c r="I1792" s="106"/>
      <c r="J1792" s="91"/>
      <c r="K1792" s="91"/>
      <c r="L1792" s="96"/>
      <c r="M1792" s="96"/>
      <c r="N1792" s="123" t="str">
        <f t="shared" ca="1" si="32"/>
        <v/>
      </c>
      <c r="O1792" s="91"/>
      <c r="P1792" s="96"/>
      <c r="Q1792" s="91"/>
      <c r="R1792" s="91"/>
    </row>
    <row r="1793" spans="2:18" ht="15.75" x14ac:dyDescent="0.3">
      <c r="B1793" s="91"/>
      <c r="C1793" s="152"/>
      <c r="D1793" s="91"/>
      <c r="E1793" s="91"/>
      <c r="F1793" s="91"/>
      <c r="G1793" s="91"/>
      <c r="H1793" s="91"/>
      <c r="I1793" s="106"/>
      <c r="J1793" s="91"/>
      <c r="K1793" s="91"/>
      <c r="L1793" s="96"/>
      <c r="M1793" s="96"/>
      <c r="N1793" s="123" t="str">
        <f t="shared" ca="1" si="32"/>
        <v/>
      </c>
      <c r="O1793" s="91"/>
      <c r="P1793" s="96"/>
      <c r="Q1793" s="91"/>
      <c r="R1793" s="91"/>
    </row>
    <row r="1794" spans="2:18" ht="15.75" x14ac:dyDescent="0.3">
      <c r="B1794" s="91"/>
      <c r="C1794" s="152"/>
      <c r="D1794" s="91"/>
      <c r="E1794" s="91"/>
      <c r="F1794" s="91"/>
      <c r="G1794" s="91"/>
      <c r="H1794" s="91"/>
      <c r="I1794" s="106"/>
      <c r="J1794" s="91"/>
      <c r="K1794" s="91"/>
      <c r="L1794" s="96"/>
      <c r="M1794" s="96"/>
      <c r="N1794" s="123" t="str">
        <f t="shared" ca="1" si="32"/>
        <v/>
      </c>
      <c r="O1794" s="91"/>
      <c r="P1794" s="96"/>
      <c r="Q1794" s="91"/>
      <c r="R1794" s="91"/>
    </row>
    <row r="1795" spans="2:18" ht="15.75" x14ac:dyDescent="0.3">
      <c r="B1795" s="91"/>
      <c r="C1795" s="152"/>
      <c r="D1795" s="91"/>
      <c r="E1795" s="91"/>
      <c r="F1795" s="91"/>
      <c r="G1795" s="91"/>
      <c r="H1795" s="91"/>
      <c r="I1795" s="106"/>
      <c r="J1795" s="91"/>
      <c r="K1795" s="91"/>
      <c r="L1795" s="96"/>
      <c r="M1795" s="96"/>
      <c r="N1795" s="123" t="str">
        <f t="shared" ca="1" si="32"/>
        <v/>
      </c>
      <c r="O1795" s="91"/>
      <c r="P1795" s="96"/>
      <c r="Q1795" s="91"/>
      <c r="R1795" s="91"/>
    </row>
    <row r="1796" spans="2:18" ht="15.75" x14ac:dyDescent="0.3">
      <c r="B1796" s="91"/>
      <c r="C1796" s="152"/>
      <c r="D1796" s="91"/>
      <c r="E1796" s="91"/>
      <c r="F1796" s="91"/>
      <c r="G1796" s="91"/>
      <c r="H1796" s="91"/>
      <c r="I1796" s="106"/>
      <c r="J1796" s="91"/>
      <c r="K1796" s="91"/>
      <c r="L1796" s="96"/>
      <c r="M1796" s="96"/>
      <c r="N1796" s="123" t="str">
        <f t="shared" ca="1" si="32"/>
        <v/>
      </c>
      <c r="O1796" s="91"/>
      <c r="P1796" s="96"/>
      <c r="Q1796" s="91"/>
      <c r="R1796" s="91"/>
    </row>
    <row r="1797" spans="2:18" ht="15.75" x14ac:dyDescent="0.3">
      <c r="B1797" s="91"/>
      <c r="C1797" s="152"/>
      <c r="D1797" s="91"/>
      <c r="E1797" s="91"/>
      <c r="F1797" s="91"/>
      <c r="G1797" s="91"/>
      <c r="H1797" s="91"/>
      <c r="I1797" s="106"/>
      <c r="J1797" s="91"/>
      <c r="K1797" s="91"/>
      <c r="L1797" s="96"/>
      <c r="M1797" s="96"/>
      <c r="N1797" s="123" t="str">
        <f t="shared" ca="1" si="32"/>
        <v/>
      </c>
      <c r="O1797" s="91"/>
      <c r="P1797" s="96"/>
      <c r="Q1797" s="91"/>
      <c r="R1797" s="91"/>
    </row>
    <row r="1798" spans="2:18" ht="15.75" x14ac:dyDescent="0.3">
      <c r="B1798" s="91"/>
      <c r="C1798" s="152"/>
      <c r="D1798" s="91"/>
      <c r="E1798" s="91"/>
      <c r="F1798" s="91"/>
      <c r="G1798" s="91"/>
      <c r="H1798" s="91"/>
      <c r="I1798" s="106"/>
      <c r="J1798" s="91"/>
      <c r="K1798" s="91"/>
      <c r="L1798" s="96"/>
      <c r="M1798" s="96"/>
      <c r="N1798" s="123" t="str">
        <f t="shared" ca="1" si="32"/>
        <v/>
      </c>
      <c r="O1798" s="91"/>
      <c r="P1798" s="96"/>
      <c r="Q1798" s="91"/>
      <c r="R1798" s="91"/>
    </row>
    <row r="1799" spans="2:18" ht="15.75" x14ac:dyDescent="0.3">
      <c r="B1799" s="91"/>
      <c r="C1799" s="152"/>
      <c r="D1799" s="91"/>
      <c r="E1799" s="91"/>
      <c r="F1799" s="91"/>
      <c r="G1799" s="91"/>
      <c r="H1799" s="91"/>
      <c r="I1799" s="106"/>
      <c r="J1799" s="91"/>
      <c r="K1799" s="91"/>
      <c r="L1799" s="96"/>
      <c r="M1799" s="96"/>
      <c r="N1799" s="123" t="str">
        <f t="shared" ca="1" si="32"/>
        <v/>
      </c>
      <c r="O1799" s="91"/>
      <c r="P1799" s="96"/>
      <c r="Q1799" s="91"/>
      <c r="R1799" s="91"/>
    </row>
    <row r="1800" spans="2:18" ht="15.75" x14ac:dyDescent="0.3">
      <c r="B1800" s="91"/>
      <c r="C1800" s="152"/>
      <c r="D1800" s="91"/>
      <c r="E1800" s="91"/>
      <c r="F1800" s="91"/>
      <c r="G1800" s="91"/>
      <c r="H1800" s="91"/>
      <c r="I1800" s="106"/>
      <c r="J1800" s="91"/>
      <c r="K1800" s="91"/>
      <c r="L1800" s="96"/>
      <c r="M1800" s="96"/>
      <c r="N1800" s="123" t="str">
        <f t="shared" ca="1" si="32"/>
        <v/>
      </c>
      <c r="O1800" s="91"/>
      <c r="P1800" s="96"/>
      <c r="Q1800" s="91"/>
      <c r="R1800" s="91"/>
    </row>
    <row r="1801" spans="2:18" ht="15.75" x14ac:dyDescent="0.3">
      <c r="B1801" s="91"/>
      <c r="C1801" s="152"/>
      <c r="D1801" s="91"/>
      <c r="E1801" s="91"/>
      <c r="F1801" s="91"/>
      <c r="G1801" s="91"/>
      <c r="H1801" s="91"/>
      <c r="I1801" s="106"/>
      <c r="J1801" s="91"/>
      <c r="K1801" s="91"/>
      <c r="L1801" s="96"/>
      <c r="M1801" s="96"/>
      <c r="N1801" s="123" t="str">
        <f t="shared" ca="1" si="32"/>
        <v/>
      </c>
      <c r="O1801" s="91"/>
      <c r="P1801" s="96"/>
      <c r="Q1801" s="91"/>
      <c r="R1801" s="91"/>
    </row>
    <row r="1802" spans="2:18" ht="15.75" x14ac:dyDescent="0.3">
      <c r="B1802" s="91"/>
      <c r="C1802" s="152"/>
      <c r="D1802" s="91"/>
      <c r="E1802" s="91"/>
      <c r="F1802" s="91"/>
      <c r="G1802" s="91"/>
      <c r="H1802" s="91"/>
      <c r="I1802" s="106"/>
      <c r="J1802" s="91"/>
      <c r="K1802" s="91"/>
      <c r="L1802" s="96"/>
      <c r="M1802" s="96"/>
      <c r="N1802" s="123" t="str">
        <f t="shared" ca="1" si="32"/>
        <v/>
      </c>
      <c r="O1802" s="91"/>
      <c r="P1802" s="96"/>
      <c r="Q1802" s="91"/>
      <c r="R1802" s="91"/>
    </row>
    <row r="1803" spans="2:18" ht="15.75" x14ac:dyDescent="0.3">
      <c r="B1803" s="91"/>
      <c r="C1803" s="152"/>
      <c r="D1803" s="91"/>
      <c r="E1803" s="91"/>
      <c r="F1803" s="91"/>
      <c r="G1803" s="91"/>
      <c r="H1803" s="91"/>
      <c r="I1803" s="106"/>
      <c r="J1803" s="91"/>
      <c r="K1803" s="91"/>
      <c r="L1803" s="96"/>
      <c r="M1803" s="96"/>
      <c r="N1803" s="123" t="str">
        <f t="shared" ca="1" si="32"/>
        <v/>
      </c>
      <c r="O1803" s="91"/>
      <c r="P1803" s="96"/>
      <c r="Q1803" s="91"/>
      <c r="R1803" s="91"/>
    </row>
    <row r="1804" spans="2:18" ht="15.75" x14ac:dyDescent="0.3">
      <c r="B1804" s="91"/>
      <c r="C1804" s="152"/>
      <c r="D1804" s="91"/>
      <c r="E1804" s="91"/>
      <c r="F1804" s="91"/>
      <c r="G1804" s="91"/>
      <c r="H1804" s="91"/>
      <c r="I1804" s="106"/>
      <c r="J1804" s="91"/>
      <c r="K1804" s="91"/>
      <c r="L1804" s="96"/>
      <c r="M1804" s="96"/>
      <c r="N1804" s="123" t="str">
        <f t="shared" ca="1" si="32"/>
        <v/>
      </c>
      <c r="O1804" s="91"/>
      <c r="P1804" s="96"/>
      <c r="Q1804" s="91"/>
      <c r="R1804" s="91"/>
    </row>
    <row r="1805" spans="2:18" ht="15.75" x14ac:dyDescent="0.3">
      <c r="B1805" s="91"/>
      <c r="C1805" s="152"/>
      <c r="D1805" s="91"/>
      <c r="E1805" s="91"/>
      <c r="F1805" s="91"/>
      <c r="G1805" s="91"/>
      <c r="H1805" s="91"/>
      <c r="I1805" s="106"/>
      <c r="J1805" s="91"/>
      <c r="K1805" s="91"/>
      <c r="L1805" s="96"/>
      <c r="M1805" s="96"/>
      <c r="N1805" s="123" t="str">
        <f t="shared" ca="1" si="32"/>
        <v/>
      </c>
      <c r="O1805" s="91"/>
      <c r="P1805" s="96"/>
      <c r="Q1805" s="91"/>
      <c r="R1805" s="91"/>
    </row>
    <row r="1806" spans="2:18" ht="15.75" x14ac:dyDescent="0.3">
      <c r="B1806" s="91"/>
      <c r="C1806" s="152"/>
      <c r="D1806" s="91"/>
      <c r="E1806" s="91"/>
      <c r="F1806" s="91"/>
      <c r="G1806" s="91"/>
      <c r="H1806" s="91"/>
      <c r="I1806" s="106"/>
      <c r="J1806" s="91"/>
      <c r="K1806" s="91"/>
      <c r="L1806" s="96"/>
      <c r="M1806" s="96"/>
      <c r="N1806" s="123" t="str">
        <f t="shared" ca="1" si="32"/>
        <v/>
      </c>
      <c r="O1806" s="91"/>
      <c r="P1806" s="96"/>
      <c r="Q1806" s="91"/>
      <c r="R1806" s="91"/>
    </row>
    <row r="1807" spans="2:18" ht="15.75" x14ac:dyDescent="0.3">
      <c r="B1807" s="91"/>
      <c r="C1807" s="152"/>
      <c r="D1807" s="91"/>
      <c r="E1807" s="91"/>
      <c r="F1807" s="91"/>
      <c r="G1807" s="91"/>
      <c r="H1807" s="91"/>
      <c r="I1807" s="106"/>
      <c r="J1807" s="91"/>
      <c r="K1807" s="91"/>
      <c r="L1807" s="96"/>
      <c r="M1807" s="96"/>
      <c r="N1807" s="123" t="str">
        <f t="shared" ca="1" si="32"/>
        <v/>
      </c>
      <c r="O1807" s="91"/>
      <c r="P1807" s="96"/>
      <c r="Q1807" s="91"/>
      <c r="R1807" s="91"/>
    </row>
    <row r="1808" spans="2:18" ht="15.75" x14ac:dyDescent="0.3">
      <c r="B1808" s="91"/>
      <c r="C1808" s="152"/>
      <c r="D1808" s="91"/>
      <c r="E1808" s="91"/>
      <c r="F1808" s="91"/>
      <c r="G1808" s="91"/>
      <c r="H1808" s="91"/>
      <c r="I1808" s="106"/>
      <c r="J1808" s="91"/>
      <c r="K1808" s="91"/>
      <c r="L1808" s="96"/>
      <c r="M1808" s="96"/>
      <c r="N1808" s="123" t="str">
        <f t="shared" ca="1" si="32"/>
        <v/>
      </c>
      <c r="O1808" s="91"/>
      <c r="P1808" s="96"/>
      <c r="Q1808" s="91"/>
      <c r="R1808" s="91"/>
    </row>
    <row r="1809" spans="2:18" ht="15.75" x14ac:dyDescent="0.3">
      <c r="B1809" s="91"/>
      <c r="C1809" s="152"/>
      <c r="D1809" s="91"/>
      <c r="E1809" s="91"/>
      <c r="F1809" s="91"/>
      <c r="G1809" s="91"/>
      <c r="H1809" s="91"/>
      <c r="I1809" s="106"/>
      <c r="J1809" s="91"/>
      <c r="K1809" s="91"/>
      <c r="L1809" s="96"/>
      <c r="M1809" s="96"/>
      <c r="N1809" s="123" t="str">
        <f t="shared" ca="1" si="32"/>
        <v/>
      </c>
      <c r="O1809" s="91"/>
      <c r="P1809" s="96"/>
      <c r="Q1809" s="91"/>
      <c r="R1809" s="91"/>
    </row>
    <row r="1810" spans="2:18" ht="15.75" x14ac:dyDescent="0.3">
      <c r="B1810" s="91"/>
      <c r="C1810" s="152"/>
      <c r="D1810" s="91"/>
      <c r="E1810" s="91"/>
      <c r="F1810" s="91"/>
      <c r="G1810" s="91"/>
      <c r="H1810" s="91"/>
      <c r="I1810" s="106"/>
      <c r="J1810" s="91"/>
      <c r="K1810" s="91"/>
      <c r="L1810" s="96"/>
      <c r="M1810" s="96"/>
      <c r="N1810" s="123" t="str">
        <f t="shared" ca="1" si="32"/>
        <v/>
      </c>
      <c r="O1810" s="91"/>
      <c r="P1810" s="96"/>
      <c r="Q1810" s="91"/>
      <c r="R1810" s="91"/>
    </row>
    <row r="1811" spans="2:18" ht="15.75" x14ac:dyDescent="0.3">
      <c r="B1811" s="91"/>
      <c r="C1811" s="152"/>
      <c r="D1811" s="91"/>
      <c r="E1811" s="91"/>
      <c r="F1811" s="91"/>
      <c r="G1811" s="91"/>
      <c r="H1811" s="91"/>
      <c r="I1811" s="106"/>
      <c r="J1811" s="91"/>
      <c r="K1811" s="91"/>
      <c r="L1811" s="96"/>
      <c r="M1811" s="96"/>
      <c r="N1811" s="123" t="str">
        <f t="shared" ca="1" si="32"/>
        <v/>
      </c>
      <c r="O1811" s="91"/>
      <c r="P1811" s="96"/>
      <c r="Q1811" s="91"/>
      <c r="R1811" s="91"/>
    </row>
    <row r="1812" spans="2:18" ht="15.75" x14ac:dyDescent="0.3">
      <c r="B1812" s="91"/>
      <c r="C1812" s="152"/>
      <c r="D1812" s="91"/>
      <c r="E1812" s="91"/>
      <c r="F1812" s="91"/>
      <c r="G1812" s="91"/>
      <c r="H1812" s="91"/>
      <c r="I1812" s="106"/>
      <c r="J1812" s="91"/>
      <c r="K1812" s="91"/>
      <c r="L1812" s="96"/>
      <c r="M1812" s="96"/>
      <c r="N1812" s="123" t="str">
        <f t="shared" ca="1" si="32"/>
        <v/>
      </c>
      <c r="O1812" s="91"/>
      <c r="P1812" s="96"/>
      <c r="Q1812" s="91"/>
      <c r="R1812" s="91"/>
    </row>
    <row r="1813" spans="2:18" ht="15.75" x14ac:dyDescent="0.3">
      <c r="B1813" s="91"/>
      <c r="C1813" s="152"/>
      <c r="D1813" s="91"/>
      <c r="E1813" s="91"/>
      <c r="F1813" s="91"/>
      <c r="G1813" s="91"/>
      <c r="H1813" s="91"/>
      <c r="I1813" s="106"/>
      <c r="J1813" s="91"/>
      <c r="K1813" s="91"/>
      <c r="L1813" s="96"/>
      <c r="M1813" s="96"/>
      <c r="N1813" s="123" t="str">
        <f t="shared" ca="1" si="32"/>
        <v/>
      </c>
      <c r="O1813" s="91"/>
      <c r="P1813" s="96"/>
      <c r="Q1813" s="91"/>
      <c r="R1813" s="91"/>
    </row>
    <row r="1814" spans="2:18" ht="15.75" x14ac:dyDescent="0.3">
      <c r="B1814" s="91"/>
      <c r="C1814" s="152"/>
      <c r="D1814" s="91"/>
      <c r="E1814" s="91"/>
      <c r="F1814" s="91"/>
      <c r="G1814" s="91"/>
      <c r="H1814" s="91"/>
      <c r="I1814" s="106"/>
      <c r="J1814" s="91"/>
      <c r="K1814" s="91"/>
      <c r="L1814" s="96"/>
      <c r="M1814" s="96"/>
      <c r="N1814" s="123" t="str">
        <f t="shared" ca="1" si="32"/>
        <v/>
      </c>
      <c r="O1814" s="91"/>
      <c r="P1814" s="96"/>
      <c r="Q1814" s="91"/>
      <c r="R1814" s="91"/>
    </row>
    <row r="1815" spans="2:18" ht="15.75" x14ac:dyDescent="0.3">
      <c r="B1815" s="91"/>
      <c r="C1815" s="152"/>
      <c r="D1815" s="91"/>
      <c r="E1815" s="91"/>
      <c r="F1815" s="91"/>
      <c r="G1815" s="91"/>
      <c r="H1815" s="91"/>
      <c r="I1815" s="106"/>
      <c r="J1815" s="91"/>
      <c r="K1815" s="91"/>
      <c r="L1815" s="96"/>
      <c r="M1815" s="96"/>
      <c r="N1815" s="123" t="str">
        <f t="shared" ref="N1815:N1878" ca="1" si="33">IF(M1815="","",IF(O1815="Em negociação",IF(TODAY()-L1815&gt;5,"Inativo","Ativo"),IF(O1815="Instalado",IF(IF(K$2=FALSE,I$1,TODAY())&lt;=M1815,"Ativo","Inativo"),IF(O1815="Fechamento",IF(IF(K$2=FALSE,I$1,TODAY())&lt;=M1815,"Ativo","Inativo"),"Inativo"))))</f>
        <v/>
      </c>
      <c r="O1815" s="91"/>
      <c r="P1815" s="96"/>
      <c r="Q1815" s="91"/>
      <c r="R1815" s="91"/>
    </row>
    <row r="1816" spans="2:18" ht="15.75" x14ac:dyDescent="0.3">
      <c r="B1816" s="91"/>
      <c r="C1816" s="152"/>
      <c r="D1816" s="91"/>
      <c r="E1816" s="91"/>
      <c r="F1816" s="91"/>
      <c r="G1816" s="91"/>
      <c r="H1816" s="91"/>
      <c r="I1816" s="106"/>
      <c r="J1816" s="91"/>
      <c r="K1816" s="91"/>
      <c r="L1816" s="96"/>
      <c r="M1816" s="96"/>
      <c r="N1816" s="123" t="str">
        <f t="shared" ca="1" si="33"/>
        <v/>
      </c>
      <c r="O1816" s="91"/>
      <c r="P1816" s="96"/>
      <c r="Q1816" s="91"/>
      <c r="R1816" s="91"/>
    </row>
    <row r="1817" spans="2:18" ht="15.75" x14ac:dyDescent="0.3">
      <c r="B1817" s="91"/>
      <c r="C1817" s="152"/>
      <c r="D1817" s="91"/>
      <c r="E1817" s="91"/>
      <c r="F1817" s="91"/>
      <c r="G1817" s="91"/>
      <c r="H1817" s="91"/>
      <c r="I1817" s="106"/>
      <c r="J1817" s="91"/>
      <c r="K1817" s="91"/>
      <c r="L1817" s="96"/>
      <c r="M1817" s="96"/>
      <c r="N1817" s="123" t="str">
        <f t="shared" ca="1" si="33"/>
        <v/>
      </c>
      <c r="O1817" s="91"/>
      <c r="P1817" s="96"/>
      <c r="Q1817" s="91"/>
      <c r="R1817" s="91"/>
    </row>
    <row r="1818" spans="2:18" ht="15.75" x14ac:dyDescent="0.3">
      <c r="B1818" s="91"/>
      <c r="C1818" s="152"/>
      <c r="D1818" s="91"/>
      <c r="E1818" s="91"/>
      <c r="F1818" s="91"/>
      <c r="G1818" s="91"/>
      <c r="H1818" s="91"/>
      <c r="I1818" s="106"/>
      <c r="J1818" s="91"/>
      <c r="K1818" s="91"/>
      <c r="L1818" s="96"/>
      <c r="M1818" s="96"/>
      <c r="N1818" s="123" t="str">
        <f t="shared" ca="1" si="33"/>
        <v/>
      </c>
      <c r="O1818" s="91"/>
      <c r="P1818" s="96"/>
      <c r="Q1818" s="91"/>
      <c r="R1818" s="91"/>
    </row>
    <row r="1819" spans="2:18" ht="15.75" x14ac:dyDescent="0.3">
      <c r="B1819" s="91"/>
      <c r="C1819" s="152"/>
      <c r="D1819" s="91"/>
      <c r="E1819" s="91"/>
      <c r="F1819" s="91"/>
      <c r="G1819" s="91"/>
      <c r="H1819" s="91"/>
      <c r="I1819" s="106"/>
      <c r="J1819" s="91"/>
      <c r="K1819" s="91"/>
      <c r="L1819" s="96"/>
      <c r="M1819" s="96"/>
      <c r="N1819" s="123" t="str">
        <f t="shared" ca="1" si="33"/>
        <v/>
      </c>
      <c r="O1819" s="91"/>
      <c r="P1819" s="96"/>
      <c r="Q1819" s="91"/>
      <c r="R1819" s="91"/>
    </row>
    <row r="1820" spans="2:18" ht="15.75" x14ac:dyDescent="0.3">
      <c r="B1820" s="91"/>
      <c r="C1820" s="152"/>
      <c r="D1820" s="91"/>
      <c r="E1820" s="91"/>
      <c r="F1820" s="91"/>
      <c r="G1820" s="91"/>
      <c r="H1820" s="91"/>
      <c r="I1820" s="106"/>
      <c r="J1820" s="91"/>
      <c r="K1820" s="91"/>
      <c r="L1820" s="96"/>
      <c r="M1820" s="96"/>
      <c r="N1820" s="123" t="str">
        <f t="shared" ca="1" si="33"/>
        <v/>
      </c>
      <c r="O1820" s="91"/>
      <c r="P1820" s="96"/>
      <c r="Q1820" s="91"/>
      <c r="R1820" s="91"/>
    </row>
    <row r="1821" spans="2:18" ht="15.75" x14ac:dyDescent="0.3">
      <c r="B1821" s="91"/>
      <c r="C1821" s="152"/>
      <c r="D1821" s="91"/>
      <c r="E1821" s="91"/>
      <c r="F1821" s="91"/>
      <c r="G1821" s="91"/>
      <c r="H1821" s="91"/>
      <c r="I1821" s="106"/>
      <c r="J1821" s="91"/>
      <c r="K1821" s="91"/>
      <c r="L1821" s="96"/>
      <c r="M1821" s="96"/>
      <c r="N1821" s="123" t="str">
        <f t="shared" ca="1" si="33"/>
        <v/>
      </c>
      <c r="O1821" s="91"/>
      <c r="P1821" s="96"/>
      <c r="Q1821" s="91"/>
      <c r="R1821" s="91"/>
    </row>
    <row r="1822" spans="2:18" ht="15.75" x14ac:dyDescent="0.3">
      <c r="B1822" s="91"/>
      <c r="C1822" s="152"/>
      <c r="D1822" s="91"/>
      <c r="E1822" s="91"/>
      <c r="F1822" s="91"/>
      <c r="G1822" s="91"/>
      <c r="H1822" s="91"/>
      <c r="I1822" s="106"/>
      <c r="J1822" s="91"/>
      <c r="K1822" s="91"/>
      <c r="L1822" s="96"/>
      <c r="M1822" s="96"/>
      <c r="N1822" s="123" t="str">
        <f t="shared" ca="1" si="33"/>
        <v/>
      </c>
      <c r="O1822" s="91"/>
      <c r="P1822" s="96"/>
      <c r="Q1822" s="91"/>
      <c r="R1822" s="91"/>
    </row>
    <row r="1823" spans="2:18" ht="15.75" x14ac:dyDescent="0.3">
      <c r="B1823" s="91"/>
      <c r="C1823" s="152"/>
      <c r="D1823" s="91"/>
      <c r="E1823" s="91"/>
      <c r="F1823" s="91"/>
      <c r="G1823" s="91"/>
      <c r="H1823" s="91"/>
      <c r="I1823" s="106"/>
      <c r="J1823" s="91"/>
      <c r="K1823" s="91"/>
      <c r="L1823" s="96"/>
      <c r="M1823" s="96"/>
      <c r="N1823" s="123" t="str">
        <f t="shared" ca="1" si="33"/>
        <v/>
      </c>
      <c r="O1823" s="91"/>
      <c r="P1823" s="96"/>
      <c r="Q1823" s="91"/>
      <c r="R1823" s="91"/>
    </row>
    <row r="1824" spans="2:18" ht="15.75" x14ac:dyDescent="0.3">
      <c r="B1824" s="91"/>
      <c r="C1824" s="152"/>
      <c r="D1824" s="91"/>
      <c r="E1824" s="91"/>
      <c r="F1824" s="91"/>
      <c r="G1824" s="91"/>
      <c r="H1824" s="91"/>
      <c r="I1824" s="106"/>
      <c r="J1824" s="91"/>
      <c r="K1824" s="91"/>
      <c r="L1824" s="96"/>
      <c r="M1824" s="96"/>
      <c r="N1824" s="123" t="str">
        <f t="shared" ca="1" si="33"/>
        <v/>
      </c>
      <c r="O1824" s="91"/>
      <c r="P1824" s="96"/>
      <c r="Q1824" s="91"/>
      <c r="R1824" s="91"/>
    </row>
    <row r="1825" spans="2:18" ht="15.75" x14ac:dyDescent="0.3">
      <c r="B1825" s="91"/>
      <c r="C1825" s="152"/>
      <c r="D1825" s="91"/>
      <c r="E1825" s="91"/>
      <c r="F1825" s="91"/>
      <c r="G1825" s="91"/>
      <c r="H1825" s="91"/>
      <c r="I1825" s="106"/>
      <c r="J1825" s="91"/>
      <c r="K1825" s="91"/>
      <c r="L1825" s="96"/>
      <c r="M1825" s="96"/>
      <c r="N1825" s="123" t="str">
        <f t="shared" ca="1" si="33"/>
        <v/>
      </c>
      <c r="O1825" s="91"/>
      <c r="P1825" s="96"/>
      <c r="Q1825" s="91"/>
      <c r="R1825" s="91"/>
    </row>
    <row r="1826" spans="2:18" ht="15.75" x14ac:dyDescent="0.3">
      <c r="B1826" s="91"/>
      <c r="C1826" s="152"/>
      <c r="D1826" s="91"/>
      <c r="E1826" s="91"/>
      <c r="F1826" s="91"/>
      <c r="G1826" s="91"/>
      <c r="H1826" s="91"/>
      <c r="I1826" s="106"/>
      <c r="J1826" s="91"/>
      <c r="K1826" s="91"/>
      <c r="L1826" s="96"/>
      <c r="M1826" s="96"/>
      <c r="N1826" s="123" t="str">
        <f t="shared" ca="1" si="33"/>
        <v/>
      </c>
      <c r="O1826" s="91"/>
      <c r="P1826" s="96"/>
      <c r="Q1826" s="91"/>
      <c r="R1826" s="91"/>
    </row>
    <row r="1827" spans="2:18" ht="15.75" x14ac:dyDescent="0.3">
      <c r="B1827" s="91"/>
      <c r="C1827" s="152"/>
      <c r="D1827" s="91"/>
      <c r="E1827" s="91"/>
      <c r="F1827" s="91"/>
      <c r="G1827" s="91"/>
      <c r="H1827" s="91"/>
      <c r="I1827" s="106"/>
      <c r="J1827" s="91"/>
      <c r="K1827" s="91"/>
      <c r="L1827" s="96"/>
      <c r="M1827" s="96"/>
      <c r="N1827" s="123" t="str">
        <f t="shared" ca="1" si="33"/>
        <v/>
      </c>
      <c r="O1827" s="91"/>
      <c r="P1827" s="96"/>
      <c r="Q1827" s="91"/>
      <c r="R1827" s="91"/>
    </row>
    <row r="1828" spans="2:18" ht="15.75" x14ac:dyDescent="0.3">
      <c r="B1828" s="91"/>
      <c r="C1828" s="152"/>
      <c r="D1828" s="91"/>
      <c r="E1828" s="91"/>
      <c r="F1828" s="91"/>
      <c r="G1828" s="91"/>
      <c r="H1828" s="91"/>
      <c r="I1828" s="106"/>
      <c r="J1828" s="91"/>
      <c r="K1828" s="91"/>
      <c r="L1828" s="96"/>
      <c r="M1828" s="96"/>
      <c r="N1828" s="123" t="str">
        <f t="shared" ca="1" si="33"/>
        <v/>
      </c>
      <c r="O1828" s="91"/>
      <c r="P1828" s="96"/>
      <c r="Q1828" s="91"/>
      <c r="R1828" s="91"/>
    </row>
    <row r="1829" spans="2:18" ht="15.75" x14ac:dyDescent="0.3">
      <c r="B1829" s="91"/>
      <c r="C1829" s="152"/>
      <c r="D1829" s="91"/>
      <c r="E1829" s="91"/>
      <c r="F1829" s="91"/>
      <c r="G1829" s="91"/>
      <c r="H1829" s="91"/>
      <c r="I1829" s="106"/>
      <c r="J1829" s="91"/>
      <c r="K1829" s="91"/>
      <c r="L1829" s="96"/>
      <c r="M1829" s="96"/>
      <c r="N1829" s="123" t="str">
        <f t="shared" ca="1" si="33"/>
        <v/>
      </c>
      <c r="O1829" s="91"/>
      <c r="P1829" s="96"/>
      <c r="Q1829" s="91"/>
      <c r="R1829" s="91"/>
    </row>
    <row r="1830" spans="2:18" ht="15.75" x14ac:dyDescent="0.3">
      <c r="B1830" s="91"/>
      <c r="C1830" s="152"/>
      <c r="D1830" s="91"/>
      <c r="E1830" s="91"/>
      <c r="F1830" s="91"/>
      <c r="G1830" s="91"/>
      <c r="H1830" s="91"/>
      <c r="I1830" s="106"/>
      <c r="J1830" s="91"/>
      <c r="K1830" s="91"/>
      <c r="L1830" s="96"/>
      <c r="M1830" s="96"/>
      <c r="N1830" s="123" t="str">
        <f t="shared" ca="1" si="33"/>
        <v/>
      </c>
      <c r="O1830" s="91"/>
      <c r="P1830" s="96"/>
      <c r="Q1830" s="91"/>
      <c r="R1830" s="91"/>
    </row>
    <row r="1831" spans="2:18" ht="15.75" x14ac:dyDescent="0.3">
      <c r="B1831" s="91"/>
      <c r="C1831" s="152"/>
      <c r="D1831" s="91"/>
      <c r="E1831" s="91"/>
      <c r="F1831" s="91"/>
      <c r="G1831" s="91"/>
      <c r="H1831" s="91"/>
      <c r="I1831" s="106"/>
      <c r="J1831" s="91"/>
      <c r="K1831" s="91"/>
      <c r="L1831" s="96"/>
      <c r="M1831" s="96"/>
      <c r="N1831" s="123" t="str">
        <f t="shared" ca="1" si="33"/>
        <v/>
      </c>
      <c r="O1831" s="91"/>
      <c r="P1831" s="96"/>
      <c r="Q1831" s="91"/>
      <c r="R1831" s="91"/>
    </row>
    <row r="1832" spans="2:18" ht="15.75" x14ac:dyDescent="0.3">
      <c r="B1832" s="91"/>
      <c r="C1832" s="152"/>
      <c r="D1832" s="91"/>
      <c r="E1832" s="91"/>
      <c r="F1832" s="91"/>
      <c r="G1832" s="91"/>
      <c r="H1832" s="91"/>
      <c r="I1832" s="106"/>
      <c r="J1832" s="91"/>
      <c r="K1832" s="91"/>
      <c r="L1832" s="96"/>
      <c r="M1832" s="96"/>
      <c r="N1832" s="123" t="str">
        <f t="shared" ca="1" si="33"/>
        <v/>
      </c>
      <c r="O1832" s="91"/>
      <c r="P1832" s="96"/>
      <c r="Q1832" s="91"/>
      <c r="R1832" s="91"/>
    </row>
    <row r="1833" spans="2:18" ht="15.75" x14ac:dyDescent="0.3">
      <c r="B1833" s="91"/>
      <c r="C1833" s="152"/>
      <c r="D1833" s="91"/>
      <c r="E1833" s="91"/>
      <c r="F1833" s="91"/>
      <c r="G1833" s="91"/>
      <c r="H1833" s="91"/>
      <c r="I1833" s="106"/>
      <c r="J1833" s="91"/>
      <c r="K1833" s="91"/>
      <c r="L1833" s="96"/>
      <c r="M1833" s="96"/>
      <c r="N1833" s="123" t="str">
        <f t="shared" ca="1" si="33"/>
        <v/>
      </c>
      <c r="O1833" s="91"/>
      <c r="P1833" s="96"/>
      <c r="Q1833" s="91"/>
      <c r="R1833" s="91"/>
    </row>
    <row r="1834" spans="2:18" ht="15.75" x14ac:dyDescent="0.3">
      <c r="B1834" s="91"/>
      <c r="C1834" s="152"/>
      <c r="D1834" s="91"/>
      <c r="E1834" s="91"/>
      <c r="F1834" s="91"/>
      <c r="G1834" s="91"/>
      <c r="H1834" s="91"/>
      <c r="I1834" s="106"/>
      <c r="J1834" s="91"/>
      <c r="K1834" s="91"/>
      <c r="L1834" s="96"/>
      <c r="M1834" s="96"/>
      <c r="N1834" s="123" t="str">
        <f t="shared" ca="1" si="33"/>
        <v/>
      </c>
      <c r="O1834" s="91"/>
      <c r="P1834" s="96"/>
      <c r="Q1834" s="91"/>
      <c r="R1834" s="91"/>
    </row>
    <row r="1835" spans="2:18" ht="15.75" x14ac:dyDescent="0.3">
      <c r="B1835" s="91"/>
      <c r="C1835" s="152"/>
      <c r="D1835" s="91"/>
      <c r="E1835" s="91"/>
      <c r="F1835" s="91"/>
      <c r="G1835" s="91"/>
      <c r="H1835" s="91"/>
      <c r="I1835" s="106"/>
      <c r="J1835" s="91"/>
      <c r="K1835" s="91"/>
      <c r="L1835" s="96"/>
      <c r="M1835" s="96"/>
      <c r="N1835" s="123" t="str">
        <f t="shared" ca="1" si="33"/>
        <v/>
      </c>
      <c r="O1835" s="91"/>
      <c r="P1835" s="96"/>
      <c r="Q1835" s="91"/>
      <c r="R1835" s="91"/>
    </row>
    <row r="1836" spans="2:18" ht="15.75" x14ac:dyDescent="0.3">
      <c r="B1836" s="91"/>
      <c r="C1836" s="152"/>
      <c r="D1836" s="91"/>
      <c r="E1836" s="91"/>
      <c r="F1836" s="91"/>
      <c r="G1836" s="91"/>
      <c r="H1836" s="91"/>
      <c r="I1836" s="106"/>
      <c r="J1836" s="91"/>
      <c r="K1836" s="91"/>
      <c r="L1836" s="96"/>
      <c r="M1836" s="96"/>
      <c r="N1836" s="123" t="str">
        <f t="shared" ca="1" si="33"/>
        <v/>
      </c>
      <c r="O1836" s="91"/>
      <c r="P1836" s="96"/>
      <c r="Q1836" s="91"/>
      <c r="R1836" s="91"/>
    </row>
    <row r="1837" spans="2:18" ht="15.75" x14ac:dyDescent="0.3">
      <c r="B1837" s="91"/>
      <c r="C1837" s="152"/>
      <c r="D1837" s="91"/>
      <c r="E1837" s="91"/>
      <c r="F1837" s="91"/>
      <c r="G1837" s="91"/>
      <c r="H1837" s="91"/>
      <c r="I1837" s="106"/>
      <c r="J1837" s="91"/>
      <c r="K1837" s="91"/>
      <c r="L1837" s="96"/>
      <c r="M1837" s="96"/>
      <c r="N1837" s="123" t="str">
        <f t="shared" ca="1" si="33"/>
        <v/>
      </c>
      <c r="O1837" s="91"/>
      <c r="P1837" s="96"/>
      <c r="Q1837" s="91"/>
      <c r="R1837" s="91"/>
    </row>
    <row r="1838" spans="2:18" ht="15.75" x14ac:dyDescent="0.3">
      <c r="B1838" s="91"/>
      <c r="C1838" s="152"/>
      <c r="D1838" s="91"/>
      <c r="E1838" s="91"/>
      <c r="F1838" s="91"/>
      <c r="G1838" s="91"/>
      <c r="H1838" s="91"/>
      <c r="I1838" s="106"/>
      <c r="J1838" s="91"/>
      <c r="K1838" s="91"/>
      <c r="L1838" s="96"/>
      <c r="M1838" s="96"/>
      <c r="N1838" s="123" t="str">
        <f t="shared" ca="1" si="33"/>
        <v/>
      </c>
      <c r="O1838" s="91"/>
      <c r="P1838" s="96"/>
      <c r="Q1838" s="91"/>
      <c r="R1838" s="91"/>
    </row>
    <row r="1839" spans="2:18" ht="15.75" x14ac:dyDescent="0.3">
      <c r="B1839" s="91"/>
      <c r="C1839" s="152"/>
      <c r="D1839" s="91"/>
      <c r="E1839" s="91"/>
      <c r="F1839" s="91"/>
      <c r="G1839" s="91"/>
      <c r="H1839" s="91"/>
      <c r="I1839" s="106"/>
      <c r="J1839" s="91"/>
      <c r="K1839" s="91"/>
      <c r="L1839" s="96"/>
      <c r="M1839" s="96"/>
      <c r="N1839" s="123" t="str">
        <f t="shared" ca="1" si="33"/>
        <v/>
      </c>
      <c r="O1839" s="91"/>
      <c r="P1839" s="96"/>
      <c r="Q1839" s="91"/>
      <c r="R1839" s="91"/>
    </row>
    <row r="1840" spans="2:18" ht="15.75" x14ac:dyDescent="0.3">
      <c r="B1840" s="91"/>
      <c r="C1840" s="152"/>
      <c r="D1840" s="91"/>
      <c r="E1840" s="91"/>
      <c r="F1840" s="91"/>
      <c r="G1840" s="91"/>
      <c r="H1840" s="91"/>
      <c r="I1840" s="106"/>
      <c r="J1840" s="91"/>
      <c r="K1840" s="91"/>
      <c r="L1840" s="96"/>
      <c r="M1840" s="96"/>
      <c r="N1840" s="123" t="str">
        <f t="shared" ca="1" si="33"/>
        <v/>
      </c>
      <c r="O1840" s="91"/>
      <c r="P1840" s="96"/>
      <c r="Q1840" s="91"/>
      <c r="R1840" s="91"/>
    </row>
    <row r="1841" spans="2:18" ht="15.75" x14ac:dyDescent="0.3">
      <c r="B1841" s="91"/>
      <c r="C1841" s="152"/>
      <c r="D1841" s="91"/>
      <c r="E1841" s="91"/>
      <c r="F1841" s="91"/>
      <c r="G1841" s="91"/>
      <c r="H1841" s="91"/>
      <c r="I1841" s="106"/>
      <c r="J1841" s="91"/>
      <c r="K1841" s="91"/>
      <c r="L1841" s="96"/>
      <c r="M1841" s="96"/>
      <c r="N1841" s="123" t="str">
        <f t="shared" ca="1" si="33"/>
        <v/>
      </c>
      <c r="O1841" s="91"/>
      <c r="P1841" s="96"/>
      <c r="Q1841" s="91"/>
      <c r="R1841" s="91"/>
    </row>
    <row r="1842" spans="2:18" ht="15.75" x14ac:dyDescent="0.3">
      <c r="B1842" s="91"/>
      <c r="C1842" s="152"/>
      <c r="D1842" s="91"/>
      <c r="E1842" s="91"/>
      <c r="F1842" s="91"/>
      <c r="G1842" s="91"/>
      <c r="H1842" s="91"/>
      <c r="I1842" s="106"/>
      <c r="J1842" s="91"/>
      <c r="K1842" s="91"/>
      <c r="L1842" s="96"/>
      <c r="M1842" s="96"/>
      <c r="N1842" s="123" t="str">
        <f t="shared" ca="1" si="33"/>
        <v/>
      </c>
      <c r="O1842" s="91"/>
      <c r="P1842" s="96"/>
      <c r="Q1842" s="91"/>
      <c r="R1842" s="91"/>
    </row>
    <row r="1843" spans="2:18" ht="15.75" x14ac:dyDescent="0.3">
      <c r="B1843" s="91"/>
      <c r="C1843" s="152"/>
      <c r="D1843" s="91"/>
      <c r="E1843" s="91"/>
      <c r="F1843" s="91"/>
      <c r="G1843" s="91"/>
      <c r="H1843" s="91"/>
      <c r="I1843" s="106"/>
      <c r="J1843" s="91"/>
      <c r="K1843" s="91"/>
      <c r="L1843" s="96"/>
      <c r="M1843" s="96"/>
      <c r="N1843" s="123" t="str">
        <f t="shared" ca="1" si="33"/>
        <v/>
      </c>
      <c r="O1843" s="91"/>
      <c r="P1843" s="96"/>
      <c r="Q1843" s="91"/>
      <c r="R1843" s="91"/>
    </row>
    <row r="1844" spans="2:18" ht="15.75" x14ac:dyDescent="0.3">
      <c r="B1844" s="91"/>
      <c r="C1844" s="152"/>
      <c r="D1844" s="91"/>
      <c r="E1844" s="91"/>
      <c r="F1844" s="91"/>
      <c r="G1844" s="91"/>
      <c r="H1844" s="91"/>
      <c r="I1844" s="106"/>
      <c r="J1844" s="91"/>
      <c r="K1844" s="91"/>
      <c r="L1844" s="96"/>
      <c r="M1844" s="96"/>
      <c r="N1844" s="123" t="str">
        <f t="shared" ca="1" si="33"/>
        <v/>
      </c>
      <c r="O1844" s="91"/>
      <c r="P1844" s="96"/>
      <c r="Q1844" s="91"/>
      <c r="R1844" s="91"/>
    </row>
    <row r="1845" spans="2:18" ht="15.75" x14ac:dyDescent="0.3">
      <c r="B1845" s="91"/>
      <c r="C1845" s="152"/>
      <c r="D1845" s="91"/>
      <c r="E1845" s="91"/>
      <c r="F1845" s="91"/>
      <c r="G1845" s="91"/>
      <c r="H1845" s="91"/>
      <c r="I1845" s="106"/>
      <c r="J1845" s="91"/>
      <c r="K1845" s="91"/>
      <c r="L1845" s="96"/>
      <c r="M1845" s="96"/>
      <c r="N1845" s="123" t="str">
        <f t="shared" ca="1" si="33"/>
        <v/>
      </c>
      <c r="O1845" s="91"/>
      <c r="P1845" s="96"/>
      <c r="Q1845" s="91"/>
      <c r="R1845" s="91"/>
    </row>
    <row r="1846" spans="2:18" ht="15.75" x14ac:dyDescent="0.3">
      <c r="B1846" s="91"/>
      <c r="C1846" s="152"/>
      <c r="D1846" s="91"/>
      <c r="E1846" s="91"/>
      <c r="F1846" s="91"/>
      <c r="G1846" s="91"/>
      <c r="H1846" s="91"/>
      <c r="I1846" s="106"/>
      <c r="J1846" s="91"/>
      <c r="K1846" s="91"/>
      <c r="L1846" s="96"/>
      <c r="M1846" s="96"/>
      <c r="N1846" s="123" t="str">
        <f t="shared" ca="1" si="33"/>
        <v/>
      </c>
      <c r="O1846" s="91"/>
      <c r="P1846" s="96"/>
      <c r="Q1846" s="91"/>
      <c r="R1846" s="91"/>
    </row>
    <row r="1847" spans="2:18" ht="15.75" x14ac:dyDescent="0.3">
      <c r="B1847" s="91"/>
      <c r="C1847" s="152"/>
      <c r="D1847" s="91"/>
      <c r="E1847" s="91"/>
      <c r="F1847" s="91"/>
      <c r="G1847" s="91"/>
      <c r="H1847" s="91"/>
      <c r="I1847" s="106"/>
      <c r="J1847" s="91"/>
      <c r="K1847" s="91"/>
      <c r="L1847" s="96"/>
      <c r="M1847" s="96"/>
      <c r="N1847" s="123" t="str">
        <f t="shared" ca="1" si="33"/>
        <v/>
      </c>
      <c r="O1847" s="91"/>
      <c r="P1847" s="96"/>
      <c r="Q1847" s="91"/>
      <c r="R1847" s="91"/>
    </row>
    <row r="1848" spans="2:18" ht="15.75" x14ac:dyDescent="0.3">
      <c r="B1848" s="91"/>
      <c r="C1848" s="152"/>
      <c r="D1848" s="91"/>
      <c r="E1848" s="91"/>
      <c r="F1848" s="91"/>
      <c r="G1848" s="91"/>
      <c r="H1848" s="91"/>
      <c r="I1848" s="106"/>
      <c r="J1848" s="91"/>
      <c r="K1848" s="91"/>
      <c r="L1848" s="96"/>
      <c r="M1848" s="96"/>
      <c r="N1848" s="123" t="str">
        <f t="shared" ca="1" si="33"/>
        <v/>
      </c>
      <c r="O1848" s="91"/>
      <c r="P1848" s="96"/>
      <c r="Q1848" s="91"/>
      <c r="R1848" s="91"/>
    </row>
    <row r="1849" spans="2:18" ht="15.75" x14ac:dyDescent="0.3">
      <c r="B1849" s="91"/>
      <c r="C1849" s="152"/>
      <c r="D1849" s="91"/>
      <c r="E1849" s="91"/>
      <c r="F1849" s="91"/>
      <c r="G1849" s="91"/>
      <c r="H1849" s="91"/>
      <c r="I1849" s="106"/>
      <c r="J1849" s="91"/>
      <c r="K1849" s="91"/>
      <c r="L1849" s="96"/>
      <c r="M1849" s="96"/>
      <c r="N1849" s="123" t="str">
        <f t="shared" ca="1" si="33"/>
        <v/>
      </c>
      <c r="O1849" s="91"/>
      <c r="P1849" s="96"/>
      <c r="Q1849" s="91"/>
      <c r="R1849" s="91"/>
    </row>
    <row r="1850" spans="2:18" ht="15.75" x14ac:dyDescent="0.3">
      <c r="B1850" s="91"/>
      <c r="C1850" s="152"/>
      <c r="D1850" s="91"/>
      <c r="E1850" s="91"/>
      <c r="F1850" s="91"/>
      <c r="G1850" s="91"/>
      <c r="H1850" s="91"/>
      <c r="I1850" s="106"/>
      <c r="J1850" s="91"/>
      <c r="K1850" s="91"/>
      <c r="L1850" s="96"/>
      <c r="M1850" s="96"/>
      <c r="N1850" s="123" t="str">
        <f t="shared" ca="1" si="33"/>
        <v/>
      </c>
      <c r="O1850" s="91"/>
      <c r="P1850" s="96"/>
      <c r="Q1850" s="91"/>
      <c r="R1850" s="91"/>
    </row>
    <row r="1851" spans="2:18" ht="15.75" x14ac:dyDescent="0.3">
      <c r="B1851" s="91"/>
      <c r="C1851" s="152"/>
      <c r="D1851" s="91"/>
      <c r="E1851" s="91"/>
      <c r="F1851" s="91"/>
      <c r="G1851" s="91"/>
      <c r="H1851" s="91"/>
      <c r="I1851" s="106"/>
      <c r="J1851" s="91"/>
      <c r="K1851" s="91"/>
      <c r="L1851" s="96"/>
      <c r="M1851" s="96"/>
      <c r="N1851" s="123" t="str">
        <f t="shared" ca="1" si="33"/>
        <v/>
      </c>
      <c r="O1851" s="91"/>
      <c r="P1851" s="96"/>
      <c r="Q1851" s="91"/>
      <c r="R1851" s="91"/>
    </row>
    <row r="1852" spans="2:18" ht="15.75" x14ac:dyDescent="0.3">
      <c r="B1852" s="91"/>
      <c r="C1852" s="152"/>
      <c r="D1852" s="91"/>
      <c r="E1852" s="91"/>
      <c r="F1852" s="91"/>
      <c r="G1852" s="91"/>
      <c r="H1852" s="91"/>
      <c r="I1852" s="106"/>
      <c r="J1852" s="91"/>
      <c r="K1852" s="91"/>
      <c r="L1852" s="96"/>
      <c r="M1852" s="96"/>
      <c r="N1852" s="123" t="str">
        <f t="shared" ca="1" si="33"/>
        <v/>
      </c>
      <c r="O1852" s="91"/>
      <c r="P1852" s="96"/>
      <c r="Q1852" s="91"/>
      <c r="R1852" s="91"/>
    </row>
    <row r="1853" spans="2:18" ht="15.75" x14ac:dyDescent="0.3">
      <c r="B1853" s="91"/>
      <c r="C1853" s="152"/>
      <c r="D1853" s="91"/>
      <c r="E1853" s="91"/>
      <c r="F1853" s="91"/>
      <c r="G1853" s="91"/>
      <c r="H1853" s="91"/>
      <c r="I1853" s="106"/>
      <c r="J1853" s="91"/>
      <c r="K1853" s="91"/>
      <c r="L1853" s="96"/>
      <c r="M1853" s="96"/>
      <c r="N1853" s="123" t="str">
        <f t="shared" ca="1" si="33"/>
        <v/>
      </c>
      <c r="O1853" s="91"/>
      <c r="P1853" s="96"/>
      <c r="Q1853" s="91"/>
      <c r="R1853" s="91"/>
    </row>
    <row r="1854" spans="2:18" ht="15.75" x14ac:dyDescent="0.3">
      <c r="B1854" s="91"/>
      <c r="C1854" s="152"/>
      <c r="D1854" s="91"/>
      <c r="E1854" s="91"/>
      <c r="F1854" s="91"/>
      <c r="G1854" s="91"/>
      <c r="H1854" s="91"/>
      <c r="I1854" s="106"/>
      <c r="J1854" s="91"/>
      <c r="K1854" s="91"/>
      <c r="L1854" s="96"/>
      <c r="M1854" s="96"/>
      <c r="N1854" s="123" t="str">
        <f t="shared" ca="1" si="33"/>
        <v/>
      </c>
      <c r="O1854" s="91"/>
      <c r="P1854" s="96"/>
      <c r="Q1854" s="91"/>
      <c r="R1854" s="91"/>
    </row>
    <row r="1855" spans="2:18" ht="15.75" x14ac:dyDescent="0.3">
      <c r="B1855" s="91"/>
      <c r="C1855" s="152"/>
      <c r="D1855" s="91"/>
      <c r="E1855" s="91"/>
      <c r="F1855" s="91"/>
      <c r="G1855" s="91"/>
      <c r="H1855" s="91"/>
      <c r="I1855" s="106"/>
      <c r="J1855" s="91"/>
      <c r="K1855" s="91"/>
      <c r="L1855" s="96"/>
      <c r="M1855" s="96"/>
      <c r="N1855" s="123" t="str">
        <f t="shared" ca="1" si="33"/>
        <v/>
      </c>
      <c r="O1855" s="91"/>
      <c r="P1855" s="96"/>
      <c r="Q1855" s="91"/>
      <c r="R1855" s="91"/>
    </row>
    <row r="1856" spans="2:18" ht="15.75" x14ac:dyDescent="0.3">
      <c r="B1856" s="91"/>
      <c r="C1856" s="152"/>
      <c r="D1856" s="91"/>
      <c r="E1856" s="91"/>
      <c r="F1856" s="91"/>
      <c r="G1856" s="91"/>
      <c r="H1856" s="91"/>
      <c r="I1856" s="106"/>
      <c r="J1856" s="91"/>
      <c r="K1856" s="91"/>
      <c r="L1856" s="96"/>
      <c r="M1856" s="96"/>
      <c r="N1856" s="123" t="str">
        <f t="shared" ca="1" si="33"/>
        <v/>
      </c>
      <c r="O1856" s="91"/>
      <c r="P1856" s="96"/>
      <c r="Q1856" s="91"/>
      <c r="R1856" s="91"/>
    </row>
    <row r="1857" spans="2:18" ht="15.75" x14ac:dyDescent="0.3">
      <c r="B1857" s="91"/>
      <c r="C1857" s="152"/>
      <c r="D1857" s="91"/>
      <c r="E1857" s="91"/>
      <c r="F1857" s="91"/>
      <c r="G1857" s="91"/>
      <c r="H1857" s="91"/>
      <c r="I1857" s="106"/>
      <c r="J1857" s="91"/>
      <c r="K1857" s="91"/>
      <c r="L1857" s="96"/>
      <c r="M1857" s="96"/>
      <c r="N1857" s="123" t="str">
        <f t="shared" ca="1" si="33"/>
        <v/>
      </c>
      <c r="O1857" s="91"/>
      <c r="P1857" s="96"/>
      <c r="Q1857" s="91"/>
      <c r="R1857" s="91"/>
    </row>
    <row r="1858" spans="2:18" ht="15.75" x14ac:dyDescent="0.3">
      <c r="B1858" s="91"/>
      <c r="C1858" s="152"/>
      <c r="D1858" s="91"/>
      <c r="E1858" s="91"/>
      <c r="F1858" s="91"/>
      <c r="G1858" s="91"/>
      <c r="H1858" s="91"/>
      <c r="I1858" s="106"/>
      <c r="J1858" s="91"/>
      <c r="K1858" s="91"/>
      <c r="L1858" s="96"/>
      <c r="M1858" s="96"/>
      <c r="N1858" s="123" t="str">
        <f t="shared" ca="1" si="33"/>
        <v/>
      </c>
      <c r="O1858" s="91"/>
      <c r="P1858" s="96"/>
      <c r="Q1858" s="91"/>
      <c r="R1858" s="91"/>
    </row>
    <row r="1859" spans="2:18" ht="15.75" x14ac:dyDescent="0.3">
      <c r="B1859" s="91"/>
      <c r="C1859" s="152"/>
      <c r="D1859" s="91"/>
      <c r="E1859" s="91"/>
      <c r="F1859" s="91"/>
      <c r="G1859" s="91"/>
      <c r="H1859" s="91"/>
      <c r="I1859" s="106"/>
      <c r="J1859" s="91"/>
      <c r="K1859" s="91"/>
      <c r="L1859" s="96"/>
      <c r="M1859" s="96"/>
      <c r="N1859" s="123" t="str">
        <f t="shared" ca="1" si="33"/>
        <v/>
      </c>
      <c r="O1859" s="91"/>
      <c r="P1859" s="96"/>
      <c r="Q1859" s="91"/>
      <c r="R1859" s="91"/>
    </row>
    <row r="1860" spans="2:18" ht="15.75" x14ac:dyDescent="0.3">
      <c r="B1860" s="91"/>
      <c r="C1860" s="152"/>
      <c r="D1860" s="91"/>
      <c r="E1860" s="91"/>
      <c r="F1860" s="91"/>
      <c r="G1860" s="91"/>
      <c r="H1860" s="91"/>
      <c r="I1860" s="106"/>
      <c r="J1860" s="91"/>
      <c r="K1860" s="91"/>
      <c r="L1860" s="96"/>
      <c r="M1860" s="96"/>
      <c r="N1860" s="123" t="str">
        <f t="shared" ca="1" si="33"/>
        <v/>
      </c>
      <c r="O1860" s="91"/>
      <c r="P1860" s="96"/>
      <c r="Q1860" s="91"/>
      <c r="R1860" s="91"/>
    </row>
    <row r="1861" spans="2:18" ht="15.75" x14ac:dyDescent="0.3">
      <c r="B1861" s="91"/>
      <c r="C1861" s="152"/>
      <c r="D1861" s="91"/>
      <c r="E1861" s="91"/>
      <c r="F1861" s="91"/>
      <c r="G1861" s="91"/>
      <c r="H1861" s="91"/>
      <c r="I1861" s="106"/>
      <c r="J1861" s="91"/>
      <c r="K1861" s="91"/>
      <c r="L1861" s="96"/>
      <c r="M1861" s="96"/>
      <c r="N1861" s="123" t="str">
        <f t="shared" ca="1" si="33"/>
        <v/>
      </c>
      <c r="O1861" s="91"/>
      <c r="P1861" s="96"/>
      <c r="Q1861" s="91"/>
      <c r="R1861" s="91"/>
    </row>
    <row r="1862" spans="2:18" ht="15.75" x14ac:dyDescent="0.3">
      <c r="B1862" s="91"/>
      <c r="C1862" s="152"/>
      <c r="D1862" s="91"/>
      <c r="E1862" s="91"/>
      <c r="F1862" s="91"/>
      <c r="G1862" s="91"/>
      <c r="H1862" s="91"/>
      <c r="I1862" s="106"/>
      <c r="J1862" s="91"/>
      <c r="K1862" s="91"/>
      <c r="L1862" s="96"/>
      <c r="M1862" s="96"/>
      <c r="N1862" s="123" t="str">
        <f t="shared" ca="1" si="33"/>
        <v/>
      </c>
      <c r="O1862" s="91"/>
      <c r="P1862" s="96"/>
      <c r="Q1862" s="91"/>
      <c r="R1862" s="91"/>
    </row>
    <row r="1863" spans="2:18" ht="15.75" x14ac:dyDescent="0.3">
      <c r="B1863" s="91"/>
      <c r="C1863" s="152"/>
      <c r="D1863" s="91"/>
      <c r="E1863" s="91"/>
      <c r="F1863" s="91"/>
      <c r="G1863" s="91"/>
      <c r="H1863" s="91"/>
      <c r="I1863" s="106"/>
      <c r="J1863" s="91"/>
      <c r="K1863" s="91"/>
      <c r="L1863" s="96"/>
      <c r="M1863" s="96"/>
      <c r="N1863" s="123" t="str">
        <f t="shared" ca="1" si="33"/>
        <v/>
      </c>
      <c r="O1863" s="91"/>
      <c r="P1863" s="96"/>
      <c r="Q1863" s="91"/>
      <c r="R1863" s="91"/>
    </row>
    <row r="1864" spans="2:18" ht="15.75" x14ac:dyDescent="0.3">
      <c r="B1864" s="91"/>
      <c r="C1864" s="152"/>
      <c r="D1864" s="91"/>
      <c r="E1864" s="91"/>
      <c r="F1864" s="91"/>
      <c r="G1864" s="91"/>
      <c r="H1864" s="91"/>
      <c r="I1864" s="106"/>
      <c r="J1864" s="91"/>
      <c r="K1864" s="91"/>
      <c r="L1864" s="96"/>
      <c r="M1864" s="96"/>
      <c r="N1864" s="123" t="str">
        <f t="shared" ca="1" si="33"/>
        <v/>
      </c>
      <c r="O1864" s="91"/>
      <c r="P1864" s="96"/>
      <c r="Q1864" s="91"/>
      <c r="R1864" s="91"/>
    </row>
    <row r="1865" spans="2:18" ht="15.75" x14ac:dyDescent="0.3">
      <c r="B1865" s="91"/>
      <c r="C1865" s="152"/>
      <c r="D1865" s="91"/>
      <c r="E1865" s="91"/>
      <c r="F1865" s="91"/>
      <c r="G1865" s="91"/>
      <c r="H1865" s="91"/>
      <c r="I1865" s="106"/>
      <c r="J1865" s="91"/>
      <c r="K1865" s="91"/>
      <c r="L1865" s="96"/>
      <c r="M1865" s="96"/>
      <c r="N1865" s="123" t="str">
        <f t="shared" ca="1" si="33"/>
        <v/>
      </c>
      <c r="O1865" s="91"/>
      <c r="P1865" s="96"/>
      <c r="Q1865" s="91"/>
      <c r="R1865" s="91"/>
    </row>
    <row r="1866" spans="2:18" ht="15.75" x14ac:dyDescent="0.3">
      <c r="B1866" s="91"/>
      <c r="C1866" s="152"/>
      <c r="D1866" s="91"/>
      <c r="E1866" s="91"/>
      <c r="F1866" s="91"/>
      <c r="G1866" s="91"/>
      <c r="H1866" s="91"/>
      <c r="I1866" s="106"/>
      <c r="J1866" s="91"/>
      <c r="K1866" s="91"/>
      <c r="L1866" s="96"/>
      <c r="M1866" s="96"/>
      <c r="N1866" s="123" t="str">
        <f t="shared" ca="1" si="33"/>
        <v/>
      </c>
      <c r="O1866" s="91"/>
      <c r="P1866" s="96"/>
      <c r="Q1866" s="91"/>
      <c r="R1866" s="91"/>
    </row>
    <row r="1867" spans="2:18" ht="15.75" x14ac:dyDescent="0.3">
      <c r="B1867" s="91"/>
      <c r="C1867" s="152"/>
      <c r="D1867" s="91"/>
      <c r="E1867" s="91"/>
      <c r="F1867" s="91"/>
      <c r="G1867" s="91"/>
      <c r="H1867" s="91"/>
      <c r="I1867" s="106"/>
      <c r="J1867" s="91"/>
      <c r="K1867" s="91"/>
      <c r="L1867" s="96"/>
      <c r="M1867" s="96"/>
      <c r="N1867" s="123" t="str">
        <f t="shared" ca="1" si="33"/>
        <v/>
      </c>
      <c r="O1867" s="91"/>
      <c r="P1867" s="96"/>
      <c r="Q1867" s="91"/>
      <c r="R1867" s="91"/>
    </row>
    <row r="1868" spans="2:18" ht="15.75" x14ac:dyDescent="0.3">
      <c r="B1868" s="91"/>
      <c r="C1868" s="152"/>
      <c r="D1868" s="91"/>
      <c r="E1868" s="91"/>
      <c r="F1868" s="91"/>
      <c r="G1868" s="91"/>
      <c r="H1868" s="91"/>
      <c r="I1868" s="106"/>
      <c r="J1868" s="91"/>
      <c r="K1868" s="91"/>
      <c r="L1868" s="96"/>
      <c r="M1868" s="96"/>
      <c r="N1868" s="123" t="str">
        <f t="shared" ca="1" si="33"/>
        <v/>
      </c>
      <c r="O1868" s="91"/>
      <c r="P1868" s="96"/>
      <c r="Q1868" s="91"/>
      <c r="R1868" s="91"/>
    </row>
    <row r="1869" spans="2:18" ht="15.75" x14ac:dyDescent="0.3">
      <c r="B1869" s="91"/>
      <c r="C1869" s="152"/>
      <c r="D1869" s="91"/>
      <c r="E1869" s="91"/>
      <c r="F1869" s="91"/>
      <c r="G1869" s="91"/>
      <c r="H1869" s="91"/>
      <c r="I1869" s="106"/>
      <c r="J1869" s="91"/>
      <c r="K1869" s="91"/>
      <c r="L1869" s="96"/>
      <c r="M1869" s="96"/>
      <c r="N1869" s="123" t="str">
        <f t="shared" ca="1" si="33"/>
        <v/>
      </c>
      <c r="O1869" s="91"/>
      <c r="P1869" s="96"/>
      <c r="Q1869" s="91"/>
      <c r="R1869" s="91"/>
    </row>
    <row r="1870" spans="2:18" ht="15.75" x14ac:dyDescent="0.3">
      <c r="B1870" s="91"/>
      <c r="C1870" s="152"/>
      <c r="D1870" s="91"/>
      <c r="E1870" s="91"/>
      <c r="F1870" s="91"/>
      <c r="G1870" s="91"/>
      <c r="H1870" s="91"/>
      <c r="I1870" s="106"/>
      <c r="J1870" s="91"/>
      <c r="K1870" s="91"/>
      <c r="L1870" s="96"/>
      <c r="M1870" s="96"/>
      <c r="N1870" s="123" t="str">
        <f t="shared" ca="1" si="33"/>
        <v/>
      </c>
      <c r="O1870" s="91"/>
      <c r="P1870" s="96"/>
      <c r="Q1870" s="91"/>
      <c r="R1870" s="91"/>
    </row>
    <row r="1871" spans="2:18" ht="15.75" x14ac:dyDescent="0.3">
      <c r="B1871" s="91"/>
      <c r="C1871" s="152"/>
      <c r="D1871" s="91"/>
      <c r="E1871" s="91"/>
      <c r="F1871" s="91"/>
      <c r="G1871" s="91"/>
      <c r="H1871" s="91"/>
      <c r="I1871" s="106"/>
      <c r="J1871" s="91"/>
      <c r="K1871" s="91"/>
      <c r="L1871" s="96"/>
      <c r="M1871" s="96"/>
      <c r="N1871" s="123" t="str">
        <f t="shared" ca="1" si="33"/>
        <v/>
      </c>
      <c r="O1871" s="91"/>
      <c r="P1871" s="96"/>
      <c r="Q1871" s="91"/>
      <c r="R1871" s="91"/>
    </row>
    <row r="1872" spans="2:18" ht="15.75" x14ac:dyDescent="0.3">
      <c r="B1872" s="91"/>
      <c r="C1872" s="152"/>
      <c r="D1872" s="91"/>
      <c r="E1872" s="91"/>
      <c r="F1872" s="91"/>
      <c r="G1872" s="91"/>
      <c r="H1872" s="91"/>
      <c r="I1872" s="106"/>
      <c r="J1872" s="91"/>
      <c r="K1872" s="91"/>
      <c r="L1872" s="96"/>
      <c r="M1872" s="96"/>
      <c r="N1872" s="123" t="str">
        <f t="shared" ca="1" si="33"/>
        <v/>
      </c>
      <c r="O1872" s="91"/>
      <c r="P1872" s="96"/>
      <c r="Q1872" s="91"/>
      <c r="R1872" s="91"/>
    </row>
    <row r="1873" spans="2:18" ht="15.75" x14ac:dyDescent="0.3">
      <c r="B1873" s="91"/>
      <c r="C1873" s="152"/>
      <c r="D1873" s="91"/>
      <c r="E1873" s="91"/>
      <c r="F1873" s="91"/>
      <c r="G1873" s="91"/>
      <c r="H1873" s="91"/>
      <c r="I1873" s="106"/>
      <c r="J1873" s="91"/>
      <c r="K1873" s="91"/>
      <c r="L1873" s="96"/>
      <c r="M1873" s="96"/>
      <c r="N1873" s="123" t="str">
        <f t="shared" ca="1" si="33"/>
        <v/>
      </c>
      <c r="O1873" s="91"/>
      <c r="P1873" s="96"/>
      <c r="Q1873" s="91"/>
      <c r="R1873" s="91"/>
    </row>
    <row r="1874" spans="2:18" ht="15.75" x14ac:dyDescent="0.3">
      <c r="B1874" s="91"/>
      <c r="C1874" s="152"/>
      <c r="D1874" s="91"/>
      <c r="E1874" s="91"/>
      <c r="F1874" s="91"/>
      <c r="G1874" s="91"/>
      <c r="H1874" s="91"/>
      <c r="I1874" s="106"/>
      <c r="J1874" s="91"/>
      <c r="K1874" s="91"/>
      <c r="L1874" s="96"/>
      <c r="M1874" s="96"/>
      <c r="N1874" s="123" t="str">
        <f t="shared" ca="1" si="33"/>
        <v/>
      </c>
      <c r="O1874" s="91"/>
      <c r="P1874" s="96"/>
      <c r="Q1874" s="91"/>
      <c r="R1874" s="91"/>
    </row>
    <row r="1875" spans="2:18" ht="15.75" x14ac:dyDescent="0.3">
      <c r="B1875" s="91"/>
      <c r="C1875" s="152"/>
      <c r="D1875" s="91"/>
      <c r="E1875" s="91"/>
      <c r="F1875" s="91"/>
      <c r="G1875" s="91"/>
      <c r="H1875" s="91"/>
      <c r="I1875" s="106"/>
      <c r="J1875" s="91"/>
      <c r="K1875" s="91"/>
      <c r="L1875" s="96"/>
      <c r="M1875" s="96"/>
      <c r="N1875" s="123" t="str">
        <f t="shared" ca="1" si="33"/>
        <v/>
      </c>
      <c r="O1875" s="91"/>
      <c r="P1875" s="96"/>
      <c r="Q1875" s="91"/>
      <c r="R1875" s="91"/>
    </row>
    <row r="1876" spans="2:18" ht="15.75" x14ac:dyDescent="0.3">
      <c r="B1876" s="91"/>
      <c r="C1876" s="152"/>
      <c r="D1876" s="91"/>
      <c r="E1876" s="91"/>
      <c r="F1876" s="91"/>
      <c r="G1876" s="91"/>
      <c r="H1876" s="91"/>
      <c r="I1876" s="106"/>
      <c r="J1876" s="91"/>
      <c r="K1876" s="91"/>
      <c r="L1876" s="96"/>
      <c r="M1876" s="96"/>
      <c r="N1876" s="123" t="str">
        <f t="shared" ca="1" si="33"/>
        <v/>
      </c>
      <c r="O1876" s="91"/>
      <c r="P1876" s="96"/>
      <c r="Q1876" s="91"/>
      <c r="R1876" s="91"/>
    </row>
    <row r="1877" spans="2:18" ht="15.75" x14ac:dyDescent="0.3">
      <c r="B1877" s="91"/>
      <c r="C1877" s="152"/>
      <c r="D1877" s="91"/>
      <c r="E1877" s="91"/>
      <c r="F1877" s="91"/>
      <c r="G1877" s="91"/>
      <c r="H1877" s="91"/>
      <c r="I1877" s="106"/>
      <c r="J1877" s="91"/>
      <c r="K1877" s="91"/>
      <c r="L1877" s="96"/>
      <c r="M1877" s="96"/>
      <c r="N1877" s="123" t="str">
        <f t="shared" ca="1" si="33"/>
        <v/>
      </c>
      <c r="O1877" s="91"/>
      <c r="P1877" s="96"/>
      <c r="Q1877" s="91"/>
      <c r="R1877" s="91"/>
    </row>
    <row r="1878" spans="2:18" ht="15.75" x14ac:dyDescent="0.3">
      <c r="B1878" s="91"/>
      <c r="C1878" s="152"/>
      <c r="D1878" s="91"/>
      <c r="E1878" s="91"/>
      <c r="F1878" s="91"/>
      <c r="G1878" s="91"/>
      <c r="H1878" s="91"/>
      <c r="I1878" s="106"/>
      <c r="J1878" s="91"/>
      <c r="K1878" s="91"/>
      <c r="L1878" s="96"/>
      <c r="M1878" s="96"/>
      <c r="N1878" s="123" t="str">
        <f t="shared" ca="1" si="33"/>
        <v/>
      </c>
      <c r="O1878" s="91"/>
      <c r="P1878" s="96"/>
      <c r="Q1878" s="91"/>
      <c r="R1878" s="91"/>
    </row>
    <row r="1879" spans="2:18" ht="15.75" x14ac:dyDescent="0.3">
      <c r="B1879" s="91"/>
      <c r="C1879" s="152"/>
      <c r="D1879" s="91"/>
      <c r="E1879" s="91"/>
      <c r="F1879" s="91"/>
      <c r="G1879" s="91"/>
      <c r="H1879" s="91"/>
      <c r="I1879" s="106"/>
      <c r="J1879" s="91"/>
      <c r="K1879" s="91"/>
      <c r="L1879" s="96"/>
      <c r="M1879" s="96"/>
      <c r="N1879" s="123" t="str">
        <f t="shared" ref="N1879:N1942" ca="1" si="34">IF(M1879="","",IF(O1879="Em negociação",IF(TODAY()-L1879&gt;5,"Inativo","Ativo"),IF(O1879="Instalado",IF(IF(K$2=FALSE,I$1,TODAY())&lt;=M1879,"Ativo","Inativo"),IF(O1879="Fechamento",IF(IF(K$2=FALSE,I$1,TODAY())&lt;=M1879,"Ativo","Inativo"),"Inativo"))))</f>
        <v/>
      </c>
      <c r="O1879" s="91"/>
      <c r="P1879" s="96"/>
      <c r="Q1879" s="91"/>
      <c r="R1879" s="91"/>
    </row>
    <row r="1880" spans="2:18" ht="15.75" x14ac:dyDescent="0.3">
      <c r="B1880" s="91"/>
      <c r="C1880" s="152"/>
      <c r="D1880" s="91"/>
      <c r="E1880" s="91"/>
      <c r="F1880" s="91"/>
      <c r="G1880" s="91"/>
      <c r="H1880" s="91"/>
      <c r="I1880" s="106"/>
      <c r="J1880" s="91"/>
      <c r="K1880" s="91"/>
      <c r="L1880" s="96"/>
      <c r="M1880" s="96"/>
      <c r="N1880" s="123" t="str">
        <f t="shared" ca="1" si="34"/>
        <v/>
      </c>
      <c r="O1880" s="91"/>
      <c r="P1880" s="96"/>
      <c r="Q1880" s="91"/>
      <c r="R1880" s="91"/>
    </row>
    <row r="1881" spans="2:18" ht="15.75" x14ac:dyDescent="0.3">
      <c r="B1881" s="91"/>
      <c r="C1881" s="152"/>
      <c r="D1881" s="91"/>
      <c r="E1881" s="91"/>
      <c r="F1881" s="91"/>
      <c r="G1881" s="91"/>
      <c r="H1881" s="91"/>
      <c r="I1881" s="106"/>
      <c r="J1881" s="91"/>
      <c r="K1881" s="91"/>
      <c r="L1881" s="96"/>
      <c r="M1881" s="96"/>
      <c r="N1881" s="123" t="str">
        <f t="shared" ca="1" si="34"/>
        <v/>
      </c>
      <c r="O1881" s="91"/>
      <c r="P1881" s="96"/>
      <c r="Q1881" s="91"/>
      <c r="R1881" s="91"/>
    </row>
    <row r="1882" spans="2:18" ht="15.75" x14ac:dyDescent="0.3">
      <c r="B1882" s="91"/>
      <c r="C1882" s="152"/>
      <c r="D1882" s="91"/>
      <c r="E1882" s="91"/>
      <c r="F1882" s="91"/>
      <c r="G1882" s="91"/>
      <c r="H1882" s="91"/>
      <c r="I1882" s="106"/>
      <c r="J1882" s="91"/>
      <c r="K1882" s="91"/>
      <c r="L1882" s="96"/>
      <c r="M1882" s="96"/>
      <c r="N1882" s="123" t="str">
        <f t="shared" ca="1" si="34"/>
        <v/>
      </c>
      <c r="O1882" s="91"/>
      <c r="P1882" s="96"/>
      <c r="Q1882" s="91"/>
      <c r="R1882" s="91"/>
    </row>
    <row r="1883" spans="2:18" ht="15.75" x14ac:dyDescent="0.3">
      <c r="B1883" s="91"/>
      <c r="C1883" s="152"/>
      <c r="D1883" s="91"/>
      <c r="E1883" s="91"/>
      <c r="F1883" s="91"/>
      <c r="G1883" s="91"/>
      <c r="H1883" s="91"/>
      <c r="I1883" s="106"/>
      <c r="J1883" s="91"/>
      <c r="K1883" s="91"/>
      <c r="L1883" s="96"/>
      <c r="M1883" s="96"/>
      <c r="N1883" s="123" t="str">
        <f t="shared" ca="1" si="34"/>
        <v/>
      </c>
      <c r="O1883" s="91"/>
      <c r="P1883" s="96"/>
      <c r="Q1883" s="91"/>
      <c r="R1883" s="91"/>
    </row>
    <row r="1884" spans="2:18" ht="15.75" x14ac:dyDescent="0.3">
      <c r="B1884" s="91"/>
      <c r="C1884" s="152"/>
      <c r="D1884" s="91"/>
      <c r="E1884" s="91"/>
      <c r="F1884" s="91"/>
      <c r="G1884" s="91"/>
      <c r="H1884" s="91"/>
      <c r="I1884" s="106"/>
      <c r="J1884" s="91"/>
      <c r="K1884" s="91"/>
      <c r="L1884" s="96"/>
      <c r="M1884" s="96"/>
      <c r="N1884" s="123" t="str">
        <f t="shared" ca="1" si="34"/>
        <v/>
      </c>
      <c r="O1884" s="91"/>
      <c r="P1884" s="96"/>
      <c r="Q1884" s="91"/>
      <c r="R1884" s="91"/>
    </row>
    <row r="1885" spans="2:18" ht="15.75" x14ac:dyDescent="0.3">
      <c r="B1885" s="91"/>
      <c r="C1885" s="152"/>
      <c r="D1885" s="91"/>
      <c r="E1885" s="91"/>
      <c r="F1885" s="91"/>
      <c r="G1885" s="91"/>
      <c r="H1885" s="91"/>
      <c r="I1885" s="106"/>
      <c r="J1885" s="91"/>
      <c r="K1885" s="91"/>
      <c r="L1885" s="96"/>
      <c r="M1885" s="96"/>
      <c r="N1885" s="123" t="str">
        <f t="shared" ca="1" si="34"/>
        <v/>
      </c>
      <c r="O1885" s="91"/>
      <c r="P1885" s="96"/>
      <c r="Q1885" s="91"/>
      <c r="R1885" s="91"/>
    </row>
    <row r="1886" spans="2:18" ht="15.75" x14ac:dyDescent="0.3">
      <c r="B1886" s="91"/>
      <c r="C1886" s="152"/>
      <c r="D1886" s="91"/>
      <c r="E1886" s="91"/>
      <c r="F1886" s="91"/>
      <c r="G1886" s="91"/>
      <c r="H1886" s="91"/>
      <c r="I1886" s="106"/>
      <c r="J1886" s="91"/>
      <c r="K1886" s="91"/>
      <c r="L1886" s="96"/>
      <c r="M1886" s="96"/>
      <c r="N1886" s="123" t="str">
        <f t="shared" ca="1" si="34"/>
        <v/>
      </c>
      <c r="O1886" s="91"/>
      <c r="P1886" s="96"/>
      <c r="Q1886" s="91"/>
      <c r="R1886" s="91"/>
    </row>
    <row r="1887" spans="2:18" ht="15.75" x14ac:dyDescent="0.3">
      <c r="B1887" s="91"/>
      <c r="C1887" s="152"/>
      <c r="D1887" s="91"/>
      <c r="E1887" s="91"/>
      <c r="F1887" s="91"/>
      <c r="G1887" s="91"/>
      <c r="H1887" s="91"/>
      <c r="I1887" s="106"/>
      <c r="J1887" s="91"/>
      <c r="K1887" s="91"/>
      <c r="L1887" s="96"/>
      <c r="M1887" s="96"/>
      <c r="N1887" s="123" t="str">
        <f t="shared" ca="1" si="34"/>
        <v/>
      </c>
      <c r="O1887" s="91"/>
      <c r="P1887" s="96"/>
      <c r="Q1887" s="91"/>
      <c r="R1887" s="91"/>
    </row>
    <row r="1888" spans="2:18" ht="15.75" x14ac:dyDescent="0.3">
      <c r="B1888" s="91"/>
      <c r="C1888" s="152"/>
      <c r="D1888" s="91"/>
      <c r="E1888" s="91"/>
      <c r="F1888" s="91"/>
      <c r="G1888" s="91"/>
      <c r="H1888" s="91"/>
      <c r="I1888" s="106"/>
      <c r="J1888" s="91"/>
      <c r="K1888" s="91"/>
      <c r="L1888" s="96"/>
      <c r="M1888" s="96"/>
      <c r="N1888" s="123" t="str">
        <f t="shared" ca="1" si="34"/>
        <v/>
      </c>
      <c r="O1888" s="91"/>
      <c r="P1888" s="96"/>
      <c r="Q1888" s="91"/>
      <c r="R1888" s="91"/>
    </row>
    <row r="1889" spans="2:18" ht="15.75" x14ac:dyDescent="0.3">
      <c r="B1889" s="91"/>
      <c r="C1889" s="152"/>
      <c r="D1889" s="91"/>
      <c r="E1889" s="91"/>
      <c r="F1889" s="91"/>
      <c r="G1889" s="91"/>
      <c r="H1889" s="91"/>
      <c r="I1889" s="106"/>
      <c r="J1889" s="91"/>
      <c r="K1889" s="91"/>
      <c r="L1889" s="96"/>
      <c r="M1889" s="96"/>
      <c r="N1889" s="123" t="str">
        <f t="shared" ca="1" si="34"/>
        <v/>
      </c>
      <c r="O1889" s="91"/>
      <c r="P1889" s="96"/>
      <c r="Q1889" s="91"/>
      <c r="R1889" s="91"/>
    </row>
    <row r="1890" spans="2:18" ht="15.75" x14ac:dyDescent="0.3">
      <c r="B1890" s="91"/>
      <c r="C1890" s="152"/>
      <c r="D1890" s="91"/>
      <c r="E1890" s="91"/>
      <c r="F1890" s="91"/>
      <c r="G1890" s="91"/>
      <c r="H1890" s="91"/>
      <c r="I1890" s="106"/>
      <c r="J1890" s="91"/>
      <c r="K1890" s="91"/>
      <c r="L1890" s="96"/>
      <c r="M1890" s="96"/>
      <c r="N1890" s="123" t="str">
        <f t="shared" ca="1" si="34"/>
        <v/>
      </c>
      <c r="O1890" s="91"/>
      <c r="P1890" s="96"/>
      <c r="Q1890" s="91"/>
      <c r="R1890" s="91"/>
    </row>
    <row r="1891" spans="2:18" ht="15.75" x14ac:dyDescent="0.3">
      <c r="B1891" s="91"/>
      <c r="C1891" s="152"/>
      <c r="D1891" s="91"/>
      <c r="E1891" s="91"/>
      <c r="F1891" s="91"/>
      <c r="G1891" s="91"/>
      <c r="H1891" s="91"/>
      <c r="I1891" s="106"/>
      <c r="J1891" s="91"/>
      <c r="K1891" s="91"/>
      <c r="L1891" s="96"/>
      <c r="M1891" s="96"/>
      <c r="N1891" s="123" t="str">
        <f t="shared" ca="1" si="34"/>
        <v/>
      </c>
      <c r="O1891" s="91"/>
      <c r="P1891" s="96"/>
      <c r="Q1891" s="91"/>
      <c r="R1891" s="91"/>
    </row>
    <row r="1892" spans="2:18" ht="15.75" x14ac:dyDescent="0.3">
      <c r="B1892" s="91"/>
      <c r="C1892" s="152"/>
      <c r="D1892" s="91"/>
      <c r="E1892" s="91"/>
      <c r="F1892" s="91"/>
      <c r="G1892" s="91"/>
      <c r="H1892" s="91"/>
      <c r="I1892" s="106"/>
      <c r="J1892" s="91"/>
      <c r="K1892" s="91"/>
      <c r="L1892" s="96"/>
      <c r="M1892" s="96"/>
      <c r="N1892" s="123" t="str">
        <f t="shared" ca="1" si="34"/>
        <v/>
      </c>
      <c r="O1892" s="91"/>
      <c r="P1892" s="96"/>
      <c r="Q1892" s="91"/>
      <c r="R1892" s="91"/>
    </row>
    <row r="1893" spans="2:18" ht="15.75" x14ac:dyDescent="0.3">
      <c r="B1893" s="91"/>
      <c r="C1893" s="152"/>
      <c r="D1893" s="91"/>
      <c r="E1893" s="91"/>
      <c r="F1893" s="91"/>
      <c r="G1893" s="91"/>
      <c r="H1893" s="91"/>
      <c r="I1893" s="106"/>
      <c r="J1893" s="91"/>
      <c r="K1893" s="91"/>
      <c r="L1893" s="96"/>
      <c r="M1893" s="96"/>
      <c r="N1893" s="123" t="str">
        <f t="shared" ca="1" si="34"/>
        <v/>
      </c>
      <c r="O1893" s="91"/>
      <c r="P1893" s="96"/>
      <c r="Q1893" s="91"/>
      <c r="R1893" s="91"/>
    </row>
    <row r="1894" spans="2:18" ht="15.75" x14ac:dyDescent="0.3">
      <c r="B1894" s="91"/>
      <c r="C1894" s="152"/>
      <c r="D1894" s="91"/>
      <c r="E1894" s="91"/>
      <c r="F1894" s="91"/>
      <c r="G1894" s="91"/>
      <c r="H1894" s="91"/>
      <c r="I1894" s="106"/>
      <c r="J1894" s="91"/>
      <c r="K1894" s="91"/>
      <c r="L1894" s="96"/>
      <c r="M1894" s="96"/>
      <c r="N1894" s="123" t="str">
        <f t="shared" ca="1" si="34"/>
        <v/>
      </c>
      <c r="O1894" s="91"/>
      <c r="P1894" s="96"/>
      <c r="Q1894" s="91"/>
      <c r="R1894" s="91"/>
    </row>
    <row r="1895" spans="2:18" ht="15.75" x14ac:dyDescent="0.3">
      <c r="B1895" s="91"/>
      <c r="C1895" s="152"/>
      <c r="D1895" s="91"/>
      <c r="E1895" s="91"/>
      <c r="F1895" s="91"/>
      <c r="G1895" s="91"/>
      <c r="H1895" s="91"/>
      <c r="I1895" s="106"/>
      <c r="J1895" s="91"/>
      <c r="K1895" s="91"/>
      <c r="L1895" s="96"/>
      <c r="M1895" s="96"/>
      <c r="N1895" s="123" t="str">
        <f t="shared" ca="1" si="34"/>
        <v/>
      </c>
      <c r="O1895" s="91"/>
      <c r="P1895" s="96"/>
      <c r="Q1895" s="91"/>
      <c r="R1895" s="91"/>
    </row>
    <row r="1896" spans="2:18" ht="15.75" x14ac:dyDescent="0.3">
      <c r="B1896" s="91"/>
      <c r="C1896" s="152"/>
      <c r="D1896" s="91"/>
      <c r="E1896" s="91"/>
      <c r="F1896" s="91"/>
      <c r="G1896" s="91"/>
      <c r="H1896" s="91"/>
      <c r="I1896" s="106"/>
      <c r="J1896" s="91"/>
      <c r="K1896" s="91"/>
      <c r="L1896" s="96"/>
      <c r="M1896" s="96"/>
      <c r="N1896" s="123" t="str">
        <f t="shared" ca="1" si="34"/>
        <v/>
      </c>
      <c r="O1896" s="91"/>
      <c r="P1896" s="96"/>
      <c r="Q1896" s="91"/>
      <c r="R1896" s="91"/>
    </row>
    <row r="1897" spans="2:18" ht="15.75" x14ac:dyDescent="0.3">
      <c r="B1897" s="91"/>
      <c r="C1897" s="152"/>
      <c r="D1897" s="91"/>
      <c r="E1897" s="91"/>
      <c r="F1897" s="91"/>
      <c r="G1897" s="91"/>
      <c r="H1897" s="91"/>
      <c r="I1897" s="106"/>
      <c r="J1897" s="91"/>
      <c r="K1897" s="91"/>
      <c r="L1897" s="96"/>
      <c r="M1897" s="96"/>
      <c r="N1897" s="123" t="str">
        <f t="shared" ca="1" si="34"/>
        <v/>
      </c>
      <c r="O1897" s="91"/>
      <c r="P1897" s="96"/>
      <c r="Q1897" s="91"/>
      <c r="R1897" s="91"/>
    </row>
    <row r="1898" spans="2:18" ht="15.75" x14ac:dyDescent="0.3">
      <c r="B1898" s="91"/>
      <c r="C1898" s="152"/>
      <c r="D1898" s="91"/>
      <c r="E1898" s="91"/>
      <c r="F1898" s="91"/>
      <c r="G1898" s="91"/>
      <c r="H1898" s="91"/>
      <c r="I1898" s="106"/>
      <c r="J1898" s="91"/>
      <c r="K1898" s="91"/>
      <c r="L1898" s="96"/>
      <c r="M1898" s="96"/>
      <c r="N1898" s="123" t="str">
        <f t="shared" ca="1" si="34"/>
        <v/>
      </c>
      <c r="O1898" s="91"/>
      <c r="P1898" s="96"/>
      <c r="Q1898" s="91"/>
      <c r="R1898" s="91"/>
    </row>
    <row r="1899" spans="2:18" ht="15.75" x14ac:dyDescent="0.3">
      <c r="B1899" s="91"/>
      <c r="C1899" s="152"/>
      <c r="D1899" s="91"/>
      <c r="E1899" s="91"/>
      <c r="F1899" s="91"/>
      <c r="G1899" s="91"/>
      <c r="H1899" s="91"/>
      <c r="I1899" s="106"/>
      <c r="J1899" s="91"/>
      <c r="K1899" s="91"/>
      <c r="L1899" s="96"/>
      <c r="M1899" s="96"/>
      <c r="N1899" s="123" t="str">
        <f t="shared" ca="1" si="34"/>
        <v/>
      </c>
      <c r="O1899" s="91"/>
      <c r="P1899" s="96"/>
      <c r="Q1899" s="91"/>
      <c r="R1899" s="91"/>
    </row>
    <row r="1900" spans="2:18" ht="15.75" x14ac:dyDescent="0.3">
      <c r="B1900" s="91"/>
      <c r="C1900" s="152"/>
      <c r="D1900" s="91"/>
      <c r="E1900" s="91"/>
      <c r="F1900" s="91"/>
      <c r="G1900" s="91"/>
      <c r="H1900" s="91"/>
      <c r="I1900" s="106"/>
      <c r="J1900" s="91"/>
      <c r="K1900" s="91"/>
      <c r="L1900" s="96"/>
      <c r="M1900" s="96"/>
      <c r="N1900" s="123" t="str">
        <f t="shared" ca="1" si="34"/>
        <v/>
      </c>
      <c r="O1900" s="91"/>
      <c r="P1900" s="96"/>
      <c r="Q1900" s="91"/>
      <c r="R1900" s="91"/>
    </row>
    <row r="1901" spans="2:18" ht="15.75" x14ac:dyDescent="0.3">
      <c r="B1901" s="91"/>
      <c r="C1901" s="152"/>
      <c r="D1901" s="91"/>
      <c r="E1901" s="91"/>
      <c r="F1901" s="91"/>
      <c r="G1901" s="91"/>
      <c r="H1901" s="91"/>
      <c r="I1901" s="106"/>
      <c r="J1901" s="91"/>
      <c r="K1901" s="91"/>
      <c r="L1901" s="96"/>
      <c r="M1901" s="96"/>
      <c r="N1901" s="123" t="str">
        <f t="shared" ca="1" si="34"/>
        <v/>
      </c>
      <c r="O1901" s="91"/>
      <c r="P1901" s="96"/>
      <c r="Q1901" s="91"/>
      <c r="R1901" s="91"/>
    </row>
    <row r="1902" spans="2:18" ht="15.75" x14ac:dyDescent="0.3">
      <c r="B1902" s="91"/>
      <c r="C1902" s="152"/>
      <c r="D1902" s="91"/>
      <c r="E1902" s="91"/>
      <c r="F1902" s="91"/>
      <c r="G1902" s="91"/>
      <c r="H1902" s="91"/>
      <c r="I1902" s="106"/>
      <c r="J1902" s="91"/>
      <c r="K1902" s="91"/>
      <c r="L1902" s="96"/>
      <c r="M1902" s="96"/>
      <c r="N1902" s="123" t="str">
        <f t="shared" ca="1" si="34"/>
        <v/>
      </c>
      <c r="O1902" s="91"/>
      <c r="P1902" s="96"/>
      <c r="Q1902" s="91"/>
      <c r="R1902" s="91"/>
    </row>
    <row r="1903" spans="2:18" ht="15.75" x14ac:dyDescent="0.3">
      <c r="B1903" s="91"/>
      <c r="C1903" s="152"/>
      <c r="D1903" s="91"/>
      <c r="E1903" s="91"/>
      <c r="F1903" s="91"/>
      <c r="G1903" s="91"/>
      <c r="H1903" s="91"/>
      <c r="I1903" s="106"/>
      <c r="J1903" s="91"/>
      <c r="K1903" s="91"/>
      <c r="L1903" s="96"/>
      <c r="M1903" s="96"/>
      <c r="N1903" s="123" t="str">
        <f t="shared" ca="1" si="34"/>
        <v/>
      </c>
      <c r="O1903" s="91"/>
      <c r="P1903" s="96"/>
      <c r="Q1903" s="91"/>
      <c r="R1903" s="91"/>
    </row>
    <row r="1904" spans="2:18" ht="15.75" x14ac:dyDescent="0.3">
      <c r="B1904" s="91"/>
      <c r="C1904" s="152"/>
      <c r="D1904" s="91"/>
      <c r="E1904" s="91"/>
      <c r="F1904" s="91"/>
      <c r="G1904" s="91"/>
      <c r="H1904" s="91"/>
      <c r="I1904" s="106"/>
      <c r="J1904" s="91"/>
      <c r="K1904" s="91"/>
      <c r="L1904" s="96"/>
      <c r="M1904" s="96"/>
      <c r="N1904" s="123" t="str">
        <f t="shared" ca="1" si="34"/>
        <v/>
      </c>
      <c r="O1904" s="91"/>
      <c r="P1904" s="96"/>
      <c r="Q1904" s="91"/>
      <c r="R1904" s="91"/>
    </row>
    <row r="1905" spans="2:18" ht="15.75" x14ac:dyDescent="0.3">
      <c r="B1905" s="91"/>
      <c r="C1905" s="152"/>
      <c r="D1905" s="91"/>
      <c r="E1905" s="91"/>
      <c r="F1905" s="91"/>
      <c r="G1905" s="91"/>
      <c r="H1905" s="91"/>
      <c r="I1905" s="106"/>
      <c r="J1905" s="91"/>
      <c r="K1905" s="91"/>
      <c r="L1905" s="96"/>
      <c r="M1905" s="96"/>
      <c r="N1905" s="123" t="str">
        <f t="shared" ca="1" si="34"/>
        <v/>
      </c>
      <c r="O1905" s="91"/>
      <c r="P1905" s="96"/>
      <c r="Q1905" s="91"/>
      <c r="R1905" s="91"/>
    </row>
    <row r="1906" spans="2:18" ht="15.75" x14ac:dyDescent="0.3">
      <c r="B1906" s="91"/>
      <c r="C1906" s="152"/>
      <c r="D1906" s="91"/>
      <c r="E1906" s="91"/>
      <c r="F1906" s="91"/>
      <c r="G1906" s="91"/>
      <c r="H1906" s="91"/>
      <c r="I1906" s="106"/>
      <c r="J1906" s="91"/>
      <c r="K1906" s="91"/>
      <c r="L1906" s="96"/>
      <c r="M1906" s="96"/>
      <c r="N1906" s="123" t="str">
        <f t="shared" ca="1" si="34"/>
        <v/>
      </c>
      <c r="O1906" s="91"/>
      <c r="P1906" s="96"/>
      <c r="Q1906" s="91"/>
      <c r="R1906" s="91"/>
    </row>
    <row r="1907" spans="2:18" ht="15.75" x14ac:dyDescent="0.3">
      <c r="B1907" s="91"/>
      <c r="C1907" s="152"/>
      <c r="D1907" s="91"/>
      <c r="E1907" s="91"/>
      <c r="F1907" s="91"/>
      <c r="G1907" s="91"/>
      <c r="H1907" s="91"/>
      <c r="I1907" s="106"/>
      <c r="J1907" s="91"/>
      <c r="K1907" s="91"/>
      <c r="L1907" s="96"/>
      <c r="M1907" s="96"/>
      <c r="N1907" s="123" t="str">
        <f t="shared" ca="1" si="34"/>
        <v/>
      </c>
      <c r="O1907" s="91"/>
      <c r="P1907" s="96"/>
      <c r="Q1907" s="91"/>
      <c r="R1907" s="91"/>
    </row>
    <row r="1908" spans="2:18" ht="15.75" x14ac:dyDescent="0.3">
      <c r="B1908" s="91"/>
      <c r="C1908" s="152"/>
      <c r="D1908" s="91"/>
      <c r="E1908" s="91"/>
      <c r="F1908" s="91"/>
      <c r="G1908" s="91"/>
      <c r="H1908" s="91"/>
      <c r="I1908" s="106"/>
      <c r="J1908" s="91"/>
      <c r="K1908" s="91"/>
      <c r="L1908" s="96"/>
      <c r="M1908" s="96"/>
      <c r="N1908" s="123" t="str">
        <f t="shared" ca="1" si="34"/>
        <v/>
      </c>
      <c r="O1908" s="91"/>
      <c r="P1908" s="96"/>
      <c r="Q1908" s="91"/>
      <c r="R1908" s="91"/>
    </row>
    <row r="1909" spans="2:18" ht="15.75" x14ac:dyDescent="0.3">
      <c r="B1909" s="91"/>
      <c r="C1909" s="152"/>
      <c r="D1909" s="91"/>
      <c r="E1909" s="91"/>
      <c r="F1909" s="91"/>
      <c r="G1909" s="91"/>
      <c r="H1909" s="91"/>
      <c r="I1909" s="106"/>
      <c r="J1909" s="91"/>
      <c r="K1909" s="91"/>
      <c r="L1909" s="96"/>
      <c r="M1909" s="96"/>
      <c r="N1909" s="123" t="str">
        <f t="shared" ca="1" si="34"/>
        <v/>
      </c>
      <c r="O1909" s="91"/>
      <c r="P1909" s="96"/>
      <c r="Q1909" s="91"/>
      <c r="R1909" s="91"/>
    </row>
    <row r="1910" spans="2:18" ht="15.75" x14ac:dyDescent="0.3">
      <c r="B1910" s="91"/>
      <c r="C1910" s="152"/>
      <c r="D1910" s="91"/>
      <c r="E1910" s="91"/>
      <c r="F1910" s="91"/>
      <c r="G1910" s="91"/>
      <c r="H1910" s="91"/>
      <c r="I1910" s="106"/>
      <c r="J1910" s="91"/>
      <c r="K1910" s="91"/>
      <c r="L1910" s="96"/>
      <c r="M1910" s="96"/>
      <c r="N1910" s="123" t="str">
        <f t="shared" ca="1" si="34"/>
        <v/>
      </c>
      <c r="O1910" s="91"/>
      <c r="P1910" s="96"/>
      <c r="Q1910" s="91"/>
      <c r="R1910" s="91"/>
    </row>
    <row r="1911" spans="2:18" ht="15.75" x14ac:dyDescent="0.3">
      <c r="B1911" s="91"/>
      <c r="C1911" s="152"/>
      <c r="D1911" s="91"/>
      <c r="E1911" s="91"/>
      <c r="F1911" s="91"/>
      <c r="G1911" s="91"/>
      <c r="H1911" s="91"/>
      <c r="I1911" s="106"/>
      <c r="J1911" s="91"/>
      <c r="K1911" s="91"/>
      <c r="L1911" s="96"/>
      <c r="M1911" s="96"/>
      <c r="N1911" s="123" t="str">
        <f t="shared" ca="1" si="34"/>
        <v/>
      </c>
      <c r="O1911" s="91"/>
      <c r="P1911" s="96"/>
      <c r="Q1911" s="91"/>
      <c r="R1911" s="91"/>
    </row>
    <row r="1912" spans="2:18" ht="15.75" x14ac:dyDescent="0.3">
      <c r="B1912" s="91"/>
      <c r="C1912" s="152"/>
      <c r="D1912" s="91"/>
      <c r="E1912" s="91"/>
      <c r="F1912" s="91"/>
      <c r="G1912" s="91"/>
      <c r="H1912" s="91"/>
      <c r="I1912" s="106"/>
      <c r="J1912" s="91"/>
      <c r="K1912" s="91"/>
      <c r="L1912" s="96"/>
      <c r="M1912" s="96"/>
      <c r="N1912" s="123" t="str">
        <f t="shared" ca="1" si="34"/>
        <v/>
      </c>
      <c r="O1912" s="91"/>
      <c r="P1912" s="96"/>
      <c r="Q1912" s="91"/>
      <c r="R1912" s="91"/>
    </row>
    <row r="1913" spans="2:18" ht="15.75" x14ac:dyDescent="0.3">
      <c r="B1913" s="91"/>
      <c r="C1913" s="152"/>
      <c r="D1913" s="91"/>
      <c r="E1913" s="91"/>
      <c r="F1913" s="91"/>
      <c r="G1913" s="91"/>
      <c r="H1913" s="91"/>
      <c r="I1913" s="106"/>
      <c r="J1913" s="91"/>
      <c r="K1913" s="91"/>
      <c r="L1913" s="96"/>
      <c r="M1913" s="96"/>
      <c r="N1913" s="123" t="str">
        <f t="shared" ca="1" si="34"/>
        <v/>
      </c>
      <c r="O1913" s="91"/>
      <c r="P1913" s="96"/>
      <c r="Q1913" s="91"/>
      <c r="R1913" s="91"/>
    </row>
    <row r="1914" spans="2:18" ht="15.75" x14ac:dyDescent="0.3">
      <c r="B1914" s="91"/>
      <c r="C1914" s="152"/>
      <c r="D1914" s="91"/>
      <c r="E1914" s="91"/>
      <c r="F1914" s="91"/>
      <c r="G1914" s="91"/>
      <c r="H1914" s="91"/>
      <c r="I1914" s="106"/>
      <c r="J1914" s="91"/>
      <c r="K1914" s="91"/>
      <c r="L1914" s="96"/>
      <c r="M1914" s="96"/>
      <c r="N1914" s="123" t="str">
        <f t="shared" ca="1" si="34"/>
        <v/>
      </c>
      <c r="O1914" s="91"/>
      <c r="P1914" s="96"/>
      <c r="Q1914" s="91"/>
      <c r="R1914" s="91"/>
    </row>
    <row r="1915" spans="2:18" ht="15.75" x14ac:dyDescent="0.3">
      <c r="B1915" s="91"/>
      <c r="C1915" s="152"/>
      <c r="D1915" s="91"/>
      <c r="E1915" s="91"/>
      <c r="F1915" s="91"/>
      <c r="G1915" s="91"/>
      <c r="H1915" s="91"/>
      <c r="I1915" s="106"/>
      <c r="J1915" s="91"/>
      <c r="K1915" s="91"/>
      <c r="L1915" s="96"/>
      <c r="M1915" s="96"/>
      <c r="N1915" s="123" t="str">
        <f t="shared" ca="1" si="34"/>
        <v/>
      </c>
      <c r="O1915" s="91"/>
      <c r="P1915" s="96"/>
      <c r="Q1915" s="91"/>
      <c r="R1915" s="91"/>
    </row>
    <row r="1916" spans="2:18" ht="15.75" x14ac:dyDescent="0.3">
      <c r="B1916" s="91"/>
      <c r="C1916" s="152"/>
      <c r="D1916" s="91"/>
      <c r="E1916" s="91"/>
      <c r="F1916" s="91"/>
      <c r="G1916" s="91"/>
      <c r="H1916" s="91"/>
      <c r="I1916" s="106"/>
      <c r="J1916" s="91"/>
      <c r="K1916" s="91"/>
      <c r="L1916" s="96"/>
      <c r="M1916" s="96"/>
      <c r="N1916" s="123" t="str">
        <f t="shared" ca="1" si="34"/>
        <v/>
      </c>
      <c r="O1916" s="91"/>
      <c r="P1916" s="96"/>
      <c r="Q1916" s="91"/>
      <c r="R1916" s="91"/>
    </row>
    <row r="1917" spans="2:18" ht="15.75" x14ac:dyDescent="0.3">
      <c r="B1917" s="91"/>
      <c r="C1917" s="152"/>
      <c r="D1917" s="91"/>
      <c r="E1917" s="91"/>
      <c r="F1917" s="91"/>
      <c r="G1917" s="91"/>
      <c r="H1917" s="91"/>
      <c r="I1917" s="106"/>
      <c r="J1917" s="91"/>
      <c r="K1917" s="91"/>
      <c r="L1917" s="96"/>
      <c r="M1917" s="96"/>
      <c r="N1917" s="123" t="str">
        <f t="shared" ca="1" si="34"/>
        <v/>
      </c>
      <c r="O1917" s="91"/>
      <c r="P1917" s="96"/>
      <c r="Q1917" s="91"/>
      <c r="R1917" s="91"/>
    </row>
    <row r="1918" spans="2:18" ht="15.75" x14ac:dyDescent="0.3">
      <c r="B1918" s="91"/>
      <c r="C1918" s="152"/>
      <c r="D1918" s="91"/>
      <c r="E1918" s="91"/>
      <c r="F1918" s="91"/>
      <c r="G1918" s="91"/>
      <c r="H1918" s="91"/>
      <c r="I1918" s="106"/>
      <c r="J1918" s="91"/>
      <c r="K1918" s="91"/>
      <c r="L1918" s="96"/>
      <c r="M1918" s="96"/>
      <c r="N1918" s="123" t="str">
        <f t="shared" ca="1" si="34"/>
        <v/>
      </c>
      <c r="O1918" s="91"/>
      <c r="P1918" s="96"/>
      <c r="Q1918" s="91"/>
      <c r="R1918" s="91"/>
    </row>
    <row r="1919" spans="2:18" ht="15.75" x14ac:dyDescent="0.3">
      <c r="B1919" s="91"/>
      <c r="C1919" s="152"/>
      <c r="D1919" s="91"/>
      <c r="E1919" s="91"/>
      <c r="F1919" s="91"/>
      <c r="G1919" s="91"/>
      <c r="H1919" s="91"/>
      <c r="I1919" s="106"/>
      <c r="J1919" s="91"/>
      <c r="K1919" s="91"/>
      <c r="L1919" s="96"/>
      <c r="M1919" s="96"/>
      <c r="N1919" s="123" t="str">
        <f t="shared" ca="1" si="34"/>
        <v/>
      </c>
      <c r="O1919" s="91"/>
      <c r="P1919" s="96"/>
      <c r="Q1919" s="91"/>
      <c r="R1919" s="91"/>
    </row>
    <row r="1920" spans="2:18" ht="15.75" x14ac:dyDescent="0.3">
      <c r="B1920" s="91"/>
      <c r="C1920" s="152"/>
      <c r="D1920" s="91"/>
      <c r="E1920" s="91"/>
      <c r="F1920" s="91"/>
      <c r="G1920" s="91"/>
      <c r="H1920" s="91"/>
      <c r="I1920" s="106"/>
      <c r="J1920" s="91"/>
      <c r="K1920" s="91"/>
      <c r="L1920" s="96"/>
      <c r="M1920" s="96"/>
      <c r="N1920" s="123" t="str">
        <f t="shared" ca="1" si="34"/>
        <v/>
      </c>
      <c r="O1920" s="91"/>
      <c r="P1920" s="96"/>
      <c r="Q1920" s="91"/>
      <c r="R1920" s="91"/>
    </row>
    <row r="1921" spans="2:18" ht="15.75" x14ac:dyDescent="0.3">
      <c r="B1921" s="91"/>
      <c r="C1921" s="152"/>
      <c r="D1921" s="91"/>
      <c r="E1921" s="91"/>
      <c r="F1921" s="91"/>
      <c r="G1921" s="91"/>
      <c r="H1921" s="91"/>
      <c r="I1921" s="106"/>
      <c r="J1921" s="91"/>
      <c r="K1921" s="91"/>
      <c r="L1921" s="96"/>
      <c r="M1921" s="96"/>
      <c r="N1921" s="123" t="str">
        <f t="shared" ca="1" si="34"/>
        <v/>
      </c>
      <c r="O1921" s="91"/>
      <c r="P1921" s="96"/>
      <c r="Q1921" s="91"/>
      <c r="R1921" s="91"/>
    </row>
    <row r="1922" spans="2:18" ht="15.75" x14ac:dyDescent="0.3">
      <c r="B1922" s="91"/>
      <c r="C1922" s="152"/>
      <c r="D1922" s="91"/>
      <c r="E1922" s="91"/>
      <c r="F1922" s="91"/>
      <c r="G1922" s="91"/>
      <c r="H1922" s="91"/>
      <c r="I1922" s="106"/>
      <c r="J1922" s="91"/>
      <c r="K1922" s="91"/>
      <c r="L1922" s="96"/>
      <c r="M1922" s="96"/>
      <c r="N1922" s="123" t="str">
        <f t="shared" ca="1" si="34"/>
        <v/>
      </c>
      <c r="O1922" s="91"/>
      <c r="P1922" s="96"/>
      <c r="Q1922" s="91"/>
      <c r="R1922" s="91"/>
    </row>
    <row r="1923" spans="2:18" ht="15.75" x14ac:dyDescent="0.3">
      <c r="B1923" s="91"/>
      <c r="C1923" s="152"/>
      <c r="D1923" s="91"/>
      <c r="E1923" s="91"/>
      <c r="F1923" s="91"/>
      <c r="G1923" s="91"/>
      <c r="H1923" s="91"/>
      <c r="I1923" s="106"/>
      <c r="J1923" s="91"/>
      <c r="K1923" s="91"/>
      <c r="L1923" s="96"/>
      <c r="M1923" s="96"/>
      <c r="N1923" s="123" t="str">
        <f t="shared" ca="1" si="34"/>
        <v/>
      </c>
      <c r="O1923" s="91"/>
      <c r="P1923" s="96"/>
      <c r="Q1923" s="91"/>
      <c r="R1923" s="91"/>
    </row>
    <row r="1924" spans="2:18" ht="15.75" x14ac:dyDescent="0.3">
      <c r="B1924" s="91"/>
      <c r="C1924" s="152"/>
      <c r="D1924" s="91"/>
      <c r="E1924" s="91"/>
      <c r="F1924" s="91"/>
      <c r="G1924" s="91"/>
      <c r="H1924" s="91"/>
      <c r="I1924" s="106"/>
      <c r="J1924" s="91"/>
      <c r="K1924" s="91"/>
      <c r="L1924" s="96"/>
      <c r="M1924" s="96"/>
      <c r="N1924" s="123" t="str">
        <f t="shared" ca="1" si="34"/>
        <v/>
      </c>
      <c r="O1924" s="91"/>
      <c r="P1924" s="96"/>
      <c r="Q1924" s="91"/>
      <c r="R1924" s="91"/>
    </row>
    <row r="1925" spans="2:18" ht="15.75" x14ac:dyDescent="0.3">
      <c r="B1925" s="91"/>
      <c r="C1925" s="152"/>
      <c r="D1925" s="91"/>
      <c r="E1925" s="91"/>
      <c r="F1925" s="91"/>
      <c r="G1925" s="91"/>
      <c r="H1925" s="91"/>
      <c r="I1925" s="106"/>
      <c r="J1925" s="91"/>
      <c r="K1925" s="91"/>
      <c r="L1925" s="96"/>
      <c r="M1925" s="96"/>
      <c r="N1925" s="123" t="str">
        <f t="shared" ca="1" si="34"/>
        <v/>
      </c>
      <c r="O1925" s="91"/>
      <c r="P1925" s="96"/>
      <c r="Q1925" s="91"/>
      <c r="R1925" s="91"/>
    </row>
    <row r="1926" spans="2:18" ht="15.75" x14ac:dyDescent="0.3">
      <c r="B1926" s="91"/>
      <c r="C1926" s="152"/>
      <c r="D1926" s="91"/>
      <c r="E1926" s="91"/>
      <c r="F1926" s="91"/>
      <c r="G1926" s="91"/>
      <c r="H1926" s="91"/>
      <c r="I1926" s="106"/>
      <c r="J1926" s="91"/>
      <c r="K1926" s="91"/>
      <c r="L1926" s="96"/>
      <c r="M1926" s="96"/>
      <c r="N1926" s="123" t="str">
        <f t="shared" ca="1" si="34"/>
        <v/>
      </c>
      <c r="O1926" s="91"/>
      <c r="P1926" s="96"/>
      <c r="Q1926" s="91"/>
      <c r="R1926" s="91"/>
    </row>
    <row r="1927" spans="2:18" ht="15.75" x14ac:dyDescent="0.3">
      <c r="B1927" s="91"/>
      <c r="C1927" s="152"/>
      <c r="D1927" s="91"/>
      <c r="E1927" s="91"/>
      <c r="F1927" s="91"/>
      <c r="G1927" s="91"/>
      <c r="H1927" s="91"/>
      <c r="I1927" s="106"/>
      <c r="J1927" s="91"/>
      <c r="K1927" s="91"/>
      <c r="L1927" s="96"/>
      <c r="M1927" s="96"/>
      <c r="N1927" s="123" t="str">
        <f t="shared" ca="1" si="34"/>
        <v/>
      </c>
      <c r="O1927" s="91"/>
      <c r="P1927" s="96"/>
      <c r="Q1927" s="91"/>
      <c r="R1927" s="91"/>
    </row>
    <row r="1928" spans="2:18" ht="15.75" x14ac:dyDescent="0.3">
      <c r="B1928" s="91"/>
      <c r="C1928" s="152"/>
      <c r="D1928" s="91"/>
      <c r="E1928" s="91"/>
      <c r="F1928" s="91"/>
      <c r="G1928" s="91"/>
      <c r="H1928" s="91"/>
      <c r="I1928" s="106"/>
      <c r="J1928" s="91"/>
      <c r="K1928" s="91"/>
      <c r="L1928" s="96"/>
      <c r="M1928" s="96"/>
      <c r="N1928" s="123" t="str">
        <f t="shared" ca="1" si="34"/>
        <v/>
      </c>
      <c r="O1928" s="91"/>
      <c r="P1928" s="96"/>
      <c r="Q1928" s="91"/>
      <c r="R1928" s="91"/>
    </row>
    <row r="1929" spans="2:18" ht="15.75" x14ac:dyDescent="0.3">
      <c r="B1929" s="91"/>
      <c r="C1929" s="152"/>
      <c r="D1929" s="91"/>
      <c r="E1929" s="91"/>
      <c r="F1929" s="91"/>
      <c r="G1929" s="91"/>
      <c r="H1929" s="91"/>
      <c r="I1929" s="106"/>
      <c r="J1929" s="91"/>
      <c r="K1929" s="91"/>
      <c r="L1929" s="96"/>
      <c r="M1929" s="96"/>
      <c r="N1929" s="123" t="str">
        <f t="shared" ca="1" si="34"/>
        <v/>
      </c>
      <c r="O1929" s="91"/>
      <c r="P1929" s="96"/>
      <c r="Q1929" s="91"/>
      <c r="R1929" s="91"/>
    </row>
    <row r="1930" spans="2:18" ht="15.75" x14ac:dyDescent="0.3">
      <c r="B1930" s="91"/>
      <c r="C1930" s="152"/>
      <c r="D1930" s="91"/>
      <c r="E1930" s="91"/>
      <c r="F1930" s="91"/>
      <c r="G1930" s="91"/>
      <c r="H1930" s="91"/>
      <c r="I1930" s="106"/>
      <c r="J1930" s="91"/>
      <c r="K1930" s="91"/>
      <c r="L1930" s="96"/>
      <c r="M1930" s="96"/>
      <c r="N1930" s="123" t="str">
        <f t="shared" ca="1" si="34"/>
        <v/>
      </c>
      <c r="O1930" s="91"/>
      <c r="P1930" s="96"/>
      <c r="Q1930" s="91"/>
      <c r="R1930" s="91"/>
    </row>
    <row r="1931" spans="2:18" ht="15.75" x14ac:dyDescent="0.3">
      <c r="B1931" s="91"/>
      <c r="C1931" s="152"/>
      <c r="D1931" s="91"/>
      <c r="E1931" s="91"/>
      <c r="F1931" s="91"/>
      <c r="G1931" s="91"/>
      <c r="H1931" s="91"/>
      <c r="I1931" s="106"/>
      <c r="J1931" s="91"/>
      <c r="K1931" s="91"/>
      <c r="L1931" s="96"/>
      <c r="M1931" s="96"/>
      <c r="N1931" s="123" t="str">
        <f t="shared" ca="1" si="34"/>
        <v/>
      </c>
      <c r="O1931" s="91"/>
      <c r="P1931" s="96"/>
      <c r="Q1931" s="91"/>
      <c r="R1931" s="91"/>
    </row>
    <row r="1932" spans="2:18" ht="15.75" x14ac:dyDescent="0.3">
      <c r="B1932" s="91"/>
      <c r="C1932" s="152"/>
      <c r="D1932" s="91"/>
      <c r="E1932" s="91"/>
      <c r="F1932" s="91"/>
      <c r="G1932" s="91"/>
      <c r="H1932" s="91"/>
      <c r="I1932" s="106"/>
      <c r="J1932" s="91"/>
      <c r="K1932" s="91"/>
      <c r="L1932" s="96"/>
      <c r="M1932" s="96"/>
      <c r="N1932" s="123" t="str">
        <f t="shared" ca="1" si="34"/>
        <v/>
      </c>
      <c r="O1932" s="91"/>
      <c r="P1932" s="96"/>
      <c r="Q1932" s="91"/>
      <c r="R1932" s="91"/>
    </row>
    <row r="1933" spans="2:18" ht="15.75" x14ac:dyDescent="0.3">
      <c r="B1933" s="91"/>
      <c r="C1933" s="152"/>
      <c r="D1933" s="91"/>
      <c r="E1933" s="91"/>
      <c r="F1933" s="91"/>
      <c r="G1933" s="91"/>
      <c r="H1933" s="91"/>
      <c r="I1933" s="106"/>
      <c r="J1933" s="91"/>
      <c r="K1933" s="91"/>
      <c r="L1933" s="96"/>
      <c r="M1933" s="96"/>
      <c r="N1933" s="123" t="str">
        <f t="shared" ca="1" si="34"/>
        <v/>
      </c>
      <c r="O1933" s="91"/>
      <c r="P1933" s="96"/>
      <c r="Q1933" s="91"/>
      <c r="R1933" s="91"/>
    </row>
    <row r="1934" spans="2:18" ht="15.75" x14ac:dyDescent="0.3">
      <c r="B1934" s="91"/>
      <c r="C1934" s="152"/>
      <c r="D1934" s="91"/>
      <c r="E1934" s="91"/>
      <c r="F1934" s="91"/>
      <c r="G1934" s="91"/>
      <c r="H1934" s="91"/>
      <c r="I1934" s="106"/>
      <c r="J1934" s="91"/>
      <c r="K1934" s="91"/>
      <c r="L1934" s="96"/>
      <c r="M1934" s="96"/>
      <c r="N1934" s="123" t="str">
        <f t="shared" ca="1" si="34"/>
        <v/>
      </c>
      <c r="O1934" s="91"/>
      <c r="P1934" s="96"/>
      <c r="Q1934" s="91"/>
      <c r="R1934" s="91"/>
    </row>
    <row r="1935" spans="2:18" ht="15.75" x14ac:dyDescent="0.3">
      <c r="B1935" s="91"/>
      <c r="C1935" s="152"/>
      <c r="D1935" s="91"/>
      <c r="E1935" s="91"/>
      <c r="F1935" s="91"/>
      <c r="G1935" s="91"/>
      <c r="H1935" s="91"/>
      <c r="I1935" s="106"/>
      <c r="J1935" s="91"/>
      <c r="K1935" s="91"/>
      <c r="L1935" s="96"/>
      <c r="M1935" s="96"/>
      <c r="N1935" s="123" t="str">
        <f t="shared" ca="1" si="34"/>
        <v/>
      </c>
      <c r="O1935" s="91"/>
      <c r="P1935" s="96"/>
      <c r="Q1935" s="91"/>
      <c r="R1935" s="91"/>
    </row>
    <row r="1936" spans="2:18" ht="15.75" x14ac:dyDescent="0.3">
      <c r="B1936" s="91"/>
      <c r="C1936" s="152"/>
      <c r="D1936" s="91"/>
      <c r="E1936" s="91"/>
      <c r="F1936" s="91"/>
      <c r="G1936" s="91"/>
      <c r="H1936" s="91"/>
      <c r="I1936" s="106"/>
      <c r="J1936" s="91"/>
      <c r="K1936" s="91"/>
      <c r="L1936" s="96"/>
      <c r="M1936" s="96"/>
      <c r="N1936" s="123" t="str">
        <f t="shared" ca="1" si="34"/>
        <v/>
      </c>
      <c r="O1936" s="91"/>
      <c r="P1936" s="96"/>
      <c r="Q1936" s="91"/>
      <c r="R1936" s="91"/>
    </row>
    <row r="1937" spans="2:18" ht="15.75" x14ac:dyDescent="0.3">
      <c r="B1937" s="91"/>
      <c r="C1937" s="152"/>
      <c r="D1937" s="91"/>
      <c r="E1937" s="91"/>
      <c r="F1937" s="91"/>
      <c r="G1937" s="91"/>
      <c r="H1937" s="91"/>
      <c r="I1937" s="106"/>
      <c r="J1937" s="91"/>
      <c r="K1937" s="91"/>
      <c r="L1937" s="96"/>
      <c r="M1937" s="96"/>
      <c r="N1937" s="123" t="str">
        <f t="shared" ca="1" si="34"/>
        <v/>
      </c>
      <c r="O1937" s="91"/>
      <c r="P1937" s="96"/>
      <c r="Q1937" s="91"/>
      <c r="R1937" s="91"/>
    </row>
    <row r="1938" spans="2:18" ht="15.75" x14ac:dyDescent="0.3">
      <c r="B1938" s="91"/>
      <c r="C1938" s="152"/>
      <c r="D1938" s="91"/>
      <c r="E1938" s="91"/>
      <c r="F1938" s="91"/>
      <c r="G1938" s="91"/>
      <c r="H1938" s="91"/>
      <c r="I1938" s="106"/>
      <c r="J1938" s="91"/>
      <c r="K1938" s="91"/>
      <c r="L1938" s="96"/>
      <c r="M1938" s="96"/>
      <c r="N1938" s="123" t="str">
        <f t="shared" ca="1" si="34"/>
        <v/>
      </c>
      <c r="O1938" s="91"/>
      <c r="P1938" s="96"/>
      <c r="Q1938" s="91"/>
      <c r="R1938" s="91"/>
    </row>
    <row r="1939" spans="2:18" ht="15.75" x14ac:dyDescent="0.3">
      <c r="B1939" s="91"/>
      <c r="C1939" s="152"/>
      <c r="D1939" s="91"/>
      <c r="E1939" s="91"/>
      <c r="F1939" s="91"/>
      <c r="G1939" s="91"/>
      <c r="H1939" s="91"/>
      <c r="I1939" s="106"/>
      <c r="J1939" s="91"/>
      <c r="K1939" s="91"/>
      <c r="L1939" s="96"/>
      <c r="M1939" s="96"/>
      <c r="N1939" s="123" t="str">
        <f t="shared" ca="1" si="34"/>
        <v/>
      </c>
      <c r="O1939" s="91"/>
      <c r="P1939" s="96"/>
      <c r="Q1939" s="91"/>
      <c r="R1939" s="91"/>
    </row>
    <row r="1940" spans="2:18" ht="15.75" x14ac:dyDescent="0.3">
      <c r="B1940" s="91"/>
      <c r="C1940" s="152"/>
      <c r="D1940" s="91"/>
      <c r="E1940" s="91"/>
      <c r="F1940" s="91"/>
      <c r="G1940" s="91"/>
      <c r="H1940" s="91"/>
      <c r="I1940" s="106"/>
      <c r="J1940" s="91"/>
      <c r="K1940" s="91"/>
      <c r="L1940" s="96"/>
      <c r="M1940" s="96"/>
      <c r="N1940" s="123" t="str">
        <f t="shared" ca="1" si="34"/>
        <v/>
      </c>
      <c r="O1940" s="91"/>
      <c r="P1940" s="96"/>
      <c r="Q1940" s="91"/>
      <c r="R1940" s="91"/>
    </row>
    <row r="1941" spans="2:18" ht="15.75" x14ac:dyDescent="0.3">
      <c r="B1941" s="91"/>
      <c r="C1941" s="152"/>
      <c r="D1941" s="91"/>
      <c r="E1941" s="91"/>
      <c r="F1941" s="91"/>
      <c r="G1941" s="91"/>
      <c r="H1941" s="91"/>
      <c r="I1941" s="106"/>
      <c r="J1941" s="91"/>
      <c r="K1941" s="91"/>
      <c r="L1941" s="96"/>
      <c r="M1941" s="96"/>
      <c r="N1941" s="123" t="str">
        <f t="shared" ca="1" si="34"/>
        <v/>
      </c>
      <c r="O1941" s="91"/>
      <c r="P1941" s="96"/>
      <c r="Q1941" s="91"/>
      <c r="R1941" s="91"/>
    </row>
    <row r="1942" spans="2:18" ht="15.75" x14ac:dyDescent="0.3">
      <c r="B1942" s="91"/>
      <c r="C1942" s="152"/>
      <c r="D1942" s="91"/>
      <c r="E1942" s="91"/>
      <c r="F1942" s="91"/>
      <c r="G1942" s="91"/>
      <c r="H1942" s="91"/>
      <c r="I1942" s="106"/>
      <c r="J1942" s="91"/>
      <c r="K1942" s="91"/>
      <c r="L1942" s="96"/>
      <c r="M1942" s="96"/>
      <c r="N1942" s="123" t="str">
        <f t="shared" ca="1" si="34"/>
        <v/>
      </c>
      <c r="O1942" s="91"/>
      <c r="P1942" s="96"/>
      <c r="Q1942" s="91"/>
      <c r="R1942" s="91"/>
    </row>
    <row r="1943" spans="2:18" ht="15.75" x14ac:dyDescent="0.3">
      <c r="B1943" s="91"/>
      <c r="C1943" s="152"/>
      <c r="D1943" s="91"/>
      <c r="E1943" s="91"/>
      <c r="F1943" s="91"/>
      <c r="G1943" s="91"/>
      <c r="H1943" s="91"/>
      <c r="I1943" s="106"/>
      <c r="J1943" s="91"/>
      <c r="K1943" s="91"/>
      <c r="L1943" s="96"/>
      <c r="M1943" s="96"/>
      <c r="N1943" s="123" t="str">
        <f t="shared" ref="N1943:N2006" ca="1" si="35">IF(M1943="","",IF(O1943="Em negociação",IF(TODAY()-L1943&gt;5,"Inativo","Ativo"),IF(O1943="Instalado",IF(IF(K$2=FALSE,I$1,TODAY())&lt;=M1943,"Ativo","Inativo"),IF(O1943="Fechamento",IF(IF(K$2=FALSE,I$1,TODAY())&lt;=M1943,"Ativo","Inativo"),"Inativo"))))</f>
        <v/>
      </c>
      <c r="O1943" s="91"/>
      <c r="P1943" s="96"/>
      <c r="Q1943" s="91"/>
      <c r="R1943" s="91"/>
    </row>
    <row r="1944" spans="2:18" ht="15.75" x14ac:dyDescent="0.3">
      <c r="B1944" s="91"/>
      <c r="C1944" s="152"/>
      <c r="D1944" s="91"/>
      <c r="E1944" s="91"/>
      <c r="F1944" s="91"/>
      <c r="G1944" s="91"/>
      <c r="H1944" s="91"/>
      <c r="I1944" s="106"/>
      <c r="J1944" s="91"/>
      <c r="K1944" s="91"/>
      <c r="L1944" s="96"/>
      <c r="M1944" s="96"/>
      <c r="N1944" s="123" t="str">
        <f t="shared" ca="1" si="35"/>
        <v/>
      </c>
      <c r="O1944" s="91"/>
      <c r="P1944" s="96"/>
      <c r="Q1944" s="91"/>
      <c r="R1944" s="91"/>
    </row>
    <row r="1945" spans="2:18" ht="15.75" x14ac:dyDescent="0.3">
      <c r="B1945" s="91"/>
      <c r="C1945" s="152"/>
      <c r="D1945" s="91"/>
      <c r="E1945" s="91"/>
      <c r="F1945" s="91"/>
      <c r="G1945" s="91"/>
      <c r="H1945" s="91"/>
      <c r="I1945" s="106"/>
      <c r="J1945" s="91"/>
      <c r="K1945" s="91"/>
      <c r="L1945" s="96"/>
      <c r="M1945" s="96"/>
      <c r="N1945" s="123" t="str">
        <f t="shared" ca="1" si="35"/>
        <v/>
      </c>
      <c r="O1945" s="91"/>
      <c r="P1945" s="96"/>
      <c r="Q1945" s="91"/>
      <c r="R1945" s="91"/>
    </row>
    <row r="1946" spans="2:18" ht="15.75" x14ac:dyDescent="0.3">
      <c r="B1946" s="91"/>
      <c r="C1946" s="152"/>
      <c r="D1946" s="91"/>
      <c r="E1946" s="91"/>
      <c r="F1946" s="91"/>
      <c r="G1946" s="91"/>
      <c r="H1946" s="91"/>
      <c r="I1946" s="106"/>
      <c r="J1946" s="91"/>
      <c r="K1946" s="91"/>
      <c r="L1946" s="96"/>
      <c r="M1946" s="96"/>
      <c r="N1946" s="123" t="str">
        <f t="shared" ca="1" si="35"/>
        <v/>
      </c>
      <c r="O1946" s="91"/>
      <c r="P1946" s="96"/>
      <c r="Q1946" s="91"/>
      <c r="R1946" s="91"/>
    </row>
    <row r="1947" spans="2:18" ht="15.75" x14ac:dyDescent="0.3">
      <c r="B1947" s="91"/>
      <c r="C1947" s="152"/>
      <c r="D1947" s="91"/>
      <c r="E1947" s="91"/>
      <c r="F1947" s="91"/>
      <c r="G1947" s="91"/>
      <c r="H1947" s="91"/>
      <c r="I1947" s="106"/>
      <c r="J1947" s="91"/>
      <c r="K1947" s="91"/>
      <c r="L1947" s="96"/>
      <c r="M1947" s="96"/>
      <c r="N1947" s="123" t="str">
        <f t="shared" ca="1" si="35"/>
        <v/>
      </c>
      <c r="O1947" s="91"/>
      <c r="P1947" s="96"/>
      <c r="Q1947" s="91"/>
      <c r="R1947" s="91"/>
    </row>
    <row r="1948" spans="2:18" ht="15.75" x14ac:dyDescent="0.3">
      <c r="B1948" s="91"/>
      <c r="C1948" s="152"/>
      <c r="D1948" s="91"/>
      <c r="E1948" s="91"/>
      <c r="F1948" s="91"/>
      <c r="G1948" s="91"/>
      <c r="H1948" s="91"/>
      <c r="I1948" s="106"/>
      <c r="J1948" s="91"/>
      <c r="K1948" s="91"/>
      <c r="L1948" s="96"/>
      <c r="M1948" s="96"/>
      <c r="N1948" s="123" t="str">
        <f t="shared" ca="1" si="35"/>
        <v/>
      </c>
      <c r="O1948" s="91"/>
      <c r="P1948" s="96"/>
      <c r="Q1948" s="91"/>
      <c r="R1948" s="91"/>
    </row>
    <row r="1949" spans="2:18" ht="15.75" x14ac:dyDescent="0.3">
      <c r="B1949" s="91"/>
      <c r="C1949" s="152"/>
      <c r="D1949" s="91"/>
      <c r="E1949" s="91"/>
      <c r="F1949" s="91"/>
      <c r="G1949" s="91"/>
      <c r="H1949" s="91"/>
      <c r="I1949" s="106"/>
      <c r="J1949" s="91"/>
      <c r="K1949" s="91"/>
      <c r="L1949" s="96"/>
      <c r="M1949" s="96"/>
      <c r="N1949" s="123" t="str">
        <f t="shared" ca="1" si="35"/>
        <v/>
      </c>
      <c r="O1949" s="91"/>
      <c r="P1949" s="96"/>
      <c r="Q1949" s="91"/>
      <c r="R1949" s="91"/>
    </row>
    <row r="1950" spans="2:18" ht="15.75" x14ac:dyDescent="0.3">
      <c r="B1950" s="91"/>
      <c r="C1950" s="152"/>
      <c r="D1950" s="91"/>
      <c r="E1950" s="91"/>
      <c r="F1950" s="91"/>
      <c r="G1950" s="91"/>
      <c r="H1950" s="91"/>
      <c r="I1950" s="106"/>
      <c r="J1950" s="91"/>
      <c r="K1950" s="91"/>
      <c r="L1950" s="96"/>
      <c r="M1950" s="96"/>
      <c r="N1950" s="123" t="str">
        <f t="shared" ca="1" si="35"/>
        <v/>
      </c>
      <c r="O1950" s="91"/>
      <c r="P1950" s="96"/>
      <c r="Q1950" s="91"/>
      <c r="R1950" s="91"/>
    </row>
    <row r="1951" spans="2:18" ht="15.75" x14ac:dyDescent="0.3">
      <c r="B1951" s="91"/>
      <c r="C1951" s="152"/>
      <c r="D1951" s="91"/>
      <c r="E1951" s="91"/>
      <c r="F1951" s="91"/>
      <c r="G1951" s="91"/>
      <c r="H1951" s="91"/>
      <c r="I1951" s="106"/>
      <c r="J1951" s="91"/>
      <c r="K1951" s="91"/>
      <c r="L1951" s="96"/>
      <c r="M1951" s="96"/>
      <c r="N1951" s="123" t="str">
        <f t="shared" ca="1" si="35"/>
        <v/>
      </c>
      <c r="O1951" s="91"/>
      <c r="P1951" s="96"/>
      <c r="Q1951" s="91"/>
      <c r="R1951" s="91"/>
    </row>
    <row r="1952" spans="2:18" ht="15.75" x14ac:dyDescent="0.3">
      <c r="B1952" s="91"/>
      <c r="C1952" s="152"/>
      <c r="D1952" s="91"/>
      <c r="E1952" s="91"/>
      <c r="F1952" s="91"/>
      <c r="G1952" s="91"/>
      <c r="H1952" s="91"/>
      <c r="I1952" s="106"/>
      <c r="J1952" s="91"/>
      <c r="K1952" s="91"/>
      <c r="L1952" s="96"/>
      <c r="M1952" s="96"/>
      <c r="N1952" s="123" t="str">
        <f t="shared" ca="1" si="35"/>
        <v/>
      </c>
      <c r="O1952" s="91"/>
      <c r="P1952" s="96"/>
      <c r="Q1952" s="91"/>
      <c r="R1952" s="91"/>
    </row>
    <row r="1953" spans="2:18" ht="15.75" x14ac:dyDescent="0.3">
      <c r="B1953" s="91"/>
      <c r="C1953" s="152"/>
      <c r="D1953" s="91"/>
      <c r="E1953" s="91"/>
      <c r="F1953" s="91"/>
      <c r="G1953" s="91"/>
      <c r="H1953" s="91"/>
      <c r="I1953" s="106"/>
      <c r="J1953" s="91"/>
      <c r="K1953" s="91"/>
      <c r="L1953" s="96"/>
      <c r="M1953" s="96"/>
      <c r="N1953" s="123" t="str">
        <f t="shared" ca="1" si="35"/>
        <v/>
      </c>
      <c r="O1953" s="91"/>
      <c r="P1953" s="96"/>
      <c r="Q1953" s="91"/>
      <c r="R1953" s="91"/>
    </row>
    <row r="1954" spans="2:18" ht="15.75" x14ac:dyDescent="0.3">
      <c r="B1954" s="91"/>
      <c r="C1954" s="152"/>
      <c r="D1954" s="91"/>
      <c r="E1954" s="91"/>
      <c r="F1954" s="91"/>
      <c r="G1954" s="91"/>
      <c r="H1954" s="91"/>
      <c r="I1954" s="106"/>
      <c r="J1954" s="91"/>
      <c r="K1954" s="91"/>
      <c r="L1954" s="96"/>
      <c r="M1954" s="96"/>
      <c r="N1954" s="123" t="str">
        <f t="shared" ca="1" si="35"/>
        <v/>
      </c>
      <c r="O1954" s="91"/>
      <c r="P1954" s="96"/>
      <c r="Q1954" s="91"/>
      <c r="R1954" s="91"/>
    </row>
    <row r="1955" spans="2:18" ht="15.75" x14ac:dyDescent="0.3">
      <c r="B1955" s="91"/>
      <c r="C1955" s="152"/>
      <c r="D1955" s="91"/>
      <c r="E1955" s="91"/>
      <c r="F1955" s="91"/>
      <c r="G1955" s="91"/>
      <c r="H1955" s="91"/>
      <c r="I1955" s="106"/>
      <c r="J1955" s="91"/>
      <c r="K1955" s="91"/>
      <c r="L1955" s="96"/>
      <c r="M1955" s="96"/>
      <c r="N1955" s="123" t="str">
        <f t="shared" ca="1" si="35"/>
        <v/>
      </c>
      <c r="O1955" s="91"/>
      <c r="P1955" s="96"/>
      <c r="Q1955" s="91"/>
      <c r="R1955" s="91"/>
    </row>
    <row r="1956" spans="2:18" ht="15.75" x14ac:dyDescent="0.3">
      <c r="B1956" s="91"/>
      <c r="C1956" s="152"/>
      <c r="D1956" s="91"/>
      <c r="E1956" s="91"/>
      <c r="F1956" s="91"/>
      <c r="G1956" s="91"/>
      <c r="H1956" s="91"/>
      <c r="I1956" s="106"/>
      <c r="J1956" s="91"/>
      <c r="K1956" s="91"/>
      <c r="L1956" s="96"/>
      <c r="M1956" s="96"/>
      <c r="N1956" s="123" t="str">
        <f t="shared" ca="1" si="35"/>
        <v/>
      </c>
      <c r="O1956" s="91"/>
      <c r="P1956" s="96"/>
      <c r="Q1956" s="91"/>
      <c r="R1956" s="91"/>
    </row>
    <row r="1957" spans="2:18" ht="15.75" x14ac:dyDescent="0.3">
      <c r="B1957" s="91"/>
      <c r="C1957" s="152"/>
      <c r="D1957" s="91"/>
      <c r="E1957" s="91"/>
      <c r="F1957" s="91"/>
      <c r="G1957" s="91"/>
      <c r="H1957" s="91"/>
      <c r="I1957" s="106"/>
      <c r="J1957" s="91"/>
      <c r="K1957" s="91"/>
      <c r="L1957" s="96"/>
      <c r="M1957" s="96"/>
      <c r="N1957" s="123" t="str">
        <f t="shared" ca="1" si="35"/>
        <v/>
      </c>
      <c r="O1957" s="91"/>
      <c r="P1957" s="96"/>
      <c r="Q1957" s="91"/>
      <c r="R1957" s="91"/>
    </row>
    <row r="1958" spans="2:18" ht="15.75" x14ac:dyDescent="0.3">
      <c r="B1958" s="91"/>
      <c r="C1958" s="152"/>
      <c r="D1958" s="91"/>
      <c r="E1958" s="91"/>
      <c r="F1958" s="91"/>
      <c r="G1958" s="91"/>
      <c r="H1958" s="91"/>
      <c r="I1958" s="106"/>
      <c r="J1958" s="91"/>
      <c r="K1958" s="91"/>
      <c r="L1958" s="96"/>
      <c r="M1958" s="96"/>
      <c r="N1958" s="123" t="str">
        <f t="shared" ca="1" si="35"/>
        <v/>
      </c>
      <c r="O1958" s="91"/>
      <c r="P1958" s="96"/>
      <c r="Q1958" s="91"/>
      <c r="R1958" s="91"/>
    </row>
    <row r="1959" spans="2:18" ht="15.75" x14ac:dyDescent="0.3">
      <c r="B1959" s="91"/>
      <c r="C1959" s="152"/>
      <c r="D1959" s="91"/>
      <c r="E1959" s="91"/>
      <c r="F1959" s="91"/>
      <c r="G1959" s="91"/>
      <c r="H1959" s="91"/>
      <c r="I1959" s="106"/>
      <c r="J1959" s="91"/>
      <c r="K1959" s="91"/>
      <c r="L1959" s="96"/>
      <c r="M1959" s="96"/>
      <c r="N1959" s="123" t="str">
        <f t="shared" ca="1" si="35"/>
        <v/>
      </c>
      <c r="O1959" s="91"/>
      <c r="P1959" s="96"/>
      <c r="Q1959" s="91"/>
      <c r="R1959" s="91"/>
    </row>
    <row r="1960" spans="2:18" ht="15.75" x14ac:dyDescent="0.3">
      <c r="B1960" s="91"/>
      <c r="C1960" s="152"/>
      <c r="D1960" s="91"/>
      <c r="E1960" s="91"/>
      <c r="F1960" s="91"/>
      <c r="G1960" s="91"/>
      <c r="H1960" s="91"/>
      <c r="I1960" s="106"/>
      <c r="J1960" s="91"/>
      <c r="K1960" s="91"/>
      <c r="L1960" s="96"/>
      <c r="M1960" s="96"/>
      <c r="N1960" s="123" t="str">
        <f t="shared" ca="1" si="35"/>
        <v/>
      </c>
      <c r="O1960" s="91"/>
      <c r="P1960" s="96"/>
      <c r="Q1960" s="91"/>
      <c r="R1960" s="91"/>
    </row>
    <row r="1961" spans="2:18" ht="15.75" x14ac:dyDescent="0.3">
      <c r="B1961" s="91"/>
      <c r="C1961" s="152"/>
      <c r="D1961" s="91"/>
      <c r="E1961" s="91"/>
      <c r="F1961" s="91"/>
      <c r="G1961" s="91"/>
      <c r="H1961" s="91"/>
      <c r="I1961" s="106"/>
      <c r="J1961" s="91"/>
      <c r="K1961" s="91"/>
      <c r="L1961" s="96"/>
      <c r="M1961" s="96"/>
      <c r="N1961" s="123" t="str">
        <f t="shared" ca="1" si="35"/>
        <v/>
      </c>
      <c r="O1961" s="91"/>
      <c r="P1961" s="96"/>
      <c r="Q1961" s="91"/>
      <c r="R1961" s="91"/>
    </row>
    <row r="1962" spans="2:18" ht="15.75" x14ac:dyDescent="0.3">
      <c r="B1962" s="91"/>
      <c r="C1962" s="152"/>
      <c r="D1962" s="91"/>
      <c r="E1962" s="91"/>
      <c r="F1962" s="91"/>
      <c r="G1962" s="91"/>
      <c r="H1962" s="91"/>
      <c r="I1962" s="106"/>
      <c r="J1962" s="91"/>
      <c r="K1962" s="91"/>
      <c r="L1962" s="96"/>
      <c r="M1962" s="96"/>
      <c r="N1962" s="123" t="str">
        <f t="shared" ca="1" si="35"/>
        <v/>
      </c>
      <c r="O1962" s="91"/>
      <c r="P1962" s="96"/>
      <c r="Q1962" s="91"/>
      <c r="R1962" s="91"/>
    </row>
    <row r="1963" spans="2:18" ht="15.75" x14ac:dyDescent="0.3">
      <c r="B1963" s="91"/>
      <c r="C1963" s="152"/>
      <c r="D1963" s="91"/>
      <c r="E1963" s="91"/>
      <c r="F1963" s="91"/>
      <c r="G1963" s="91"/>
      <c r="H1963" s="91"/>
      <c r="I1963" s="106"/>
      <c r="J1963" s="91"/>
      <c r="K1963" s="91"/>
      <c r="L1963" s="96"/>
      <c r="M1963" s="96"/>
      <c r="N1963" s="123" t="str">
        <f t="shared" ca="1" si="35"/>
        <v/>
      </c>
      <c r="O1963" s="91"/>
      <c r="P1963" s="96"/>
      <c r="Q1963" s="91"/>
      <c r="R1963" s="91"/>
    </row>
    <row r="1964" spans="2:18" ht="15.75" x14ac:dyDescent="0.3">
      <c r="B1964" s="91"/>
      <c r="C1964" s="152"/>
      <c r="D1964" s="91"/>
      <c r="E1964" s="91"/>
      <c r="F1964" s="91"/>
      <c r="G1964" s="91"/>
      <c r="H1964" s="91"/>
      <c r="I1964" s="106"/>
      <c r="J1964" s="91"/>
      <c r="K1964" s="91"/>
      <c r="L1964" s="96"/>
      <c r="M1964" s="96"/>
      <c r="N1964" s="123" t="str">
        <f t="shared" ca="1" si="35"/>
        <v/>
      </c>
      <c r="O1964" s="91"/>
      <c r="P1964" s="96"/>
      <c r="Q1964" s="91"/>
      <c r="R1964" s="91"/>
    </row>
    <row r="1965" spans="2:18" ht="15.75" x14ac:dyDescent="0.3">
      <c r="B1965" s="91"/>
      <c r="C1965" s="152"/>
      <c r="D1965" s="91"/>
      <c r="E1965" s="91"/>
      <c r="F1965" s="91"/>
      <c r="G1965" s="91"/>
      <c r="H1965" s="91"/>
      <c r="I1965" s="106"/>
      <c r="J1965" s="91"/>
      <c r="K1965" s="91"/>
      <c r="L1965" s="96"/>
      <c r="M1965" s="96"/>
      <c r="N1965" s="123" t="str">
        <f t="shared" ca="1" si="35"/>
        <v/>
      </c>
      <c r="O1965" s="91"/>
      <c r="P1965" s="96"/>
      <c r="Q1965" s="91"/>
      <c r="R1965" s="91"/>
    </row>
    <row r="1966" spans="2:18" ht="15.75" x14ac:dyDescent="0.3">
      <c r="B1966" s="91"/>
      <c r="C1966" s="152"/>
      <c r="D1966" s="91"/>
      <c r="E1966" s="91"/>
      <c r="F1966" s="91"/>
      <c r="G1966" s="91"/>
      <c r="H1966" s="91"/>
      <c r="I1966" s="106"/>
      <c r="J1966" s="91"/>
      <c r="K1966" s="91"/>
      <c r="L1966" s="96"/>
      <c r="M1966" s="96"/>
      <c r="N1966" s="123" t="str">
        <f t="shared" ca="1" si="35"/>
        <v/>
      </c>
      <c r="O1966" s="91"/>
      <c r="P1966" s="96"/>
      <c r="Q1966" s="91"/>
      <c r="R1966" s="91"/>
    </row>
    <row r="1967" spans="2:18" ht="15.75" x14ac:dyDescent="0.3">
      <c r="B1967" s="91"/>
      <c r="C1967" s="152"/>
      <c r="D1967" s="91"/>
      <c r="E1967" s="91"/>
      <c r="F1967" s="91"/>
      <c r="G1967" s="91"/>
      <c r="H1967" s="91"/>
      <c r="I1967" s="106"/>
      <c r="J1967" s="91"/>
      <c r="K1967" s="91"/>
      <c r="L1967" s="96"/>
      <c r="M1967" s="96"/>
      <c r="N1967" s="123" t="str">
        <f t="shared" ca="1" si="35"/>
        <v/>
      </c>
      <c r="O1967" s="91"/>
      <c r="P1967" s="96"/>
      <c r="Q1967" s="91"/>
      <c r="R1967" s="91"/>
    </row>
    <row r="1968" spans="2:18" ht="15.75" x14ac:dyDescent="0.3">
      <c r="B1968" s="91"/>
      <c r="C1968" s="152"/>
      <c r="D1968" s="91"/>
      <c r="E1968" s="91"/>
      <c r="F1968" s="91"/>
      <c r="G1968" s="91"/>
      <c r="H1968" s="91"/>
      <c r="I1968" s="106"/>
      <c r="J1968" s="91"/>
      <c r="K1968" s="91"/>
      <c r="L1968" s="96"/>
      <c r="M1968" s="96"/>
      <c r="N1968" s="123" t="str">
        <f t="shared" ca="1" si="35"/>
        <v/>
      </c>
      <c r="O1968" s="91"/>
      <c r="P1968" s="96"/>
      <c r="Q1968" s="91"/>
      <c r="R1968" s="91"/>
    </row>
    <row r="1969" spans="2:18" ht="15.75" x14ac:dyDescent="0.3">
      <c r="B1969" s="91"/>
      <c r="C1969" s="152"/>
      <c r="D1969" s="91"/>
      <c r="E1969" s="91"/>
      <c r="F1969" s="91"/>
      <c r="G1969" s="91"/>
      <c r="H1969" s="91"/>
      <c r="I1969" s="106"/>
      <c r="J1969" s="91"/>
      <c r="K1969" s="91"/>
      <c r="L1969" s="96"/>
      <c r="M1969" s="96"/>
      <c r="N1969" s="123" t="str">
        <f t="shared" ca="1" si="35"/>
        <v/>
      </c>
      <c r="O1969" s="91"/>
      <c r="P1969" s="96"/>
      <c r="Q1969" s="91"/>
      <c r="R1969" s="91"/>
    </row>
    <row r="1970" spans="2:18" ht="15.75" x14ac:dyDescent="0.3">
      <c r="B1970" s="91"/>
      <c r="C1970" s="152"/>
      <c r="D1970" s="91"/>
      <c r="E1970" s="91"/>
      <c r="F1970" s="91"/>
      <c r="G1970" s="91"/>
      <c r="H1970" s="91"/>
      <c r="I1970" s="106"/>
      <c r="J1970" s="91"/>
      <c r="K1970" s="91"/>
      <c r="L1970" s="96"/>
      <c r="M1970" s="96"/>
      <c r="N1970" s="123" t="str">
        <f t="shared" ca="1" si="35"/>
        <v/>
      </c>
      <c r="O1970" s="91"/>
      <c r="P1970" s="96"/>
      <c r="Q1970" s="91"/>
      <c r="R1970" s="91"/>
    </row>
    <row r="1971" spans="2:18" ht="15.75" x14ac:dyDescent="0.3">
      <c r="B1971" s="91"/>
      <c r="C1971" s="152"/>
      <c r="D1971" s="91"/>
      <c r="E1971" s="91"/>
      <c r="F1971" s="91"/>
      <c r="G1971" s="91"/>
      <c r="H1971" s="91"/>
      <c r="I1971" s="106"/>
      <c r="J1971" s="91"/>
      <c r="K1971" s="91"/>
      <c r="L1971" s="96"/>
      <c r="M1971" s="96"/>
      <c r="N1971" s="123" t="str">
        <f t="shared" ca="1" si="35"/>
        <v/>
      </c>
      <c r="O1971" s="91"/>
      <c r="P1971" s="96"/>
      <c r="Q1971" s="91"/>
      <c r="R1971" s="91"/>
    </row>
    <row r="1972" spans="2:18" ht="15.75" x14ac:dyDescent="0.3">
      <c r="B1972" s="91"/>
      <c r="C1972" s="152"/>
      <c r="D1972" s="91"/>
      <c r="E1972" s="91"/>
      <c r="F1972" s="91"/>
      <c r="G1972" s="91"/>
      <c r="H1972" s="91"/>
      <c r="I1972" s="106"/>
      <c r="J1972" s="91"/>
      <c r="K1972" s="91"/>
      <c r="L1972" s="96"/>
      <c r="M1972" s="96"/>
      <c r="N1972" s="123" t="str">
        <f t="shared" ca="1" si="35"/>
        <v/>
      </c>
      <c r="O1972" s="91"/>
      <c r="P1972" s="96"/>
      <c r="Q1972" s="91"/>
      <c r="R1972" s="91"/>
    </row>
    <row r="1973" spans="2:18" ht="15.75" x14ac:dyDescent="0.3">
      <c r="B1973" s="91"/>
      <c r="C1973" s="152"/>
      <c r="D1973" s="91"/>
      <c r="E1973" s="91"/>
      <c r="F1973" s="91"/>
      <c r="G1973" s="91"/>
      <c r="H1973" s="91"/>
      <c r="I1973" s="106"/>
      <c r="J1973" s="91"/>
      <c r="K1973" s="91"/>
      <c r="L1973" s="96"/>
      <c r="M1973" s="96"/>
      <c r="N1973" s="123" t="str">
        <f t="shared" ca="1" si="35"/>
        <v/>
      </c>
      <c r="O1973" s="91"/>
      <c r="P1973" s="96"/>
      <c r="Q1973" s="91"/>
      <c r="R1973" s="91"/>
    </row>
    <row r="1974" spans="2:18" ht="15.75" x14ac:dyDescent="0.3">
      <c r="B1974" s="91"/>
      <c r="C1974" s="152"/>
      <c r="D1974" s="91"/>
      <c r="E1974" s="91"/>
      <c r="F1974" s="91"/>
      <c r="G1974" s="91"/>
      <c r="H1974" s="91"/>
      <c r="I1974" s="106"/>
      <c r="J1974" s="91"/>
      <c r="K1974" s="91"/>
      <c r="L1974" s="96"/>
      <c r="M1974" s="96"/>
      <c r="N1974" s="123" t="str">
        <f t="shared" ca="1" si="35"/>
        <v/>
      </c>
      <c r="O1974" s="91"/>
      <c r="P1974" s="96"/>
      <c r="Q1974" s="91"/>
      <c r="R1974" s="91"/>
    </row>
    <row r="1975" spans="2:18" ht="15.75" x14ac:dyDescent="0.3">
      <c r="B1975" s="91"/>
      <c r="C1975" s="152"/>
      <c r="D1975" s="91"/>
      <c r="E1975" s="91"/>
      <c r="F1975" s="91"/>
      <c r="G1975" s="91"/>
      <c r="H1975" s="91"/>
      <c r="I1975" s="106"/>
      <c r="J1975" s="91"/>
      <c r="K1975" s="91"/>
      <c r="L1975" s="96"/>
      <c r="M1975" s="96"/>
      <c r="N1975" s="123" t="str">
        <f t="shared" ca="1" si="35"/>
        <v/>
      </c>
      <c r="O1975" s="91"/>
      <c r="P1975" s="96"/>
      <c r="Q1975" s="91"/>
      <c r="R1975" s="91"/>
    </row>
    <row r="1976" spans="2:18" ht="15.75" x14ac:dyDescent="0.3">
      <c r="B1976" s="91"/>
      <c r="C1976" s="152"/>
      <c r="D1976" s="91"/>
      <c r="E1976" s="91"/>
      <c r="F1976" s="91"/>
      <c r="G1976" s="91"/>
      <c r="H1976" s="91"/>
      <c r="I1976" s="106"/>
      <c r="J1976" s="91"/>
      <c r="K1976" s="91"/>
      <c r="L1976" s="96"/>
      <c r="M1976" s="96"/>
      <c r="N1976" s="123" t="str">
        <f t="shared" ca="1" si="35"/>
        <v/>
      </c>
      <c r="O1976" s="91"/>
      <c r="P1976" s="96"/>
      <c r="Q1976" s="91"/>
      <c r="R1976" s="91"/>
    </row>
    <row r="1977" spans="2:18" ht="15.75" x14ac:dyDescent="0.3">
      <c r="B1977" s="91"/>
      <c r="C1977" s="152"/>
      <c r="D1977" s="91"/>
      <c r="E1977" s="91"/>
      <c r="F1977" s="91"/>
      <c r="G1977" s="91"/>
      <c r="H1977" s="91"/>
      <c r="I1977" s="106"/>
      <c r="J1977" s="91"/>
      <c r="K1977" s="91"/>
      <c r="L1977" s="96"/>
      <c r="M1977" s="96"/>
      <c r="N1977" s="123" t="str">
        <f t="shared" ca="1" si="35"/>
        <v/>
      </c>
      <c r="O1977" s="91"/>
      <c r="P1977" s="96"/>
      <c r="Q1977" s="91"/>
      <c r="R1977" s="91"/>
    </row>
    <row r="1978" spans="2:18" ht="15.75" x14ac:dyDescent="0.3">
      <c r="B1978" s="91"/>
      <c r="C1978" s="152"/>
      <c r="D1978" s="91"/>
      <c r="E1978" s="91"/>
      <c r="F1978" s="91"/>
      <c r="G1978" s="91"/>
      <c r="H1978" s="91"/>
      <c r="I1978" s="106"/>
      <c r="J1978" s="91"/>
      <c r="K1978" s="91"/>
      <c r="L1978" s="96"/>
      <c r="M1978" s="96"/>
      <c r="N1978" s="123" t="str">
        <f t="shared" ca="1" si="35"/>
        <v/>
      </c>
      <c r="O1978" s="91"/>
      <c r="P1978" s="96"/>
      <c r="Q1978" s="91"/>
      <c r="R1978" s="91"/>
    </row>
    <row r="1979" spans="2:18" ht="15.75" x14ac:dyDescent="0.3">
      <c r="B1979" s="91"/>
      <c r="C1979" s="152"/>
      <c r="D1979" s="91"/>
      <c r="E1979" s="91"/>
      <c r="F1979" s="91"/>
      <c r="G1979" s="91"/>
      <c r="H1979" s="91"/>
      <c r="I1979" s="106"/>
      <c r="J1979" s="91"/>
      <c r="K1979" s="91"/>
      <c r="L1979" s="96"/>
      <c r="M1979" s="96"/>
      <c r="N1979" s="123" t="str">
        <f t="shared" ca="1" si="35"/>
        <v/>
      </c>
      <c r="O1979" s="91"/>
      <c r="P1979" s="96"/>
      <c r="Q1979" s="91"/>
      <c r="R1979" s="91"/>
    </row>
    <row r="1980" spans="2:18" ht="15.75" x14ac:dyDescent="0.3">
      <c r="B1980" s="91"/>
      <c r="C1980" s="152"/>
      <c r="D1980" s="91"/>
      <c r="E1980" s="91"/>
      <c r="F1980" s="91"/>
      <c r="G1980" s="91"/>
      <c r="H1980" s="91"/>
      <c r="I1980" s="106"/>
      <c r="J1980" s="91"/>
      <c r="K1980" s="91"/>
      <c r="L1980" s="96"/>
      <c r="M1980" s="96"/>
      <c r="N1980" s="123" t="str">
        <f t="shared" ca="1" si="35"/>
        <v/>
      </c>
      <c r="O1980" s="91"/>
      <c r="P1980" s="96"/>
      <c r="Q1980" s="91"/>
      <c r="R1980" s="91"/>
    </row>
    <row r="1981" spans="2:18" ht="15.75" x14ac:dyDescent="0.3">
      <c r="B1981" s="91"/>
      <c r="C1981" s="152"/>
      <c r="D1981" s="91"/>
      <c r="E1981" s="91"/>
      <c r="F1981" s="91"/>
      <c r="G1981" s="91"/>
      <c r="H1981" s="91"/>
      <c r="I1981" s="106"/>
      <c r="J1981" s="91"/>
      <c r="K1981" s="91"/>
      <c r="L1981" s="96"/>
      <c r="M1981" s="96"/>
      <c r="N1981" s="123" t="str">
        <f t="shared" ca="1" si="35"/>
        <v/>
      </c>
      <c r="O1981" s="91"/>
      <c r="P1981" s="96"/>
      <c r="Q1981" s="91"/>
      <c r="R1981" s="91"/>
    </row>
    <row r="1982" spans="2:18" ht="15.75" x14ac:dyDescent="0.3">
      <c r="B1982" s="91"/>
      <c r="C1982" s="152"/>
      <c r="D1982" s="91"/>
      <c r="E1982" s="91"/>
      <c r="F1982" s="91"/>
      <c r="G1982" s="91"/>
      <c r="H1982" s="91"/>
      <c r="I1982" s="106"/>
      <c r="J1982" s="91"/>
      <c r="K1982" s="91"/>
      <c r="L1982" s="96"/>
      <c r="M1982" s="96"/>
      <c r="N1982" s="123" t="str">
        <f t="shared" ca="1" si="35"/>
        <v/>
      </c>
      <c r="O1982" s="91"/>
      <c r="P1982" s="96"/>
      <c r="Q1982" s="91"/>
      <c r="R1982" s="91"/>
    </row>
    <row r="1983" spans="2:18" ht="15.75" x14ac:dyDescent="0.3">
      <c r="B1983" s="91"/>
      <c r="C1983" s="152"/>
      <c r="D1983" s="91"/>
      <c r="E1983" s="91"/>
      <c r="F1983" s="91"/>
      <c r="G1983" s="91"/>
      <c r="H1983" s="91"/>
      <c r="I1983" s="106"/>
      <c r="J1983" s="91"/>
      <c r="K1983" s="91"/>
      <c r="L1983" s="96"/>
      <c r="M1983" s="96"/>
      <c r="N1983" s="123" t="str">
        <f t="shared" ca="1" si="35"/>
        <v/>
      </c>
      <c r="O1983" s="91"/>
      <c r="P1983" s="96"/>
      <c r="Q1983" s="91"/>
      <c r="R1983" s="91"/>
    </row>
    <row r="1984" spans="2:18" ht="15.75" x14ac:dyDescent="0.3">
      <c r="B1984" s="91"/>
      <c r="C1984" s="152"/>
      <c r="D1984" s="91"/>
      <c r="E1984" s="91"/>
      <c r="F1984" s="91"/>
      <c r="G1984" s="91"/>
      <c r="H1984" s="91"/>
      <c r="I1984" s="106"/>
      <c r="J1984" s="91"/>
      <c r="K1984" s="91"/>
      <c r="L1984" s="96"/>
      <c r="M1984" s="96"/>
      <c r="N1984" s="123" t="str">
        <f t="shared" ca="1" si="35"/>
        <v/>
      </c>
      <c r="O1984" s="91"/>
      <c r="P1984" s="96"/>
      <c r="Q1984" s="91"/>
      <c r="R1984" s="91"/>
    </row>
    <row r="1985" spans="2:18" ht="15.75" x14ac:dyDescent="0.3">
      <c r="B1985" s="91"/>
      <c r="C1985" s="152"/>
      <c r="D1985" s="91"/>
      <c r="E1985" s="91"/>
      <c r="F1985" s="91"/>
      <c r="G1985" s="91"/>
      <c r="H1985" s="91"/>
      <c r="I1985" s="106"/>
      <c r="J1985" s="91"/>
      <c r="K1985" s="91"/>
      <c r="L1985" s="96"/>
      <c r="M1985" s="96"/>
      <c r="N1985" s="123" t="str">
        <f t="shared" ca="1" si="35"/>
        <v/>
      </c>
      <c r="O1985" s="91"/>
      <c r="P1985" s="96"/>
      <c r="Q1985" s="91"/>
      <c r="R1985" s="91"/>
    </row>
    <row r="1986" spans="2:18" ht="15.75" x14ac:dyDescent="0.3">
      <c r="B1986" s="91"/>
      <c r="C1986" s="152"/>
      <c r="D1986" s="91"/>
      <c r="E1986" s="91"/>
      <c r="F1986" s="91"/>
      <c r="G1986" s="91"/>
      <c r="H1986" s="91"/>
      <c r="I1986" s="106"/>
      <c r="J1986" s="91"/>
      <c r="K1986" s="91"/>
      <c r="L1986" s="96"/>
      <c r="M1986" s="96"/>
      <c r="N1986" s="123" t="str">
        <f t="shared" ca="1" si="35"/>
        <v/>
      </c>
      <c r="O1986" s="91"/>
      <c r="P1986" s="96"/>
      <c r="Q1986" s="91"/>
      <c r="R1986" s="91"/>
    </row>
    <row r="1987" spans="2:18" ht="15.75" x14ac:dyDescent="0.3">
      <c r="B1987" s="91"/>
      <c r="C1987" s="152"/>
      <c r="D1987" s="91"/>
      <c r="E1987" s="91"/>
      <c r="F1987" s="91"/>
      <c r="G1987" s="91"/>
      <c r="H1987" s="91"/>
      <c r="I1987" s="106"/>
      <c r="J1987" s="91"/>
      <c r="K1987" s="91"/>
      <c r="L1987" s="96"/>
      <c r="M1987" s="96"/>
      <c r="N1987" s="123" t="str">
        <f t="shared" ca="1" si="35"/>
        <v/>
      </c>
      <c r="O1987" s="91"/>
      <c r="P1987" s="96"/>
      <c r="Q1987" s="91"/>
      <c r="R1987" s="91"/>
    </row>
    <row r="1988" spans="2:18" ht="15.75" x14ac:dyDescent="0.3">
      <c r="B1988" s="91"/>
      <c r="C1988" s="152"/>
      <c r="D1988" s="91"/>
      <c r="E1988" s="91"/>
      <c r="F1988" s="91"/>
      <c r="G1988" s="91"/>
      <c r="H1988" s="91"/>
      <c r="I1988" s="106"/>
      <c r="J1988" s="91"/>
      <c r="K1988" s="91"/>
      <c r="L1988" s="96"/>
      <c r="M1988" s="96"/>
      <c r="N1988" s="123" t="str">
        <f t="shared" ca="1" si="35"/>
        <v/>
      </c>
      <c r="O1988" s="91"/>
      <c r="P1988" s="96"/>
      <c r="Q1988" s="91"/>
      <c r="R1988" s="91"/>
    </row>
    <row r="1989" spans="2:18" ht="15.75" x14ac:dyDescent="0.3">
      <c r="B1989" s="91"/>
      <c r="C1989" s="152"/>
      <c r="D1989" s="91"/>
      <c r="E1989" s="91"/>
      <c r="F1989" s="91"/>
      <c r="G1989" s="91"/>
      <c r="H1989" s="91"/>
      <c r="I1989" s="106"/>
      <c r="J1989" s="91"/>
      <c r="K1989" s="91"/>
      <c r="L1989" s="96"/>
      <c r="M1989" s="96"/>
      <c r="N1989" s="123" t="str">
        <f t="shared" ca="1" si="35"/>
        <v/>
      </c>
      <c r="O1989" s="91"/>
      <c r="P1989" s="96"/>
      <c r="Q1989" s="91"/>
      <c r="R1989" s="91"/>
    </row>
    <row r="1990" spans="2:18" ht="15.75" x14ac:dyDescent="0.3">
      <c r="B1990" s="91"/>
      <c r="C1990" s="152"/>
      <c r="D1990" s="91"/>
      <c r="E1990" s="91"/>
      <c r="F1990" s="91"/>
      <c r="G1990" s="91"/>
      <c r="H1990" s="91"/>
      <c r="I1990" s="106"/>
      <c r="J1990" s="91"/>
      <c r="K1990" s="91"/>
      <c r="L1990" s="96"/>
      <c r="M1990" s="96"/>
      <c r="N1990" s="123" t="str">
        <f t="shared" ca="1" si="35"/>
        <v/>
      </c>
      <c r="O1990" s="91"/>
      <c r="P1990" s="96"/>
      <c r="Q1990" s="91"/>
      <c r="R1990" s="91"/>
    </row>
    <row r="1991" spans="2:18" ht="15.75" x14ac:dyDescent="0.3">
      <c r="B1991" s="91"/>
      <c r="C1991" s="152"/>
      <c r="D1991" s="91"/>
      <c r="E1991" s="91"/>
      <c r="F1991" s="91"/>
      <c r="G1991" s="91"/>
      <c r="H1991" s="91"/>
      <c r="I1991" s="106"/>
      <c r="J1991" s="91"/>
      <c r="K1991" s="91"/>
      <c r="L1991" s="96"/>
      <c r="M1991" s="96"/>
      <c r="N1991" s="123" t="str">
        <f t="shared" ca="1" si="35"/>
        <v/>
      </c>
      <c r="O1991" s="91"/>
      <c r="P1991" s="96"/>
      <c r="Q1991" s="91"/>
      <c r="R1991" s="91"/>
    </row>
    <row r="1992" spans="2:18" ht="15.75" x14ac:dyDescent="0.3">
      <c r="B1992" s="91"/>
      <c r="C1992" s="152"/>
      <c r="D1992" s="91"/>
      <c r="E1992" s="91"/>
      <c r="F1992" s="91"/>
      <c r="G1992" s="91"/>
      <c r="H1992" s="91"/>
      <c r="I1992" s="106"/>
      <c r="J1992" s="91"/>
      <c r="K1992" s="91"/>
      <c r="L1992" s="96"/>
      <c r="M1992" s="96"/>
      <c r="N1992" s="123" t="str">
        <f t="shared" ca="1" si="35"/>
        <v/>
      </c>
      <c r="O1992" s="91"/>
      <c r="P1992" s="96"/>
      <c r="Q1992" s="91"/>
      <c r="R1992" s="91"/>
    </row>
    <row r="1993" spans="2:18" ht="15.75" x14ac:dyDescent="0.3">
      <c r="B1993" s="91"/>
      <c r="C1993" s="152"/>
      <c r="D1993" s="91"/>
      <c r="E1993" s="91"/>
      <c r="F1993" s="91"/>
      <c r="G1993" s="91"/>
      <c r="H1993" s="91"/>
      <c r="I1993" s="106"/>
      <c r="J1993" s="91"/>
      <c r="K1993" s="91"/>
      <c r="L1993" s="96"/>
      <c r="M1993" s="96"/>
      <c r="N1993" s="123" t="str">
        <f t="shared" ca="1" si="35"/>
        <v/>
      </c>
      <c r="O1993" s="91"/>
      <c r="P1993" s="96"/>
      <c r="Q1993" s="91"/>
      <c r="R1993" s="91"/>
    </row>
    <row r="1994" spans="2:18" ht="15.75" x14ac:dyDescent="0.3">
      <c r="B1994" s="91"/>
      <c r="C1994" s="152"/>
      <c r="D1994" s="91"/>
      <c r="E1994" s="91"/>
      <c r="F1994" s="91"/>
      <c r="G1994" s="91"/>
      <c r="H1994" s="91"/>
      <c r="I1994" s="106"/>
      <c r="J1994" s="91"/>
      <c r="K1994" s="91"/>
      <c r="L1994" s="96"/>
      <c r="M1994" s="96"/>
      <c r="N1994" s="123" t="str">
        <f t="shared" ca="1" si="35"/>
        <v/>
      </c>
      <c r="O1994" s="91"/>
      <c r="P1994" s="96"/>
      <c r="Q1994" s="91"/>
      <c r="R1994" s="91"/>
    </row>
    <row r="1995" spans="2:18" ht="15.75" x14ac:dyDescent="0.3">
      <c r="B1995" s="91"/>
      <c r="C1995" s="152"/>
      <c r="D1995" s="91"/>
      <c r="E1995" s="91"/>
      <c r="F1995" s="91"/>
      <c r="G1995" s="91"/>
      <c r="H1995" s="91"/>
      <c r="I1995" s="106"/>
      <c r="J1995" s="91"/>
      <c r="K1995" s="91"/>
      <c r="L1995" s="96"/>
      <c r="M1995" s="96"/>
      <c r="N1995" s="123" t="str">
        <f t="shared" ca="1" si="35"/>
        <v/>
      </c>
      <c r="O1995" s="91"/>
      <c r="P1995" s="96"/>
      <c r="Q1995" s="91"/>
      <c r="R1995" s="91"/>
    </row>
    <row r="1996" spans="2:18" ht="15.75" x14ac:dyDescent="0.3">
      <c r="B1996" s="91"/>
      <c r="C1996" s="152"/>
      <c r="D1996" s="91"/>
      <c r="E1996" s="91"/>
      <c r="F1996" s="91"/>
      <c r="G1996" s="91"/>
      <c r="H1996" s="91"/>
      <c r="I1996" s="106"/>
      <c r="J1996" s="91"/>
      <c r="K1996" s="91"/>
      <c r="L1996" s="96"/>
      <c r="M1996" s="96"/>
      <c r="N1996" s="123" t="str">
        <f t="shared" ca="1" si="35"/>
        <v/>
      </c>
      <c r="O1996" s="91"/>
      <c r="P1996" s="96"/>
      <c r="Q1996" s="91"/>
      <c r="R1996" s="91"/>
    </row>
    <row r="1997" spans="2:18" ht="15.75" x14ac:dyDescent="0.3">
      <c r="B1997" s="91"/>
      <c r="C1997" s="152"/>
      <c r="D1997" s="91"/>
      <c r="E1997" s="91"/>
      <c r="F1997" s="91"/>
      <c r="G1997" s="91"/>
      <c r="H1997" s="91"/>
      <c r="I1997" s="106"/>
      <c r="J1997" s="91"/>
      <c r="K1997" s="91"/>
      <c r="L1997" s="96"/>
      <c r="M1997" s="96"/>
      <c r="N1997" s="123" t="str">
        <f t="shared" ca="1" si="35"/>
        <v/>
      </c>
      <c r="O1997" s="91"/>
      <c r="P1997" s="96"/>
      <c r="Q1997" s="91"/>
      <c r="R1997" s="91"/>
    </row>
    <row r="1998" spans="2:18" ht="15.75" x14ac:dyDescent="0.3">
      <c r="B1998" s="91"/>
      <c r="C1998" s="152"/>
      <c r="D1998" s="91"/>
      <c r="E1998" s="91"/>
      <c r="F1998" s="91"/>
      <c r="G1998" s="91"/>
      <c r="H1998" s="91"/>
      <c r="I1998" s="106"/>
      <c r="J1998" s="91"/>
      <c r="K1998" s="91"/>
      <c r="L1998" s="96"/>
      <c r="M1998" s="96"/>
      <c r="N1998" s="123" t="str">
        <f t="shared" ca="1" si="35"/>
        <v/>
      </c>
      <c r="O1998" s="91"/>
      <c r="P1998" s="96"/>
      <c r="Q1998" s="91"/>
      <c r="R1998" s="91"/>
    </row>
    <row r="1999" spans="2:18" ht="15.75" x14ac:dyDescent="0.3">
      <c r="B1999" s="91"/>
      <c r="C1999" s="152"/>
      <c r="D1999" s="91"/>
      <c r="E1999" s="91"/>
      <c r="F1999" s="91"/>
      <c r="G1999" s="91"/>
      <c r="H1999" s="91"/>
      <c r="I1999" s="106"/>
      <c r="J1999" s="91"/>
      <c r="K1999" s="91"/>
      <c r="L1999" s="96"/>
      <c r="M1999" s="96"/>
      <c r="N1999" s="123" t="str">
        <f t="shared" ca="1" si="35"/>
        <v/>
      </c>
      <c r="O1999" s="91"/>
      <c r="P1999" s="96"/>
      <c r="Q1999" s="91"/>
      <c r="R1999" s="91"/>
    </row>
    <row r="2000" spans="2:18" ht="15.75" x14ac:dyDescent="0.3">
      <c r="B2000" s="91"/>
      <c r="C2000" s="152"/>
      <c r="D2000" s="91"/>
      <c r="E2000" s="91"/>
      <c r="F2000" s="91"/>
      <c r="G2000" s="91"/>
      <c r="H2000" s="91"/>
      <c r="I2000" s="106"/>
      <c r="J2000" s="91"/>
      <c r="K2000" s="91"/>
      <c r="L2000" s="96"/>
      <c r="M2000" s="96"/>
      <c r="N2000" s="123" t="str">
        <f t="shared" ca="1" si="35"/>
        <v/>
      </c>
      <c r="O2000" s="91"/>
      <c r="P2000" s="96"/>
      <c r="Q2000" s="91"/>
      <c r="R2000" s="91"/>
    </row>
    <row r="2001" spans="2:18" ht="15.75" x14ac:dyDescent="0.3">
      <c r="B2001" s="91"/>
      <c r="C2001" s="152"/>
      <c r="D2001" s="91"/>
      <c r="E2001" s="91"/>
      <c r="F2001" s="91"/>
      <c r="G2001" s="91"/>
      <c r="H2001" s="91"/>
      <c r="I2001" s="106"/>
      <c r="J2001" s="91"/>
      <c r="K2001" s="91"/>
      <c r="L2001" s="96"/>
      <c r="M2001" s="96"/>
      <c r="N2001" s="123" t="str">
        <f t="shared" ca="1" si="35"/>
        <v/>
      </c>
      <c r="O2001" s="91"/>
      <c r="P2001" s="96"/>
      <c r="Q2001" s="91"/>
      <c r="R2001" s="91"/>
    </row>
    <row r="2002" spans="2:18" ht="15.75" x14ac:dyDescent="0.3">
      <c r="B2002" s="91"/>
      <c r="C2002" s="152"/>
      <c r="D2002" s="91"/>
      <c r="E2002" s="91"/>
      <c r="F2002" s="91"/>
      <c r="G2002" s="91"/>
      <c r="H2002" s="91"/>
      <c r="I2002" s="106"/>
      <c r="J2002" s="91"/>
      <c r="K2002" s="91"/>
      <c r="L2002" s="96"/>
      <c r="M2002" s="96"/>
      <c r="N2002" s="123" t="str">
        <f t="shared" ca="1" si="35"/>
        <v/>
      </c>
      <c r="O2002" s="91"/>
      <c r="P2002" s="96"/>
      <c r="Q2002" s="91"/>
      <c r="R2002" s="91"/>
    </row>
    <row r="2003" spans="2:18" ht="15.75" x14ac:dyDescent="0.3">
      <c r="B2003" s="91"/>
      <c r="C2003" s="152"/>
      <c r="D2003" s="91"/>
      <c r="E2003" s="91"/>
      <c r="F2003" s="91"/>
      <c r="G2003" s="91"/>
      <c r="H2003" s="91"/>
      <c r="I2003" s="106"/>
      <c r="J2003" s="91"/>
      <c r="K2003" s="91"/>
      <c r="L2003" s="96"/>
      <c r="M2003" s="96"/>
      <c r="N2003" s="123" t="str">
        <f t="shared" ca="1" si="35"/>
        <v/>
      </c>
      <c r="O2003" s="91"/>
      <c r="P2003" s="96"/>
      <c r="Q2003" s="91"/>
      <c r="R2003" s="91"/>
    </row>
    <row r="2004" spans="2:18" ht="15.75" x14ac:dyDescent="0.3">
      <c r="B2004" s="91"/>
      <c r="C2004" s="152"/>
      <c r="D2004" s="91"/>
      <c r="E2004" s="91"/>
      <c r="F2004" s="91"/>
      <c r="G2004" s="91"/>
      <c r="H2004" s="91"/>
      <c r="I2004" s="106"/>
      <c r="J2004" s="91"/>
      <c r="K2004" s="91"/>
      <c r="L2004" s="96"/>
      <c r="M2004" s="96"/>
      <c r="N2004" s="123" t="str">
        <f t="shared" ca="1" si="35"/>
        <v/>
      </c>
      <c r="O2004" s="91"/>
      <c r="P2004" s="96"/>
      <c r="Q2004" s="91"/>
      <c r="R2004" s="91"/>
    </row>
    <row r="2005" spans="2:18" ht="15.75" x14ac:dyDescent="0.3">
      <c r="B2005" s="91"/>
      <c r="C2005" s="152"/>
      <c r="D2005" s="91"/>
      <c r="E2005" s="91"/>
      <c r="F2005" s="91"/>
      <c r="G2005" s="91"/>
      <c r="H2005" s="91"/>
      <c r="I2005" s="106"/>
      <c r="J2005" s="91"/>
      <c r="K2005" s="91"/>
      <c r="L2005" s="96"/>
      <c r="M2005" s="96"/>
      <c r="N2005" s="123" t="str">
        <f t="shared" ca="1" si="35"/>
        <v/>
      </c>
      <c r="O2005" s="91"/>
      <c r="P2005" s="96"/>
      <c r="Q2005" s="91"/>
      <c r="R2005" s="91"/>
    </row>
    <row r="2006" spans="2:18" ht="15.75" x14ac:dyDescent="0.3">
      <c r="B2006" s="91"/>
      <c r="C2006" s="152"/>
      <c r="D2006" s="91"/>
      <c r="E2006" s="91"/>
      <c r="F2006" s="91"/>
      <c r="G2006" s="91"/>
      <c r="H2006" s="91"/>
      <c r="I2006" s="106"/>
      <c r="J2006" s="91"/>
      <c r="K2006" s="91"/>
      <c r="L2006" s="96"/>
      <c r="M2006" s="96"/>
      <c r="N2006" s="123" t="str">
        <f t="shared" ca="1" si="35"/>
        <v/>
      </c>
      <c r="O2006" s="91"/>
      <c r="P2006" s="96"/>
      <c r="Q2006" s="91"/>
      <c r="R2006" s="91"/>
    </row>
    <row r="2007" spans="2:18" ht="15.75" x14ac:dyDescent="0.3">
      <c r="B2007" s="91"/>
      <c r="C2007" s="152"/>
      <c r="D2007" s="91"/>
      <c r="E2007" s="91"/>
      <c r="F2007" s="91"/>
      <c r="G2007" s="91"/>
      <c r="H2007" s="91"/>
      <c r="I2007" s="106"/>
      <c r="J2007" s="91"/>
      <c r="K2007" s="91"/>
      <c r="L2007" s="96"/>
      <c r="M2007" s="96"/>
      <c r="N2007" s="123" t="str">
        <f t="shared" ref="N2007:N2070" ca="1" si="36">IF(M2007="","",IF(O2007="Em negociação",IF(TODAY()-L2007&gt;5,"Inativo","Ativo"),IF(O2007="Instalado",IF(IF(K$2=FALSE,I$1,TODAY())&lt;=M2007,"Ativo","Inativo"),IF(O2007="Fechamento",IF(IF(K$2=FALSE,I$1,TODAY())&lt;=M2007,"Ativo","Inativo"),"Inativo"))))</f>
        <v/>
      </c>
      <c r="O2007" s="91"/>
      <c r="P2007" s="96"/>
      <c r="Q2007" s="91"/>
      <c r="R2007" s="91"/>
    </row>
    <row r="2008" spans="2:18" ht="15.75" x14ac:dyDescent="0.3">
      <c r="B2008" s="91"/>
      <c r="C2008" s="152"/>
      <c r="D2008" s="91"/>
      <c r="E2008" s="91"/>
      <c r="F2008" s="91"/>
      <c r="G2008" s="91"/>
      <c r="H2008" s="91"/>
      <c r="I2008" s="106"/>
      <c r="J2008" s="91"/>
      <c r="K2008" s="91"/>
      <c r="L2008" s="96"/>
      <c r="M2008" s="96"/>
      <c r="N2008" s="123" t="str">
        <f t="shared" ca="1" si="36"/>
        <v/>
      </c>
      <c r="O2008" s="91"/>
      <c r="P2008" s="96"/>
      <c r="Q2008" s="91"/>
      <c r="R2008" s="91"/>
    </row>
    <row r="2009" spans="2:18" ht="15.75" x14ac:dyDescent="0.3">
      <c r="B2009" s="91"/>
      <c r="C2009" s="152"/>
      <c r="D2009" s="91"/>
      <c r="E2009" s="91"/>
      <c r="F2009" s="91"/>
      <c r="G2009" s="91"/>
      <c r="H2009" s="91"/>
      <c r="I2009" s="106"/>
      <c r="J2009" s="91"/>
      <c r="K2009" s="91"/>
      <c r="L2009" s="96"/>
      <c r="M2009" s="96"/>
      <c r="N2009" s="123" t="str">
        <f t="shared" ca="1" si="36"/>
        <v/>
      </c>
      <c r="O2009" s="91"/>
      <c r="P2009" s="96"/>
      <c r="Q2009" s="91"/>
      <c r="R2009" s="91"/>
    </row>
    <row r="2010" spans="2:18" ht="15.75" x14ac:dyDescent="0.3">
      <c r="B2010" s="91"/>
      <c r="C2010" s="152"/>
      <c r="D2010" s="91"/>
      <c r="E2010" s="91"/>
      <c r="F2010" s="91"/>
      <c r="G2010" s="91"/>
      <c r="H2010" s="91"/>
      <c r="I2010" s="106"/>
      <c r="J2010" s="91"/>
      <c r="K2010" s="91"/>
      <c r="L2010" s="96"/>
      <c r="M2010" s="96"/>
      <c r="N2010" s="123" t="str">
        <f t="shared" ca="1" si="36"/>
        <v/>
      </c>
      <c r="O2010" s="91"/>
      <c r="P2010" s="96"/>
      <c r="Q2010" s="91"/>
      <c r="R2010" s="91"/>
    </row>
    <row r="2011" spans="2:18" ht="15.75" x14ac:dyDescent="0.3">
      <c r="B2011" s="91"/>
      <c r="C2011" s="152"/>
      <c r="D2011" s="91"/>
      <c r="E2011" s="91"/>
      <c r="F2011" s="91"/>
      <c r="G2011" s="91"/>
      <c r="H2011" s="91"/>
      <c r="I2011" s="106"/>
      <c r="J2011" s="91"/>
      <c r="K2011" s="91"/>
      <c r="L2011" s="96"/>
      <c r="M2011" s="96"/>
      <c r="N2011" s="123" t="str">
        <f t="shared" ca="1" si="36"/>
        <v/>
      </c>
      <c r="O2011" s="91"/>
      <c r="P2011" s="96"/>
      <c r="Q2011" s="91"/>
      <c r="R2011" s="91"/>
    </row>
    <row r="2012" spans="2:18" ht="15.75" x14ac:dyDescent="0.3">
      <c r="B2012" s="91"/>
      <c r="C2012" s="152"/>
      <c r="D2012" s="91"/>
      <c r="E2012" s="91"/>
      <c r="F2012" s="91"/>
      <c r="G2012" s="91"/>
      <c r="H2012" s="91"/>
      <c r="I2012" s="106"/>
      <c r="J2012" s="91"/>
      <c r="K2012" s="91"/>
      <c r="L2012" s="96"/>
      <c r="M2012" s="96"/>
      <c r="N2012" s="123" t="str">
        <f t="shared" ca="1" si="36"/>
        <v/>
      </c>
      <c r="O2012" s="91"/>
      <c r="P2012" s="96"/>
      <c r="Q2012" s="91"/>
      <c r="R2012" s="91"/>
    </row>
    <row r="2013" spans="2:18" ht="15.75" x14ac:dyDescent="0.3">
      <c r="B2013" s="91"/>
      <c r="C2013" s="152"/>
      <c r="D2013" s="91"/>
      <c r="E2013" s="91"/>
      <c r="F2013" s="91"/>
      <c r="G2013" s="91"/>
      <c r="H2013" s="91"/>
      <c r="I2013" s="106"/>
      <c r="J2013" s="91"/>
      <c r="K2013" s="91"/>
      <c r="L2013" s="96"/>
      <c r="M2013" s="96"/>
      <c r="N2013" s="123" t="str">
        <f t="shared" ca="1" si="36"/>
        <v/>
      </c>
      <c r="O2013" s="91"/>
      <c r="P2013" s="96"/>
      <c r="Q2013" s="91"/>
      <c r="R2013" s="91"/>
    </row>
    <row r="2014" spans="2:18" ht="15.75" x14ac:dyDescent="0.3">
      <c r="B2014" s="91"/>
      <c r="C2014" s="152"/>
      <c r="D2014" s="91"/>
      <c r="E2014" s="91"/>
      <c r="F2014" s="91"/>
      <c r="G2014" s="91"/>
      <c r="H2014" s="91"/>
      <c r="I2014" s="106"/>
      <c r="J2014" s="91"/>
      <c r="K2014" s="91"/>
      <c r="L2014" s="96"/>
      <c r="M2014" s="96"/>
      <c r="N2014" s="123" t="str">
        <f t="shared" ca="1" si="36"/>
        <v/>
      </c>
      <c r="O2014" s="91"/>
      <c r="P2014" s="96"/>
      <c r="Q2014" s="91"/>
      <c r="R2014" s="91"/>
    </row>
    <row r="2015" spans="2:18" ht="15.75" x14ac:dyDescent="0.3">
      <c r="B2015" s="91"/>
      <c r="C2015" s="152"/>
      <c r="D2015" s="91"/>
      <c r="E2015" s="91"/>
      <c r="F2015" s="91"/>
      <c r="G2015" s="91"/>
      <c r="H2015" s="91"/>
      <c r="I2015" s="106"/>
      <c r="J2015" s="91"/>
      <c r="K2015" s="91"/>
      <c r="L2015" s="96"/>
      <c r="M2015" s="96"/>
      <c r="N2015" s="123" t="str">
        <f t="shared" ca="1" si="36"/>
        <v/>
      </c>
      <c r="O2015" s="91"/>
      <c r="P2015" s="96"/>
      <c r="Q2015" s="91"/>
      <c r="R2015" s="91"/>
    </row>
    <row r="2016" spans="2:18" ht="15.75" x14ac:dyDescent="0.3">
      <c r="B2016" s="91"/>
      <c r="C2016" s="152"/>
      <c r="D2016" s="91"/>
      <c r="E2016" s="91"/>
      <c r="F2016" s="91"/>
      <c r="G2016" s="91"/>
      <c r="H2016" s="91"/>
      <c r="I2016" s="106"/>
      <c r="J2016" s="91"/>
      <c r="K2016" s="91"/>
      <c r="L2016" s="96"/>
      <c r="M2016" s="96"/>
      <c r="N2016" s="123" t="str">
        <f t="shared" ca="1" si="36"/>
        <v/>
      </c>
      <c r="O2016" s="91"/>
      <c r="P2016" s="96"/>
      <c r="Q2016" s="91"/>
      <c r="R2016" s="91"/>
    </row>
    <row r="2017" spans="2:18" ht="15.75" x14ac:dyDescent="0.3">
      <c r="B2017" s="91"/>
      <c r="C2017" s="152"/>
      <c r="D2017" s="91"/>
      <c r="E2017" s="91"/>
      <c r="F2017" s="91"/>
      <c r="G2017" s="91"/>
      <c r="H2017" s="91"/>
      <c r="I2017" s="106"/>
      <c r="J2017" s="91"/>
      <c r="K2017" s="91"/>
      <c r="L2017" s="96"/>
      <c r="M2017" s="96"/>
      <c r="N2017" s="123" t="str">
        <f t="shared" ca="1" si="36"/>
        <v/>
      </c>
      <c r="O2017" s="91"/>
      <c r="P2017" s="96"/>
      <c r="Q2017" s="91"/>
      <c r="R2017" s="91"/>
    </row>
    <row r="2018" spans="2:18" ht="15.75" x14ac:dyDescent="0.3">
      <c r="B2018" s="91"/>
      <c r="C2018" s="152"/>
      <c r="D2018" s="91"/>
      <c r="E2018" s="91"/>
      <c r="F2018" s="91"/>
      <c r="G2018" s="91"/>
      <c r="H2018" s="91"/>
      <c r="I2018" s="106"/>
      <c r="J2018" s="91"/>
      <c r="K2018" s="91"/>
      <c r="L2018" s="96"/>
      <c r="M2018" s="96"/>
      <c r="N2018" s="123" t="str">
        <f t="shared" ca="1" si="36"/>
        <v/>
      </c>
      <c r="O2018" s="91"/>
      <c r="P2018" s="96"/>
      <c r="Q2018" s="91"/>
      <c r="R2018" s="91"/>
    </row>
    <row r="2019" spans="2:18" ht="15.75" x14ac:dyDescent="0.3">
      <c r="B2019" s="91"/>
      <c r="C2019" s="152"/>
      <c r="D2019" s="91"/>
      <c r="E2019" s="91"/>
      <c r="F2019" s="91"/>
      <c r="G2019" s="91"/>
      <c r="H2019" s="91"/>
      <c r="I2019" s="106"/>
      <c r="J2019" s="91"/>
      <c r="K2019" s="91"/>
      <c r="L2019" s="96"/>
      <c r="M2019" s="96"/>
      <c r="N2019" s="123" t="str">
        <f t="shared" ca="1" si="36"/>
        <v/>
      </c>
      <c r="O2019" s="91"/>
      <c r="P2019" s="96"/>
      <c r="Q2019" s="91"/>
      <c r="R2019" s="91"/>
    </row>
    <row r="2020" spans="2:18" ht="15.75" x14ac:dyDescent="0.3">
      <c r="B2020" s="91"/>
      <c r="C2020" s="152"/>
      <c r="D2020" s="91"/>
      <c r="E2020" s="91"/>
      <c r="F2020" s="91"/>
      <c r="G2020" s="91"/>
      <c r="H2020" s="91"/>
      <c r="I2020" s="106"/>
      <c r="J2020" s="91"/>
      <c r="K2020" s="91"/>
      <c r="L2020" s="96"/>
      <c r="M2020" s="96"/>
      <c r="N2020" s="123" t="str">
        <f t="shared" ca="1" si="36"/>
        <v/>
      </c>
      <c r="O2020" s="91"/>
      <c r="P2020" s="96"/>
      <c r="Q2020" s="91"/>
      <c r="R2020" s="91"/>
    </row>
    <row r="2021" spans="2:18" ht="15.75" x14ac:dyDescent="0.3">
      <c r="B2021" s="91"/>
      <c r="C2021" s="152"/>
      <c r="D2021" s="91"/>
      <c r="E2021" s="91"/>
      <c r="F2021" s="91"/>
      <c r="G2021" s="91"/>
      <c r="H2021" s="91"/>
      <c r="I2021" s="106"/>
      <c r="J2021" s="91"/>
      <c r="K2021" s="91"/>
      <c r="L2021" s="96"/>
      <c r="M2021" s="96"/>
      <c r="N2021" s="123" t="str">
        <f t="shared" ca="1" si="36"/>
        <v/>
      </c>
      <c r="O2021" s="91"/>
      <c r="P2021" s="96"/>
      <c r="Q2021" s="91"/>
      <c r="R2021" s="91"/>
    </row>
    <row r="2022" spans="2:18" ht="15.75" x14ac:dyDescent="0.3">
      <c r="B2022" s="91"/>
      <c r="C2022" s="152"/>
      <c r="D2022" s="91"/>
      <c r="E2022" s="91"/>
      <c r="F2022" s="91"/>
      <c r="G2022" s="91"/>
      <c r="H2022" s="91"/>
      <c r="I2022" s="106"/>
      <c r="J2022" s="91"/>
      <c r="K2022" s="91"/>
      <c r="L2022" s="96"/>
      <c r="M2022" s="96"/>
      <c r="N2022" s="123" t="str">
        <f t="shared" ca="1" si="36"/>
        <v/>
      </c>
      <c r="O2022" s="91"/>
      <c r="P2022" s="96"/>
      <c r="Q2022" s="91"/>
      <c r="R2022" s="91"/>
    </row>
    <row r="2023" spans="2:18" ht="15.75" x14ac:dyDescent="0.3">
      <c r="B2023" s="91"/>
      <c r="C2023" s="152"/>
      <c r="D2023" s="91"/>
      <c r="E2023" s="91"/>
      <c r="F2023" s="91"/>
      <c r="G2023" s="91"/>
      <c r="H2023" s="91"/>
      <c r="I2023" s="106"/>
      <c r="J2023" s="91"/>
      <c r="K2023" s="91"/>
      <c r="L2023" s="96"/>
      <c r="M2023" s="96"/>
      <c r="N2023" s="123" t="str">
        <f t="shared" ca="1" si="36"/>
        <v/>
      </c>
      <c r="O2023" s="91"/>
      <c r="P2023" s="96"/>
      <c r="Q2023" s="91"/>
      <c r="R2023" s="91"/>
    </row>
    <row r="2024" spans="2:18" ht="15.75" x14ac:dyDescent="0.3">
      <c r="B2024" s="91"/>
      <c r="C2024" s="152"/>
      <c r="D2024" s="91"/>
      <c r="E2024" s="91"/>
      <c r="F2024" s="91"/>
      <c r="G2024" s="91"/>
      <c r="H2024" s="91"/>
      <c r="I2024" s="106"/>
      <c r="J2024" s="91"/>
      <c r="K2024" s="91"/>
      <c r="L2024" s="96"/>
      <c r="M2024" s="96"/>
      <c r="N2024" s="123" t="str">
        <f t="shared" ca="1" si="36"/>
        <v/>
      </c>
      <c r="O2024" s="91"/>
      <c r="P2024" s="96"/>
      <c r="Q2024" s="91"/>
      <c r="R2024" s="91"/>
    </row>
    <row r="2025" spans="2:18" ht="15.75" x14ac:dyDescent="0.3">
      <c r="B2025" s="91"/>
      <c r="C2025" s="152"/>
      <c r="D2025" s="91"/>
      <c r="E2025" s="91"/>
      <c r="F2025" s="91"/>
      <c r="G2025" s="91"/>
      <c r="H2025" s="91"/>
      <c r="I2025" s="106"/>
      <c r="J2025" s="91"/>
      <c r="K2025" s="91"/>
      <c r="L2025" s="96"/>
      <c r="M2025" s="96"/>
      <c r="N2025" s="123" t="str">
        <f t="shared" ca="1" si="36"/>
        <v/>
      </c>
      <c r="O2025" s="91"/>
      <c r="P2025" s="96"/>
      <c r="Q2025" s="91"/>
      <c r="R2025" s="91"/>
    </row>
    <row r="2026" spans="2:18" ht="15.75" x14ac:dyDescent="0.3">
      <c r="B2026" s="91"/>
      <c r="C2026" s="152"/>
      <c r="D2026" s="91"/>
      <c r="E2026" s="91"/>
      <c r="F2026" s="91"/>
      <c r="G2026" s="91"/>
      <c r="H2026" s="91"/>
      <c r="I2026" s="106"/>
      <c r="J2026" s="91"/>
      <c r="K2026" s="91"/>
      <c r="L2026" s="96"/>
      <c r="M2026" s="96"/>
      <c r="N2026" s="123" t="str">
        <f t="shared" ca="1" si="36"/>
        <v/>
      </c>
      <c r="O2026" s="91"/>
      <c r="P2026" s="96"/>
      <c r="Q2026" s="91"/>
      <c r="R2026" s="91"/>
    </row>
    <row r="2027" spans="2:18" ht="15.75" x14ac:dyDescent="0.3">
      <c r="B2027" s="91"/>
      <c r="C2027" s="152"/>
      <c r="D2027" s="91"/>
      <c r="E2027" s="91"/>
      <c r="F2027" s="91"/>
      <c r="G2027" s="91"/>
      <c r="H2027" s="91"/>
      <c r="I2027" s="106"/>
      <c r="J2027" s="91"/>
      <c r="K2027" s="91"/>
      <c r="L2027" s="96"/>
      <c r="M2027" s="96"/>
      <c r="N2027" s="123" t="str">
        <f t="shared" ca="1" si="36"/>
        <v/>
      </c>
      <c r="O2027" s="91"/>
      <c r="P2027" s="96"/>
      <c r="Q2027" s="91"/>
      <c r="R2027" s="91"/>
    </row>
    <row r="2028" spans="2:18" ht="15.75" x14ac:dyDescent="0.3">
      <c r="B2028" s="91"/>
      <c r="C2028" s="152"/>
      <c r="D2028" s="91"/>
      <c r="E2028" s="91"/>
      <c r="F2028" s="91"/>
      <c r="G2028" s="91"/>
      <c r="H2028" s="91"/>
      <c r="I2028" s="106"/>
      <c r="J2028" s="91"/>
      <c r="K2028" s="91"/>
      <c r="L2028" s="96"/>
      <c r="M2028" s="96"/>
      <c r="N2028" s="123" t="str">
        <f t="shared" ca="1" si="36"/>
        <v/>
      </c>
      <c r="O2028" s="91"/>
      <c r="P2028" s="96"/>
      <c r="Q2028" s="91"/>
      <c r="R2028" s="91"/>
    </row>
    <row r="2029" spans="2:18" ht="15.75" x14ac:dyDescent="0.3">
      <c r="B2029" s="91"/>
      <c r="C2029" s="152"/>
      <c r="D2029" s="91"/>
      <c r="E2029" s="91"/>
      <c r="F2029" s="91"/>
      <c r="G2029" s="91"/>
      <c r="H2029" s="91"/>
      <c r="I2029" s="106"/>
      <c r="J2029" s="91"/>
      <c r="K2029" s="91"/>
      <c r="L2029" s="96"/>
      <c r="M2029" s="96"/>
      <c r="N2029" s="123" t="str">
        <f t="shared" ca="1" si="36"/>
        <v/>
      </c>
      <c r="O2029" s="91"/>
      <c r="P2029" s="96"/>
      <c r="Q2029" s="91"/>
      <c r="R2029" s="91"/>
    </row>
    <row r="2030" spans="2:18" ht="15.75" x14ac:dyDescent="0.3">
      <c r="B2030" s="91"/>
      <c r="C2030" s="152"/>
      <c r="D2030" s="91"/>
      <c r="E2030" s="91"/>
      <c r="F2030" s="91"/>
      <c r="G2030" s="91"/>
      <c r="H2030" s="91"/>
      <c r="I2030" s="106"/>
      <c r="J2030" s="91"/>
      <c r="K2030" s="91"/>
      <c r="L2030" s="96"/>
      <c r="M2030" s="96"/>
      <c r="N2030" s="123" t="str">
        <f t="shared" ca="1" si="36"/>
        <v/>
      </c>
      <c r="O2030" s="91"/>
      <c r="P2030" s="96"/>
      <c r="Q2030" s="91"/>
      <c r="R2030" s="91"/>
    </row>
    <row r="2031" spans="2:18" ht="15.75" x14ac:dyDescent="0.3">
      <c r="B2031" s="91"/>
      <c r="C2031" s="152"/>
      <c r="D2031" s="91"/>
      <c r="E2031" s="91"/>
      <c r="F2031" s="91"/>
      <c r="G2031" s="91"/>
      <c r="H2031" s="91"/>
      <c r="I2031" s="106"/>
      <c r="J2031" s="91"/>
      <c r="K2031" s="91"/>
      <c r="L2031" s="96"/>
      <c r="M2031" s="96"/>
      <c r="N2031" s="123" t="str">
        <f t="shared" ca="1" si="36"/>
        <v/>
      </c>
      <c r="O2031" s="91"/>
      <c r="P2031" s="96"/>
      <c r="Q2031" s="91"/>
      <c r="R2031" s="91"/>
    </row>
    <row r="2032" spans="2:18" ht="15.75" x14ac:dyDescent="0.3">
      <c r="B2032" s="91"/>
      <c r="C2032" s="152"/>
      <c r="D2032" s="91"/>
      <c r="E2032" s="91"/>
      <c r="F2032" s="91"/>
      <c r="G2032" s="91"/>
      <c r="H2032" s="91"/>
      <c r="I2032" s="106"/>
      <c r="J2032" s="91"/>
      <c r="K2032" s="91"/>
      <c r="L2032" s="96"/>
      <c r="M2032" s="96"/>
      <c r="N2032" s="123" t="str">
        <f t="shared" ca="1" si="36"/>
        <v/>
      </c>
      <c r="O2032" s="91"/>
      <c r="P2032" s="96"/>
      <c r="Q2032" s="91"/>
      <c r="R2032" s="91"/>
    </row>
    <row r="2033" spans="2:18" ht="15.75" x14ac:dyDescent="0.3">
      <c r="B2033" s="91"/>
      <c r="C2033" s="152"/>
      <c r="D2033" s="91"/>
      <c r="E2033" s="91"/>
      <c r="F2033" s="91"/>
      <c r="G2033" s="91"/>
      <c r="H2033" s="91"/>
      <c r="I2033" s="106"/>
      <c r="J2033" s="91"/>
      <c r="K2033" s="91"/>
      <c r="L2033" s="96"/>
      <c r="M2033" s="96"/>
      <c r="N2033" s="123" t="str">
        <f t="shared" ca="1" si="36"/>
        <v/>
      </c>
      <c r="O2033" s="91"/>
      <c r="P2033" s="96"/>
      <c r="Q2033" s="91"/>
      <c r="R2033" s="91"/>
    </row>
    <row r="2034" spans="2:18" ht="15.75" x14ac:dyDescent="0.3">
      <c r="B2034" s="91"/>
      <c r="C2034" s="152"/>
      <c r="D2034" s="91"/>
      <c r="E2034" s="91"/>
      <c r="F2034" s="91"/>
      <c r="G2034" s="91"/>
      <c r="H2034" s="91"/>
      <c r="I2034" s="106"/>
      <c r="J2034" s="91"/>
      <c r="K2034" s="91"/>
      <c r="L2034" s="96"/>
      <c r="M2034" s="96"/>
      <c r="N2034" s="123" t="str">
        <f t="shared" ca="1" si="36"/>
        <v/>
      </c>
      <c r="O2034" s="91"/>
      <c r="P2034" s="96"/>
      <c r="Q2034" s="91"/>
      <c r="R2034" s="91"/>
    </row>
    <row r="2035" spans="2:18" ht="15.75" x14ac:dyDescent="0.3">
      <c r="B2035" s="91"/>
      <c r="C2035" s="152"/>
      <c r="D2035" s="91"/>
      <c r="E2035" s="91"/>
      <c r="F2035" s="91"/>
      <c r="G2035" s="91"/>
      <c r="H2035" s="91"/>
      <c r="I2035" s="106"/>
      <c r="J2035" s="91"/>
      <c r="K2035" s="91"/>
      <c r="L2035" s="96"/>
      <c r="M2035" s="96"/>
      <c r="N2035" s="123" t="str">
        <f t="shared" ca="1" si="36"/>
        <v/>
      </c>
      <c r="O2035" s="91"/>
      <c r="P2035" s="96"/>
      <c r="Q2035" s="91"/>
      <c r="R2035" s="91"/>
    </row>
    <row r="2036" spans="2:18" ht="15.75" x14ac:dyDescent="0.3">
      <c r="B2036" s="91"/>
      <c r="C2036" s="152"/>
      <c r="D2036" s="91"/>
      <c r="E2036" s="91"/>
      <c r="F2036" s="91"/>
      <c r="G2036" s="91"/>
      <c r="H2036" s="91"/>
      <c r="I2036" s="106"/>
      <c r="J2036" s="91"/>
      <c r="K2036" s="91"/>
      <c r="L2036" s="96"/>
      <c r="M2036" s="96"/>
      <c r="N2036" s="123" t="str">
        <f t="shared" ca="1" si="36"/>
        <v/>
      </c>
      <c r="O2036" s="91"/>
      <c r="P2036" s="96"/>
      <c r="Q2036" s="91"/>
      <c r="R2036" s="91"/>
    </row>
    <row r="2037" spans="2:18" ht="15.75" x14ac:dyDescent="0.3">
      <c r="B2037" s="91"/>
      <c r="C2037" s="152"/>
      <c r="D2037" s="91"/>
      <c r="E2037" s="91"/>
      <c r="F2037" s="91"/>
      <c r="G2037" s="91"/>
      <c r="H2037" s="91"/>
      <c r="I2037" s="106"/>
      <c r="J2037" s="91"/>
      <c r="K2037" s="91"/>
      <c r="L2037" s="96"/>
      <c r="M2037" s="96"/>
      <c r="N2037" s="123" t="str">
        <f t="shared" ca="1" si="36"/>
        <v/>
      </c>
      <c r="O2037" s="91"/>
      <c r="P2037" s="96"/>
      <c r="Q2037" s="91"/>
      <c r="R2037" s="91"/>
    </row>
    <row r="2038" spans="2:18" ht="15.75" x14ac:dyDescent="0.3">
      <c r="B2038" s="91"/>
      <c r="C2038" s="152"/>
      <c r="D2038" s="91"/>
      <c r="E2038" s="91"/>
      <c r="F2038" s="91"/>
      <c r="G2038" s="91"/>
      <c r="H2038" s="91"/>
      <c r="I2038" s="106"/>
      <c r="J2038" s="91"/>
      <c r="K2038" s="91"/>
      <c r="L2038" s="96"/>
      <c r="M2038" s="96"/>
      <c r="N2038" s="123" t="str">
        <f t="shared" ca="1" si="36"/>
        <v/>
      </c>
      <c r="O2038" s="91"/>
      <c r="P2038" s="96"/>
      <c r="Q2038" s="91"/>
      <c r="R2038" s="91"/>
    </row>
    <row r="2039" spans="2:18" ht="15.75" x14ac:dyDescent="0.3">
      <c r="B2039" s="91"/>
      <c r="C2039" s="152"/>
      <c r="D2039" s="91"/>
      <c r="E2039" s="91"/>
      <c r="F2039" s="91"/>
      <c r="G2039" s="91"/>
      <c r="H2039" s="91"/>
      <c r="I2039" s="106"/>
      <c r="J2039" s="91"/>
      <c r="K2039" s="91"/>
      <c r="L2039" s="96"/>
      <c r="M2039" s="96"/>
      <c r="N2039" s="123" t="str">
        <f t="shared" ca="1" si="36"/>
        <v/>
      </c>
      <c r="O2039" s="91"/>
      <c r="P2039" s="96"/>
      <c r="Q2039" s="91"/>
      <c r="R2039" s="91"/>
    </row>
    <row r="2040" spans="2:18" ht="15.75" x14ac:dyDescent="0.3">
      <c r="B2040" s="91"/>
      <c r="C2040" s="152"/>
      <c r="D2040" s="91"/>
      <c r="E2040" s="91"/>
      <c r="F2040" s="91"/>
      <c r="G2040" s="91"/>
      <c r="H2040" s="91"/>
      <c r="I2040" s="106"/>
      <c r="J2040" s="91"/>
      <c r="K2040" s="91"/>
      <c r="L2040" s="96"/>
      <c r="M2040" s="96"/>
      <c r="N2040" s="123" t="str">
        <f t="shared" ca="1" si="36"/>
        <v/>
      </c>
      <c r="O2040" s="91"/>
      <c r="P2040" s="96"/>
      <c r="Q2040" s="91"/>
      <c r="R2040" s="91"/>
    </row>
    <row r="2041" spans="2:18" ht="15.75" x14ac:dyDescent="0.3">
      <c r="B2041" s="91"/>
      <c r="C2041" s="152"/>
      <c r="D2041" s="91"/>
      <c r="E2041" s="91"/>
      <c r="F2041" s="91"/>
      <c r="G2041" s="91"/>
      <c r="H2041" s="91"/>
      <c r="I2041" s="106"/>
      <c r="J2041" s="91"/>
      <c r="K2041" s="91"/>
      <c r="L2041" s="96"/>
      <c r="M2041" s="96"/>
      <c r="N2041" s="123" t="str">
        <f t="shared" ca="1" si="36"/>
        <v/>
      </c>
      <c r="O2041" s="91"/>
      <c r="P2041" s="96"/>
      <c r="Q2041" s="91"/>
      <c r="R2041" s="91"/>
    </row>
    <row r="2042" spans="2:18" ht="15.75" x14ac:dyDescent="0.3">
      <c r="B2042" s="91"/>
      <c r="C2042" s="152"/>
      <c r="D2042" s="91"/>
      <c r="E2042" s="91"/>
      <c r="F2042" s="91"/>
      <c r="G2042" s="91"/>
      <c r="H2042" s="91"/>
      <c r="I2042" s="106"/>
      <c r="J2042" s="91"/>
      <c r="K2042" s="91"/>
      <c r="L2042" s="96"/>
      <c r="M2042" s="96"/>
      <c r="N2042" s="123" t="str">
        <f t="shared" ca="1" si="36"/>
        <v/>
      </c>
      <c r="O2042" s="91"/>
      <c r="P2042" s="96"/>
      <c r="Q2042" s="91"/>
      <c r="R2042" s="91"/>
    </row>
    <row r="2043" spans="2:18" ht="15.75" x14ac:dyDescent="0.3">
      <c r="B2043" s="91"/>
      <c r="C2043" s="152"/>
      <c r="D2043" s="91"/>
      <c r="E2043" s="91"/>
      <c r="F2043" s="91"/>
      <c r="G2043" s="91"/>
      <c r="H2043" s="91"/>
      <c r="I2043" s="106"/>
      <c r="J2043" s="91"/>
      <c r="K2043" s="91"/>
      <c r="L2043" s="96"/>
      <c r="M2043" s="96"/>
      <c r="N2043" s="123" t="str">
        <f t="shared" ca="1" si="36"/>
        <v/>
      </c>
      <c r="O2043" s="91"/>
      <c r="P2043" s="96"/>
      <c r="Q2043" s="91"/>
      <c r="R2043" s="91"/>
    </row>
    <row r="2044" spans="2:18" ht="15.75" x14ac:dyDescent="0.3">
      <c r="B2044" s="91"/>
      <c r="C2044" s="152"/>
      <c r="D2044" s="91"/>
      <c r="E2044" s="91"/>
      <c r="F2044" s="91"/>
      <c r="G2044" s="91"/>
      <c r="H2044" s="91"/>
      <c r="I2044" s="106"/>
      <c r="J2044" s="91"/>
      <c r="K2044" s="91"/>
      <c r="L2044" s="96"/>
      <c r="M2044" s="96"/>
      <c r="N2044" s="123" t="str">
        <f t="shared" ca="1" si="36"/>
        <v/>
      </c>
      <c r="O2044" s="91"/>
      <c r="P2044" s="96"/>
      <c r="Q2044" s="91"/>
      <c r="R2044" s="91"/>
    </row>
    <row r="2045" spans="2:18" ht="15.75" x14ac:dyDescent="0.3">
      <c r="B2045" s="91"/>
      <c r="C2045" s="152"/>
      <c r="D2045" s="91"/>
      <c r="E2045" s="91"/>
      <c r="F2045" s="91"/>
      <c r="G2045" s="91"/>
      <c r="H2045" s="91"/>
      <c r="I2045" s="106"/>
      <c r="J2045" s="91"/>
      <c r="K2045" s="91"/>
      <c r="L2045" s="96"/>
      <c r="M2045" s="96"/>
      <c r="N2045" s="123" t="str">
        <f t="shared" ca="1" si="36"/>
        <v/>
      </c>
      <c r="O2045" s="91"/>
      <c r="P2045" s="96"/>
      <c r="Q2045" s="91"/>
      <c r="R2045" s="91"/>
    </row>
    <row r="2046" spans="2:18" ht="15.75" x14ac:dyDescent="0.3">
      <c r="B2046" s="91"/>
      <c r="C2046" s="152"/>
      <c r="D2046" s="91"/>
      <c r="E2046" s="91"/>
      <c r="F2046" s="91"/>
      <c r="G2046" s="91"/>
      <c r="H2046" s="91"/>
      <c r="I2046" s="106"/>
      <c r="J2046" s="91"/>
      <c r="K2046" s="91"/>
      <c r="L2046" s="96"/>
      <c r="M2046" s="96"/>
      <c r="N2046" s="123" t="str">
        <f t="shared" ca="1" si="36"/>
        <v/>
      </c>
      <c r="O2046" s="91"/>
      <c r="P2046" s="96"/>
      <c r="Q2046" s="91"/>
      <c r="R2046" s="91"/>
    </row>
    <row r="2047" spans="2:18" ht="15.75" x14ac:dyDescent="0.3">
      <c r="B2047" s="91"/>
      <c r="C2047" s="152"/>
      <c r="D2047" s="91"/>
      <c r="E2047" s="91"/>
      <c r="F2047" s="91"/>
      <c r="G2047" s="91"/>
      <c r="H2047" s="91"/>
      <c r="I2047" s="106"/>
      <c r="J2047" s="91"/>
      <c r="K2047" s="91"/>
      <c r="L2047" s="96"/>
      <c r="M2047" s="96"/>
      <c r="N2047" s="123" t="str">
        <f t="shared" ca="1" si="36"/>
        <v/>
      </c>
      <c r="O2047" s="91"/>
      <c r="P2047" s="96"/>
      <c r="Q2047" s="91"/>
      <c r="R2047" s="91"/>
    </row>
    <row r="2048" spans="2:18" ht="15.75" x14ac:dyDescent="0.3">
      <c r="B2048" s="91"/>
      <c r="C2048" s="152"/>
      <c r="D2048" s="91"/>
      <c r="E2048" s="91"/>
      <c r="F2048" s="91"/>
      <c r="G2048" s="91"/>
      <c r="H2048" s="91"/>
      <c r="I2048" s="106"/>
      <c r="J2048" s="91"/>
      <c r="K2048" s="91"/>
      <c r="L2048" s="96"/>
      <c r="M2048" s="96"/>
      <c r="N2048" s="123" t="str">
        <f t="shared" ca="1" si="36"/>
        <v/>
      </c>
      <c r="O2048" s="91"/>
      <c r="P2048" s="96"/>
      <c r="Q2048" s="91"/>
      <c r="R2048" s="91"/>
    </row>
    <row r="2049" spans="2:18" ht="15.75" x14ac:dyDescent="0.3">
      <c r="B2049" s="91"/>
      <c r="C2049" s="152"/>
      <c r="D2049" s="91"/>
      <c r="E2049" s="91"/>
      <c r="F2049" s="91"/>
      <c r="G2049" s="91"/>
      <c r="H2049" s="91"/>
      <c r="I2049" s="106"/>
      <c r="J2049" s="91"/>
      <c r="K2049" s="91"/>
      <c r="L2049" s="96"/>
      <c r="M2049" s="96"/>
      <c r="N2049" s="123" t="str">
        <f t="shared" ca="1" si="36"/>
        <v/>
      </c>
      <c r="O2049" s="91"/>
      <c r="P2049" s="96"/>
      <c r="Q2049" s="91"/>
      <c r="R2049" s="91"/>
    </row>
    <row r="2050" spans="2:18" ht="15.75" x14ac:dyDescent="0.3">
      <c r="B2050" s="91"/>
      <c r="C2050" s="152"/>
      <c r="D2050" s="91"/>
      <c r="E2050" s="91"/>
      <c r="F2050" s="91"/>
      <c r="G2050" s="91"/>
      <c r="H2050" s="91"/>
      <c r="I2050" s="106"/>
      <c r="J2050" s="91"/>
      <c r="K2050" s="91"/>
      <c r="L2050" s="96"/>
      <c r="M2050" s="96"/>
      <c r="N2050" s="123" t="str">
        <f t="shared" ca="1" si="36"/>
        <v/>
      </c>
      <c r="O2050" s="91"/>
      <c r="P2050" s="96"/>
      <c r="Q2050" s="91"/>
      <c r="R2050" s="91"/>
    </row>
    <row r="2051" spans="2:18" ht="15.75" x14ac:dyDescent="0.3">
      <c r="B2051" s="91"/>
      <c r="C2051" s="152"/>
      <c r="D2051" s="91"/>
      <c r="E2051" s="91"/>
      <c r="F2051" s="91"/>
      <c r="G2051" s="91"/>
      <c r="H2051" s="91"/>
      <c r="I2051" s="106"/>
      <c r="J2051" s="91"/>
      <c r="K2051" s="91"/>
      <c r="L2051" s="96"/>
      <c r="M2051" s="96"/>
      <c r="N2051" s="123" t="str">
        <f t="shared" ca="1" si="36"/>
        <v/>
      </c>
      <c r="O2051" s="91"/>
      <c r="P2051" s="96"/>
      <c r="Q2051" s="91"/>
      <c r="R2051" s="91"/>
    </row>
    <row r="2052" spans="2:18" ht="15.75" x14ac:dyDescent="0.3">
      <c r="B2052" s="91"/>
      <c r="C2052" s="152"/>
      <c r="D2052" s="91"/>
      <c r="E2052" s="91"/>
      <c r="F2052" s="91"/>
      <c r="G2052" s="91"/>
      <c r="H2052" s="91"/>
      <c r="I2052" s="106"/>
      <c r="J2052" s="91"/>
      <c r="K2052" s="91"/>
      <c r="L2052" s="96"/>
      <c r="M2052" s="96"/>
      <c r="N2052" s="123" t="str">
        <f t="shared" ca="1" si="36"/>
        <v/>
      </c>
      <c r="O2052" s="91"/>
      <c r="P2052" s="96"/>
      <c r="Q2052" s="91"/>
      <c r="R2052" s="91"/>
    </row>
    <row r="2053" spans="2:18" ht="15.75" x14ac:dyDescent="0.3">
      <c r="B2053" s="91"/>
      <c r="C2053" s="152"/>
      <c r="D2053" s="91"/>
      <c r="E2053" s="91"/>
      <c r="F2053" s="91"/>
      <c r="G2053" s="91"/>
      <c r="H2053" s="91"/>
      <c r="I2053" s="106"/>
      <c r="J2053" s="91"/>
      <c r="K2053" s="91"/>
      <c r="L2053" s="96"/>
      <c r="M2053" s="96"/>
      <c r="N2053" s="123" t="str">
        <f t="shared" ca="1" si="36"/>
        <v/>
      </c>
      <c r="O2053" s="91"/>
      <c r="P2053" s="96"/>
      <c r="Q2053" s="91"/>
      <c r="R2053" s="91"/>
    </row>
    <row r="2054" spans="2:18" ht="15.75" x14ac:dyDescent="0.3">
      <c r="B2054" s="91"/>
      <c r="C2054" s="152"/>
      <c r="D2054" s="91"/>
      <c r="E2054" s="91"/>
      <c r="F2054" s="91"/>
      <c r="G2054" s="91"/>
      <c r="H2054" s="91"/>
      <c r="I2054" s="106"/>
      <c r="J2054" s="91"/>
      <c r="K2054" s="91"/>
      <c r="L2054" s="96"/>
      <c r="M2054" s="96"/>
      <c r="N2054" s="123" t="str">
        <f t="shared" ca="1" si="36"/>
        <v/>
      </c>
      <c r="O2054" s="91"/>
      <c r="P2054" s="96"/>
      <c r="Q2054" s="91"/>
      <c r="R2054" s="91"/>
    </row>
    <row r="2055" spans="2:18" ht="15.75" x14ac:dyDescent="0.3">
      <c r="B2055" s="91"/>
      <c r="C2055" s="152"/>
      <c r="D2055" s="91"/>
      <c r="E2055" s="91"/>
      <c r="F2055" s="91"/>
      <c r="G2055" s="91"/>
      <c r="H2055" s="91"/>
      <c r="I2055" s="106"/>
      <c r="J2055" s="91"/>
      <c r="K2055" s="91"/>
      <c r="L2055" s="96"/>
      <c r="M2055" s="96"/>
      <c r="N2055" s="123" t="str">
        <f t="shared" ca="1" si="36"/>
        <v/>
      </c>
      <c r="O2055" s="91"/>
      <c r="P2055" s="96"/>
      <c r="Q2055" s="91"/>
      <c r="R2055" s="91"/>
    </row>
    <row r="2056" spans="2:18" ht="15.75" x14ac:dyDescent="0.3">
      <c r="B2056" s="91"/>
      <c r="C2056" s="152"/>
      <c r="D2056" s="91"/>
      <c r="E2056" s="91"/>
      <c r="F2056" s="91"/>
      <c r="G2056" s="91"/>
      <c r="H2056" s="91"/>
      <c r="I2056" s="106"/>
      <c r="J2056" s="91"/>
      <c r="K2056" s="91"/>
      <c r="L2056" s="96"/>
      <c r="M2056" s="96"/>
      <c r="N2056" s="123" t="str">
        <f t="shared" ca="1" si="36"/>
        <v/>
      </c>
      <c r="O2056" s="91"/>
      <c r="P2056" s="96"/>
      <c r="Q2056" s="91"/>
      <c r="R2056" s="91"/>
    </row>
    <row r="2057" spans="2:18" ht="15.75" x14ac:dyDescent="0.3">
      <c r="B2057" s="91"/>
      <c r="C2057" s="152"/>
      <c r="D2057" s="91"/>
      <c r="E2057" s="91"/>
      <c r="F2057" s="91"/>
      <c r="G2057" s="91"/>
      <c r="H2057" s="91"/>
      <c r="I2057" s="106"/>
      <c r="J2057" s="91"/>
      <c r="K2057" s="91"/>
      <c r="L2057" s="96"/>
      <c r="M2057" s="96"/>
      <c r="N2057" s="123" t="str">
        <f t="shared" ca="1" si="36"/>
        <v/>
      </c>
      <c r="O2057" s="91"/>
      <c r="P2057" s="96"/>
      <c r="Q2057" s="91"/>
      <c r="R2057" s="91"/>
    </row>
    <row r="2058" spans="2:18" ht="15.75" x14ac:dyDescent="0.3">
      <c r="B2058" s="91"/>
      <c r="C2058" s="152"/>
      <c r="D2058" s="91"/>
      <c r="E2058" s="91"/>
      <c r="F2058" s="91"/>
      <c r="G2058" s="91"/>
      <c r="H2058" s="91"/>
      <c r="I2058" s="106"/>
      <c r="J2058" s="91"/>
      <c r="K2058" s="91"/>
      <c r="L2058" s="96"/>
      <c r="M2058" s="96"/>
      <c r="N2058" s="123" t="str">
        <f t="shared" ca="1" si="36"/>
        <v/>
      </c>
      <c r="O2058" s="91"/>
      <c r="P2058" s="96"/>
      <c r="Q2058" s="91"/>
      <c r="R2058" s="91"/>
    </row>
    <row r="2059" spans="2:18" ht="15.75" x14ac:dyDescent="0.3">
      <c r="B2059" s="91"/>
      <c r="C2059" s="152"/>
      <c r="D2059" s="91"/>
      <c r="E2059" s="91"/>
      <c r="F2059" s="91"/>
      <c r="G2059" s="91"/>
      <c r="H2059" s="91"/>
      <c r="I2059" s="106"/>
      <c r="J2059" s="91"/>
      <c r="K2059" s="91"/>
      <c r="L2059" s="96"/>
      <c r="M2059" s="96"/>
      <c r="N2059" s="123" t="str">
        <f t="shared" ca="1" si="36"/>
        <v/>
      </c>
      <c r="O2059" s="91"/>
      <c r="P2059" s="96"/>
      <c r="Q2059" s="91"/>
      <c r="R2059" s="91"/>
    </row>
    <row r="2060" spans="2:18" ht="15.75" x14ac:dyDescent="0.3">
      <c r="B2060" s="91"/>
      <c r="C2060" s="152"/>
      <c r="D2060" s="91"/>
      <c r="E2060" s="91"/>
      <c r="F2060" s="91"/>
      <c r="G2060" s="91"/>
      <c r="H2060" s="91"/>
      <c r="I2060" s="106"/>
      <c r="J2060" s="91"/>
      <c r="K2060" s="91"/>
      <c r="L2060" s="96"/>
      <c r="M2060" s="96"/>
      <c r="N2060" s="123" t="str">
        <f t="shared" ca="1" si="36"/>
        <v/>
      </c>
      <c r="O2060" s="91"/>
      <c r="P2060" s="96"/>
      <c r="Q2060" s="91"/>
      <c r="R2060" s="91"/>
    </row>
    <row r="2061" spans="2:18" ht="15.75" x14ac:dyDescent="0.3">
      <c r="B2061" s="91"/>
      <c r="C2061" s="152"/>
      <c r="D2061" s="91"/>
      <c r="E2061" s="91"/>
      <c r="F2061" s="91"/>
      <c r="G2061" s="91"/>
      <c r="H2061" s="91"/>
      <c r="I2061" s="106"/>
      <c r="J2061" s="91"/>
      <c r="K2061" s="91"/>
      <c r="L2061" s="96"/>
      <c r="M2061" s="96"/>
      <c r="N2061" s="123" t="str">
        <f t="shared" ca="1" si="36"/>
        <v/>
      </c>
      <c r="O2061" s="91"/>
      <c r="P2061" s="96"/>
      <c r="Q2061" s="91"/>
      <c r="R2061" s="91"/>
    </row>
    <row r="2062" spans="2:18" ht="15.75" x14ac:dyDescent="0.3">
      <c r="B2062" s="91"/>
      <c r="C2062" s="152"/>
      <c r="D2062" s="91"/>
      <c r="E2062" s="91"/>
      <c r="F2062" s="91"/>
      <c r="G2062" s="91"/>
      <c r="H2062" s="91"/>
      <c r="I2062" s="106"/>
      <c r="J2062" s="91"/>
      <c r="K2062" s="91"/>
      <c r="L2062" s="96"/>
      <c r="M2062" s="96"/>
      <c r="N2062" s="123" t="str">
        <f t="shared" ca="1" si="36"/>
        <v/>
      </c>
      <c r="O2062" s="91"/>
      <c r="P2062" s="96"/>
      <c r="Q2062" s="91"/>
      <c r="R2062" s="91"/>
    </row>
    <row r="2063" spans="2:18" ht="15.75" x14ac:dyDescent="0.3">
      <c r="B2063" s="91"/>
      <c r="C2063" s="152"/>
      <c r="D2063" s="91"/>
      <c r="E2063" s="91"/>
      <c r="F2063" s="91"/>
      <c r="G2063" s="91"/>
      <c r="H2063" s="91"/>
      <c r="I2063" s="106"/>
      <c r="J2063" s="91"/>
      <c r="K2063" s="91"/>
      <c r="L2063" s="96"/>
      <c r="M2063" s="96"/>
      <c r="N2063" s="123" t="str">
        <f t="shared" ca="1" si="36"/>
        <v/>
      </c>
      <c r="O2063" s="91"/>
      <c r="P2063" s="96"/>
      <c r="Q2063" s="91"/>
      <c r="R2063" s="91"/>
    </row>
    <row r="2064" spans="2:18" ht="15.75" x14ac:dyDescent="0.3">
      <c r="B2064" s="91"/>
      <c r="C2064" s="152"/>
      <c r="D2064" s="91"/>
      <c r="E2064" s="91"/>
      <c r="F2064" s="91"/>
      <c r="G2064" s="91"/>
      <c r="H2064" s="91"/>
      <c r="I2064" s="106"/>
      <c r="J2064" s="91"/>
      <c r="K2064" s="91"/>
      <c r="L2064" s="96"/>
      <c r="M2064" s="96"/>
      <c r="N2064" s="123" t="str">
        <f t="shared" ca="1" si="36"/>
        <v/>
      </c>
      <c r="O2064" s="91"/>
      <c r="P2064" s="96"/>
      <c r="Q2064" s="91"/>
      <c r="R2064" s="91"/>
    </row>
    <row r="2065" spans="2:18" ht="15.75" x14ac:dyDescent="0.3">
      <c r="B2065" s="91"/>
      <c r="C2065" s="152"/>
      <c r="D2065" s="91"/>
      <c r="E2065" s="91"/>
      <c r="F2065" s="91"/>
      <c r="G2065" s="91"/>
      <c r="H2065" s="91"/>
      <c r="I2065" s="106"/>
      <c r="J2065" s="91"/>
      <c r="K2065" s="91"/>
      <c r="L2065" s="96"/>
      <c r="M2065" s="96"/>
      <c r="N2065" s="123" t="str">
        <f t="shared" ca="1" si="36"/>
        <v/>
      </c>
      <c r="O2065" s="91"/>
      <c r="P2065" s="96"/>
      <c r="Q2065" s="91"/>
      <c r="R2065" s="91"/>
    </row>
    <row r="2066" spans="2:18" ht="15.75" x14ac:dyDescent="0.3">
      <c r="B2066" s="91"/>
      <c r="C2066" s="152"/>
      <c r="D2066" s="91"/>
      <c r="E2066" s="91"/>
      <c r="F2066" s="91"/>
      <c r="G2066" s="91"/>
      <c r="H2066" s="91"/>
      <c r="I2066" s="106"/>
      <c r="J2066" s="91"/>
      <c r="K2066" s="91"/>
      <c r="L2066" s="96"/>
      <c r="M2066" s="96"/>
      <c r="N2066" s="123" t="str">
        <f t="shared" ca="1" si="36"/>
        <v/>
      </c>
      <c r="O2066" s="91"/>
      <c r="P2066" s="96"/>
      <c r="Q2066" s="91"/>
      <c r="R2066" s="91"/>
    </row>
    <row r="2067" spans="2:18" ht="15.75" x14ac:dyDescent="0.3">
      <c r="B2067" s="91"/>
      <c r="C2067" s="152"/>
      <c r="D2067" s="91"/>
      <c r="E2067" s="91"/>
      <c r="F2067" s="91"/>
      <c r="G2067" s="91"/>
      <c r="H2067" s="91"/>
      <c r="I2067" s="106"/>
      <c r="J2067" s="91"/>
      <c r="K2067" s="91"/>
      <c r="L2067" s="96"/>
      <c r="M2067" s="96"/>
      <c r="N2067" s="123" t="str">
        <f t="shared" ca="1" si="36"/>
        <v/>
      </c>
      <c r="O2067" s="91"/>
      <c r="P2067" s="96"/>
      <c r="Q2067" s="91"/>
      <c r="R2067" s="91"/>
    </row>
    <row r="2068" spans="2:18" ht="15.75" x14ac:dyDescent="0.3">
      <c r="B2068" s="91"/>
      <c r="C2068" s="152"/>
      <c r="D2068" s="91"/>
      <c r="E2068" s="91"/>
      <c r="F2068" s="91"/>
      <c r="G2068" s="91"/>
      <c r="H2068" s="91"/>
      <c r="I2068" s="106"/>
      <c r="J2068" s="91"/>
      <c r="K2068" s="91"/>
      <c r="L2068" s="96"/>
      <c r="M2068" s="96"/>
      <c r="N2068" s="123" t="str">
        <f t="shared" ca="1" si="36"/>
        <v/>
      </c>
      <c r="O2068" s="91"/>
      <c r="P2068" s="96"/>
      <c r="Q2068" s="91"/>
      <c r="R2068" s="91"/>
    </row>
    <row r="2069" spans="2:18" ht="15.75" x14ac:dyDescent="0.3">
      <c r="B2069" s="91"/>
      <c r="C2069" s="152"/>
      <c r="D2069" s="91"/>
      <c r="E2069" s="91"/>
      <c r="F2069" s="91"/>
      <c r="G2069" s="91"/>
      <c r="H2069" s="91"/>
      <c r="I2069" s="106"/>
      <c r="J2069" s="91"/>
      <c r="K2069" s="91"/>
      <c r="L2069" s="96"/>
      <c r="M2069" s="96"/>
      <c r="N2069" s="123" t="str">
        <f t="shared" ca="1" si="36"/>
        <v/>
      </c>
      <c r="O2069" s="91"/>
      <c r="P2069" s="96"/>
      <c r="Q2069" s="91"/>
      <c r="R2069" s="91"/>
    </row>
    <row r="2070" spans="2:18" ht="15.75" x14ac:dyDescent="0.3">
      <c r="B2070" s="91"/>
      <c r="C2070" s="152"/>
      <c r="D2070" s="91"/>
      <c r="E2070" s="91"/>
      <c r="F2070" s="91"/>
      <c r="G2070" s="91"/>
      <c r="H2070" s="91"/>
      <c r="I2070" s="106"/>
      <c r="J2070" s="91"/>
      <c r="K2070" s="91"/>
      <c r="L2070" s="96"/>
      <c r="M2070" s="96"/>
      <c r="N2070" s="123" t="str">
        <f t="shared" ca="1" si="36"/>
        <v/>
      </c>
      <c r="O2070" s="91"/>
      <c r="P2070" s="96"/>
      <c r="Q2070" s="91"/>
      <c r="R2070" s="91"/>
    </row>
    <row r="2071" spans="2:18" ht="15.75" x14ac:dyDescent="0.3">
      <c r="B2071" s="91"/>
      <c r="C2071" s="152"/>
      <c r="D2071" s="91"/>
      <c r="E2071" s="91"/>
      <c r="F2071" s="91"/>
      <c r="G2071" s="91"/>
      <c r="H2071" s="91"/>
      <c r="I2071" s="106"/>
      <c r="J2071" s="91"/>
      <c r="K2071" s="91"/>
      <c r="L2071" s="96"/>
      <c r="M2071" s="96"/>
      <c r="N2071" s="123" t="str">
        <f t="shared" ref="N2071:N2134" ca="1" si="37">IF(M2071="","",IF(O2071="Em negociação",IF(TODAY()-L2071&gt;5,"Inativo","Ativo"),IF(O2071="Instalado",IF(IF(K$2=FALSE,I$1,TODAY())&lt;=M2071,"Ativo","Inativo"),IF(O2071="Fechamento",IF(IF(K$2=FALSE,I$1,TODAY())&lt;=M2071,"Ativo","Inativo"),"Inativo"))))</f>
        <v/>
      </c>
      <c r="O2071" s="91"/>
      <c r="P2071" s="96"/>
      <c r="Q2071" s="91"/>
      <c r="R2071" s="91"/>
    </row>
    <row r="2072" spans="2:18" ht="15.75" x14ac:dyDescent="0.3">
      <c r="B2072" s="91"/>
      <c r="C2072" s="152"/>
      <c r="D2072" s="91"/>
      <c r="E2072" s="91"/>
      <c r="F2072" s="91"/>
      <c r="G2072" s="91"/>
      <c r="H2072" s="91"/>
      <c r="I2072" s="106"/>
      <c r="J2072" s="91"/>
      <c r="K2072" s="91"/>
      <c r="L2072" s="96"/>
      <c r="M2072" s="96"/>
      <c r="N2072" s="123" t="str">
        <f t="shared" ca="1" si="37"/>
        <v/>
      </c>
      <c r="O2072" s="91"/>
      <c r="P2072" s="96"/>
      <c r="Q2072" s="91"/>
      <c r="R2072" s="91"/>
    </row>
    <row r="2073" spans="2:18" ht="15.75" x14ac:dyDescent="0.3">
      <c r="B2073" s="91"/>
      <c r="C2073" s="152"/>
      <c r="D2073" s="91"/>
      <c r="E2073" s="91"/>
      <c r="F2073" s="91"/>
      <c r="G2073" s="91"/>
      <c r="H2073" s="91"/>
      <c r="I2073" s="106"/>
      <c r="J2073" s="91"/>
      <c r="K2073" s="91"/>
      <c r="L2073" s="96"/>
      <c r="M2073" s="96"/>
      <c r="N2073" s="123" t="str">
        <f t="shared" ca="1" si="37"/>
        <v/>
      </c>
      <c r="O2073" s="91"/>
      <c r="P2073" s="96"/>
      <c r="Q2073" s="91"/>
      <c r="R2073" s="91"/>
    </row>
    <row r="2074" spans="2:18" ht="15.75" x14ac:dyDescent="0.3">
      <c r="B2074" s="91"/>
      <c r="C2074" s="152"/>
      <c r="D2074" s="91"/>
      <c r="E2074" s="91"/>
      <c r="F2074" s="91"/>
      <c r="G2074" s="91"/>
      <c r="H2074" s="91"/>
      <c r="I2074" s="106"/>
      <c r="J2074" s="91"/>
      <c r="K2074" s="91"/>
      <c r="L2074" s="96"/>
      <c r="M2074" s="96"/>
      <c r="N2074" s="123" t="str">
        <f t="shared" ca="1" si="37"/>
        <v/>
      </c>
      <c r="O2074" s="91"/>
      <c r="P2074" s="96"/>
      <c r="Q2074" s="91"/>
      <c r="R2074" s="91"/>
    </row>
    <row r="2075" spans="2:18" ht="15.75" x14ac:dyDescent="0.3">
      <c r="B2075" s="91"/>
      <c r="C2075" s="152"/>
      <c r="D2075" s="91"/>
      <c r="E2075" s="91"/>
      <c r="F2075" s="91"/>
      <c r="G2075" s="91"/>
      <c r="H2075" s="91"/>
      <c r="I2075" s="106"/>
      <c r="J2075" s="91"/>
      <c r="K2075" s="91"/>
      <c r="L2075" s="96"/>
      <c r="M2075" s="96"/>
      <c r="N2075" s="123" t="str">
        <f t="shared" ca="1" si="37"/>
        <v/>
      </c>
      <c r="O2075" s="91"/>
      <c r="P2075" s="96"/>
      <c r="Q2075" s="91"/>
      <c r="R2075" s="91"/>
    </row>
    <row r="2076" spans="2:18" ht="15.75" x14ac:dyDescent="0.3">
      <c r="B2076" s="91"/>
      <c r="C2076" s="152"/>
      <c r="D2076" s="91"/>
      <c r="E2076" s="91"/>
      <c r="F2076" s="91"/>
      <c r="G2076" s="91"/>
      <c r="H2076" s="91"/>
      <c r="I2076" s="106"/>
      <c r="J2076" s="91"/>
      <c r="K2076" s="91"/>
      <c r="L2076" s="96"/>
      <c r="M2076" s="96"/>
      <c r="N2076" s="123" t="str">
        <f t="shared" ca="1" si="37"/>
        <v/>
      </c>
      <c r="O2076" s="91"/>
      <c r="P2076" s="96"/>
      <c r="Q2076" s="91"/>
      <c r="R2076" s="91"/>
    </row>
    <row r="2077" spans="2:18" ht="15.75" x14ac:dyDescent="0.3">
      <c r="B2077" s="91"/>
      <c r="C2077" s="152"/>
      <c r="D2077" s="91"/>
      <c r="E2077" s="91"/>
      <c r="F2077" s="91"/>
      <c r="G2077" s="91"/>
      <c r="H2077" s="91"/>
      <c r="I2077" s="106"/>
      <c r="J2077" s="91"/>
      <c r="K2077" s="91"/>
      <c r="L2077" s="96"/>
      <c r="M2077" s="96"/>
      <c r="N2077" s="123" t="str">
        <f t="shared" ca="1" si="37"/>
        <v/>
      </c>
      <c r="O2077" s="91"/>
      <c r="P2077" s="96"/>
      <c r="Q2077" s="91"/>
      <c r="R2077" s="91"/>
    </row>
    <row r="2078" spans="2:18" ht="15.75" x14ac:dyDescent="0.3">
      <c r="B2078" s="91"/>
      <c r="C2078" s="152"/>
      <c r="D2078" s="91"/>
      <c r="E2078" s="91"/>
      <c r="F2078" s="91"/>
      <c r="G2078" s="91"/>
      <c r="H2078" s="91"/>
      <c r="I2078" s="106"/>
      <c r="J2078" s="91"/>
      <c r="K2078" s="91"/>
      <c r="L2078" s="96"/>
      <c r="M2078" s="96"/>
      <c r="N2078" s="123" t="str">
        <f t="shared" ca="1" si="37"/>
        <v/>
      </c>
      <c r="O2078" s="91"/>
      <c r="P2078" s="96"/>
      <c r="Q2078" s="91"/>
      <c r="R2078" s="91"/>
    </row>
    <row r="2079" spans="2:18" ht="15.75" x14ac:dyDescent="0.3">
      <c r="B2079" s="91"/>
      <c r="C2079" s="152"/>
      <c r="D2079" s="91"/>
      <c r="E2079" s="91"/>
      <c r="F2079" s="91"/>
      <c r="G2079" s="91"/>
      <c r="H2079" s="91"/>
      <c r="I2079" s="106"/>
      <c r="J2079" s="91"/>
      <c r="K2079" s="91"/>
      <c r="L2079" s="96"/>
      <c r="M2079" s="96"/>
      <c r="N2079" s="123" t="str">
        <f t="shared" ca="1" si="37"/>
        <v/>
      </c>
      <c r="O2079" s="91"/>
      <c r="P2079" s="96"/>
      <c r="Q2079" s="91"/>
      <c r="R2079" s="91"/>
    </row>
    <row r="2080" spans="2:18" ht="15.75" x14ac:dyDescent="0.3">
      <c r="B2080" s="91"/>
      <c r="C2080" s="152"/>
      <c r="D2080" s="91"/>
      <c r="E2080" s="91"/>
      <c r="F2080" s="91"/>
      <c r="G2080" s="91"/>
      <c r="H2080" s="91"/>
      <c r="I2080" s="106"/>
      <c r="J2080" s="91"/>
      <c r="K2080" s="91"/>
      <c r="L2080" s="96"/>
      <c r="M2080" s="96"/>
      <c r="N2080" s="123" t="str">
        <f t="shared" ca="1" si="37"/>
        <v/>
      </c>
      <c r="O2080" s="91"/>
      <c r="P2080" s="96"/>
      <c r="Q2080" s="91"/>
      <c r="R2080" s="91"/>
    </row>
    <row r="2081" spans="2:18" ht="15.75" x14ac:dyDescent="0.3">
      <c r="B2081" s="91"/>
      <c r="C2081" s="152"/>
      <c r="D2081" s="91"/>
      <c r="E2081" s="91"/>
      <c r="F2081" s="91"/>
      <c r="G2081" s="91"/>
      <c r="H2081" s="91"/>
      <c r="I2081" s="106"/>
      <c r="J2081" s="91"/>
      <c r="K2081" s="91"/>
      <c r="L2081" s="96"/>
      <c r="M2081" s="96"/>
      <c r="N2081" s="123" t="str">
        <f t="shared" ca="1" si="37"/>
        <v/>
      </c>
      <c r="O2081" s="91"/>
      <c r="P2081" s="96"/>
      <c r="Q2081" s="91"/>
      <c r="R2081" s="91"/>
    </row>
    <row r="2082" spans="2:18" ht="15.75" x14ac:dyDescent="0.3">
      <c r="B2082" s="91"/>
      <c r="C2082" s="152"/>
      <c r="D2082" s="91"/>
      <c r="E2082" s="91"/>
      <c r="F2082" s="91"/>
      <c r="G2082" s="91"/>
      <c r="H2082" s="91"/>
      <c r="I2082" s="106"/>
      <c r="J2082" s="91"/>
      <c r="K2082" s="91"/>
      <c r="L2082" s="96"/>
      <c r="M2082" s="96"/>
      <c r="N2082" s="123" t="str">
        <f t="shared" ca="1" si="37"/>
        <v/>
      </c>
      <c r="O2082" s="91"/>
      <c r="P2082" s="96"/>
      <c r="Q2082" s="91"/>
      <c r="R2082" s="91"/>
    </row>
    <row r="2083" spans="2:18" ht="15.75" x14ac:dyDescent="0.3">
      <c r="B2083" s="91"/>
      <c r="C2083" s="152"/>
      <c r="D2083" s="91"/>
      <c r="E2083" s="91"/>
      <c r="F2083" s="91"/>
      <c r="G2083" s="91"/>
      <c r="H2083" s="91"/>
      <c r="I2083" s="106"/>
      <c r="J2083" s="91"/>
      <c r="K2083" s="91"/>
      <c r="L2083" s="96"/>
      <c r="M2083" s="96"/>
      <c r="N2083" s="123" t="str">
        <f t="shared" ca="1" si="37"/>
        <v/>
      </c>
      <c r="O2083" s="91"/>
      <c r="P2083" s="96"/>
      <c r="Q2083" s="91"/>
      <c r="R2083" s="91"/>
    </row>
    <row r="2084" spans="2:18" ht="15.75" x14ac:dyDescent="0.3">
      <c r="B2084" s="91"/>
      <c r="C2084" s="152"/>
      <c r="D2084" s="91"/>
      <c r="E2084" s="91"/>
      <c r="F2084" s="91"/>
      <c r="G2084" s="91"/>
      <c r="H2084" s="91"/>
      <c r="I2084" s="106"/>
      <c r="J2084" s="91"/>
      <c r="K2084" s="91"/>
      <c r="L2084" s="96"/>
      <c r="M2084" s="96"/>
      <c r="N2084" s="123" t="str">
        <f t="shared" ca="1" si="37"/>
        <v/>
      </c>
      <c r="O2084" s="91"/>
      <c r="P2084" s="96"/>
      <c r="Q2084" s="91"/>
      <c r="R2084" s="91"/>
    </row>
    <row r="2085" spans="2:18" ht="15.75" x14ac:dyDescent="0.3">
      <c r="B2085" s="91"/>
      <c r="C2085" s="152"/>
      <c r="D2085" s="91"/>
      <c r="E2085" s="91"/>
      <c r="F2085" s="91"/>
      <c r="G2085" s="91"/>
      <c r="H2085" s="91"/>
      <c r="I2085" s="106"/>
      <c r="J2085" s="91"/>
      <c r="K2085" s="91"/>
      <c r="L2085" s="96"/>
      <c r="M2085" s="96"/>
      <c r="N2085" s="123" t="str">
        <f t="shared" ca="1" si="37"/>
        <v/>
      </c>
      <c r="O2085" s="91"/>
      <c r="P2085" s="96"/>
      <c r="Q2085" s="91"/>
      <c r="R2085" s="91"/>
    </row>
    <row r="2086" spans="2:18" ht="15.75" x14ac:dyDescent="0.3">
      <c r="B2086" s="91"/>
      <c r="C2086" s="152"/>
      <c r="D2086" s="91"/>
      <c r="E2086" s="91"/>
      <c r="F2086" s="91"/>
      <c r="G2086" s="91"/>
      <c r="H2086" s="91"/>
      <c r="I2086" s="106"/>
      <c r="J2086" s="91"/>
      <c r="K2086" s="91"/>
      <c r="L2086" s="96"/>
      <c r="M2086" s="96"/>
      <c r="N2086" s="123" t="str">
        <f t="shared" ca="1" si="37"/>
        <v/>
      </c>
      <c r="O2086" s="91"/>
      <c r="P2086" s="96"/>
      <c r="Q2086" s="91"/>
      <c r="R2086" s="91"/>
    </row>
    <row r="2087" spans="2:18" ht="15.75" x14ac:dyDescent="0.3">
      <c r="B2087" s="91"/>
      <c r="C2087" s="152"/>
      <c r="D2087" s="91"/>
      <c r="E2087" s="91"/>
      <c r="F2087" s="91"/>
      <c r="G2087" s="91"/>
      <c r="H2087" s="91"/>
      <c r="I2087" s="106"/>
      <c r="J2087" s="91"/>
      <c r="K2087" s="91"/>
      <c r="L2087" s="96"/>
      <c r="M2087" s="96"/>
      <c r="N2087" s="123" t="str">
        <f t="shared" ca="1" si="37"/>
        <v/>
      </c>
      <c r="O2087" s="91"/>
      <c r="P2087" s="96"/>
      <c r="Q2087" s="91"/>
      <c r="R2087" s="91"/>
    </row>
    <row r="2088" spans="2:18" ht="15.75" x14ac:dyDescent="0.3">
      <c r="B2088" s="91"/>
      <c r="C2088" s="152"/>
      <c r="D2088" s="91"/>
      <c r="E2088" s="91"/>
      <c r="F2088" s="91"/>
      <c r="G2088" s="91"/>
      <c r="H2088" s="91"/>
      <c r="I2088" s="106"/>
      <c r="J2088" s="91"/>
      <c r="K2088" s="91"/>
      <c r="L2088" s="96"/>
      <c r="M2088" s="96"/>
      <c r="N2088" s="123" t="str">
        <f t="shared" ca="1" si="37"/>
        <v/>
      </c>
      <c r="O2088" s="91"/>
      <c r="P2088" s="96"/>
      <c r="Q2088" s="91"/>
      <c r="R2088" s="91"/>
    </row>
    <row r="2089" spans="2:18" ht="15.75" x14ac:dyDescent="0.3">
      <c r="B2089" s="91"/>
      <c r="C2089" s="152"/>
      <c r="D2089" s="91"/>
      <c r="E2089" s="91"/>
      <c r="F2089" s="91"/>
      <c r="G2089" s="91"/>
      <c r="H2089" s="91"/>
      <c r="I2089" s="106"/>
      <c r="J2089" s="91"/>
      <c r="K2089" s="91"/>
      <c r="L2089" s="96"/>
      <c r="M2089" s="96"/>
      <c r="N2089" s="123" t="str">
        <f t="shared" ca="1" si="37"/>
        <v/>
      </c>
      <c r="O2089" s="91"/>
      <c r="P2089" s="96"/>
      <c r="Q2089" s="91"/>
      <c r="R2089" s="91"/>
    </row>
    <row r="2090" spans="2:18" ht="15.75" x14ac:dyDescent="0.3">
      <c r="B2090" s="91"/>
      <c r="C2090" s="152"/>
      <c r="D2090" s="91"/>
      <c r="E2090" s="91"/>
      <c r="F2090" s="91"/>
      <c r="G2090" s="91"/>
      <c r="H2090" s="91"/>
      <c r="I2090" s="106"/>
      <c r="J2090" s="91"/>
      <c r="K2090" s="91"/>
      <c r="L2090" s="96"/>
      <c r="M2090" s="96"/>
      <c r="N2090" s="123" t="str">
        <f t="shared" ca="1" si="37"/>
        <v/>
      </c>
      <c r="O2090" s="91"/>
      <c r="P2090" s="96"/>
      <c r="Q2090" s="91"/>
      <c r="R2090" s="91"/>
    </row>
    <row r="2091" spans="2:18" ht="15.75" x14ac:dyDescent="0.3">
      <c r="B2091" s="91"/>
      <c r="C2091" s="152"/>
      <c r="D2091" s="91"/>
      <c r="E2091" s="91"/>
      <c r="F2091" s="91"/>
      <c r="G2091" s="91"/>
      <c r="H2091" s="91"/>
      <c r="I2091" s="106"/>
      <c r="J2091" s="91"/>
      <c r="K2091" s="91"/>
      <c r="L2091" s="96"/>
      <c r="M2091" s="96"/>
      <c r="N2091" s="123" t="str">
        <f t="shared" ca="1" si="37"/>
        <v/>
      </c>
      <c r="O2091" s="91"/>
      <c r="P2091" s="96"/>
      <c r="Q2091" s="91"/>
      <c r="R2091" s="91"/>
    </row>
    <row r="2092" spans="2:18" ht="15.75" x14ac:dyDescent="0.3">
      <c r="B2092" s="91"/>
      <c r="C2092" s="152"/>
      <c r="D2092" s="91"/>
      <c r="E2092" s="91"/>
      <c r="F2092" s="91"/>
      <c r="G2092" s="91"/>
      <c r="H2092" s="91"/>
      <c r="I2092" s="106"/>
      <c r="J2092" s="91"/>
      <c r="K2092" s="91"/>
      <c r="L2092" s="96"/>
      <c r="M2092" s="96"/>
      <c r="N2092" s="123" t="str">
        <f t="shared" ca="1" si="37"/>
        <v/>
      </c>
      <c r="O2092" s="91"/>
      <c r="P2092" s="96"/>
      <c r="Q2092" s="91"/>
      <c r="R2092" s="91"/>
    </row>
    <row r="2093" spans="2:18" ht="15.75" x14ac:dyDescent="0.3">
      <c r="B2093" s="91"/>
      <c r="C2093" s="152"/>
      <c r="D2093" s="91"/>
      <c r="E2093" s="91"/>
      <c r="F2093" s="91"/>
      <c r="G2093" s="91"/>
      <c r="H2093" s="91"/>
      <c r="I2093" s="106"/>
      <c r="J2093" s="91"/>
      <c r="K2093" s="91"/>
      <c r="L2093" s="96"/>
      <c r="M2093" s="96"/>
      <c r="N2093" s="123" t="str">
        <f t="shared" ca="1" si="37"/>
        <v/>
      </c>
      <c r="O2093" s="91"/>
      <c r="P2093" s="96"/>
      <c r="Q2093" s="91"/>
      <c r="R2093" s="91"/>
    </row>
    <row r="2094" spans="2:18" ht="15.75" x14ac:dyDescent="0.3">
      <c r="B2094" s="91"/>
      <c r="C2094" s="152"/>
      <c r="D2094" s="91"/>
      <c r="E2094" s="91"/>
      <c r="F2094" s="91"/>
      <c r="G2094" s="91"/>
      <c r="H2094" s="91"/>
      <c r="I2094" s="106"/>
      <c r="J2094" s="91"/>
      <c r="K2094" s="91"/>
      <c r="L2094" s="96"/>
      <c r="M2094" s="96"/>
      <c r="N2094" s="123" t="str">
        <f t="shared" ca="1" si="37"/>
        <v/>
      </c>
      <c r="O2094" s="91"/>
      <c r="P2094" s="96"/>
      <c r="Q2094" s="91"/>
      <c r="R2094" s="91"/>
    </row>
    <row r="2095" spans="2:18" ht="15.75" x14ac:dyDescent="0.3">
      <c r="B2095" s="91"/>
      <c r="C2095" s="152"/>
      <c r="D2095" s="91"/>
      <c r="E2095" s="91"/>
      <c r="F2095" s="91"/>
      <c r="G2095" s="91"/>
      <c r="H2095" s="91"/>
      <c r="I2095" s="106"/>
      <c r="J2095" s="91"/>
      <c r="K2095" s="91"/>
      <c r="L2095" s="96"/>
      <c r="M2095" s="96"/>
      <c r="N2095" s="123" t="str">
        <f t="shared" ca="1" si="37"/>
        <v/>
      </c>
      <c r="O2095" s="91"/>
      <c r="P2095" s="96"/>
      <c r="Q2095" s="91"/>
      <c r="R2095" s="91"/>
    </row>
    <row r="2096" spans="2:18" ht="15.75" x14ac:dyDescent="0.3">
      <c r="B2096" s="91"/>
      <c r="C2096" s="152"/>
      <c r="D2096" s="91"/>
      <c r="E2096" s="91"/>
      <c r="F2096" s="91"/>
      <c r="G2096" s="91"/>
      <c r="H2096" s="91"/>
      <c r="I2096" s="106"/>
      <c r="J2096" s="91"/>
      <c r="K2096" s="91"/>
      <c r="L2096" s="96"/>
      <c r="M2096" s="96"/>
      <c r="N2096" s="123" t="str">
        <f t="shared" ca="1" si="37"/>
        <v/>
      </c>
      <c r="O2096" s="91"/>
      <c r="P2096" s="96"/>
      <c r="Q2096" s="91"/>
      <c r="R2096" s="91"/>
    </row>
    <row r="2097" spans="2:18" ht="15.75" x14ac:dyDescent="0.3">
      <c r="B2097" s="91"/>
      <c r="C2097" s="152"/>
      <c r="D2097" s="91"/>
      <c r="E2097" s="91"/>
      <c r="F2097" s="91"/>
      <c r="G2097" s="91"/>
      <c r="H2097" s="91"/>
      <c r="I2097" s="106"/>
      <c r="J2097" s="91"/>
      <c r="K2097" s="91"/>
      <c r="L2097" s="96"/>
      <c r="M2097" s="96"/>
      <c r="N2097" s="123" t="str">
        <f t="shared" ca="1" si="37"/>
        <v/>
      </c>
      <c r="O2097" s="91"/>
      <c r="P2097" s="96"/>
      <c r="Q2097" s="91"/>
      <c r="R2097" s="91"/>
    </row>
    <row r="2098" spans="2:18" ht="15.75" x14ac:dyDescent="0.3">
      <c r="B2098" s="91"/>
      <c r="C2098" s="152"/>
      <c r="D2098" s="91"/>
      <c r="E2098" s="91"/>
      <c r="F2098" s="91"/>
      <c r="G2098" s="91"/>
      <c r="H2098" s="91"/>
      <c r="I2098" s="106"/>
      <c r="J2098" s="91"/>
      <c r="K2098" s="91"/>
      <c r="L2098" s="96"/>
      <c r="M2098" s="96"/>
      <c r="N2098" s="123" t="str">
        <f t="shared" ca="1" si="37"/>
        <v/>
      </c>
      <c r="O2098" s="91"/>
      <c r="P2098" s="96"/>
      <c r="Q2098" s="91"/>
      <c r="R2098" s="91"/>
    </row>
    <row r="2099" spans="2:18" ht="15.75" x14ac:dyDescent="0.3">
      <c r="B2099" s="91"/>
      <c r="C2099" s="152"/>
      <c r="D2099" s="91"/>
      <c r="E2099" s="91"/>
      <c r="F2099" s="91"/>
      <c r="G2099" s="91"/>
      <c r="H2099" s="91"/>
      <c r="I2099" s="106"/>
      <c r="J2099" s="91"/>
      <c r="K2099" s="91"/>
      <c r="L2099" s="96"/>
      <c r="M2099" s="96"/>
      <c r="N2099" s="123" t="str">
        <f t="shared" ca="1" si="37"/>
        <v/>
      </c>
      <c r="O2099" s="91"/>
      <c r="P2099" s="96"/>
      <c r="Q2099" s="91"/>
      <c r="R2099" s="91"/>
    </row>
    <row r="2100" spans="2:18" ht="15.75" x14ac:dyDescent="0.3">
      <c r="B2100" s="91"/>
      <c r="C2100" s="152"/>
      <c r="D2100" s="91"/>
      <c r="E2100" s="91"/>
      <c r="F2100" s="91"/>
      <c r="G2100" s="91"/>
      <c r="H2100" s="91"/>
      <c r="I2100" s="106"/>
      <c r="J2100" s="91"/>
      <c r="K2100" s="91"/>
      <c r="L2100" s="96"/>
      <c r="M2100" s="96"/>
      <c r="N2100" s="123" t="str">
        <f t="shared" ca="1" si="37"/>
        <v/>
      </c>
      <c r="O2100" s="91"/>
      <c r="P2100" s="96"/>
      <c r="Q2100" s="91"/>
      <c r="R2100" s="91"/>
    </row>
    <row r="2101" spans="2:18" ht="15.75" x14ac:dyDescent="0.3">
      <c r="B2101" s="91"/>
      <c r="C2101" s="152"/>
      <c r="D2101" s="91"/>
      <c r="E2101" s="91"/>
      <c r="F2101" s="91"/>
      <c r="G2101" s="91"/>
      <c r="H2101" s="91"/>
      <c r="I2101" s="106"/>
      <c r="J2101" s="91"/>
      <c r="K2101" s="91"/>
      <c r="L2101" s="96"/>
      <c r="M2101" s="96"/>
      <c r="N2101" s="123" t="str">
        <f t="shared" ca="1" si="37"/>
        <v/>
      </c>
      <c r="O2101" s="91"/>
      <c r="P2101" s="96"/>
      <c r="Q2101" s="91"/>
      <c r="R2101" s="91"/>
    </row>
    <row r="2102" spans="2:18" ht="15.75" x14ac:dyDescent="0.3">
      <c r="B2102" s="91"/>
      <c r="C2102" s="152"/>
      <c r="D2102" s="91"/>
      <c r="E2102" s="91"/>
      <c r="F2102" s="91"/>
      <c r="G2102" s="91"/>
      <c r="H2102" s="91"/>
      <c r="I2102" s="106"/>
      <c r="J2102" s="91"/>
      <c r="K2102" s="91"/>
      <c r="L2102" s="96"/>
      <c r="M2102" s="96"/>
      <c r="N2102" s="123" t="str">
        <f t="shared" ca="1" si="37"/>
        <v/>
      </c>
      <c r="O2102" s="91"/>
      <c r="P2102" s="96"/>
      <c r="Q2102" s="91"/>
      <c r="R2102" s="91"/>
    </row>
    <row r="2103" spans="2:18" ht="15.75" x14ac:dyDescent="0.3">
      <c r="B2103" s="91"/>
      <c r="C2103" s="152"/>
      <c r="D2103" s="91"/>
      <c r="E2103" s="91"/>
      <c r="F2103" s="91"/>
      <c r="G2103" s="91"/>
      <c r="H2103" s="91"/>
      <c r="I2103" s="106"/>
      <c r="J2103" s="91"/>
      <c r="K2103" s="91"/>
      <c r="L2103" s="96"/>
      <c r="M2103" s="96"/>
      <c r="N2103" s="123" t="str">
        <f t="shared" ca="1" si="37"/>
        <v/>
      </c>
      <c r="O2103" s="91"/>
      <c r="P2103" s="96"/>
      <c r="Q2103" s="91"/>
      <c r="R2103" s="91"/>
    </row>
    <row r="2104" spans="2:18" ht="15.75" x14ac:dyDescent="0.3">
      <c r="B2104" s="91"/>
      <c r="C2104" s="152"/>
      <c r="D2104" s="91"/>
      <c r="E2104" s="91"/>
      <c r="F2104" s="91"/>
      <c r="G2104" s="91"/>
      <c r="H2104" s="91"/>
      <c r="I2104" s="106"/>
      <c r="J2104" s="91"/>
      <c r="K2104" s="91"/>
      <c r="L2104" s="96"/>
      <c r="M2104" s="96"/>
      <c r="N2104" s="123" t="str">
        <f t="shared" ca="1" si="37"/>
        <v/>
      </c>
      <c r="O2104" s="91"/>
      <c r="P2104" s="96"/>
      <c r="Q2104" s="91"/>
      <c r="R2104" s="91"/>
    </row>
    <row r="2105" spans="2:18" ht="15.75" x14ac:dyDescent="0.3">
      <c r="B2105" s="91"/>
      <c r="C2105" s="152"/>
      <c r="D2105" s="91"/>
      <c r="E2105" s="91"/>
      <c r="F2105" s="91"/>
      <c r="G2105" s="91"/>
      <c r="H2105" s="91"/>
      <c r="I2105" s="106"/>
      <c r="J2105" s="91"/>
      <c r="K2105" s="91"/>
      <c r="L2105" s="96"/>
      <c r="M2105" s="96"/>
      <c r="N2105" s="123" t="str">
        <f t="shared" ca="1" si="37"/>
        <v/>
      </c>
      <c r="O2105" s="91"/>
      <c r="P2105" s="96"/>
      <c r="Q2105" s="91"/>
      <c r="R2105" s="91"/>
    </row>
    <row r="2106" spans="2:18" ht="15.75" x14ac:dyDescent="0.3">
      <c r="B2106" s="91"/>
      <c r="C2106" s="152"/>
      <c r="D2106" s="91"/>
      <c r="E2106" s="91"/>
      <c r="F2106" s="91"/>
      <c r="G2106" s="91"/>
      <c r="H2106" s="91"/>
      <c r="I2106" s="106"/>
      <c r="J2106" s="91"/>
      <c r="K2106" s="91"/>
      <c r="L2106" s="96"/>
      <c r="M2106" s="96"/>
      <c r="N2106" s="123" t="str">
        <f t="shared" ca="1" si="37"/>
        <v/>
      </c>
      <c r="O2106" s="91"/>
      <c r="P2106" s="96"/>
      <c r="Q2106" s="91"/>
      <c r="R2106" s="91"/>
    </row>
    <row r="2107" spans="2:18" ht="15.75" x14ac:dyDescent="0.3">
      <c r="B2107" s="91"/>
      <c r="C2107" s="152"/>
      <c r="D2107" s="91"/>
      <c r="E2107" s="91"/>
      <c r="F2107" s="91"/>
      <c r="G2107" s="91"/>
      <c r="H2107" s="91"/>
      <c r="I2107" s="106"/>
      <c r="J2107" s="91"/>
      <c r="K2107" s="91"/>
      <c r="L2107" s="96"/>
      <c r="M2107" s="96"/>
      <c r="N2107" s="123" t="str">
        <f t="shared" ca="1" si="37"/>
        <v/>
      </c>
      <c r="O2107" s="91"/>
      <c r="P2107" s="96"/>
      <c r="Q2107" s="91"/>
      <c r="R2107" s="91"/>
    </row>
    <row r="2108" spans="2:18" ht="15.75" x14ac:dyDescent="0.3">
      <c r="B2108" s="91"/>
      <c r="C2108" s="152"/>
      <c r="D2108" s="91"/>
      <c r="E2108" s="91"/>
      <c r="F2108" s="91"/>
      <c r="G2108" s="91"/>
      <c r="H2108" s="91"/>
      <c r="I2108" s="106"/>
      <c r="J2108" s="91"/>
      <c r="K2108" s="91"/>
      <c r="L2108" s="96"/>
      <c r="M2108" s="96"/>
      <c r="N2108" s="123" t="str">
        <f t="shared" ca="1" si="37"/>
        <v/>
      </c>
      <c r="O2108" s="91"/>
      <c r="P2108" s="96"/>
      <c r="Q2108" s="91"/>
      <c r="R2108" s="91"/>
    </row>
    <row r="2109" spans="2:18" ht="15.75" x14ac:dyDescent="0.3">
      <c r="B2109" s="91"/>
      <c r="C2109" s="152"/>
      <c r="D2109" s="91"/>
      <c r="E2109" s="91"/>
      <c r="F2109" s="91"/>
      <c r="G2109" s="91"/>
      <c r="H2109" s="91"/>
      <c r="I2109" s="106"/>
      <c r="J2109" s="91"/>
      <c r="K2109" s="91"/>
      <c r="L2109" s="96"/>
      <c r="M2109" s="96"/>
      <c r="N2109" s="123" t="str">
        <f t="shared" ca="1" si="37"/>
        <v/>
      </c>
      <c r="O2109" s="91"/>
      <c r="P2109" s="96"/>
      <c r="Q2109" s="91"/>
      <c r="R2109" s="91"/>
    </row>
    <row r="2110" spans="2:18" ht="15.75" x14ac:dyDescent="0.3">
      <c r="B2110" s="91"/>
      <c r="C2110" s="152"/>
      <c r="D2110" s="91"/>
      <c r="E2110" s="91"/>
      <c r="F2110" s="91"/>
      <c r="G2110" s="91"/>
      <c r="H2110" s="91"/>
      <c r="I2110" s="106"/>
      <c r="J2110" s="91"/>
      <c r="K2110" s="91"/>
      <c r="L2110" s="96"/>
      <c r="M2110" s="96"/>
      <c r="N2110" s="123" t="str">
        <f t="shared" ca="1" si="37"/>
        <v/>
      </c>
      <c r="O2110" s="91"/>
      <c r="P2110" s="96"/>
      <c r="Q2110" s="91"/>
      <c r="R2110" s="91"/>
    </row>
    <row r="2111" spans="2:18" ht="15.75" x14ac:dyDescent="0.3">
      <c r="B2111" s="91"/>
      <c r="C2111" s="152"/>
      <c r="D2111" s="91"/>
      <c r="E2111" s="91"/>
      <c r="F2111" s="91"/>
      <c r="G2111" s="91"/>
      <c r="H2111" s="91"/>
      <c r="I2111" s="106"/>
      <c r="J2111" s="91"/>
      <c r="K2111" s="91"/>
      <c r="L2111" s="96"/>
      <c r="M2111" s="96"/>
      <c r="N2111" s="123" t="str">
        <f t="shared" ca="1" si="37"/>
        <v/>
      </c>
      <c r="O2111" s="91"/>
      <c r="P2111" s="96"/>
      <c r="Q2111" s="91"/>
      <c r="R2111" s="91"/>
    </row>
    <row r="2112" spans="2:18" ht="15.75" x14ac:dyDescent="0.3">
      <c r="B2112" s="91"/>
      <c r="C2112" s="152"/>
      <c r="D2112" s="91"/>
      <c r="E2112" s="91"/>
      <c r="F2112" s="91"/>
      <c r="G2112" s="91"/>
      <c r="H2112" s="91"/>
      <c r="I2112" s="106"/>
      <c r="J2112" s="91"/>
      <c r="K2112" s="91"/>
      <c r="L2112" s="96"/>
      <c r="M2112" s="96"/>
      <c r="N2112" s="123" t="str">
        <f t="shared" ca="1" si="37"/>
        <v/>
      </c>
      <c r="O2112" s="91"/>
      <c r="P2112" s="96"/>
      <c r="Q2112" s="91"/>
      <c r="R2112" s="91"/>
    </row>
    <row r="2113" spans="2:18" ht="15.75" x14ac:dyDescent="0.3">
      <c r="B2113" s="91"/>
      <c r="C2113" s="152"/>
      <c r="D2113" s="91"/>
      <c r="E2113" s="91"/>
      <c r="F2113" s="91"/>
      <c r="G2113" s="91"/>
      <c r="H2113" s="91"/>
      <c r="I2113" s="106"/>
      <c r="J2113" s="91"/>
      <c r="K2113" s="91"/>
      <c r="L2113" s="96"/>
      <c r="M2113" s="96"/>
      <c r="N2113" s="123" t="str">
        <f t="shared" ca="1" si="37"/>
        <v/>
      </c>
      <c r="O2113" s="91"/>
      <c r="P2113" s="96"/>
      <c r="Q2113" s="91"/>
      <c r="R2113" s="91"/>
    </row>
    <row r="2114" spans="2:18" ht="15.75" x14ac:dyDescent="0.3">
      <c r="B2114" s="91"/>
      <c r="C2114" s="152"/>
      <c r="D2114" s="91"/>
      <c r="E2114" s="91"/>
      <c r="F2114" s="91"/>
      <c r="G2114" s="91"/>
      <c r="H2114" s="91"/>
      <c r="I2114" s="106"/>
      <c r="J2114" s="91"/>
      <c r="K2114" s="91"/>
      <c r="L2114" s="96"/>
      <c r="M2114" s="96"/>
      <c r="N2114" s="123" t="str">
        <f t="shared" ca="1" si="37"/>
        <v/>
      </c>
      <c r="O2114" s="91"/>
      <c r="P2114" s="96"/>
      <c r="Q2114" s="91"/>
      <c r="R2114" s="91"/>
    </row>
    <row r="2115" spans="2:18" ht="15.75" x14ac:dyDescent="0.3">
      <c r="B2115" s="91"/>
      <c r="C2115" s="152"/>
      <c r="D2115" s="91"/>
      <c r="E2115" s="91"/>
      <c r="F2115" s="91"/>
      <c r="G2115" s="91"/>
      <c r="H2115" s="91"/>
      <c r="I2115" s="106"/>
      <c r="J2115" s="91"/>
      <c r="K2115" s="91"/>
      <c r="L2115" s="96"/>
      <c r="M2115" s="96"/>
      <c r="N2115" s="123" t="str">
        <f t="shared" ca="1" si="37"/>
        <v/>
      </c>
      <c r="O2115" s="91"/>
      <c r="P2115" s="96"/>
      <c r="Q2115" s="91"/>
      <c r="R2115" s="91"/>
    </row>
    <row r="2116" spans="2:18" ht="15.75" x14ac:dyDescent="0.3">
      <c r="B2116" s="91"/>
      <c r="C2116" s="152"/>
      <c r="D2116" s="91"/>
      <c r="E2116" s="91"/>
      <c r="F2116" s="91"/>
      <c r="G2116" s="91"/>
      <c r="H2116" s="91"/>
      <c r="I2116" s="106"/>
      <c r="J2116" s="91"/>
      <c r="K2116" s="91"/>
      <c r="L2116" s="96"/>
      <c r="M2116" s="96"/>
      <c r="N2116" s="123" t="str">
        <f t="shared" ca="1" si="37"/>
        <v/>
      </c>
      <c r="O2116" s="91"/>
      <c r="P2116" s="96"/>
      <c r="Q2116" s="91"/>
      <c r="R2116" s="91"/>
    </row>
    <row r="2117" spans="2:18" ht="15.75" x14ac:dyDescent="0.3">
      <c r="B2117" s="91"/>
      <c r="C2117" s="152"/>
      <c r="D2117" s="91"/>
      <c r="E2117" s="91"/>
      <c r="F2117" s="91"/>
      <c r="G2117" s="91"/>
      <c r="H2117" s="91"/>
      <c r="I2117" s="106"/>
      <c r="J2117" s="91"/>
      <c r="K2117" s="91"/>
      <c r="L2117" s="96"/>
      <c r="M2117" s="96"/>
      <c r="N2117" s="123" t="str">
        <f t="shared" ca="1" si="37"/>
        <v/>
      </c>
      <c r="O2117" s="91"/>
      <c r="P2117" s="96"/>
      <c r="Q2117" s="91"/>
      <c r="R2117" s="91"/>
    </row>
    <row r="2118" spans="2:18" ht="15.75" x14ac:dyDescent="0.3">
      <c r="B2118" s="91"/>
      <c r="C2118" s="152"/>
      <c r="D2118" s="91"/>
      <c r="E2118" s="91"/>
      <c r="F2118" s="91"/>
      <c r="G2118" s="91"/>
      <c r="H2118" s="91"/>
      <c r="I2118" s="106"/>
      <c r="J2118" s="91"/>
      <c r="K2118" s="91"/>
      <c r="L2118" s="96"/>
      <c r="M2118" s="96"/>
      <c r="N2118" s="123" t="str">
        <f t="shared" ca="1" si="37"/>
        <v/>
      </c>
      <c r="O2118" s="91"/>
      <c r="P2118" s="96"/>
      <c r="Q2118" s="91"/>
      <c r="R2118" s="91"/>
    </row>
    <row r="2119" spans="2:18" ht="15.75" x14ac:dyDescent="0.3">
      <c r="B2119" s="91"/>
      <c r="C2119" s="152"/>
      <c r="D2119" s="91"/>
      <c r="E2119" s="91"/>
      <c r="F2119" s="91"/>
      <c r="G2119" s="91"/>
      <c r="H2119" s="91"/>
      <c r="I2119" s="106"/>
      <c r="J2119" s="91"/>
      <c r="K2119" s="91"/>
      <c r="L2119" s="96"/>
      <c r="M2119" s="96"/>
      <c r="N2119" s="123" t="str">
        <f t="shared" ca="1" si="37"/>
        <v/>
      </c>
      <c r="O2119" s="91"/>
      <c r="P2119" s="96"/>
      <c r="Q2119" s="91"/>
      <c r="R2119" s="91"/>
    </row>
    <row r="2120" spans="2:18" ht="15.75" x14ac:dyDescent="0.3">
      <c r="B2120" s="91"/>
      <c r="C2120" s="152"/>
      <c r="D2120" s="91"/>
      <c r="E2120" s="91"/>
      <c r="F2120" s="91"/>
      <c r="G2120" s="91"/>
      <c r="H2120" s="91"/>
      <c r="I2120" s="106"/>
      <c r="J2120" s="91"/>
      <c r="K2120" s="91"/>
      <c r="L2120" s="96"/>
      <c r="M2120" s="96"/>
      <c r="N2120" s="123" t="str">
        <f t="shared" ca="1" si="37"/>
        <v/>
      </c>
      <c r="O2120" s="91"/>
      <c r="P2120" s="96"/>
      <c r="Q2120" s="91"/>
      <c r="R2120" s="91"/>
    </row>
    <row r="2121" spans="2:18" ht="15.75" x14ac:dyDescent="0.3">
      <c r="B2121" s="91"/>
      <c r="C2121" s="152"/>
      <c r="D2121" s="91"/>
      <c r="E2121" s="91"/>
      <c r="F2121" s="91"/>
      <c r="G2121" s="91"/>
      <c r="H2121" s="91"/>
      <c r="I2121" s="106"/>
      <c r="J2121" s="91"/>
      <c r="K2121" s="91"/>
      <c r="L2121" s="96"/>
      <c r="M2121" s="96"/>
      <c r="N2121" s="123" t="str">
        <f t="shared" ca="1" si="37"/>
        <v/>
      </c>
      <c r="O2121" s="91"/>
      <c r="P2121" s="96"/>
      <c r="Q2121" s="91"/>
      <c r="R2121" s="91"/>
    </row>
    <row r="2122" spans="2:18" ht="15.75" x14ac:dyDescent="0.3">
      <c r="B2122" s="91"/>
      <c r="C2122" s="152"/>
      <c r="D2122" s="91"/>
      <c r="E2122" s="91"/>
      <c r="F2122" s="91"/>
      <c r="G2122" s="91"/>
      <c r="H2122" s="91"/>
      <c r="I2122" s="106"/>
      <c r="J2122" s="91"/>
      <c r="K2122" s="91"/>
      <c r="L2122" s="96"/>
      <c r="M2122" s="96"/>
      <c r="N2122" s="123" t="str">
        <f t="shared" ca="1" si="37"/>
        <v/>
      </c>
      <c r="O2122" s="91"/>
      <c r="P2122" s="96"/>
      <c r="Q2122" s="91"/>
      <c r="R2122" s="91"/>
    </row>
    <row r="2123" spans="2:18" ht="15.75" x14ac:dyDescent="0.3">
      <c r="B2123" s="91"/>
      <c r="C2123" s="152"/>
      <c r="D2123" s="91"/>
      <c r="E2123" s="91"/>
      <c r="F2123" s="91"/>
      <c r="G2123" s="91"/>
      <c r="H2123" s="91"/>
      <c r="I2123" s="106"/>
      <c r="J2123" s="91"/>
      <c r="K2123" s="91"/>
      <c r="L2123" s="96"/>
      <c r="M2123" s="96"/>
      <c r="N2123" s="123" t="str">
        <f t="shared" ca="1" si="37"/>
        <v/>
      </c>
      <c r="O2123" s="91"/>
      <c r="P2123" s="96"/>
      <c r="Q2123" s="91"/>
      <c r="R2123" s="91"/>
    </row>
    <row r="2124" spans="2:18" ht="15.75" x14ac:dyDescent="0.3">
      <c r="B2124" s="91"/>
      <c r="C2124" s="152"/>
      <c r="D2124" s="91"/>
      <c r="E2124" s="91"/>
      <c r="F2124" s="91"/>
      <c r="G2124" s="91"/>
      <c r="H2124" s="91"/>
      <c r="I2124" s="106"/>
      <c r="J2124" s="91"/>
      <c r="K2124" s="91"/>
      <c r="L2124" s="96"/>
      <c r="M2124" s="96"/>
      <c r="N2124" s="123" t="str">
        <f t="shared" ca="1" si="37"/>
        <v/>
      </c>
      <c r="O2124" s="91"/>
      <c r="P2124" s="96"/>
      <c r="Q2124" s="91"/>
      <c r="R2124" s="91"/>
    </row>
    <row r="2125" spans="2:18" ht="15.75" x14ac:dyDescent="0.3">
      <c r="B2125" s="91"/>
      <c r="C2125" s="152"/>
      <c r="D2125" s="91"/>
      <c r="E2125" s="91"/>
      <c r="F2125" s="91"/>
      <c r="G2125" s="91"/>
      <c r="H2125" s="91"/>
      <c r="I2125" s="106"/>
      <c r="J2125" s="91"/>
      <c r="K2125" s="91"/>
      <c r="L2125" s="96"/>
      <c r="M2125" s="96"/>
      <c r="N2125" s="123" t="str">
        <f t="shared" ca="1" si="37"/>
        <v/>
      </c>
      <c r="O2125" s="91"/>
      <c r="P2125" s="96"/>
      <c r="Q2125" s="91"/>
      <c r="R2125" s="91"/>
    </row>
    <row r="2126" spans="2:18" ht="15.75" x14ac:dyDescent="0.3">
      <c r="B2126" s="91"/>
      <c r="C2126" s="152"/>
      <c r="D2126" s="91"/>
      <c r="E2126" s="91"/>
      <c r="F2126" s="91"/>
      <c r="G2126" s="91"/>
      <c r="H2126" s="91"/>
      <c r="I2126" s="106"/>
      <c r="J2126" s="91"/>
      <c r="K2126" s="91"/>
      <c r="L2126" s="96"/>
      <c r="M2126" s="96"/>
      <c r="N2126" s="123" t="str">
        <f t="shared" ca="1" si="37"/>
        <v/>
      </c>
      <c r="O2126" s="91"/>
      <c r="P2126" s="96"/>
      <c r="Q2126" s="91"/>
      <c r="R2126" s="91"/>
    </row>
    <row r="2127" spans="2:18" ht="15.75" x14ac:dyDescent="0.3">
      <c r="B2127" s="91"/>
      <c r="C2127" s="152"/>
      <c r="D2127" s="91"/>
      <c r="E2127" s="91"/>
      <c r="F2127" s="91"/>
      <c r="G2127" s="91"/>
      <c r="H2127" s="91"/>
      <c r="I2127" s="106"/>
      <c r="J2127" s="91"/>
      <c r="K2127" s="91"/>
      <c r="L2127" s="96"/>
      <c r="M2127" s="96"/>
      <c r="N2127" s="123" t="str">
        <f t="shared" ca="1" si="37"/>
        <v/>
      </c>
      <c r="O2127" s="91"/>
      <c r="P2127" s="96"/>
      <c r="Q2127" s="91"/>
      <c r="R2127" s="91"/>
    </row>
    <row r="2128" spans="2:18" ht="15.75" x14ac:dyDescent="0.3">
      <c r="B2128" s="91"/>
      <c r="C2128" s="152"/>
      <c r="D2128" s="91"/>
      <c r="E2128" s="91"/>
      <c r="F2128" s="91"/>
      <c r="G2128" s="91"/>
      <c r="H2128" s="91"/>
      <c r="I2128" s="106"/>
      <c r="J2128" s="91"/>
      <c r="K2128" s="91"/>
      <c r="L2128" s="96"/>
      <c r="M2128" s="96"/>
      <c r="N2128" s="123" t="str">
        <f t="shared" ca="1" si="37"/>
        <v/>
      </c>
      <c r="O2128" s="91"/>
      <c r="P2128" s="96"/>
      <c r="Q2128" s="91"/>
      <c r="R2128" s="91"/>
    </row>
    <row r="2129" spans="2:18" ht="15.75" x14ac:dyDescent="0.3">
      <c r="B2129" s="91"/>
      <c r="C2129" s="152"/>
      <c r="D2129" s="91"/>
      <c r="E2129" s="91"/>
      <c r="F2129" s="91"/>
      <c r="G2129" s="91"/>
      <c r="H2129" s="91"/>
      <c r="I2129" s="106"/>
      <c r="J2129" s="91"/>
      <c r="K2129" s="91"/>
      <c r="L2129" s="96"/>
      <c r="M2129" s="96"/>
      <c r="N2129" s="123" t="str">
        <f t="shared" ca="1" si="37"/>
        <v/>
      </c>
      <c r="O2129" s="91"/>
      <c r="P2129" s="96"/>
      <c r="Q2129" s="91"/>
      <c r="R2129" s="91"/>
    </row>
    <row r="2130" spans="2:18" ht="15.75" x14ac:dyDescent="0.3">
      <c r="B2130" s="91"/>
      <c r="C2130" s="152"/>
      <c r="D2130" s="91"/>
      <c r="E2130" s="91"/>
      <c r="F2130" s="91"/>
      <c r="G2130" s="91"/>
      <c r="H2130" s="91"/>
      <c r="I2130" s="106"/>
      <c r="J2130" s="91"/>
      <c r="K2130" s="91"/>
      <c r="L2130" s="96"/>
      <c r="M2130" s="96"/>
      <c r="N2130" s="123" t="str">
        <f t="shared" ca="1" si="37"/>
        <v/>
      </c>
      <c r="O2130" s="91"/>
      <c r="P2130" s="96"/>
      <c r="Q2130" s="91"/>
      <c r="R2130" s="91"/>
    </row>
    <row r="2131" spans="2:18" ht="15.75" x14ac:dyDescent="0.3">
      <c r="B2131" s="91"/>
      <c r="C2131" s="152"/>
      <c r="D2131" s="91"/>
      <c r="E2131" s="91"/>
      <c r="F2131" s="91"/>
      <c r="G2131" s="91"/>
      <c r="H2131" s="91"/>
      <c r="I2131" s="106"/>
      <c r="J2131" s="91"/>
      <c r="K2131" s="91"/>
      <c r="L2131" s="96"/>
      <c r="M2131" s="96"/>
      <c r="N2131" s="123" t="str">
        <f t="shared" ca="1" si="37"/>
        <v/>
      </c>
      <c r="O2131" s="91"/>
      <c r="P2131" s="96"/>
      <c r="Q2131" s="91"/>
      <c r="R2131" s="91"/>
    </row>
    <row r="2132" spans="2:18" ht="15.75" x14ac:dyDescent="0.3">
      <c r="B2132" s="91"/>
      <c r="C2132" s="152"/>
      <c r="D2132" s="91"/>
      <c r="E2132" s="91"/>
      <c r="F2132" s="91"/>
      <c r="G2132" s="91"/>
      <c r="H2132" s="91"/>
      <c r="I2132" s="106"/>
      <c r="J2132" s="91"/>
      <c r="K2132" s="91"/>
      <c r="L2132" s="96"/>
      <c r="M2132" s="96"/>
      <c r="N2132" s="123" t="str">
        <f t="shared" ca="1" si="37"/>
        <v/>
      </c>
      <c r="O2132" s="91"/>
      <c r="P2132" s="96"/>
      <c r="Q2132" s="91"/>
      <c r="R2132" s="91"/>
    </row>
    <row r="2133" spans="2:18" ht="15.75" x14ac:dyDescent="0.3">
      <c r="B2133" s="91"/>
      <c r="C2133" s="152"/>
      <c r="D2133" s="91"/>
      <c r="E2133" s="91"/>
      <c r="F2133" s="91"/>
      <c r="G2133" s="91"/>
      <c r="H2133" s="91"/>
      <c r="I2133" s="106"/>
      <c r="J2133" s="91"/>
      <c r="K2133" s="91"/>
      <c r="L2133" s="96"/>
      <c r="M2133" s="96"/>
      <c r="N2133" s="123" t="str">
        <f t="shared" ca="1" si="37"/>
        <v/>
      </c>
      <c r="O2133" s="91"/>
      <c r="P2133" s="96"/>
      <c r="Q2133" s="91"/>
      <c r="R2133" s="91"/>
    </row>
    <row r="2134" spans="2:18" ht="15.75" x14ac:dyDescent="0.3">
      <c r="B2134" s="91"/>
      <c r="C2134" s="152"/>
      <c r="D2134" s="91"/>
      <c r="E2134" s="91"/>
      <c r="F2134" s="91"/>
      <c r="G2134" s="91"/>
      <c r="H2134" s="91"/>
      <c r="I2134" s="106"/>
      <c r="J2134" s="91"/>
      <c r="K2134" s="91"/>
      <c r="L2134" s="96"/>
      <c r="M2134" s="96"/>
      <c r="N2134" s="123" t="str">
        <f t="shared" ca="1" si="37"/>
        <v/>
      </c>
      <c r="O2134" s="91"/>
      <c r="P2134" s="96"/>
      <c r="Q2134" s="91"/>
      <c r="R2134" s="91"/>
    </row>
    <row r="2135" spans="2:18" ht="15.75" x14ac:dyDescent="0.3">
      <c r="B2135" s="91"/>
      <c r="C2135" s="152"/>
      <c r="D2135" s="91"/>
      <c r="E2135" s="91"/>
      <c r="F2135" s="91"/>
      <c r="G2135" s="91"/>
      <c r="H2135" s="91"/>
      <c r="I2135" s="106"/>
      <c r="J2135" s="91"/>
      <c r="K2135" s="91"/>
      <c r="L2135" s="96"/>
      <c r="M2135" s="96"/>
      <c r="N2135" s="123" t="str">
        <f t="shared" ref="N2135:N2198" ca="1" si="38">IF(M2135="","",IF(O2135="Em negociação",IF(TODAY()-L2135&gt;5,"Inativo","Ativo"),IF(O2135="Instalado",IF(IF(K$2=FALSE,I$1,TODAY())&lt;=M2135,"Ativo","Inativo"),IF(O2135="Fechamento",IF(IF(K$2=FALSE,I$1,TODAY())&lt;=M2135,"Ativo","Inativo"),"Inativo"))))</f>
        <v/>
      </c>
      <c r="O2135" s="91"/>
      <c r="P2135" s="96"/>
      <c r="Q2135" s="91"/>
      <c r="R2135" s="91"/>
    </row>
    <row r="2136" spans="2:18" ht="15.75" x14ac:dyDescent="0.3">
      <c r="B2136" s="91"/>
      <c r="C2136" s="152"/>
      <c r="D2136" s="91"/>
      <c r="E2136" s="91"/>
      <c r="F2136" s="91"/>
      <c r="G2136" s="91"/>
      <c r="H2136" s="91"/>
      <c r="I2136" s="106"/>
      <c r="J2136" s="91"/>
      <c r="K2136" s="91"/>
      <c r="L2136" s="96"/>
      <c r="M2136" s="96"/>
      <c r="N2136" s="123" t="str">
        <f t="shared" ca="1" si="38"/>
        <v/>
      </c>
      <c r="O2136" s="91"/>
      <c r="P2136" s="96"/>
      <c r="Q2136" s="91"/>
      <c r="R2136" s="91"/>
    </row>
    <row r="2137" spans="2:18" ht="15.75" x14ac:dyDescent="0.3">
      <c r="B2137" s="91"/>
      <c r="C2137" s="152"/>
      <c r="D2137" s="91"/>
      <c r="E2137" s="91"/>
      <c r="F2137" s="91"/>
      <c r="G2137" s="91"/>
      <c r="H2137" s="91"/>
      <c r="I2137" s="106"/>
      <c r="J2137" s="91"/>
      <c r="K2137" s="91"/>
      <c r="L2137" s="96"/>
      <c r="M2137" s="96"/>
      <c r="N2137" s="123" t="str">
        <f t="shared" ca="1" si="38"/>
        <v/>
      </c>
      <c r="O2137" s="91"/>
      <c r="P2137" s="96"/>
      <c r="Q2137" s="91"/>
      <c r="R2137" s="91"/>
    </row>
    <row r="2138" spans="2:18" ht="15.75" x14ac:dyDescent="0.3">
      <c r="B2138" s="91"/>
      <c r="C2138" s="152"/>
      <c r="D2138" s="91"/>
      <c r="E2138" s="91"/>
      <c r="F2138" s="91"/>
      <c r="G2138" s="91"/>
      <c r="H2138" s="91"/>
      <c r="I2138" s="106"/>
      <c r="J2138" s="91"/>
      <c r="K2138" s="91"/>
      <c r="L2138" s="96"/>
      <c r="M2138" s="96"/>
      <c r="N2138" s="123" t="str">
        <f t="shared" ca="1" si="38"/>
        <v/>
      </c>
      <c r="O2138" s="91"/>
      <c r="P2138" s="96"/>
      <c r="Q2138" s="91"/>
      <c r="R2138" s="91"/>
    </row>
    <row r="2139" spans="2:18" ht="15.75" x14ac:dyDescent="0.3">
      <c r="B2139" s="91"/>
      <c r="C2139" s="152"/>
      <c r="D2139" s="91"/>
      <c r="E2139" s="91"/>
      <c r="F2139" s="91"/>
      <c r="G2139" s="91"/>
      <c r="H2139" s="91"/>
      <c r="I2139" s="106"/>
      <c r="J2139" s="91"/>
      <c r="K2139" s="91"/>
      <c r="L2139" s="96"/>
      <c r="M2139" s="96"/>
      <c r="N2139" s="123" t="str">
        <f t="shared" ca="1" si="38"/>
        <v/>
      </c>
      <c r="O2139" s="91"/>
      <c r="P2139" s="96"/>
      <c r="Q2139" s="91"/>
      <c r="R2139" s="91"/>
    </row>
    <row r="2140" spans="2:18" ht="15.75" x14ac:dyDescent="0.3">
      <c r="B2140" s="91"/>
      <c r="C2140" s="152"/>
      <c r="D2140" s="91"/>
      <c r="E2140" s="91"/>
      <c r="F2140" s="91"/>
      <c r="G2140" s="91"/>
      <c r="H2140" s="91"/>
      <c r="I2140" s="106"/>
      <c r="J2140" s="91"/>
      <c r="K2140" s="91"/>
      <c r="L2140" s="96"/>
      <c r="M2140" s="96"/>
      <c r="N2140" s="123" t="str">
        <f t="shared" ca="1" si="38"/>
        <v/>
      </c>
      <c r="O2140" s="91"/>
      <c r="P2140" s="96"/>
      <c r="Q2140" s="91"/>
      <c r="R2140" s="91"/>
    </row>
    <row r="2141" spans="2:18" ht="15.75" x14ac:dyDescent="0.3">
      <c r="B2141" s="91"/>
      <c r="C2141" s="152"/>
      <c r="D2141" s="91"/>
      <c r="E2141" s="91"/>
      <c r="F2141" s="91"/>
      <c r="G2141" s="91"/>
      <c r="H2141" s="91"/>
      <c r="I2141" s="106"/>
      <c r="J2141" s="91"/>
      <c r="K2141" s="91"/>
      <c r="L2141" s="96"/>
      <c r="M2141" s="96"/>
      <c r="N2141" s="123" t="str">
        <f t="shared" ca="1" si="38"/>
        <v/>
      </c>
      <c r="O2141" s="91"/>
      <c r="P2141" s="96"/>
      <c r="Q2141" s="91"/>
      <c r="R2141" s="91"/>
    </row>
    <row r="2142" spans="2:18" ht="15.75" x14ac:dyDescent="0.3">
      <c r="B2142" s="91"/>
      <c r="C2142" s="152"/>
      <c r="D2142" s="91"/>
      <c r="E2142" s="91"/>
      <c r="F2142" s="91"/>
      <c r="G2142" s="91"/>
      <c r="H2142" s="91"/>
      <c r="I2142" s="106"/>
      <c r="J2142" s="91"/>
      <c r="K2142" s="91"/>
      <c r="L2142" s="96"/>
      <c r="M2142" s="96"/>
      <c r="N2142" s="123" t="str">
        <f t="shared" ca="1" si="38"/>
        <v/>
      </c>
      <c r="O2142" s="91"/>
      <c r="P2142" s="96"/>
      <c r="Q2142" s="91"/>
      <c r="R2142" s="91"/>
    </row>
    <row r="2143" spans="2:18" ht="15.75" x14ac:dyDescent="0.3">
      <c r="B2143" s="91"/>
      <c r="C2143" s="152"/>
      <c r="D2143" s="91"/>
      <c r="E2143" s="91"/>
      <c r="F2143" s="91"/>
      <c r="G2143" s="91"/>
      <c r="H2143" s="91"/>
      <c r="I2143" s="106"/>
      <c r="J2143" s="91"/>
      <c r="K2143" s="91"/>
      <c r="L2143" s="96"/>
      <c r="M2143" s="96"/>
      <c r="N2143" s="123" t="str">
        <f t="shared" ca="1" si="38"/>
        <v/>
      </c>
      <c r="O2143" s="91"/>
      <c r="P2143" s="96"/>
      <c r="Q2143" s="91"/>
      <c r="R2143" s="91"/>
    </row>
    <row r="2144" spans="2:18" ht="15.75" x14ac:dyDescent="0.3">
      <c r="B2144" s="91"/>
      <c r="C2144" s="152"/>
      <c r="D2144" s="91"/>
      <c r="E2144" s="91"/>
      <c r="F2144" s="91"/>
      <c r="G2144" s="91"/>
      <c r="H2144" s="91"/>
      <c r="I2144" s="106"/>
      <c r="J2144" s="91"/>
      <c r="K2144" s="91"/>
      <c r="L2144" s="96"/>
      <c r="M2144" s="96"/>
      <c r="N2144" s="123" t="str">
        <f t="shared" ca="1" si="38"/>
        <v/>
      </c>
      <c r="O2144" s="91"/>
      <c r="P2144" s="96"/>
      <c r="Q2144" s="91"/>
      <c r="R2144" s="91"/>
    </row>
    <row r="2145" spans="2:18" ht="15.75" x14ac:dyDescent="0.3">
      <c r="B2145" s="91"/>
      <c r="C2145" s="152"/>
      <c r="D2145" s="91"/>
      <c r="E2145" s="91"/>
      <c r="F2145" s="91"/>
      <c r="G2145" s="91"/>
      <c r="H2145" s="91"/>
      <c r="I2145" s="106"/>
      <c r="J2145" s="91"/>
      <c r="K2145" s="91"/>
      <c r="L2145" s="96"/>
      <c r="M2145" s="96"/>
      <c r="N2145" s="123" t="str">
        <f t="shared" ca="1" si="38"/>
        <v/>
      </c>
      <c r="O2145" s="91"/>
      <c r="P2145" s="96"/>
      <c r="Q2145" s="91"/>
      <c r="R2145" s="91"/>
    </row>
    <row r="2146" spans="2:18" ht="15.75" x14ac:dyDescent="0.3">
      <c r="B2146" s="91"/>
      <c r="C2146" s="152"/>
      <c r="D2146" s="91"/>
      <c r="E2146" s="91"/>
      <c r="F2146" s="91"/>
      <c r="G2146" s="91"/>
      <c r="H2146" s="91"/>
      <c r="I2146" s="106"/>
      <c r="J2146" s="91"/>
      <c r="K2146" s="91"/>
      <c r="L2146" s="96"/>
      <c r="M2146" s="96"/>
      <c r="N2146" s="123" t="str">
        <f t="shared" ca="1" si="38"/>
        <v/>
      </c>
      <c r="O2146" s="91"/>
      <c r="P2146" s="96"/>
      <c r="Q2146" s="91"/>
      <c r="R2146" s="91"/>
    </row>
    <row r="2147" spans="2:18" ht="15.75" x14ac:dyDescent="0.3">
      <c r="B2147" s="91"/>
      <c r="C2147" s="152"/>
      <c r="D2147" s="91"/>
      <c r="E2147" s="91"/>
      <c r="F2147" s="91"/>
      <c r="G2147" s="91"/>
      <c r="H2147" s="91"/>
      <c r="I2147" s="106"/>
      <c r="J2147" s="91"/>
      <c r="K2147" s="91"/>
      <c r="L2147" s="96"/>
      <c r="M2147" s="96"/>
      <c r="N2147" s="123" t="str">
        <f t="shared" ca="1" si="38"/>
        <v/>
      </c>
      <c r="O2147" s="91"/>
      <c r="P2147" s="96"/>
      <c r="Q2147" s="91"/>
      <c r="R2147" s="91"/>
    </row>
    <row r="2148" spans="2:18" ht="15.75" x14ac:dyDescent="0.3">
      <c r="B2148" s="91"/>
      <c r="C2148" s="152"/>
      <c r="D2148" s="91"/>
      <c r="E2148" s="91"/>
      <c r="F2148" s="91"/>
      <c r="G2148" s="91"/>
      <c r="H2148" s="91"/>
      <c r="I2148" s="106"/>
      <c r="J2148" s="91"/>
      <c r="K2148" s="91"/>
      <c r="L2148" s="96"/>
      <c r="M2148" s="96"/>
      <c r="N2148" s="123" t="str">
        <f t="shared" ca="1" si="38"/>
        <v/>
      </c>
      <c r="O2148" s="91"/>
      <c r="P2148" s="96"/>
      <c r="Q2148" s="91"/>
      <c r="R2148" s="91"/>
    </row>
    <row r="2149" spans="2:18" ht="15.75" x14ac:dyDescent="0.3">
      <c r="B2149" s="91"/>
      <c r="C2149" s="152"/>
      <c r="D2149" s="91"/>
      <c r="E2149" s="91"/>
      <c r="F2149" s="91"/>
      <c r="G2149" s="91"/>
      <c r="H2149" s="91"/>
      <c r="I2149" s="106"/>
      <c r="J2149" s="91"/>
      <c r="K2149" s="91"/>
      <c r="L2149" s="96"/>
      <c r="M2149" s="96"/>
      <c r="N2149" s="123" t="str">
        <f t="shared" ca="1" si="38"/>
        <v/>
      </c>
      <c r="O2149" s="91"/>
      <c r="P2149" s="96"/>
      <c r="Q2149" s="91"/>
      <c r="R2149" s="91"/>
    </row>
    <row r="2150" spans="2:18" ht="15.75" x14ac:dyDescent="0.3">
      <c r="B2150" s="91"/>
      <c r="C2150" s="152"/>
      <c r="D2150" s="91"/>
      <c r="E2150" s="91"/>
      <c r="F2150" s="91"/>
      <c r="G2150" s="91"/>
      <c r="H2150" s="91"/>
      <c r="I2150" s="106"/>
      <c r="J2150" s="91"/>
      <c r="K2150" s="91"/>
      <c r="L2150" s="96"/>
      <c r="M2150" s="96"/>
      <c r="N2150" s="123" t="str">
        <f t="shared" ca="1" si="38"/>
        <v/>
      </c>
      <c r="O2150" s="91"/>
      <c r="P2150" s="96"/>
      <c r="Q2150" s="91"/>
      <c r="R2150" s="91"/>
    </row>
    <row r="2151" spans="2:18" ht="15.75" x14ac:dyDescent="0.3">
      <c r="B2151" s="91"/>
      <c r="C2151" s="152"/>
      <c r="D2151" s="91"/>
      <c r="E2151" s="91"/>
      <c r="F2151" s="91"/>
      <c r="G2151" s="91"/>
      <c r="H2151" s="91"/>
      <c r="I2151" s="106"/>
      <c r="J2151" s="91"/>
      <c r="K2151" s="91"/>
      <c r="L2151" s="96"/>
      <c r="M2151" s="96"/>
      <c r="N2151" s="123" t="str">
        <f t="shared" ca="1" si="38"/>
        <v/>
      </c>
      <c r="O2151" s="91"/>
      <c r="P2151" s="96"/>
      <c r="Q2151" s="91"/>
      <c r="R2151" s="91"/>
    </row>
    <row r="2152" spans="2:18" ht="15.75" x14ac:dyDescent="0.3">
      <c r="B2152" s="91"/>
      <c r="C2152" s="152"/>
      <c r="D2152" s="91"/>
      <c r="E2152" s="91"/>
      <c r="F2152" s="91"/>
      <c r="G2152" s="91"/>
      <c r="H2152" s="91"/>
      <c r="I2152" s="106"/>
      <c r="J2152" s="91"/>
      <c r="K2152" s="91"/>
      <c r="L2152" s="96"/>
      <c r="M2152" s="96"/>
      <c r="N2152" s="123" t="str">
        <f t="shared" ca="1" si="38"/>
        <v/>
      </c>
      <c r="O2152" s="91"/>
      <c r="P2152" s="96"/>
      <c r="Q2152" s="91"/>
      <c r="R2152" s="91"/>
    </row>
    <row r="2153" spans="2:18" ht="15.75" x14ac:dyDescent="0.3">
      <c r="B2153" s="91"/>
      <c r="C2153" s="152"/>
      <c r="D2153" s="91"/>
      <c r="E2153" s="91"/>
      <c r="F2153" s="91"/>
      <c r="G2153" s="91"/>
      <c r="H2153" s="91"/>
      <c r="I2153" s="106"/>
      <c r="J2153" s="91"/>
      <c r="K2153" s="91"/>
      <c r="L2153" s="96"/>
      <c r="M2153" s="96"/>
      <c r="N2153" s="123" t="str">
        <f t="shared" ca="1" si="38"/>
        <v/>
      </c>
      <c r="O2153" s="91"/>
      <c r="P2153" s="96"/>
      <c r="Q2153" s="91"/>
      <c r="R2153" s="91"/>
    </row>
    <row r="2154" spans="2:18" ht="15.75" x14ac:dyDescent="0.3">
      <c r="B2154" s="91"/>
      <c r="C2154" s="152"/>
      <c r="D2154" s="91"/>
      <c r="E2154" s="91"/>
      <c r="F2154" s="91"/>
      <c r="G2154" s="91"/>
      <c r="H2154" s="91"/>
      <c r="I2154" s="106"/>
      <c r="J2154" s="91"/>
      <c r="K2154" s="91"/>
      <c r="L2154" s="96"/>
      <c r="M2154" s="96"/>
      <c r="N2154" s="123" t="str">
        <f t="shared" ca="1" si="38"/>
        <v/>
      </c>
      <c r="O2154" s="91"/>
      <c r="P2154" s="96"/>
      <c r="Q2154" s="91"/>
      <c r="R2154" s="91"/>
    </row>
    <row r="2155" spans="2:18" ht="15.75" x14ac:dyDescent="0.3">
      <c r="B2155" s="91"/>
      <c r="C2155" s="152"/>
      <c r="D2155" s="91"/>
      <c r="E2155" s="91"/>
      <c r="F2155" s="91"/>
      <c r="G2155" s="91"/>
      <c r="H2155" s="91"/>
      <c r="I2155" s="106"/>
      <c r="J2155" s="91"/>
      <c r="K2155" s="91"/>
      <c r="L2155" s="96"/>
      <c r="M2155" s="96"/>
      <c r="N2155" s="123" t="str">
        <f t="shared" ca="1" si="38"/>
        <v/>
      </c>
      <c r="O2155" s="91"/>
      <c r="P2155" s="96"/>
      <c r="Q2155" s="91"/>
      <c r="R2155" s="91"/>
    </row>
    <row r="2156" spans="2:18" ht="15.75" x14ac:dyDescent="0.3">
      <c r="B2156" s="91"/>
      <c r="C2156" s="152"/>
      <c r="D2156" s="91"/>
      <c r="E2156" s="91"/>
      <c r="F2156" s="91"/>
      <c r="G2156" s="91"/>
      <c r="H2156" s="91"/>
      <c r="I2156" s="106"/>
      <c r="J2156" s="91"/>
      <c r="K2156" s="91"/>
      <c r="L2156" s="96"/>
      <c r="M2156" s="96"/>
      <c r="N2156" s="123" t="str">
        <f t="shared" ca="1" si="38"/>
        <v/>
      </c>
      <c r="O2156" s="91"/>
      <c r="P2156" s="96"/>
      <c r="Q2156" s="91"/>
      <c r="R2156" s="91"/>
    </row>
    <row r="2157" spans="2:18" ht="15.75" x14ac:dyDescent="0.3">
      <c r="B2157" s="91"/>
      <c r="C2157" s="152"/>
      <c r="D2157" s="91"/>
      <c r="E2157" s="91"/>
      <c r="F2157" s="91"/>
      <c r="G2157" s="91"/>
      <c r="H2157" s="91"/>
      <c r="I2157" s="106"/>
      <c r="J2157" s="91"/>
      <c r="K2157" s="91"/>
      <c r="L2157" s="96"/>
      <c r="M2157" s="96"/>
      <c r="N2157" s="123" t="str">
        <f t="shared" ca="1" si="38"/>
        <v/>
      </c>
      <c r="O2157" s="91"/>
      <c r="P2157" s="96"/>
      <c r="Q2157" s="91"/>
      <c r="R2157" s="91"/>
    </row>
    <row r="2158" spans="2:18" ht="15.75" x14ac:dyDescent="0.3">
      <c r="B2158" s="91"/>
      <c r="C2158" s="152"/>
      <c r="D2158" s="91"/>
      <c r="E2158" s="91"/>
      <c r="F2158" s="91"/>
      <c r="G2158" s="91"/>
      <c r="H2158" s="91"/>
      <c r="I2158" s="106"/>
      <c r="J2158" s="91"/>
      <c r="K2158" s="91"/>
      <c r="L2158" s="96"/>
      <c r="M2158" s="96"/>
      <c r="N2158" s="123" t="str">
        <f t="shared" ca="1" si="38"/>
        <v/>
      </c>
      <c r="O2158" s="91"/>
      <c r="P2158" s="96"/>
      <c r="Q2158" s="91"/>
      <c r="R2158" s="91"/>
    </row>
    <row r="2159" spans="2:18" ht="15.75" x14ac:dyDescent="0.3">
      <c r="B2159" s="91"/>
      <c r="C2159" s="152"/>
      <c r="D2159" s="91"/>
      <c r="E2159" s="91"/>
      <c r="F2159" s="91"/>
      <c r="G2159" s="91"/>
      <c r="H2159" s="91"/>
      <c r="I2159" s="106"/>
      <c r="J2159" s="91"/>
      <c r="K2159" s="91"/>
      <c r="L2159" s="96"/>
      <c r="M2159" s="96"/>
      <c r="N2159" s="123" t="str">
        <f t="shared" ca="1" si="38"/>
        <v/>
      </c>
      <c r="O2159" s="91"/>
      <c r="P2159" s="96"/>
      <c r="Q2159" s="91"/>
      <c r="R2159" s="91"/>
    </row>
    <row r="2160" spans="2:18" ht="15.75" x14ac:dyDescent="0.3">
      <c r="B2160" s="91"/>
      <c r="C2160" s="152"/>
      <c r="D2160" s="91"/>
      <c r="E2160" s="91"/>
      <c r="F2160" s="91"/>
      <c r="G2160" s="91"/>
      <c r="H2160" s="91"/>
      <c r="I2160" s="106"/>
      <c r="J2160" s="91"/>
      <c r="K2160" s="91"/>
      <c r="L2160" s="96"/>
      <c r="M2160" s="96"/>
      <c r="N2160" s="123" t="str">
        <f t="shared" ca="1" si="38"/>
        <v/>
      </c>
      <c r="O2160" s="91"/>
      <c r="P2160" s="96"/>
      <c r="Q2160" s="91"/>
      <c r="R2160" s="91"/>
    </row>
    <row r="2161" spans="2:18" ht="15.75" x14ac:dyDescent="0.3">
      <c r="B2161" s="91"/>
      <c r="C2161" s="152"/>
      <c r="D2161" s="91"/>
      <c r="E2161" s="91"/>
      <c r="F2161" s="91"/>
      <c r="G2161" s="91"/>
      <c r="H2161" s="91"/>
      <c r="I2161" s="106"/>
      <c r="J2161" s="91"/>
      <c r="K2161" s="91"/>
      <c r="L2161" s="96"/>
      <c r="M2161" s="96"/>
      <c r="N2161" s="123" t="str">
        <f t="shared" ca="1" si="38"/>
        <v/>
      </c>
      <c r="O2161" s="91"/>
      <c r="P2161" s="96"/>
      <c r="Q2161" s="91"/>
      <c r="R2161" s="91"/>
    </row>
    <row r="2162" spans="2:18" ht="15.75" x14ac:dyDescent="0.3">
      <c r="B2162" s="91"/>
      <c r="C2162" s="152"/>
      <c r="D2162" s="91"/>
      <c r="E2162" s="91"/>
      <c r="F2162" s="91"/>
      <c r="G2162" s="91"/>
      <c r="H2162" s="91"/>
      <c r="I2162" s="106"/>
      <c r="J2162" s="91"/>
      <c r="K2162" s="91"/>
      <c r="L2162" s="96"/>
      <c r="M2162" s="96"/>
      <c r="N2162" s="123" t="str">
        <f t="shared" ca="1" si="38"/>
        <v/>
      </c>
      <c r="O2162" s="91"/>
      <c r="P2162" s="96"/>
      <c r="Q2162" s="91"/>
      <c r="R2162" s="91"/>
    </row>
    <row r="2163" spans="2:18" ht="15.75" x14ac:dyDescent="0.3">
      <c r="B2163" s="91"/>
      <c r="C2163" s="152"/>
      <c r="D2163" s="91"/>
      <c r="E2163" s="91"/>
      <c r="F2163" s="91"/>
      <c r="G2163" s="91"/>
      <c r="H2163" s="91"/>
      <c r="I2163" s="106"/>
      <c r="J2163" s="91"/>
      <c r="K2163" s="91"/>
      <c r="L2163" s="96"/>
      <c r="M2163" s="96"/>
      <c r="N2163" s="123" t="str">
        <f t="shared" ca="1" si="38"/>
        <v/>
      </c>
      <c r="O2163" s="91"/>
      <c r="P2163" s="96"/>
      <c r="Q2163" s="91"/>
      <c r="R2163" s="91"/>
    </row>
    <row r="2164" spans="2:18" ht="15.75" x14ac:dyDescent="0.3">
      <c r="B2164" s="91"/>
      <c r="C2164" s="152"/>
      <c r="D2164" s="91"/>
      <c r="E2164" s="91"/>
      <c r="F2164" s="91"/>
      <c r="G2164" s="91"/>
      <c r="H2164" s="91"/>
      <c r="I2164" s="106"/>
      <c r="J2164" s="91"/>
      <c r="K2164" s="91"/>
      <c r="L2164" s="96"/>
      <c r="M2164" s="96"/>
      <c r="N2164" s="123" t="str">
        <f t="shared" ca="1" si="38"/>
        <v/>
      </c>
      <c r="O2164" s="91"/>
      <c r="P2164" s="96"/>
      <c r="Q2164" s="91"/>
      <c r="R2164" s="91"/>
    </row>
    <row r="2165" spans="2:18" ht="15.75" x14ac:dyDescent="0.3">
      <c r="B2165" s="91"/>
      <c r="C2165" s="152"/>
      <c r="D2165" s="91"/>
      <c r="E2165" s="91"/>
      <c r="F2165" s="91"/>
      <c r="G2165" s="91"/>
      <c r="H2165" s="91"/>
      <c r="I2165" s="106"/>
      <c r="J2165" s="91"/>
      <c r="K2165" s="91"/>
      <c r="L2165" s="96"/>
      <c r="M2165" s="96"/>
      <c r="N2165" s="123" t="str">
        <f t="shared" ca="1" si="38"/>
        <v/>
      </c>
      <c r="O2165" s="91"/>
      <c r="P2165" s="96"/>
      <c r="Q2165" s="91"/>
      <c r="R2165" s="91"/>
    </row>
    <row r="2166" spans="2:18" ht="15.75" x14ac:dyDescent="0.3">
      <c r="B2166" s="91"/>
      <c r="C2166" s="152"/>
      <c r="D2166" s="91"/>
      <c r="E2166" s="91"/>
      <c r="F2166" s="91"/>
      <c r="G2166" s="91"/>
      <c r="H2166" s="91"/>
      <c r="I2166" s="106"/>
      <c r="J2166" s="91"/>
      <c r="K2166" s="91"/>
      <c r="L2166" s="96"/>
      <c r="M2166" s="96"/>
      <c r="N2166" s="123" t="str">
        <f t="shared" ca="1" si="38"/>
        <v/>
      </c>
      <c r="O2166" s="91"/>
      <c r="P2166" s="96"/>
      <c r="Q2166" s="91"/>
      <c r="R2166" s="91"/>
    </row>
    <row r="2167" spans="2:18" ht="15.75" x14ac:dyDescent="0.3">
      <c r="B2167" s="91"/>
      <c r="C2167" s="152"/>
      <c r="D2167" s="91"/>
      <c r="E2167" s="91"/>
      <c r="F2167" s="91"/>
      <c r="G2167" s="91"/>
      <c r="H2167" s="91"/>
      <c r="I2167" s="106"/>
      <c r="J2167" s="91"/>
      <c r="K2167" s="91"/>
      <c r="L2167" s="96"/>
      <c r="M2167" s="96"/>
      <c r="N2167" s="123" t="str">
        <f t="shared" ca="1" si="38"/>
        <v/>
      </c>
      <c r="O2167" s="91"/>
      <c r="P2167" s="96"/>
      <c r="Q2167" s="91"/>
      <c r="R2167" s="91"/>
    </row>
    <row r="2168" spans="2:18" ht="15.75" x14ac:dyDescent="0.3">
      <c r="B2168" s="91"/>
      <c r="C2168" s="152"/>
      <c r="D2168" s="91"/>
      <c r="E2168" s="91"/>
      <c r="F2168" s="91"/>
      <c r="G2168" s="91"/>
      <c r="H2168" s="91"/>
      <c r="I2168" s="106"/>
      <c r="J2168" s="91"/>
      <c r="K2168" s="91"/>
      <c r="L2168" s="96"/>
      <c r="M2168" s="96"/>
      <c r="N2168" s="123" t="str">
        <f t="shared" ca="1" si="38"/>
        <v/>
      </c>
      <c r="O2168" s="91"/>
      <c r="P2168" s="96"/>
      <c r="Q2168" s="91"/>
      <c r="R2168" s="91"/>
    </row>
    <row r="2169" spans="2:18" ht="15.75" x14ac:dyDescent="0.3">
      <c r="B2169" s="91"/>
      <c r="C2169" s="152"/>
      <c r="D2169" s="91"/>
      <c r="E2169" s="91"/>
      <c r="F2169" s="91"/>
      <c r="G2169" s="91"/>
      <c r="H2169" s="91"/>
      <c r="I2169" s="106"/>
      <c r="J2169" s="91"/>
      <c r="K2169" s="91"/>
      <c r="L2169" s="96"/>
      <c r="M2169" s="96"/>
      <c r="N2169" s="123" t="str">
        <f t="shared" ca="1" si="38"/>
        <v/>
      </c>
      <c r="O2169" s="91"/>
      <c r="P2169" s="96"/>
      <c r="Q2169" s="91"/>
      <c r="R2169" s="91"/>
    </row>
    <row r="2170" spans="2:18" ht="15.75" x14ac:dyDescent="0.3">
      <c r="B2170" s="91"/>
      <c r="C2170" s="152"/>
      <c r="D2170" s="91"/>
      <c r="E2170" s="91"/>
      <c r="F2170" s="91"/>
      <c r="G2170" s="91"/>
      <c r="H2170" s="91"/>
      <c r="I2170" s="106"/>
      <c r="J2170" s="91"/>
      <c r="K2170" s="91"/>
      <c r="L2170" s="96"/>
      <c r="M2170" s="96"/>
      <c r="N2170" s="123" t="str">
        <f t="shared" ca="1" si="38"/>
        <v/>
      </c>
      <c r="O2170" s="91"/>
      <c r="P2170" s="96"/>
      <c r="Q2170" s="91"/>
      <c r="R2170" s="91"/>
    </row>
    <row r="2171" spans="2:18" ht="15.75" x14ac:dyDescent="0.3">
      <c r="B2171" s="91"/>
      <c r="C2171" s="152"/>
      <c r="D2171" s="91"/>
      <c r="E2171" s="91"/>
      <c r="F2171" s="91"/>
      <c r="G2171" s="91"/>
      <c r="H2171" s="91"/>
      <c r="I2171" s="106"/>
      <c r="J2171" s="91"/>
      <c r="K2171" s="91"/>
      <c r="L2171" s="96"/>
      <c r="M2171" s="96"/>
      <c r="N2171" s="123" t="str">
        <f t="shared" ca="1" si="38"/>
        <v/>
      </c>
      <c r="O2171" s="91"/>
      <c r="P2171" s="96"/>
      <c r="Q2171" s="91"/>
      <c r="R2171" s="91"/>
    </row>
    <row r="2172" spans="2:18" ht="15.75" x14ac:dyDescent="0.3">
      <c r="B2172" s="91"/>
      <c r="C2172" s="152"/>
      <c r="D2172" s="91"/>
      <c r="E2172" s="91"/>
      <c r="F2172" s="91"/>
      <c r="G2172" s="91"/>
      <c r="H2172" s="91"/>
      <c r="I2172" s="106"/>
      <c r="J2172" s="91"/>
      <c r="K2172" s="91"/>
      <c r="L2172" s="96"/>
      <c r="M2172" s="96"/>
      <c r="N2172" s="123" t="str">
        <f t="shared" ca="1" si="38"/>
        <v/>
      </c>
      <c r="O2172" s="91"/>
      <c r="P2172" s="96"/>
      <c r="Q2172" s="91"/>
      <c r="R2172" s="91"/>
    </row>
    <row r="2173" spans="2:18" ht="15.75" x14ac:dyDescent="0.3">
      <c r="B2173" s="91"/>
      <c r="C2173" s="152"/>
      <c r="D2173" s="91"/>
      <c r="E2173" s="91"/>
      <c r="F2173" s="91"/>
      <c r="G2173" s="91"/>
      <c r="H2173" s="91"/>
      <c r="I2173" s="106"/>
      <c r="J2173" s="91"/>
      <c r="K2173" s="91"/>
      <c r="L2173" s="96"/>
      <c r="M2173" s="96"/>
      <c r="N2173" s="123" t="str">
        <f t="shared" ca="1" si="38"/>
        <v/>
      </c>
      <c r="O2173" s="91"/>
      <c r="P2173" s="96"/>
      <c r="Q2173" s="91"/>
      <c r="R2173" s="91"/>
    </row>
    <row r="2174" spans="2:18" ht="15.75" x14ac:dyDescent="0.3">
      <c r="B2174" s="91"/>
      <c r="C2174" s="152"/>
      <c r="D2174" s="91"/>
      <c r="E2174" s="91"/>
      <c r="F2174" s="91"/>
      <c r="G2174" s="91"/>
      <c r="H2174" s="91"/>
      <c r="I2174" s="106"/>
      <c r="J2174" s="91"/>
      <c r="K2174" s="91"/>
      <c r="L2174" s="96"/>
      <c r="M2174" s="96"/>
      <c r="N2174" s="123" t="str">
        <f t="shared" ca="1" si="38"/>
        <v/>
      </c>
      <c r="O2174" s="91"/>
      <c r="P2174" s="96"/>
      <c r="Q2174" s="91"/>
      <c r="R2174" s="91"/>
    </row>
    <row r="2175" spans="2:18" ht="15.75" x14ac:dyDescent="0.3">
      <c r="B2175" s="91"/>
      <c r="C2175" s="152"/>
      <c r="D2175" s="91"/>
      <c r="E2175" s="91"/>
      <c r="F2175" s="91"/>
      <c r="G2175" s="91"/>
      <c r="H2175" s="91"/>
      <c r="I2175" s="106"/>
      <c r="J2175" s="91"/>
      <c r="K2175" s="91"/>
      <c r="L2175" s="96"/>
      <c r="M2175" s="96"/>
      <c r="N2175" s="123" t="str">
        <f t="shared" ca="1" si="38"/>
        <v/>
      </c>
      <c r="O2175" s="91"/>
      <c r="P2175" s="96"/>
      <c r="Q2175" s="91"/>
      <c r="R2175" s="91"/>
    </row>
    <row r="2176" spans="2:18" ht="15.75" x14ac:dyDescent="0.3">
      <c r="B2176" s="91"/>
      <c r="C2176" s="152"/>
      <c r="D2176" s="91"/>
      <c r="E2176" s="91"/>
      <c r="F2176" s="91"/>
      <c r="G2176" s="91"/>
      <c r="H2176" s="91"/>
      <c r="I2176" s="106"/>
      <c r="J2176" s="91"/>
      <c r="K2176" s="91"/>
      <c r="L2176" s="96"/>
      <c r="M2176" s="96"/>
      <c r="N2176" s="123" t="str">
        <f t="shared" ca="1" si="38"/>
        <v/>
      </c>
      <c r="O2176" s="91"/>
      <c r="P2176" s="96"/>
      <c r="Q2176" s="91"/>
      <c r="R2176" s="91"/>
    </row>
    <row r="2177" spans="2:18" ht="15.75" x14ac:dyDescent="0.3">
      <c r="B2177" s="91"/>
      <c r="C2177" s="152"/>
      <c r="D2177" s="91"/>
      <c r="E2177" s="91"/>
      <c r="F2177" s="91"/>
      <c r="G2177" s="91"/>
      <c r="H2177" s="91"/>
      <c r="I2177" s="106"/>
      <c r="J2177" s="91"/>
      <c r="K2177" s="91"/>
      <c r="L2177" s="96"/>
      <c r="M2177" s="96"/>
      <c r="N2177" s="123" t="str">
        <f t="shared" ca="1" si="38"/>
        <v/>
      </c>
      <c r="O2177" s="91"/>
      <c r="P2177" s="96"/>
      <c r="Q2177" s="91"/>
      <c r="R2177" s="91"/>
    </row>
    <row r="2178" spans="2:18" ht="15.75" x14ac:dyDescent="0.3">
      <c r="B2178" s="91"/>
      <c r="C2178" s="152"/>
      <c r="D2178" s="91"/>
      <c r="E2178" s="91"/>
      <c r="F2178" s="91"/>
      <c r="G2178" s="91"/>
      <c r="H2178" s="91"/>
      <c r="I2178" s="106"/>
      <c r="J2178" s="91"/>
      <c r="K2178" s="91"/>
      <c r="L2178" s="96"/>
      <c r="M2178" s="96"/>
      <c r="N2178" s="123" t="str">
        <f t="shared" ca="1" si="38"/>
        <v/>
      </c>
      <c r="O2178" s="91"/>
      <c r="P2178" s="96"/>
      <c r="Q2178" s="91"/>
      <c r="R2178" s="91"/>
    </row>
    <row r="2179" spans="2:18" ht="15.75" x14ac:dyDescent="0.3">
      <c r="B2179" s="91"/>
      <c r="C2179" s="152"/>
      <c r="D2179" s="91"/>
      <c r="E2179" s="91"/>
      <c r="F2179" s="91"/>
      <c r="G2179" s="91"/>
      <c r="H2179" s="91"/>
      <c r="I2179" s="106"/>
      <c r="J2179" s="91"/>
      <c r="K2179" s="91"/>
      <c r="L2179" s="96"/>
      <c r="M2179" s="96"/>
      <c r="N2179" s="123" t="str">
        <f t="shared" ca="1" si="38"/>
        <v/>
      </c>
      <c r="O2179" s="91"/>
      <c r="P2179" s="96"/>
      <c r="Q2179" s="91"/>
      <c r="R2179" s="91"/>
    </row>
    <row r="2180" spans="2:18" ht="15.75" x14ac:dyDescent="0.3">
      <c r="B2180" s="91"/>
      <c r="C2180" s="152"/>
      <c r="D2180" s="91"/>
      <c r="E2180" s="91"/>
      <c r="F2180" s="91"/>
      <c r="G2180" s="91"/>
      <c r="H2180" s="91"/>
      <c r="I2180" s="106"/>
      <c r="J2180" s="91"/>
      <c r="K2180" s="91"/>
      <c r="L2180" s="96"/>
      <c r="M2180" s="96"/>
      <c r="N2180" s="123" t="str">
        <f t="shared" ca="1" si="38"/>
        <v/>
      </c>
      <c r="O2180" s="91"/>
      <c r="P2180" s="96"/>
      <c r="Q2180" s="91"/>
      <c r="R2180" s="91"/>
    </row>
    <row r="2181" spans="2:18" ht="15.75" x14ac:dyDescent="0.3">
      <c r="B2181" s="91"/>
      <c r="C2181" s="152"/>
      <c r="D2181" s="91"/>
      <c r="E2181" s="91"/>
      <c r="F2181" s="91"/>
      <c r="G2181" s="91"/>
      <c r="H2181" s="91"/>
      <c r="I2181" s="106"/>
      <c r="J2181" s="91"/>
      <c r="K2181" s="91"/>
      <c r="L2181" s="96"/>
      <c r="M2181" s="96"/>
      <c r="N2181" s="123" t="str">
        <f t="shared" ca="1" si="38"/>
        <v/>
      </c>
      <c r="O2181" s="91"/>
      <c r="P2181" s="96"/>
      <c r="Q2181" s="91"/>
      <c r="R2181" s="91"/>
    </row>
    <row r="2182" spans="2:18" ht="15.75" x14ac:dyDescent="0.3">
      <c r="B2182" s="91"/>
      <c r="C2182" s="152"/>
      <c r="D2182" s="91"/>
      <c r="E2182" s="91"/>
      <c r="F2182" s="91"/>
      <c r="G2182" s="91"/>
      <c r="H2182" s="91"/>
      <c r="I2182" s="106"/>
      <c r="J2182" s="91"/>
      <c r="K2182" s="91"/>
      <c r="L2182" s="96"/>
      <c r="M2182" s="96"/>
      <c r="N2182" s="123" t="str">
        <f t="shared" ca="1" si="38"/>
        <v/>
      </c>
      <c r="O2182" s="91"/>
      <c r="P2182" s="96"/>
      <c r="Q2182" s="91"/>
      <c r="R2182" s="91"/>
    </row>
    <row r="2183" spans="2:18" ht="15.75" x14ac:dyDescent="0.3">
      <c r="B2183" s="91"/>
      <c r="C2183" s="152"/>
      <c r="D2183" s="91"/>
      <c r="E2183" s="91"/>
      <c r="F2183" s="91"/>
      <c r="G2183" s="91"/>
      <c r="H2183" s="91"/>
      <c r="I2183" s="106"/>
      <c r="J2183" s="91"/>
      <c r="K2183" s="91"/>
      <c r="L2183" s="96"/>
      <c r="M2183" s="96"/>
      <c r="N2183" s="123" t="str">
        <f t="shared" ca="1" si="38"/>
        <v/>
      </c>
      <c r="O2183" s="91"/>
      <c r="P2183" s="96"/>
      <c r="Q2183" s="91"/>
      <c r="R2183" s="91"/>
    </row>
    <row r="2184" spans="2:18" ht="15.75" x14ac:dyDescent="0.3">
      <c r="B2184" s="91"/>
      <c r="C2184" s="152"/>
      <c r="D2184" s="91"/>
      <c r="E2184" s="91"/>
      <c r="F2184" s="91"/>
      <c r="G2184" s="91"/>
      <c r="H2184" s="91"/>
      <c r="I2184" s="106"/>
      <c r="J2184" s="91"/>
      <c r="K2184" s="91"/>
      <c r="L2184" s="96"/>
      <c r="M2184" s="96"/>
      <c r="N2184" s="123" t="str">
        <f t="shared" ca="1" si="38"/>
        <v/>
      </c>
      <c r="O2184" s="91"/>
      <c r="P2184" s="96"/>
      <c r="Q2184" s="91"/>
      <c r="R2184" s="91"/>
    </row>
    <row r="2185" spans="2:18" ht="15.75" x14ac:dyDescent="0.3">
      <c r="B2185" s="91"/>
      <c r="C2185" s="152"/>
      <c r="D2185" s="91"/>
      <c r="E2185" s="91"/>
      <c r="F2185" s="91"/>
      <c r="G2185" s="91"/>
      <c r="H2185" s="91"/>
      <c r="I2185" s="106"/>
      <c r="J2185" s="91"/>
      <c r="K2185" s="91"/>
      <c r="L2185" s="96"/>
      <c r="M2185" s="96"/>
      <c r="N2185" s="123" t="str">
        <f t="shared" ca="1" si="38"/>
        <v/>
      </c>
      <c r="O2185" s="91"/>
      <c r="P2185" s="96"/>
      <c r="Q2185" s="91"/>
      <c r="R2185" s="91"/>
    </row>
    <row r="2186" spans="2:18" ht="15.75" x14ac:dyDescent="0.3">
      <c r="B2186" s="91"/>
      <c r="C2186" s="152"/>
      <c r="D2186" s="91"/>
      <c r="E2186" s="91"/>
      <c r="F2186" s="91"/>
      <c r="G2186" s="91"/>
      <c r="H2186" s="91"/>
      <c r="I2186" s="106"/>
      <c r="J2186" s="91"/>
      <c r="K2186" s="91"/>
      <c r="L2186" s="96"/>
      <c r="M2186" s="96"/>
      <c r="N2186" s="123" t="str">
        <f t="shared" ca="1" si="38"/>
        <v/>
      </c>
      <c r="O2186" s="91"/>
      <c r="P2186" s="96"/>
      <c r="Q2186" s="91"/>
      <c r="R2186" s="91"/>
    </row>
    <row r="2187" spans="2:18" ht="15.75" x14ac:dyDescent="0.3">
      <c r="B2187" s="91"/>
      <c r="C2187" s="152"/>
      <c r="D2187" s="91"/>
      <c r="E2187" s="91"/>
      <c r="F2187" s="91"/>
      <c r="G2187" s="91"/>
      <c r="H2187" s="91"/>
      <c r="I2187" s="106"/>
      <c r="J2187" s="91"/>
      <c r="K2187" s="91"/>
      <c r="L2187" s="96"/>
      <c r="M2187" s="96"/>
      <c r="N2187" s="123" t="str">
        <f t="shared" ca="1" si="38"/>
        <v/>
      </c>
      <c r="O2187" s="91"/>
      <c r="P2187" s="96"/>
      <c r="Q2187" s="91"/>
      <c r="R2187" s="91"/>
    </row>
    <row r="2188" spans="2:18" ht="15.75" x14ac:dyDescent="0.3">
      <c r="B2188" s="91"/>
      <c r="C2188" s="152"/>
      <c r="D2188" s="91"/>
      <c r="E2188" s="91"/>
      <c r="F2188" s="91"/>
      <c r="G2188" s="91"/>
      <c r="H2188" s="91"/>
      <c r="I2188" s="106"/>
      <c r="J2188" s="91"/>
      <c r="K2188" s="91"/>
      <c r="L2188" s="96"/>
      <c r="M2188" s="96"/>
      <c r="N2188" s="123" t="str">
        <f t="shared" ca="1" si="38"/>
        <v/>
      </c>
      <c r="O2188" s="91"/>
      <c r="P2188" s="96"/>
      <c r="Q2188" s="91"/>
      <c r="R2188" s="91"/>
    </row>
    <row r="2189" spans="2:18" ht="15.75" x14ac:dyDescent="0.3">
      <c r="B2189" s="91"/>
      <c r="C2189" s="152"/>
      <c r="D2189" s="91"/>
      <c r="E2189" s="91"/>
      <c r="F2189" s="91"/>
      <c r="G2189" s="91"/>
      <c r="H2189" s="91"/>
      <c r="I2189" s="106"/>
      <c r="J2189" s="91"/>
      <c r="K2189" s="91"/>
      <c r="L2189" s="96"/>
      <c r="M2189" s="96"/>
      <c r="N2189" s="123" t="str">
        <f t="shared" ca="1" si="38"/>
        <v/>
      </c>
      <c r="O2189" s="91"/>
      <c r="P2189" s="96"/>
      <c r="Q2189" s="91"/>
      <c r="R2189" s="91"/>
    </row>
    <row r="2190" spans="2:18" ht="15.75" x14ac:dyDescent="0.3">
      <c r="B2190" s="91"/>
      <c r="C2190" s="152"/>
      <c r="D2190" s="91"/>
      <c r="E2190" s="91"/>
      <c r="F2190" s="91"/>
      <c r="G2190" s="91"/>
      <c r="H2190" s="91"/>
      <c r="I2190" s="106"/>
      <c r="J2190" s="91"/>
      <c r="K2190" s="91"/>
      <c r="L2190" s="96"/>
      <c r="M2190" s="96"/>
      <c r="N2190" s="123" t="str">
        <f t="shared" ca="1" si="38"/>
        <v/>
      </c>
      <c r="O2190" s="91"/>
      <c r="P2190" s="96"/>
      <c r="Q2190" s="91"/>
      <c r="R2190" s="91"/>
    </row>
    <row r="2191" spans="2:18" ht="15.75" x14ac:dyDescent="0.3">
      <c r="B2191" s="91"/>
      <c r="C2191" s="152"/>
      <c r="D2191" s="91"/>
      <c r="E2191" s="91"/>
      <c r="F2191" s="91"/>
      <c r="G2191" s="91"/>
      <c r="H2191" s="91"/>
      <c r="I2191" s="106"/>
      <c r="J2191" s="91"/>
      <c r="K2191" s="91"/>
      <c r="L2191" s="96"/>
      <c r="M2191" s="96"/>
      <c r="N2191" s="123" t="str">
        <f t="shared" ca="1" si="38"/>
        <v/>
      </c>
      <c r="O2191" s="91"/>
      <c r="P2191" s="96"/>
      <c r="Q2191" s="91"/>
      <c r="R2191" s="91"/>
    </row>
    <row r="2192" spans="2:18" ht="15.75" x14ac:dyDescent="0.3">
      <c r="B2192" s="91"/>
      <c r="C2192" s="152"/>
      <c r="D2192" s="91"/>
      <c r="E2192" s="91"/>
      <c r="F2192" s="91"/>
      <c r="G2192" s="91"/>
      <c r="H2192" s="91"/>
      <c r="I2192" s="106"/>
      <c r="J2192" s="91"/>
      <c r="K2192" s="91"/>
      <c r="L2192" s="96"/>
      <c r="M2192" s="96"/>
      <c r="N2192" s="123" t="str">
        <f t="shared" ca="1" si="38"/>
        <v/>
      </c>
      <c r="O2192" s="91"/>
      <c r="P2192" s="96"/>
      <c r="Q2192" s="91"/>
      <c r="R2192" s="91"/>
    </row>
    <row r="2193" spans="2:18" ht="15.75" x14ac:dyDescent="0.3">
      <c r="B2193" s="91"/>
      <c r="C2193" s="152"/>
      <c r="D2193" s="91"/>
      <c r="E2193" s="91"/>
      <c r="F2193" s="91"/>
      <c r="G2193" s="91"/>
      <c r="H2193" s="91"/>
      <c r="I2193" s="106"/>
      <c r="J2193" s="91"/>
      <c r="K2193" s="91"/>
      <c r="L2193" s="96"/>
      <c r="M2193" s="96"/>
      <c r="N2193" s="123" t="str">
        <f t="shared" ca="1" si="38"/>
        <v/>
      </c>
      <c r="O2193" s="91"/>
      <c r="P2193" s="96"/>
      <c r="Q2193" s="91"/>
      <c r="R2193" s="91"/>
    </row>
    <row r="2194" spans="2:18" ht="15.75" x14ac:dyDescent="0.3">
      <c r="B2194" s="91"/>
      <c r="C2194" s="152"/>
      <c r="D2194" s="91"/>
      <c r="E2194" s="91"/>
      <c r="F2194" s="91"/>
      <c r="G2194" s="91"/>
      <c r="H2194" s="91"/>
      <c r="I2194" s="106"/>
      <c r="J2194" s="91"/>
      <c r="K2194" s="91"/>
      <c r="L2194" s="96"/>
      <c r="M2194" s="96"/>
      <c r="N2194" s="123" t="str">
        <f t="shared" ca="1" si="38"/>
        <v/>
      </c>
      <c r="O2194" s="91"/>
      <c r="P2194" s="96"/>
      <c r="Q2194" s="91"/>
      <c r="R2194" s="91"/>
    </row>
    <row r="2195" spans="2:18" ht="15.75" x14ac:dyDescent="0.3">
      <c r="B2195" s="91"/>
      <c r="C2195" s="152"/>
      <c r="D2195" s="91"/>
      <c r="E2195" s="91"/>
      <c r="F2195" s="91"/>
      <c r="G2195" s="91"/>
      <c r="H2195" s="91"/>
      <c r="I2195" s="106"/>
      <c r="J2195" s="91"/>
      <c r="K2195" s="91"/>
      <c r="L2195" s="96"/>
      <c r="M2195" s="96"/>
      <c r="N2195" s="123" t="str">
        <f t="shared" ca="1" si="38"/>
        <v/>
      </c>
      <c r="O2195" s="91"/>
      <c r="P2195" s="96"/>
      <c r="Q2195" s="91"/>
      <c r="R2195" s="91"/>
    </row>
    <row r="2196" spans="2:18" ht="15.75" x14ac:dyDescent="0.3">
      <c r="B2196" s="91"/>
      <c r="C2196" s="152"/>
      <c r="D2196" s="91"/>
      <c r="E2196" s="91"/>
      <c r="F2196" s="91"/>
      <c r="G2196" s="91"/>
      <c r="H2196" s="91"/>
      <c r="I2196" s="106"/>
      <c r="J2196" s="91"/>
      <c r="K2196" s="91"/>
      <c r="L2196" s="96"/>
      <c r="M2196" s="96"/>
      <c r="N2196" s="123" t="str">
        <f t="shared" ca="1" si="38"/>
        <v/>
      </c>
      <c r="O2196" s="91"/>
      <c r="P2196" s="96"/>
      <c r="Q2196" s="91"/>
      <c r="R2196" s="91"/>
    </row>
    <row r="2197" spans="2:18" ht="15.75" x14ac:dyDescent="0.3">
      <c r="B2197" s="91"/>
      <c r="C2197" s="152"/>
      <c r="D2197" s="91"/>
      <c r="E2197" s="91"/>
      <c r="F2197" s="91"/>
      <c r="G2197" s="91"/>
      <c r="H2197" s="91"/>
      <c r="I2197" s="106"/>
      <c r="J2197" s="91"/>
      <c r="K2197" s="91"/>
      <c r="L2197" s="96"/>
      <c r="M2197" s="96"/>
      <c r="N2197" s="123" t="str">
        <f t="shared" ca="1" si="38"/>
        <v/>
      </c>
      <c r="O2197" s="91"/>
      <c r="P2197" s="96"/>
      <c r="Q2197" s="91"/>
      <c r="R2197" s="91"/>
    </row>
    <row r="2198" spans="2:18" ht="15.75" x14ac:dyDescent="0.3">
      <c r="B2198" s="91"/>
      <c r="C2198" s="152"/>
      <c r="D2198" s="91"/>
      <c r="E2198" s="91"/>
      <c r="F2198" s="91"/>
      <c r="G2198" s="91"/>
      <c r="H2198" s="91"/>
      <c r="I2198" s="106"/>
      <c r="J2198" s="91"/>
      <c r="K2198" s="91"/>
      <c r="L2198" s="96"/>
      <c r="M2198" s="96"/>
      <c r="N2198" s="123" t="str">
        <f t="shared" ca="1" si="38"/>
        <v/>
      </c>
      <c r="O2198" s="91"/>
      <c r="P2198" s="96"/>
      <c r="Q2198" s="91"/>
      <c r="R2198" s="91"/>
    </row>
    <row r="2199" spans="2:18" ht="15.75" x14ac:dyDescent="0.3">
      <c r="B2199" s="91"/>
      <c r="C2199" s="152"/>
      <c r="D2199" s="91"/>
      <c r="E2199" s="91"/>
      <c r="F2199" s="91"/>
      <c r="G2199" s="91"/>
      <c r="H2199" s="91"/>
      <c r="I2199" s="106"/>
      <c r="J2199" s="91"/>
      <c r="K2199" s="91"/>
      <c r="L2199" s="96"/>
      <c r="M2199" s="96"/>
      <c r="N2199" s="123" t="str">
        <f t="shared" ref="N2199:N2262" ca="1" si="39">IF(M2199="","",IF(O2199="Em negociação",IF(TODAY()-L2199&gt;5,"Inativo","Ativo"),IF(O2199="Instalado",IF(IF(K$2=FALSE,I$1,TODAY())&lt;=M2199,"Ativo","Inativo"),IF(O2199="Fechamento",IF(IF(K$2=FALSE,I$1,TODAY())&lt;=M2199,"Ativo","Inativo"),"Inativo"))))</f>
        <v/>
      </c>
      <c r="O2199" s="91"/>
      <c r="P2199" s="96"/>
      <c r="Q2199" s="91"/>
      <c r="R2199" s="91"/>
    </row>
    <row r="2200" spans="2:18" ht="15.75" x14ac:dyDescent="0.3">
      <c r="B2200" s="91"/>
      <c r="C2200" s="152"/>
      <c r="D2200" s="91"/>
      <c r="E2200" s="91"/>
      <c r="F2200" s="91"/>
      <c r="G2200" s="91"/>
      <c r="H2200" s="91"/>
      <c r="I2200" s="106"/>
      <c r="J2200" s="91"/>
      <c r="K2200" s="91"/>
      <c r="L2200" s="96"/>
      <c r="M2200" s="96"/>
      <c r="N2200" s="123" t="str">
        <f t="shared" ca="1" si="39"/>
        <v/>
      </c>
      <c r="O2200" s="91"/>
      <c r="P2200" s="96"/>
      <c r="Q2200" s="91"/>
      <c r="R2200" s="91"/>
    </row>
    <row r="2201" spans="2:18" ht="15.75" x14ac:dyDescent="0.3">
      <c r="B2201" s="91"/>
      <c r="C2201" s="152"/>
      <c r="D2201" s="91"/>
      <c r="E2201" s="91"/>
      <c r="F2201" s="91"/>
      <c r="G2201" s="91"/>
      <c r="H2201" s="91"/>
      <c r="I2201" s="106"/>
      <c r="J2201" s="91"/>
      <c r="K2201" s="91"/>
      <c r="L2201" s="96"/>
      <c r="M2201" s="96"/>
      <c r="N2201" s="123" t="str">
        <f t="shared" ca="1" si="39"/>
        <v/>
      </c>
      <c r="O2201" s="91"/>
      <c r="P2201" s="96"/>
      <c r="Q2201" s="91"/>
      <c r="R2201" s="91"/>
    </row>
    <row r="2202" spans="2:18" ht="15.75" x14ac:dyDescent="0.3">
      <c r="B2202" s="91"/>
      <c r="C2202" s="152"/>
      <c r="D2202" s="91"/>
      <c r="E2202" s="91"/>
      <c r="F2202" s="91"/>
      <c r="G2202" s="91"/>
      <c r="H2202" s="91"/>
      <c r="I2202" s="106"/>
      <c r="J2202" s="91"/>
      <c r="K2202" s="91"/>
      <c r="L2202" s="96"/>
      <c r="M2202" s="96"/>
      <c r="N2202" s="123" t="str">
        <f t="shared" ca="1" si="39"/>
        <v/>
      </c>
      <c r="O2202" s="91"/>
      <c r="P2202" s="96"/>
      <c r="Q2202" s="91"/>
      <c r="R2202" s="91"/>
    </row>
    <row r="2203" spans="2:18" ht="15.75" x14ac:dyDescent="0.3">
      <c r="B2203" s="91"/>
      <c r="C2203" s="152"/>
      <c r="D2203" s="91"/>
      <c r="E2203" s="91"/>
      <c r="F2203" s="91"/>
      <c r="G2203" s="91"/>
      <c r="H2203" s="91"/>
      <c r="I2203" s="106"/>
      <c r="J2203" s="91"/>
      <c r="K2203" s="91"/>
      <c r="L2203" s="96"/>
      <c r="M2203" s="96"/>
      <c r="N2203" s="123" t="str">
        <f t="shared" ca="1" si="39"/>
        <v/>
      </c>
      <c r="O2203" s="91"/>
      <c r="P2203" s="96"/>
      <c r="Q2203" s="91"/>
      <c r="R2203" s="91"/>
    </row>
    <row r="2204" spans="2:18" ht="15.75" x14ac:dyDescent="0.3">
      <c r="B2204" s="91"/>
      <c r="C2204" s="152"/>
      <c r="D2204" s="91"/>
      <c r="E2204" s="91"/>
      <c r="F2204" s="91"/>
      <c r="G2204" s="91"/>
      <c r="H2204" s="91"/>
      <c r="I2204" s="106"/>
      <c r="J2204" s="91"/>
      <c r="K2204" s="91"/>
      <c r="L2204" s="96"/>
      <c r="M2204" s="96"/>
      <c r="N2204" s="123" t="str">
        <f t="shared" ca="1" si="39"/>
        <v/>
      </c>
      <c r="O2204" s="91"/>
      <c r="P2204" s="96"/>
      <c r="Q2204" s="91"/>
      <c r="R2204" s="91"/>
    </row>
    <row r="2205" spans="2:18" ht="15.75" x14ac:dyDescent="0.3">
      <c r="B2205" s="91"/>
      <c r="C2205" s="152"/>
      <c r="D2205" s="91"/>
      <c r="E2205" s="91"/>
      <c r="F2205" s="91"/>
      <c r="G2205" s="91"/>
      <c r="H2205" s="91"/>
      <c r="I2205" s="106"/>
      <c r="J2205" s="91"/>
      <c r="K2205" s="91"/>
      <c r="L2205" s="96"/>
      <c r="M2205" s="96"/>
      <c r="N2205" s="123" t="str">
        <f t="shared" ca="1" si="39"/>
        <v/>
      </c>
      <c r="O2205" s="91"/>
      <c r="P2205" s="96"/>
      <c r="Q2205" s="91"/>
      <c r="R2205" s="91"/>
    </row>
    <row r="2206" spans="2:18" ht="15.75" x14ac:dyDescent="0.3">
      <c r="B2206" s="91"/>
      <c r="C2206" s="152"/>
      <c r="D2206" s="91"/>
      <c r="E2206" s="91"/>
      <c r="F2206" s="91"/>
      <c r="G2206" s="91"/>
      <c r="H2206" s="91"/>
      <c r="I2206" s="106"/>
      <c r="J2206" s="91"/>
      <c r="K2206" s="91"/>
      <c r="L2206" s="96"/>
      <c r="M2206" s="96"/>
      <c r="N2206" s="123" t="str">
        <f t="shared" ca="1" si="39"/>
        <v/>
      </c>
      <c r="O2206" s="91"/>
      <c r="P2206" s="96"/>
      <c r="Q2206" s="91"/>
      <c r="R2206" s="91"/>
    </row>
    <row r="2207" spans="2:18" ht="15.75" x14ac:dyDescent="0.3">
      <c r="B2207" s="91"/>
      <c r="C2207" s="152"/>
      <c r="D2207" s="91"/>
      <c r="E2207" s="91"/>
      <c r="F2207" s="91"/>
      <c r="G2207" s="91"/>
      <c r="H2207" s="91"/>
      <c r="I2207" s="106"/>
      <c r="J2207" s="91"/>
      <c r="K2207" s="91"/>
      <c r="L2207" s="96"/>
      <c r="M2207" s="96"/>
      <c r="N2207" s="123" t="str">
        <f t="shared" ca="1" si="39"/>
        <v/>
      </c>
      <c r="O2207" s="91"/>
      <c r="P2207" s="96"/>
      <c r="Q2207" s="91"/>
      <c r="R2207" s="91"/>
    </row>
    <row r="2208" spans="2:18" ht="15.75" x14ac:dyDescent="0.3">
      <c r="B2208" s="91"/>
      <c r="C2208" s="152"/>
      <c r="D2208" s="91"/>
      <c r="E2208" s="91"/>
      <c r="F2208" s="91"/>
      <c r="G2208" s="91"/>
      <c r="H2208" s="91"/>
      <c r="I2208" s="106"/>
      <c r="J2208" s="91"/>
      <c r="K2208" s="91"/>
      <c r="L2208" s="96"/>
      <c r="M2208" s="96"/>
      <c r="N2208" s="123" t="str">
        <f t="shared" ca="1" si="39"/>
        <v/>
      </c>
      <c r="O2208" s="91"/>
      <c r="P2208" s="96"/>
      <c r="Q2208" s="91"/>
      <c r="R2208" s="91"/>
    </row>
    <row r="2209" spans="2:18" ht="15.75" x14ac:dyDescent="0.3">
      <c r="B2209" s="91"/>
      <c r="C2209" s="152"/>
      <c r="D2209" s="91"/>
      <c r="E2209" s="91"/>
      <c r="F2209" s="91"/>
      <c r="G2209" s="91"/>
      <c r="H2209" s="91"/>
      <c r="I2209" s="106"/>
      <c r="J2209" s="91"/>
      <c r="K2209" s="91"/>
      <c r="L2209" s="96"/>
      <c r="M2209" s="96"/>
      <c r="N2209" s="123" t="str">
        <f t="shared" ca="1" si="39"/>
        <v/>
      </c>
      <c r="O2209" s="91"/>
      <c r="P2209" s="96"/>
      <c r="Q2209" s="91"/>
      <c r="R2209" s="91"/>
    </row>
    <row r="2210" spans="2:18" ht="15.75" x14ac:dyDescent="0.3">
      <c r="B2210" s="91"/>
      <c r="C2210" s="152"/>
      <c r="D2210" s="91"/>
      <c r="E2210" s="91"/>
      <c r="F2210" s="91"/>
      <c r="G2210" s="91"/>
      <c r="H2210" s="91"/>
      <c r="I2210" s="106"/>
      <c r="J2210" s="91"/>
      <c r="K2210" s="91"/>
      <c r="L2210" s="96"/>
      <c r="M2210" s="96"/>
      <c r="N2210" s="123" t="str">
        <f t="shared" ca="1" si="39"/>
        <v/>
      </c>
      <c r="O2210" s="91"/>
      <c r="P2210" s="96"/>
      <c r="Q2210" s="91"/>
      <c r="R2210" s="91"/>
    </row>
    <row r="2211" spans="2:18" ht="15.75" x14ac:dyDescent="0.3">
      <c r="B2211" s="91"/>
      <c r="C2211" s="152"/>
      <c r="D2211" s="91"/>
      <c r="E2211" s="91"/>
      <c r="F2211" s="91"/>
      <c r="G2211" s="91"/>
      <c r="H2211" s="91"/>
      <c r="I2211" s="106"/>
      <c r="J2211" s="91"/>
      <c r="K2211" s="91"/>
      <c r="L2211" s="96"/>
      <c r="M2211" s="96"/>
      <c r="N2211" s="123" t="str">
        <f t="shared" ca="1" si="39"/>
        <v/>
      </c>
      <c r="O2211" s="91"/>
      <c r="P2211" s="96"/>
      <c r="Q2211" s="91"/>
      <c r="R2211" s="91"/>
    </row>
    <row r="2212" spans="2:18" ht="15.75" x14ac:dyDescent="0.3">
      <c r="B2212" s="91"/>
      <c r="C2212" s="152"/>
      <c r="D2212" s="91"/>
      <c r="E2212" s="91"/>
      <c r="F2212" s="91"/>
      <c r="G2212" s="91"/>
      <c r="H2212" s="91"/>
      <c r="I2212" s="106"/>
      <c r="J2212" s="91"/>
      <c r="K2212" s="91"/>
      <c r="L2212" s="96"/>
      <c r="M2212" s="96"/>
      <c r="N2212" s="123" t="str">
        <f t="shared" ca="1" si="39"/>
        <v/>
      </c>
      <c r="O2212" s="91"/>
      <c r="P2212" s="96"/>
      <c r="Q2212" s="91"/>
      <c r="R2212" s="91"/>
    </row>
    <row r="2213" spans="2:18" ht="15.75" x14ac:dyDescent="0.3">
      <c r="B2213" s="91"/>
      <c r="C2213" s="152"/>
      <c r="D2213" s="91"/>
      <c r="E2213" s="91"/>
      <c r="F2213" s="91"/>
      <c r="G2213" s="91"/>
      <c r="H2213" s="91"/>
      <c r="I2213" s="106"/>
      <c r="J2213" s="91"/>
      <c r="K2213" s="91"/>
      <c r="L2213" s="96"/>
      <c r="M2213" s="96"/>
      <c r="N2213" s="123" t="str">
        <f t="shared" ca="1" si="39"/>
        <v/>
      </c>
      <c r="O2213" s="91"/>
      <c r="P2213" s="96"/>
      <c r="Q2213" s="91"/>
      <c r="R2213" s="91"/>
    </row>
    <row r="2214" spans="2:18" ht="15.75" x14ac:dyDescent="0.3">
      <c r="B2214" s="91"/>
      <c r="C2214" s="152"/>
      <c r="D2214" s="91"/>
      <c r="E2214" s="91"/>
      <c r="F2214" s="91"/>
      <c r="G2214" s="91"/>
      <c r="H2214" s="91"/>
      <c r="I2214" s="106"/>
      <c r="J2214" s="91"/>
      <c r="K2214" s="91"/>
      <c r="L2214" s="96"/>
      <c r="M2214" s="96"/>
      <c r="N2214" s="123" t="str">
        <f t="shared" ca="1" si="39"/>
        <v/>
      </c>
      <c r="O2214" s="91"/>
      <c r="P2214" s="96"/>
      <c r="Q2214" s="91"/>
      <c r="R2214" s="91"/>
    </row>
    <row r="2215" spans="2:18" ht="15.75" x14ac:dyDescent="0.3">
      <c r="B2215" s="91"/>
      <c r="C2215" s="152"/>
      <c r="D2215" s="91"/>
      <c r="E2215" s="91"/>
      <c r="F2215" s="91"/>
      <c r="G2215" s="91"/>
      <c r="H2215" s="91"/>
      <c r="I2215" s="106"/>
      <c r="J2215" s="91"/>
      <c r="K2215" s="91"/>
      <c r="L2215" s="96"/>
      <c r="M2215" s="96"/>
      <c r="N2215" s="123" t="str">
        <f t="shared" ca="1" si="39"/>
        <v/>
      </c>
      <c r="O2215" s="91"/>
      <c r="P2215" s="96"/>
      <c r="Q2215" s="91"/>
      <c r="R2215" s="91"/>
    </row>
    <row r="2216" spans="2:18" ht="15.75" x14ac:dyDescent="0.3">
      <c r="B2216" s="91"/>
      <c r="C2216" s="152"/>
      <c r="D2216" s="91"/>
      <c r="E2216" s="91"/>
      <c r="F2216" s="91"/>
      <c r="G2216" s="91"/>
      <c r="H2216" s="91"/>
      <c r="I2216" s="106"/>
      <c r="J2216" s="91"/>
      <c r="K2216" s="91"/>
      <c r="L2216" s="96"/>
      <c r="M2216" s="96"/>
      <c r="N2216" s="123" t="str">
        <f t="shared" ca="1" si="39"/>
        <v/>
      </c>
      <c r="O2216" s="91"/>
      <c r="P2216" s="96"/>
      <c r="Q2216" s="91"/>
      <c r="R2216" s="91"/>
    </row>
    <row r="2217" spans="2:18" ht="15.75" x14ac:dyDescent="0.3">
      <c r="B2217" s="91"/>
      <c r="C2217" s="152"/>
      <c r="D2217" s="91"/>
      <c r="E2217" s="91"/>
      <c r="F2217" s="91"/>
      <c r="G2217" s="91"/>
      <c r="H2217" s="91"/>
      <c r="I2217" s="106"/>
      <c r="J2217" s="91"/>
      <c r="K2217" s="91"/>
      <c r="L2217" s="96"/>
      <c r="M2217" s="96"/>
      <c r="N2217" s="123" t="str">
        <f t="shared" ca="1" si="39"/>
        <v/>
      </c>
      <c r="O2217" s="91"/>
      <c r="P2217" s="96"/>
      <c r="Q2217" s="91"/>
      <c r="R2217" s="91"/>
    </row>
    <row r="2218" spans="2:18" ht="15.75" x14ac:dyDescent="0.3">
      <c r="B2218" s="91"/>
      <c r="C2218" s="152"/>
      <c r="D2218" s="91"/>
      <c r="E2218" s="91"/>
      <c r="F2218" s="91"/>
      <c r="G2218" s="91"/>
      <c r="H2218" s="91"/>
      <c r="I2218" s="106"/>
      <c r="J2218" s="91"/>
      <c r="K2218" s="91"/>
      <c r="L2218" s="96"/>
      <c r="M2218" s="96"/>
      <c r="N2218" s="123" t="str">
        <f t="shared" ca="1" si="39"/>
        <v/>
      </c>
      <c r="O2218" s="91"/>
      <c r="P2218" s="96"/>
      <c r="Q2218" s="91"/>
      <c r="R2218" s="91"/>
    </row>
    <row r="2219" spans="2:18" ht="15.75" x14ac:dyDescent="0.3">
      <c r="B2219" s="91"/>
      <c r="C2219" s="152"/>
      <c r="D2219" s="91"/>
      <c r="E2219" s="91"/>
      <c r="F2219" s="91"/>
      <c r="G2219" s="91"/>
      <c r="H2219" s="91"/>
      <c r="I2219" s="106"/>
      <c r="J2219" s="91"/>
      <c r="K2219" s="91"/>
      <c r="L2219" s="96"/>
      <c r="M2219" s="96"/>
      <c r="N2219" s="123" t="str">
        <f t="shared" ca="1" si="39"/>
        <v/>
      </c>
      <c r="O2219" s="91"/>
      <c r="P2219" s="96"/>
      <c r="Q2219" s="91"/>
      <c r="R2219" s="91"/>
    </row>
    <row r="2220" spans="2:18" ht="15.75" x14ac:dyDescent="0.3">
      <c r="B2220" s="91"/>
      <c r="C2220" s="152"/>
      <c r="D2220" s="91"/>
      <c r="E2220" s="91"/>
      <c r="F2220" s="91"/>
      <c r="G2220" s="91"/>
      <c r="H2220" s="91"/>
      <c r="I2220" s="106"/>
      <c r="J2220" s="91"/>
      <c r="K2220" s="91"/>
      <c r="L2220" s="96"/>
      <c r="M2220" s="96"/>
      <c r="N2220" s="123" t="str">
        <f t="shared" ca="1" si="39"/>
        <v/>
      </c>
      <c r="O2220" s="91"/>
      <c r="P2220" s="96"/>
      <c r="Q2220" s="91"/>
      <c r="R2220" s="91"/>
    </row>
    <row r="2221" spans="2:18" ht="15.75" x14ac:dyDescent="0.3">
      <c r="B2221" s="91"/>
      <c r="C2221" s="152"/>
      <c r="D2221" s="91"/>
      <c r="E2221" s="91"/>
      <c r="F2221" s="91"/>
      <c r="G2221" s="91"/>
      <c r="H2221" s="91"/>
      <c r="I2221" s="106"/>
      <c r="J2221" s="91"/>
      <c r="K2221" s="91"/>
      <c r="L2221" s="96"/>
      <c r="M2221" s="96"/>
      <c r="N2221" s="123" t="str">
        <f t="shared" ca="1" si="39"/>
        <v/>
      </c>
      <c r="O2221" s="91"/>
      <c r="P2221" s="96"/>
      <c r="Q2221" s="91"/>
      <c r="R2221" s="91"/>
    </row>
    <row r="2222" spans="2:18" ht="15.75" x14ac:dyDescent="0.3">
      <c r="B2222" s="91"/>
      <c r="C2222" s="152"/>
      <c r="D2222" s="91"/>
      <c r="E2222" s="91"/>
      <c r="F2222" s="91"/>
      <c r="G2222" s="91"/>
      <c r="H2222" s="91"/>
      <c r="I2222" s="106"/>
      <c r="J2222" s="91"/>
      <c r="K2222" s="91"/>
      <c r="L2222" s="96"/>
      <c r="M2222" s="96"/>
      <c r="N2222" s="123" t="str">
        <f t="shared" ca="1" si="39"/>
        <v/>
      </c>
      <c r="O2222" s="91"/>
      <c r="P2222" s="96"/>
      <c r="Q2222" s="91"/>
      <c r="R2222" s="91"/>
    </row>
    <row r="2223" spans="2:18" ht="15.75" x14ac:dyDescent="0.3">
      <c r="B2223" s="91"/>
      <c r="C2223" s="152"/>
      <c r="D2223" s="91"/>
      <c r="E2223" s="91"/>
      <c r="F2223" s="91"/>
      <c r="G2223" s="91"/>
      <c r="H2223" s="91"/>
      <c r="I2223" s="106"/>
      <c r="J2223" s="91"/>
      <c r="K2223" s="91"/>
      <c r="L2223" s="96"/>
      <c r="M2223" s="96"/>
      <c r="N2223" s="123" t="str">
        <f t="shared" ca="1" si="39"/>
        <v/>
      </c>
      <c r="O2223" s="91"/>
      <c r="P2223" s="96"/>
      <c r="Q2223" s="91"/>
      <c r="R2223" s="91"/>
    </row>
    <row r="2224" spans="2:18" ht="15.75" x14ac:dyDescent="0.3">
      <c r="B2224" s="91"/>
      <c r="C2224" s="152"/>
      <c r="D2224" s="91"/>
      <c r="E2224" s="91"/>
      <c r="F2224" s="91"/>
      <c r="G2224" s="91"/>
      <c r="H2224" s="91"/>
      <c r="I2224" s="106"/>
      <c r="J2224" s="91"/>
      <c r="K2224" s="91"/>
      <c r="L2224" s="96"/>
      <c r="M2224" s="96"/>
      <c r="N2224" s="123" t="str">
        <f t="shared" ca="1" si="39"/>
        <v/>
      </c>
      <c r="O2224" s="91"/>
      <c r="P2224" s="96"/>
      <c r="Q2224" s="91"/>
      <c r="R2224" s="91"/>
    </row>
    <row r="2225" spans="2:18" ht="15.75" x14ac:dyDescent="0.3">
      <c r="B2225" s="91"/>
      <c r="C2225" s="152"/>
      <c r="D2225" s="91"/>
      <c r="E2225" s="91"/>
      <c r="F2225" s="91"/>
      <c r="G2225" s="91"/>
      <c r="H2225" s="91"/>
      <c r="I2225" s="106"/>
      <c r="J2225" s="91"/>
      <c r="K2225" s="91"/>
      <c r="L2225" s="96"/>
      <c r="M2225" s="96"/>
      <c r="N2225" s="123" t="str">
        <f t="shared" ca="1" si="39"/>
        <v/>
      </c>
      <c r="O2225" s="91"/>
      <c r="P2225" s="96"/>
      <c r="Q2225" s="91"/>
      <c r="R2225" s="91"/>
    </row>
    <row r="2226" spans="2:18" ht="15.75" x14ac:dyDescent="0.3">
      <c r="B2226" s="91"/>
      <c r="C2226" s="152"/>
      <c r="D2226" s="91"/>
      <c r="E2226" s="91"/>
      <c r="F2226" s="91"/>
      <c r="G2226" s="91"/>
      <c r="H2226" s="91"/>
      <c r="I2226" s="106"/>
      <c r="J2226" s="91"/>
      <c r="K2226" s="91"/>
      <c r="L2226" s="96"/>
      <c r="M2226" s="96"/>
      <c r="N2226" s="123" t="str">
        <f t="shared" ca="1" si="39"/>
        <v/>
      </c>
      <c r="O2226" s="91"/>
      <c r="P2226" s="96"/>
      <c r="Q2226" s="91"/>
      <c r="R2226" s="91"/>
    </row>
    <row r="2227" spans="2:18" ht="15.75" x14ac:dyDescent="0.3">
      <c r="B2227" s="91"/>
      <c r="C2227" s="152"/>
      <c r="D2227" s="91"/>
      <c r="E2227" s="91"/>
      <c r="F2227" s="91"/>
      <c r="G2227" s="91"/>
      <c r="H2227" s="91"/>
      <c r="I2227" s="106"/>
      <c r="J2227" s="91"/>
      <c r="K2227" s="91"/>
      <c r="L2227" s="96"/>
      <c r="M2227" s="96"/>
      <c r="N2227" s="123" t="str">
        <f t="shared" ca="1" si="39"/>
        <v/>
      </c>
      <c r="O2227" s="91"/>
      <c r="P2227" s="96"/>
      <c r="Q2227" s="91"/>
      <c r="R2227" s="91"/>
    </row>
    <row r="2228" spans="2:18" ht="15.75" x14ac:dyDescent="0.3">
      <c r="B2228" s="91"/>
      <c r="C2228" s="152"/>
      <c r="D2228" s="91"/>
      <c r="E2228" s="91"/>
      <c r="F2228" s="91"/>
      <c r="G2228" s="91"/>
      <c r="H2228" s="91"/>
      <c r="I2228" s="106"/>
      <c r="J2228" s="91"/>
      <c r="K2228" s="91"/>
      <c r="L2228" s="96"/>
      <c r="M2228" s="96"/>
      <c r="N2228" s="123" t="str">
        <f t="shared" ca="1" si="39"/>
        <v/>
      </c>
      <c r="O2228" s="91"/>
      <c r="P2228" s="96"/>
      <c r="Q2228" s="91"/>
      <c r="R2228" s="91"/>
    </row>
    <row r="2229" spans="2:18" ht="15.75" x14ac:dyDescent="0.3">
      <c r="B2229" s="91"/>
      <c r="C2229" s="152"/>
      <c r="D2229" s="91"/>
      <c r="E2229" s="91"/>
      <c r="F2229" s="91"/>
      <c r="G2229" s="91"/>
      <c r="H2229" s="91"/>
      <c r="I2229" s="106"/>
      <c r="J2229" s="91"/>
      <c r="K2229" s="91"/>
      <c r="L2229" s="96"/>
      <c r="M2229" s="96"/>
      <c r="N2229" s="123" t="str">
        <f t="shared" ca="1" si="39"/>
        <v/>
      </c>
      <c r="O2229" s="91"/>
      <c r="P2229" s="96"/>
      <c r="Q2229" s="91"/>
      <c r="R2229" s="91"/>
    </row>
    <row r="2230" spans="2:18" ht="15.75" x14ac:dyDescent="0.3">
      <c r="B2230" s="91"/>
      <c r="C2230" s="152"/>
      <c r="D2230" s="91"/>
      <c r="E2230" s="91"/>
      <c r="F2230" s="91"/>
      <c r="G2230" s="91"/>
      <c r="H2230" s="91"/>
      <c r="I2230" s="106"/>
      <c r="J2230" s="91"/>
      <c r="K2230" s="91"/>
      <c r="L2230" s="96"/>
      <c r="M2230" s="96"/>
      <c r="N2230" s="123" t="str">
        <f t="shared" ca="1" si="39"/>
        <v/>
      </c>
      <c r="O2230" s="91"/>
      <c r="P2230" s="96"/>
      <c r="Q2230" s="91"/>
      <c r="R2230" s="91"/>
    </row>
    <row r="2231" spans="2:18" ht="15.75" x14ac:dyDescent="0.3">
      <c r="B2231" s="91"/>
      <c r="C2231" s="152"/>
      <c r="D2231" s="91"/>
      <c r="E2231" s="91"/>
      <c r="F2231" s="91"/>
      <c r="G2231" s="91"/>
      <c r="H2231" s="91"/>
      <c r="I2231" s="106"/>
      <c r="J2231" s="91"/>
      <c r="K2231" s="91"/>
      <c r="L2231" s="96"/>
      <c r="M2231" s="96"/>
      <c r="N2231" s="123" t="str">
        <f t="shared" ca="1" si="39"/>
        <v/>
      </c>
      <c r="O2231" s="91"/>
      <c r="P2231" s="96"/>
      <c r="Q2231" s="91"/>
      <c r="R2231" s="91"/>
    </row>
    <row r="2232" spans="2:18" ht="15.75" x14ac:dyDescent="0.3">
      <c r="B2232" s="91"/>
      <c r="C2232" s="152"/>
      <c r="D2232" s="91"/>
      <c r="E2232" s="91"/>
      <c r="F2232" s="91"/>
      <c r="G2232" s="91"/>
      <c r="H2232" s="91"/>
      <c r="I2232" s="106"/>
      <c r="J2232" s="91"/>
      <c r="K2232" s="91"/>
      <c r="L2232" s="96"/>
      <c r="M2232" s="96"/>
      <c r="N2232" s="123" t="str">
        <f t="shared" ca="1" si="39"/>
        <v/>
      </c>
      <c r="O2232" s="91"/>
      <c r="P2232" s="96"/>
      <c r="Q2232" s="91"/>
      <c r="R2232" s="91"/>
    </row>
    <row r="2233" spans="2:18" ht="15.75" x14ac:dyDescent="0.3">
      <c r="B2233" s="91"/>
      <c r="C2233" s="152"/>
      <c r="D2233" s="91"/>
      <c r="E2233" s="91"/>
      <c r="F2233" s="91"/>
      <c r="G2233" s="91"/>
      <c r="H2233" s="91"/>
      <c r="I2233" s="106"/>
      <c r="J2233" s="91"/>
      <c r="K2233" s="91"/>
      <c r="L2233" s="96"/>
      <c r="M2233" s="96"/>
      <c r="N2233" s="123" t="str">
        <f t="shared" ca="1" si="39"/>
        <v/>
      </c>
      <c r="O2233" s="91"/>
      <c r="P2233" s="96"/>
      <c r="Q2233" s="91"/>
      <c r="R2233" s="91"/>
    </row>
    <row r="2234" spans="2:18" ht="15.75" x14ac:dyDescent="0.3">
      <c r="B2234" s="91"/>
      <c r="C2234" s="152"/>
      <c r="D2234" s="91"/>
      <c r="E2234" s="91"/>
      <c r="F2234" s="91"/>
      <c r="G2234" s="91"/>
      <c r="H2234" s="91"/>
      <c r="I2234" s="106"/>
      <c r="J2234" s="91"/>
      <c r="K2234" s="91"/>
      <c r="L2234" s="96"/>
      <c r="M2234" s="96"/>
      <c r="N2234" s="123" t="str">
        <f t="shared" ca="1" si="39"/>
        <v/>
      </c>
      <c r="O2234" s="91"/>
      <c r="P2234" s="96"/>
      <c r="Q2234" s="91"/>
      <c r="R2234" s="91"/>
    </row>
    <row r="2235" spans="2:18" ht="15.75" x14ac:dyDescent="0.3">
      <c r="B2235" s="91"/>
      <c r="C2235" s="152"/>
      <c r="D2235" s="91"/>
      <c r="E2235" s="91"/>
      <c r="F2235" s="91"/>
      <c r="G2235" s="91"/>
      <c r="H2235" s="91"/>
      <c r="I2235" s="106"/>
      <c r="J2235" s="91"/>
      <c r="K2235" s="91"/>
      <c r="L2235" s="96"/>
      <c r="M2235" s="96"/>
      <c r="N2235" s="123" t="str">
        <f t="shared" ca="1" si="39"/>
        <v/>
      </c>
      <c r="O2235" s="91"/>
      <c r="P2235" s="96"/>
      <c r="Q2235" s="91"/>
      <c r="R2235" s="91"/>
    </row>
    <row r="2236" spans="2:18" ht="15.75" x14ac:dyDescent="0.3">
      <c r="B2236" s="91"/>
      <c r="C2236" s="152"/>
      <c r="D2236" s="91"/>
      <c r="E2236" s="91"/>
      <c r="F2236" s="91"/>
      <c r="G2236" s="91"/>
      <c r="H2236" s="91"/>
      <c r="I2236" s="106"/>
      <c r="J2236" s="91"/>
      <c r="K2236" s="91"/>
      <c r="L2236" s="96"/>
      <c r="M2236" s="96"/>
      <c r="N2236" s="123" t="str">
        <f t="shared" ca="1" si="39"/>
        <v/>
      </c>
      <c r="O2236" s="91"/>
      <c r="P2236" s="96"/>
      <c r="Q2236" s="91"/>
      <c r="R2236" s="91"/>
    </row>
    <row r="2237" spans="2:18" ht="15.75" x14ac:dyDescent="0.3">
      <c r="B2237" s="91"/>
      <c r="C2237" s="152"/>
      <c r="D2237" s="91"/>
      <c r="E2237" s="91"/>
      <c r="F2237" s="91"/>
      <c r="G2237" s="91"/>
      <c r="H2237" s="91"/>
      <c r="I2237" s="106"/>
      <c r="J2237" s="91"/>
      <c r="K2237" s="91"/>
      <c r="L2237" s="96"/>
      <c r="M2237" s="96"/>
      <c r="N2237" s="123" t="str">
        <f t="shared" ca="1" si="39"/>
        <v/>
      </c>
      <c r="O2237" s="91"/>
      <c r="P2237" s="96"/>
      <c r="Q2237" s="91"/>
      <c r="R2237" s="91"/>
    </row>
    <row r="2238" spans="2:18" ht="15.75" x14ac:dyDescent="0.3">
      <c r="B2238" s="91"/>
      <c r="C2238" s="152"/>
      <c r="D2238" s="91"/>
      <c r="E2238" s="91"/>
      <c r="F2238" s="91"/>
      <c r="G2238" s="91"/>
      <c r="H2238" s="91"/>
      <c r="I2238" s="106"/>
      <c r="J2238" s="91"/>
      <c r="K2238" s="91"/>
      <c r="L2238" s="96"/>
      <c r="M2238" s="96"/>
      <c r="N2238" s="123" t="str">
        <f t="shared" ca="1" si="39"/>
        <v/>
      </c>
      <c r="O2238" s="91"/>
      <c r="P2238" s="96"/>
      <c r="Q2238" s="91"/>
      <c r="R2238" s="91"/>
    </row>
    <row r="2239" spans="2:18" ht="15.75" x14ac:dyDescent="0.3">
      <c r="B2239" s="91"/>
      <c r="C2239" s="152"/>
      <c r="D2239" s="91"/>
      <c r="E2239" s="91"/>
      <c r="F2239" s="91"/>
      <c r="G2239" s="91"/>
      <c r="H2239" s="91"/>
      <c r="I2239" s="106"/>
      <c r="J2239" s="91"/>
      <c r="K2239" s="91"/>
      <c r="L2239" s="96"/>
      <c r="M2239" s="96"/>
      <c r="N2239" s="123" t="str">
        <f t="shared" ca="1" si="39"/>
        <v/>
      </c>
      <c r="O2239" s="91"/>
      <c r="P2239" s="96"/>
      <c r="Q2239" s="91"/>
      <c r="R2239" s="91"/>
    </row>
    <row r="2240" spans="2:18" ht="15.75" x14ac:dyDescent="0.3">
      <c r="B2240" s="91"/>
      <c r="C2240" s="152"/>
      <c r="D2240" s="91"/>
      <c r="E2240" s="91"/>
      <c r="F2240" s="91"/>
      <c r="G2240" s="91"/>
      <c r="H2240" s="91"/>
      <c r="I2240" s="106"/>
      <c r="J2240" s="91"/>
      <c r="K2240" s="91"/>
      <c r="L2240" s="96"/>
      <c r="M2240" s="96"/>
      <c r="N2240" s="123" t="str">
        <f t="shared" ca="1" si="39"/>
        <v/>
      </c>
      <c r="O2240" s="91"/>
      <c r="P2240" s="96"/>
      <c r="Q2240" s="91"/>
      <c r="R2240" s="91"/>
    </row>
    <row r="2241" spans="2:18" ht="15.75" x14ac:dyDescent="0.3">
      <c r="B2241" s="91"/>
      <c r="C2241" s="152"/>
      <c r="D2241" s="91"/>
      <c r="E2241" s="91"/>
      <c r="F2241" s="91"/>
      <c r="G2241" s="91"/>
      <c r="H2241" s="91"/>
      <c r="I2241" s="106"/>
      <c r="J2241" s="91"/>
      <c r="K2241" s="91"/>
      <c r="L2241" s="96"/>
      <c r="M2241" s="96"/>
      <c r="N2241" s="123" t="str">
        <f t="shared" ca="1" si="39"/>
        <v/>
      </c>
      <c r="O2241" s="91"/>
      <c r="P2241" s="96"/>
      <c r="Q2241" s="91"/>
      <c r="R2241" s="91"/>
    </row>
    <row r="2242" spans="2:18" ht="15.75" x14ac:dyDescent="0.3">
      <c r="B2242" s="91"/>
      <c r="C2242" s="152"/>
      <c r="D2242" s="91"/>
      <c r="E2242" s="91"/>
      <c r="F2242" s="91"/>
      <c r="G2242" s="91"/>
      <c r="H2242" s="91"/>
      <c r="I2242" s="106"/>
      <c r="J2242" s="91"/>
      <c r="K2242" s="91"/>
      <c r="L2242" s="96"/>
      <c r="M2242" s="96"/>
      <c r="N2242" s="123" t="str">
        <f t="shared" ca="1" si="39"/>
        <v/>
      </c>
      <c r="O2242" s="91"/>
      <c r="P2242" s="96"/>
      <c r="Q2242" s="91"/>
      <c r="R2242" s="91"/>
    </row>
    <row r="2243" spans="2:18" ht="15.75" x14ac:dyDescent="0.3">
      <c r="B2243" s="91"/>
      <c r="C2243" s="152"/>
      <c r="D2243" s="91"/>
      <c r="E2243" s="91"/>
      <c r="F2243" s="91"/>
      <c r="G2243" s="91"/>
      <c r="H2243" s="91"/>
      <c r="I2243" s="106"/>
      <c r="J2243" s="91"/>
      <c r="K2243" s="91"/>
      <c r="L2243" s="96"/>
      <c r="M2243" s="96"/>
      <c r="N2243" s="123" t="str">
        <f t="shared" ca="1" si="39"/>
        <v/>
      </c>
      <c r="O2243" s="91"/>
      <c r="P2243" s="96"/>
      <c r="Q2243" s="91"/>
      <c r="R2243" s="91"/>
    </row>
    <row r="2244" spans="2:18" ht="15.75" x14ac:dyDescent="0.3">
      <c r="B2244" s="91"/>
      <c r="C2244" s="152"/>
      <c r="D2244" s="91"/>
      <c r="E2244" s="91"/>
      <c r="F2244" s="91"/>
      <c r="G2244" s="91"/>
      <c r="H2244" s="91"/>
      <c r="I2244" s="106"/>
      <c r="J2244" s="91"/>
      <c r="K2244" s="91"/>
      <c r="L2244" s="96"/>
      <c r="M2244" s="96"/>
      <c r="N2244" s="123" t="str">
        <f t="shared" ca="1" si="39"/>
        <v/>
      </c>
      <c r="O2244" s="91"/>
      <c r="P2244" s="96"/>
      <c r="Q2244" s="91"/>
      <c r="R2244" s="91"/>
    </row>
    <row r="2245" spans="2:18" ht="15.75" x14ac:dyDescent="0.3">
      <c r="B2245" s="91"/>
      <c r="C2245" s="152"/>
      <c r="D2245" s="91"/>
      <c r="E2245" s="91"/>
      <c r="F2245" s="91"/>
      <c r="G2245" s="91"/>
      <c r="H2245" s="91"/>
      <c r="I2245" s="106"/>
      <c r="J2245" s="91"/>
      <c r="K2245" s="91"/>
      <c r="L2245" s="96"/>
      <c r="M2245" s="96"/>
      <c r="N2245" s="123" t="str">
        <f t="shared" ca="1" si="39"/>
        <v/>
      </c>
      <c r="O2245" s="91"/>
      <c r="P2245" s="96"/>
      <c r="Q2245" s="91"/>
      <c r="R2245" s="91"/>
    </row>
    <row r="2246" spans="2:18" ht="15.75" x14ac:dyDescent="0.3">
      <c r="B2246" s="91"/>
      <c r="C2246" s="152"/>
      <c r="D2246" s="91"/>
      <c r="E2246" s="91"/>
      <c r="F2246" s="91"/>
      <c r="G2246" s="91"/>
      <c r="H2246" s="91"/>
      <c r="I2246" s="106"/>
      <c r="J2246" s="91"/>
      <c r="K2246" s="91"/>
      <c r="L2246" s="96"/>
      <c r="M2246" s="96"/>
      <c r="N2246" s="123" t="str">
        <f t="shared" ca="1" si="39"/>
        <v/>
      </c>
      <c r="O2246" s="91"/>
      <c r="P2246" s="96"/>
      <c r="Q2246" s="91"/>
      <c r="R2246" s="91"/>
    </row>
    <row r="2247" spans="2:18" ht="15.75" x14ac:dyDescent="0.3">
      <c r="B2247" s="91"/>
      <c r="C2247" s="152"/>
      <c r="D2247" s="91"/>
      <c r="E2247" s="91"/>
      <c r="F2247" s="91"/>
      <c r="G2247" s="91"/>
      <c r="H2247" s="91"/>
      <c r="I2247" s="106"/>
      <c r="J2247" s="91"/>
      <c r="K2247" s="91"/>
      <c r="L2247" s="96"/>
      <c r="M2247" s="96"/>
      <c r="N2247" s="123" t="str">
        <f t="shared" ca="1" si="39"/>
        <v/>
      </c>
      <c r="O2247" s="91"/>
      <c r="P2247" s="96"/>
      <c r="Q2247" s="91"/>
      <c r="R2247" s="91"/>
    </row>
    <row r="2248" spans="2:18" ht="15.75" x14ac:dyDescent="0.3">
      <c r="B2248" s="91"/>
      <c r="C2248" s="152"/>
      <c r="D2248" s="91"/>
      <c r="E2248" s="91"/>
      <c r="F2248" s="91"/>
      <c r="G2248" s="91"/>
      <c r="H2248" s="91"/>
      <c r="I2248" s="106"/>
      <c r="J2248" s="91"/>
      <c r="K2248" s="91"/>
      <c r="L2248" s="96"/>
      <c r="M2248" s="96"/>
      <c r="N2248" s="123" t="str">
        <f t="shared" ca="1" si="39"/>
        <v/>
      </c>
      <c r="O2248" s="91"/>
      <c r="P2248" s="96"/>
      <c r="Q2248" s="91"/>
      <c r="R2248" s="91"/>
    </row>
    <row r="2249" spans="2:18" ht="15.75" x14ac:dyDescent="0.3">
      <c r="B2249" s="91"/>
      <c r="C2249" s="152"/>
      <c r="D2249" s="91"/>
      <c r="E2249" s="91"/>
      <c r="F2249" s="91"/>
      <c r="G2249" s="91"/>
      <c r="H2249" s="91"/>
      <c r="I2249" s="106"/>
      <c r="J2249" s="91"/>
      <c r="K2249" s="91"/>
      <c r="L2249" s="96"/>
      <c r="M2249" s="96"/>
      <c r="N2249" s="123" t="str">
        <f t="shared" ca="1" si="39"/>
        <v/>
      </c>
      <c r="O2249" s="91"/>
      <c r="P2249" s="96"/>
      <c r="Q2249" s="91"/>
      <c r="R2249" s="91"/>
    </row>
    <row r="2250" spans="2:18" ht="15.75" x14ac:dyDescent="0.3">
      <c r="B2250" s="91"/>
      <c r="C2250" s="152"/>
      <c r="D2250" s="91"/>
      <c r="E2250" s="91"/>
      <c r="F2250" s="91"/>
      <c r="G2250" s="91"/>
      <c r="H2250" s="91"/>
      <c r="I2250" s="106"/>
      <c r="J2250" s="91"/>
      <c r="K2250" s="91"/>
      <c r="L2250" s="96"/>
      <c r="M2250" s="96"/>
      <c r="N2250" s="123" t="str">
        <f t="shared" ca="1" si="39"/>
        <v/>
      </c>
      <c r="O2250" s="91"/>
      <c r="P2250" s="96"/>
      <c r="Q2250" s="91"/>
      <c r="R2250" s="91"/>
    </row>
    <row r="2251" spans="2:18" ht="15.75" x14ac:dyDescent="0.3">
      <c r="B2251" s="91"/>
      <c r="C2251" s="152"/>
      <c r="D2251" s="91"/>
      <c r="E2251" s="91"/>
      <c r="F2251" s="91"/>
      <c r="G2251" s="91"/>
      <c r="H2251" s="91"/>
      <c r="I2251" s="106"/>
      <c r="J2251" s="91"/>
      <c r="K2251" s="91"/>
      <c r="L2251" s="96"/>
      <c r="M2251" s="96"/>
      <c r="N2251" s="123" t="str">
        <f t="shared" ca="1" si="39"/>
        <v/>
      </c>
      <c r="O2251" s="91"/>
      <c r="P2251" s="96"/>
      <c r="Q2251" s="91"/>
      <c r="R2251" s="91"/>
    </row>
    <row r="2252" spans="2:18" ht="15.75" x14ac:dyDescent="0.3">
      <c r="B2252" s="91"/>
      <c r="C2252" s="152"/>
      <c r="D2252" s="91"/>
      <c r="E2252" s="91"/>
      <c r="F2252" s="91"/>
      <c r="G2252" s="91"/>
      <c r="H2252" s="91"/>
      <c r="I2252" s="106"/>
      <c r="J2252" s="91"/>
      <c r="K2252" s="91"/>
      <c r="L2252" s="96"/>
      <c r="M2252" s="96"/>
      <c r="N2252" s="123" t="str">
        <f t="shared" ca="1" si="39"/>
        <v/>
      </c>
      <c r="O2252" s="91"/>
      <c r="P2252" s="96"/>
      <c r="Q2252" s="91"/>
      <c r="R2252" s="91"/>
    </row>
    <row r="2253" spans="2:18" ht="15.75" x14ac:dyDescent="0.3">
      <c r="B2253" s="91"/>
      <c r="C2253" s="152"/>
      <c r="D2253" s="91"/>
      <c r="E2253" s="91"/>
      <c r="F2253" s="91"/>
      <c r="G2253" s="91"/>
      <c r="H2253" s="91"/>
      <c r="I2253" s="106"/>
      <c r="J2253" s="91"/>
      <c r="K2253" s="91"/>
      <c r="L2253" s="96"/>
      <c r="M2253" s="96"/>
      <c r="N2253" s="123" t="str">
        <f t="shared" ca="1" si="39"/>
        <v/>
      </c>
      <c r="O2253" s="91"/>
      <c r="P2253" s="96"/>
      <c r="Q2253" s="91"/>
      <c r="R2253" s="91"/>
    </row>
    <row r="2254" spans="2:18" ht="15.75" x14ac:dyDescent="0.3">
      <c r="B2254" s="91"/>
      <c r="C2254" s="152"/>
      <c r="D2254" s="91"/>
      <c r="E2254" s="91"/>
      <c r="F2254" s="91"/>
      <c r="G2254" s="91"/>
      <c r="H2254" s="91"/>
      <c r="I2254" s="106"/>
      <c r="J2254" s="91"/>
      <c r="K2254" s="91"/>
      <c r="L2254" s="96"/>
      <c r="M2254" s="96"/>
      <c r="N2254" s="123" t="str">
        <f t="shared" ca="1" si="39"/>
        <v/>
      </c>
      <c r="O2254" s="91"/>
      <c r="P2254" s="96"/>
      <c r="Q2254" s="91"/>
      <c r="R2254" s="91"/>
    </row>
    <row r="2255" spans="2:18" ht="15.75" x14ac:dyDescent="0.3">
      <c r="B2255" s="91"/>
      <c r="C2255" s="152"/>
      <c r="D2255" s="91"/>
      <c r="E2255" s="91"/>
      <c r="F2255" s="91"/>
      <c r="G2255" s="91"/>
      <c r="H2255" s="91"/>
      <c r="I2255" s="106"/>
      <c r="J2255" s="91"/>
      <c r="K2255" s="91"/>
      <c r="L2255" s="96"/>
      <c r="M2255" s="96"/>
      <c r="N2255" s="123" t="str">
        <f t="shared" ca="1" si="39"/>
        <v/>
      </c>
      <c r="O2255" s="91"/>
      <c r="P2255" s="96"/>
      <c r="Q2255" s="91"/>
      <c r="R2255" s="91"/>
    </row>
    <row r="2256" spans="2:18" ht="15.75" x14ac:dyDescent="0.3">
      <c r="B2256" s="91"/>
      <c r="C2256" s="152"/>
      <c r="D2256" s="91"/>
      <c r="E2256" s="91"/>
      <c r="F2256" s="91"/>
      <c r="G2256" s="91"/>
      <c r="H2256" s="91"/>
      <c r="I2256" s="106"/>
      <c r="J2256" s="91"/>
      <c r="K2256" s="91"/>
      <c r="L2256" s="96"/>
      <c r="M2256" s="96"/>
      <c r="N2256" s="123" t="str">
        <f t="shared" ca="1" si="39"/>
        <v/>
      </c>
      <c r="O2256" s="91"/>
      <c r="P2256" s="96"/>
      <c r="Q2256" s="91"/>
      <c r="R2256" s="91"/>
    </row>
    <row r="2257" spans="2:18" ht="15.75" x14ac:dyDescent="0.3">
      <c r="B2257" s="91"/>
      <c r="C2257" s="152"/>
      <c r="D2257" s="91"/>
      <c r="E2257" s="91"/>
      <c r="F2257" s="91"/>
      <c r="G2257" s="91"/>
      <c r="H2257" s="91"/>
      <c r="I2257" s="106"/>
      <c r="J2257" s="91"/>
      <c r="K2257" s="91"/>
      <c r="L2257" s="96"/>
      <c r="M2257" s="96"/>
      <c r="N2257" s="123" t="str">
        <f t="shared" ca="1" si="39"/>
        <v/>
      </c>
      <c r="O2257" s="91"/>
      <c r="P2257" s="96"/>
      <c r="Q2257" s="91"/>
      <c r="R2257" s="91"/>
    </row>
    <row r="2258" spans="2:18" ht="15.75" x14ac:dyDescent="0.3">
      <c r="B2258" s="91"/>
      <c r="C2258" s="152"/>
      <c r="D2258" s="91"/>
      <c r="E2258" s="91"/>
      <c r="F2258" s="91"/>
      <c r="G2258" s="91"/>
      <c r="H2258" s="91"/>
      <c r="I2258" s="106"/>
      <c r="J2258" s="91"/>
      <c r="K2258" s="91"/>
      <c r="L2258" s="96"/>
      <c r="M2258" s="96"/>
      <c r="N2258" s="123" t="str">
        <f t="shared" ca="1" si="39"/>
        <v/>
      </c>
      <c r="O2258" s="91"/>
      <c r="P2258" s="96"/>
      <c r="Q2258" s="91"/>
      <c r="R2258" s="91"/>
    </row>
    <row r="2259" spans="2:18" ht="15.75" x14ac:dyDescent="0.3">
      <c r="B2259" s="91"/>
      <c r="C2259" s="152"/>
      <c r="D2259" s="91"/>
      <c r="E2259" s="91"/>
      <c r="F2259" s="91"/>
      <c r="G2259" s="91"/>
      <c r="H2259" s="91"/>
      <c r="I2259" s="106"/>
      <c r="J2259" s="91"/>
      <c r="K2259" s="91"/>
      <c r="L2259" s="96"/>
      <c r="M2259" s="96"/>
      <c r="N2259" s="123" t="str">
        <f t="shared" ca="1" si="39"/>
        <v/>
      </c>
      <c r="O2259" s="91"/>
      <c r="P2259" s="96"/>
      <c r="Q2259" s="91"/>
      <c r="R2259" s="91"/>
    </row>
    <row r="2260" spans="2:18" ht="15.75" x14ac:dyDescent="0.3">
      <c r="B2260" s="91"/>
      <c r="C2260" s="152"/>
      <c r="D2260" s="91"/>
      <c r="E2260" s="91"/>
      <c r="F2260" s="91"/>
      <c r="G2260" s="91"/>
      <c r="H2260" s="91"/>
      <c r="I2260" s="106"/>
      <c r="J2260" s="91"/>
      <c r="K2260" s="91"/>
      <c r="L2260" s="96"/>
      <c r="M2260" s="96"/>
      <c r="N2260" s="123" t="str">
        <f t="shared" ca="1" si="39"/>
        <v/>
      </c>
      <c r="O2260" s="91"/>
      <c r="P2260" s="96"/>
      <c r="Q2260" s="91"/>
      <c r="R2260" s="91"/>
    </row>
    <row r="2261" spans="2:18" ht="15.75" x14ac:dyDescent="0.3">
      <c r="B2261" s="91"/>
      <c r="C2261" s="152"/>
      <c r="D2261" s="91"/>
      <c r="E2261" s="91"/>
      <c r="F2261" s="91"/>
      <c r="G2261" s="91"/>
      <c r="H2261" s="91"/>
      <c r="I2261" s="106"/>
      <c r="J2261" s="91"/>
      <c r="K2261" s="91"/>
      <c r="L2261" s="96"/>
      <c r="M2261" s="96"/>
      <c r="N2261" s="123" t="str">
        <f t="shared" ca="1" si="39"/>
        <v/>
      </c>
      <c r="O2261" s="91"/>
      <c r="P2261" s="96"/>
      <c r="Q2261" s="91"/>
      <c r="R2261" s="91"/>
    </row>
    <row r="2262" spans="2:18" ht="15.75" x14ac:dyDescent="0.3">
      <c r="B2262" s="91"/>
      <c r="C2262" s="152"/>
      <c r="D2262" s="91"/>
      <c r="E2262" s="91"/>
      <c r="F2262" s="91"/>
      <c r="G2262" s="91"/>
      <c r="H2262" s="91"/>
      <c r="I2262" s="106"/>
      <c r="J2262" s="91"/>
      <c r="K2262" s="91"/>
      <c r="L2262" s="96"/>
      <c r="M2262" s="96"/>
      <c r="N2262" s="123" t="str">
        <f t="shared" ca="1" si="39"/>
        <v/>
      </c>
      <c r="O2262" s="91"/>
      <c r="P2262" s="96"/>
      <c r="Q2262" s="91"/>
      <c r="R2262" s="91"/>
    </row>
    <row r="2263" spans="2:18" ht="15.75" x14ac:dyDescent="0.3">
      <c r="B2263" s="91"/>
      <c r="C2263" s="152"/>
      <c r="D2263" s="91"/>
      <c r="E2263" s="91"/>
      <c r="F2263" s="91"/>
      <c r="G2263" s="91"/>
      <c r="H2263" s="91"/>
      <c r="I2263" s="106"/>
      <c r="J2263" s="91"/>
      <c r="K2263" s="91"/>
      <c r="L2263" s="96"/>
      <c r="M2263" s="96"/>
      <c r="N2263" s="123" t="str">
        <f t="shared" ref="N2263:N2326" ca="1" si="40">IF(M2263="","",IF(O2263="Em negociação",IF(TODAY()-L2263&gt;5,"Inativo","Ativo"),IF(O2263="Instalado",IF(IF(K$2=FALSE,I$1,TODAY())&lt;=M2263,"Ativo","Inativo"),IF(O2263="Fechamento",IF(IF(K$2=FALSE,I$1,TODAY())&lt;=M2263,"Ativo","Inativo"),"Inativo"))))</f>
        <v/>
      </c>
      <c r="O2263" s="91"/>
      <c r="P2263" s="96"/>
      <c r="Q2263" s="91"/>
      <c r="R2263" s="91"/>
    </row>
    <row r="2264" spans="2:18" ht="15.75" x14ac:dyDescent="0.3">
      <c r="B2264" s="91"/>
      <c r="C2264" s="152"/>
      <c r="D2264" s="91"/>
      <c r="E2264" s="91"/>
      <c r="F2264" s="91"/>
      <c r="G2264" s="91"/>
      <c r="H2264" s="91"/>
      <c r="I2264" s="106"/>
      <c r="J2264" s="91"/>
      <c r="K2264" s="91"/>
      <c r="L2264" s="96"/>
      <c r="M2264" s="96"/>
      <c r="N2264" s="123" t="str">
        <f t="shared" ca="1" si="40"/>
        <v/>
      </c>
      <c r="O2264" s="91"/>
      <c r="P2264" s="96"/>
      <c r="Q2264" s="91"/>
      <c r="R2264" s="91"/>
    </row>
    <row r="2265" spans="2:18" ht="15.75" x14ac:dyDescent="0.3">
      <c r="B2265" s="91"/>
      <c r="C2265" s="152"/>
      <c r="D2265" s="91"/>
      <c r="E2265" s="91"/>
      <c r="F2265" s="91"/>
      <c r="G2265" s="91"/>
      <c r="H2265" s="91"/>
      <c r="I2265" s="106"/>
      <c r="J2265" s="91"/>
      <c r="K2265" s="91"/>
      <c r="L2265" s="96"/>
      <c r="M2265" s="96"/>
      <c r="N2265" s="123" t="str">
        <f t="shared" ca="1" si="40"/>
        <v/>
      </c>
      <c r="O2265" s="91"/>
      <c r="P2265" s="96"/>
      <c r="Q2265" s="91"/>
      <c r="R2265" s="91"/>
    </row>
    <row r="2266" spans="2:18" ht="15.75" x14ac:dyDescent="0.3">
      <c r="B2266" s="91"/>
      <c r="C2266" s="152"/>
      <c r="D2266" s="91"/>
      <c r="E2266" s="91"/>
      <c r="F2266" s="91"/>
      <c r="G2266" s="91"/>
      <c r="H2266" s="91"/>
      <c r="I2266" s="106"/>
      <c r="J2266" s="91"/>
      <c r="K2266" s="91"/>
      <c r="L2266" s="96"/>
      <c r="M2266" s="96"/>
      <c r="N2266" s="123" t="str">
        <f t="shared" ca="1" si="40"/>
        <v/>
      </c>
      <c r="O2266" s="91"/>
      <c r="P2266" s="96"/>
      <c r="Q2266" s="91"/>
      <c r="R2266" s="91"/>
    </row>
    <row r="2267" spans="2:18" ht="15.75" x14ac:dyDescent="0.3">
      <c r="B2267" s="91"/>
      <c r="C2267" s="152"/>
      <c r="D2267" s="91"/>
      <c r="E2267" s="91"/>
      <c r="F2267" s="91"/>
      <c r="G2267" s="91"/>
      <c r="H2267" s="91"/>
      <c r="I2267" s="106"/>
      <c r="J2267" s="91"/>
      <c r="K2267" s="91"/>
      <c r="L2267" s="96"/>
      <c r="M2267" s="96"/>
      <c r="N2267" s="123" t="str">
        <f t="shared" ca="1" si="40"/>
        <v/>
      </c>
      <c r="O2267" s="91"/>
      <c r="P2267" s="96"/>
      <c r="Q2267" s="91"/>
      <c r="R2267" s="91"/>
    </row>
    <row r="2268" spans="2:18" ht="15.75" x14ac:dyDescent="0.3">
      <c r="B2268" s="91"/>
      <c r="C2268" s="152"/>
      <c r="D2268" s="91"/>
      <c r="E2268" s="91"/>
      <c r="F2268" s="91"/>
      <c r="G2268" s="91"/>
      <c r="H2268" s="91"/>
      <c r="I2268" s="106"/>
      <c r="J2268" s="91"/>
      <c r="K2268" s="91"/>
      <c r="L2268" s="96"/>
      <c r="M2268" s="96"/>
      <c r="N2268" s="123" t="str">
        <f t="shared" ca="1" si="40"/>
        <v/>
      </c>
      <c r="O2268" s="91"/>
      <c r="P2268" s="96"/>
      <c r="Q2268" s="91"/>
      <c r="R2268" s="91"/>
    </row>
    <row r="2269" spans="2:18" ht="15.75" x14ac:dyDescent="0.3">
      <c r="B2269" s="91"/>
      <c r="C2269" s="152"/>
      <c r="D2269" s="91"/>
      <c r="E2269" s="91"/>
      <c r="F2269" s="91"/>
      <c r="G2269" s="91"/>
      <c r="H2269" s="91"/>
      <c r="I2269" s="106"/>
      <c r="J2269" s="91"/>
      <c r="K2269" s="91"/>
      <c r="L2269" s="96"/>
      <c r="M2269" s="96"/>
      <c r="N2269" s="123" t="str">
        <f t="shared" ca="1" si="40"/>
        <v/>
      </c>
      <c r="O2269" s="91"/>
      <c r="P2269" s="96"/>
      <c r="Q2269" s="91"/>
      <c r="R2269" s="91"/>
    </row>
    <row r="2270" spans="2:18" ht="15.75" x14ac:dyDescent="0.3">
      <c r="B2270" s="91"/>
      <c r="C2270" s="152"/>
      <c r="D2270" s="91"/>
      <c r="E2270" s="91"/>
      <c r="F2270" s="91"/>
      <c r="G2270" s="91"/>
      <c r="H2270" s="91"/>
      <c r="I2270" s="106"/>
      <c r="J2270" s="91"/>
      <c r="K2270" s="91"/>
      <c r="L2270" s="96"/>
      <c r="M2270" s="96"/>
      <c r="N2270" s="123" t="str">
        <f t="shared" ca="1" si="40"/>
        <v/>
      </c>
      <c r="O2270" s="91"/>
      <c r="P2270" s="96"/>
      <c r="Q2270" s="91"/>
      <c r="R2270" s="91"/>
    </row>
    <row r="2271" spans="2:18" ht="15.75" x14ac:dyDescent="0.3">
      <c r="B2271" s="91"/>
      <c r="C2271" s="152"/>
      <c r="D2271" s="91"/>
      <c r="E2271" s="91"/>
      <c r="F2271" s="91"/>
      <c r="G2271" s="91"/>
      <c r="H2271" s="91"/>
      <c r="I2271" s="106"/>
      <c r="J2271" s="91"/>
      <c r="K2271" s="91"/>
      <c r="L2271" s="96"/>
      <c r="M2271" s="96"/>
      <c r="N2271" s="123" t="str">
        <f t="shared" ca="1" si="40"/>
        <v/>
      </c>
      <c r="O2271" s="91"/>
      <c r="P2271" s="96"/>
      <c r="Q2271" s="91"/>
      <c r="R2271" s="91"/>
    </row>
    <row r="2272" spans="2:18" ht="15.75" x14ac:dyDescent="0.3">
      <c r="B2272" s="91"/>
      <c r="C2272" s="152"/>
      <c r="D2272" s="91"/>
      <c r="E2272" s="91"/>
      <c r="F2272" s="91"/>
      <c r="G2272" s="91"/>
      <c r="H2272" s="91"/>
      <c r="I2272" s="106"/>
      <c r="J2272" s="91"/>
      <c r="K2272" s="91"/>
      <c r="L2272" s="96"/>
      <c r="M2272" s="96"/>
      <c r="N2272" s="123" t="str">
        <f t="shared" ca="1" si="40"/>
        <v/>
      </c>
      <c r="O2272" s="91"/>
      <c r="P2272" s="96"/>
      <c r="Q2272" s="91"/>
      <c r="R2272" s="91"/>
    </row>
    <row r="2273" spans="2:18" ht="15.75" x14ac:dyDescent="0.3">
      <c r="B2273" s="91"/>
      <c r="C2273" s="152"/>
      <c r="D2273" s="91"/>
      <c r="E2273" s="91"/>
      <c r="F2273" s="91"/>
      <c r="G2273" s="91"/>
      <c r="H2273" s="91"/>
      <c r="I2273" s="106"/>
      <c r="J2273" s="91"/>
      <c r="K2273" s="91"/>
      <c r="L2273" s="96"/>
      <c r="M2273" s="96"/>
      <c r="N2273" s="123" t="str">
        <f t="shared" ca="1" si="40"/>
        <v/>
      </c>
      <c r="O2273" s="91"/>
      <c r="P2273" s="96"/>
      <c r="Q2273" s="91"/>
      <c r="R2273" s="91"/>
    </row>
    <row r="2274" spans="2:18" ht="15.75" x14ac:dyDescent="0.3">
      <c r="B2274" s="91"/>
      <c r="C2274" s="152"/>
      <c r="D2274" s="91"/>
      <c r="E2274" s="91"/>
      <c r="F2274" s="91"/>
      <c r="G2274" s="91"/>
      <c r="H2274" s="91"/>
      <c r="I2274" s="106"/>
      <c r="J2274" s="91"/>
      <c r="K2274" s="91"/>
      <c r="L2274" s="96"/>
      <c r="M2274" s="96"/>
      <c r="N2274" s="123" t="str">
        <f t="shared" ca="1" si="40"/>
        <v/>
      </c>
      <c r="O2274" s="91"/>
      <c r="P2274" s="96"/>
      <c r="Q2274" s="91"/>
      <c r="R2274" s="91"/>
    </row>
    <row r="2275" spans="2:18" ht="15.75" x14ac:dyDescent="0.3">
      <c r="B2275" s="91"/>
      <c r="C2275" s="152"/>
      <c r="D2275" s="91"/>
      <c r="E2275" s="91"/>
      <c r="F2275" s="91"/>
      <c r="G2275" s="91"/>
      <c r="H2275" s="91"/>
      <c r="I2275" s="106"/>
      <c r="J2275" s="91"/>
      <c r="K2275" s="91"/>
      <c r="L2275" s="96"/>
      <c r="M2275" s="96"/>
      <c r="N2275" s="123" t="str">
        <f t="shared" ca="1" si="40"/>
        <v/>
      </c>
      <c r="O2275" s="91"/>
      <c r="P2275" s="96"/>
      <c r="Q2275" s="91"/>
      <c r="R2275" s="91"/>
    </row>
    <row r="2276" spans="2:18" ht="15.75" x14ac:dyDescent="0.3">
      <c r="B2276" s="91"/>
      <c r="C2276" s="152"/>
      <c r="D2276" s="91"/>
      <c r="E2276" s="91"/>
      <c r="F2276" s="91"/>
      <c r="G2276" s="91"/>
      <c r="H2276" s="91"/>
      <c r="I2276" s="106"/>
      <c r="J2276" s="91"/>
      <c r="K2276" s="91"/>
      <c r="L2276" s="96"/>
      <c r="M2276" s="96"/>
      <c r="N2276" s="123" t="str">
        <f t="shared" ca="1" si="40"/>
        <v/>
      </c>
      <c r="O2276" s="91"/>
      <c r="P2276" s="96"/>
      <c r="Q2276" s="91"/>
      <c r="R2276" s="91"/>
    </row>
    <row r="2277" spans="2:18" ht="15.75" x14ac:dyDescent="0.3">
      <c r="B2277" s="91"/>
      <c r="C2277" s="152"/>
      <c r="D2277" s="91"/>
      <c r="E2277" s="91"/>
      <c r="F2277" s="91"/>
      <c r="G2277" s="91"/>
      <c r="H2277" s="91"/>
      <c r="I2277" s="106"/>
      <c r="J2277" s="91"/>
      <c r="K2277" s="91"/>
      <c r="L2277" s="96"/>
      <c r="M2277" s="96"/>
      <c r="N2277" s="123" t="str">
        <f t="shared" ca="1" si="40"/>
        <v/>
      </c>
      <c r="O2277" s="91"/>
      <c r="P2277" s="96"/>
      <c r="Q2277" s="91"/>
      <c r="R2277" s="91"/>
    </row>
    <row r="2278" spans="2:18" ht="15.75" x14ac:dyDescent="0.3">
      <c r="B2278" s="91"/>
      <c r="C2278" s="152"/>
      <c r="D2278" s="91"/>
      <c r="E2278" s="91"/>
      <c r="F2278" s="91"/>
      <c r="G2278" s="91"/>
      <c r="H2278" s="91"/>
      <c r="I2278" s="106"/>
      <c r="J2278" s="91"/>
      <c r="K2278" s="91"/>
      <c r="L2278" s="96"/>
      <c r="M2278" s="96"/>
      <c r="N2278" s="123" t="str">
        <f t="shared" ca="1" si="40"/>
        <v/>
      </c>
      <c r="O2278" s="91"/>
      <c r="P2278" s="96"/>
      <c r="Q2278" s="91"/>
      <c r="R2278" s="91"/>
    </row>
    <row r="2279" spans="2:18" ht="15.75" x14ac:dyDescent="0.3">
      <c r="B2279" s="91"/>
      <c r="C2279" s="152"/>
      <c r="D2279" s="91"/>
      <c r="E2279" s="91"/>
      <c r="F2279" s="91"/>
      <c r="G2279" s="91"/>
      <c r="H2279" s="91"/>
      <c r="I2279" s="106"/>
      <c r="J2279" s="91"/>
      <c r="K2279" s="91"/>
      <c r="L2279" s="96"/>
      <c r="M2279" s="96"/>
      <c r="N2279" s="123" t="str">
        <f t="shared" ca="1" si="40"/>
        <v/>
      </c>
      <c r="O2279" s="91"/>
      <c r="P2279" s="96"/>
      <c r="Q2279" s="91"/>
      <c r="R2279" s="91"/>
    </row>
    <row r="2280" spans="2:18" ht="15.75" x14ac:dyDescent="0.3">
      <c r="B2280" s="91"/>
      <c r="C2280" s="152"/>
      <c r="D2280" s="91"/>
      <c r="E2280" s="91"/>
      <c r="F2280" s="91"/>
      <c r="G2280" s="91"/>
      <c r="H2280" s="91"/>
      <c r="I2280" s="106"/>
      <c r="J2280" s="91"/>
      <c r="K2280" s="91"/>
      <c r="L2280" s="96"/>
      <c r="M2280" s="96"/>
      <c r="N2280" s="123" t="str">
        <f t="shared" ca="1" si="40"/>
        <v/>
      </c>
      <c r="O2280" s="91"/>
      <c r="P2280" s="96"/>
      <c r="Q2280" s="91"/>
      <c r="R2280" s="91"/>
    </row>
    <row r="2281" spans="2:18" ht="15.75" x14ac:dyDescent="0.3">
      <c r="B2281" s="91"/>
      <c r="C2281" s="152"/>
      <c r="D2281" s="91"/>
      <c r="E2281" s="91"/>
      <c r="F2281" s="91"/>
      <c r="G2281" s="91"/>
      <c r="H2281" s="91"/>
      <c r="I2281" s="106"/>
      <c r="J2281" s="91"/>
      <c r="K2281" s="91"/>
      <c r="L2281" s="96"/>
      <c r="M2281" s="96"/>
      <c r="N2281" s="123" t="str">
        <f t="shared" ca="1" si="40"/>
        <v/>
      </c>
      <c r="O2281" s="91"/>
      <c r="P2281" s="96"/>
      <c r="Q2281" s="91"/>
      <c r="R2281" s="91"/>
    </row>
    <row r="2282" spans="2:18" ht="15.75" x14ac:dyDescent="0.3">
      <c r="B2282" s="91"/>
      <c r="C2282" s="152"/>
      <c r="D2282" s="91"/>
      <c r="E2282" s="91"/>
      <c r="F2282" s="91"/>
      <c r="G2282" s="91"/>
      <c r="H2282" s="91"/>
      <c r="I2282" s="106"/>
      <c r="J2282" s="91"/>
      <c r="K2282" s="91"/>
      <c r="L2282" s="96"/>
      <c r="M2282" s="96"/>
      <c r="N2282" s="123" t="str">
        <f t="shared" ca="1" si="40"/>
        <v/>
      </c>
      <c r="O2282" s="91"/>
      <c r="P2282" s="96"/>
      <c r="Q2282" s="91"/>
      <c r="R2282" s="91"/>
    </row>
    <row r="2283" spans="2:18" ht="15.75" x14ac:dyDescent="0.3">
      <c r="B2283" s="91"/>
      <c r="C2283" s="152"/>
      <c r="D2283" s="91"/>
      <c r="E2283" s="91"/>
      <c r="F2283" s="91"/>
      <c r="G2283" s="91"/>
      <c r="H2283" s="91"/>
      <c r="I2283" s="106"/>
      <c r="J2283" s="91"/>
      <c r="K2283" s="91"/>
      <c r="L2283" s="96"/>
      <c r="M2283" s="96"/>
      <c r="N2283" s="123" t="str">
        <f t="shared" ca="1" si="40"/>
        <v/>
      </c>
      <c r="O2283" s="91"/>
      <c r="P2283" s="96"/>
      <c r="Q2283" s="91"/>
      <c r="R2283" s="91"/>
    </row>
    <row r="2284" spans="2:18" ht="15.75" x14ac:dyDescent="0.3">
      <c r="B2284" s="91"/>
      <c r="C2284" s="152"/>
      <c r="D2284" s="91"/>
      <c r="E2284" s="91"/>
      <c r="F2284" s="91"/>
      <c r="G2284" s="91"/>
      <c r="H2284" s="91"/>
      <c r="I2284" s="106"/>
      <c r="J2284" s="91"/>
      <c r="K2284" s="91"/>
      <c r="L2284" s="96"/>
      <c r="M2284" s="96"/>
      <c r="N2284" s="123" t="str">
        <f t="shared" ca="1" si="40"/>
        <v/>
      </c>
      <c r="O2284" s="91"/>
      <c r="P2284" s="96"/>
      <c r="Q2284" s="91"/>
      <c r="R2284" s="91"/>
    </row>
    <row r="2285" spans="2:18" ht="15.75" x14ac:dyDescent="0.3">
      <c r="B2285" s="91"/>
      <c r="C2285" s="152"/>
      <c r="D2285" s="91"/>
      <c r="E2285" s="91"/>
      <c r="F2285" s="91"/>
      <c r="G2285" s="91"/>
      <c r="H2285" s="91"/>
      <c r="I2285" s="106"/>
      <c r="J2285" s="91"/>
      <c r="K2285" s="91"/>
      <c r="L2285" s="96"/>
      <c r="M2285" s="96"/>
      <c r="N2285" s="123" t="str">
        <f t="shared" ca="1" si="40"/>
        <v/>
      </c>
      <c r="O2285" s="91"/>
      <c r="P2285" s="96"/>
      <c r="Q2285" s="91"/>
      <c r="R2285" s="91"/>
    </row>
    <row r="2286" spans="2:18" ht="15.75" x14ac:dyDescent="0.3">
      <c r="B2286" s="91"/>
      <c r="C2286" s="152"/>
      <c r="D2286" s="91"/>
      <c r="E2286" s="91"/>
      <c r="F2286" s="91"/>
      <c r="G2286" s="91"/>
      <c r="H2286" s="91"/>
      <c r="I2286" s="106"/>
      <c r="J2286" s="91"/>
      <c r="K2286" s="91"/>
      <c r="L2286" s="96"/>
      <c r="M2286" s="96"/>
      <c r="N2286" s="123" t="str">
        <f t="shared" ca="1" si="40"/>
        <v/>
      </c>
      <c r="O2286" s="91"/>
      <c r="P2286" s="96"/>
      <c r="Q2286" s="91"/>
      <c r="R2286" s="91"/>
    </row>
    <row r="2287" spans="2:18" ht="15.75" x14ac:dyDescent="0.3">
      <c r="B2287" s="91"/>
      <c r="C2287" s="152"/>
      <c r="D2287" s="91"/>
      <c r="E2287" s="91"/>
      <c r="F2287" s="91"/>
      <c r="G2287" s="91"/>
      <c r="H2287" s="91"/>
      <c r="I2287" s="106"/>
      <c r="J2287" s="91"/>
      <c r="K2287" s="91"/>
      <c r="L2287" s="96"/>
      <c r="M2287" s="96"/>
      <c r="N2287" s="123" t="str">
        <f t="shared" ca="1" si="40"/>
        <v/>
      </c>
      <c r="O2287" s="91"/>
      <c r="P2287" s="96"/>
      <c r="Q2287" s="91"/>
      <c r="R2287" s="91"/>
    </row>
    <row r="2288" spans="2:18" ht="15.75" x14ac:dyDescent="0.3">
      <c r="B2288" s="91"/>
      <c r="C2288" s="152"/>
      <c r="D2288" s="91"/>
      <c r="E2288" s="91"/>
      <c r="F2288" s="91"/>
      <c r="G2288" s="91"/>
      <c r="H2288" s="91"/>
      <c r="I2288" s="106"/>
      <c r="J2288" s="91"/>
      <c r="K2288" s="91"/>
      <c r="L2288" s="96"/>
      <c r="M2288" s="96"/>
      <c r="N2288" s="123" t="str">
        <f t="shared" ca="1" si="40"/>
        <v/>
      </c>
      <c r="O2288" s="91"/>
      <c r="P2288" s="96"/>
      <c r="Q2288" s="91"/>
      <c r="R2288" s="91"/>
    </row>
    <row r="2289" spans="2:18" ht="15.75" x14ac:dyDescent="0.3">
      <c r="B2289" s="91"/>
      <c r="C2289" s="152"/>
      <c r="D2289" s="91"/>
      <c r="E2289" s="91"/>
      <c r="F2289" s="91"/>
      <c r="G2289" s="91"/>
      <c r="H2289" s="91"/>
      <c r="I2289" s="106"/>
      <c r="J2289" s="91"/>
      <c r="K2289" s="91"/>
      <c r="L2289" s="96"/>
      <c r="M2289" s="96"/>
      <c r="N2289" s="123" t="str">
        <f t="shared" ca="1" si="40"/>
        <v/>
      </c>
      <c r="O2289" s="91"/>
      <c r="P2289" s="96"/>
      <c r="Q2289" s="91"/>
      <c r="R2289" s="91"/>
    </row>
    <row r="2290" spans="2:18" ht="15.75" x14ac:dyDescent="0.3">
      <c r="B2290" s="91"/>
      <c r="C2290" s="152"/>
      <c r="D2290" s="91"/>
      <c r="E2290" s="91"/>
      <c r="F2290" s="91"/>
      <c r="G2290" s="91"/>
      <c r="H2290" s="91"/>
      <c r="I2290" s="106"/>
      <c r="J2290" s="91"/>
      <c r="K2290" s="91"/>
      <c r="L2290" s="96"/>
      <c r="M2290" s="96"/>
      <c r="N2290" s="123" t="str">
        <f t="shared" ca="1" si="40"/>
        <v/>
      </c>
      <c r="O2290" s="91"/>
      <c r="P2290" s="96"/>
      <c r="Q2290" s="91"/>
      <c r="R2290" s="91"/>
    </row>
    <row r="2291" spans="2:18" ht="15.75" x14ac:dyDescent="0.3">
      <c r="B2291" s="91"/>
      <c r="C2291" s="152"/>
      <c r="D2291" s="91"/>
      <c r="E2291" s="91"/>
      <c r="F2291" s="91"/>
      <c r="G2291" s="91"/>
      <c r="H2291" s="91"/>
      <c r="I2291" s="106"/>
      <c r="J2291" s="91"/>
      <c r="K2291" s="91"/>
      <c r="L2291" s="96"/>
      <c r="M2291" s="96"/>
      <c r="N2291" s="123" t="str">
        <f t="shared" ca="1" si="40"/>
        <v/>
      </c>
      <c r="O2291" s="91"/>
      <c r="P2291" s="96"/>
      <c r="Q2291" s="91"/>
      <c r="R2291" s="91"/>
    </row>
    <row r="2292" spans="2:18" ht="15.75" x14ac:dyDescent="0.3">
      <c r="B2292" s="91"/>
      <c r="C2292" s="152"/>
      <c r="D2292" s="91"/>
      <c r="E2292" s="91"/>
      <c r="F2292" s="91"/>
      <c r="G2292" s="91"/>
      <c r="H2292" s="91"/>
      <c r="I2292" s="106"/>
      <c r="J2292" s="91"/>
      <c r="K2292" s="91"/>
      <c r="L2292" s="96"/>
      <c r="M2292" s="96"/>
      <c r="N2292" s="123" t="str">
        <f t="shared" ca="1" si="40"/>
        <v/>
      </c>
      <c r="O2292" s="91"/>
      <c r="P2292" s="96"/>
      <c r="Q2292" s="91"/>
      <c r="R2292" s="91"/>
    </row>
    <row r="2293" spans="2:18" ht="15.75" x14ac:dyDescent="0.3">
      <c r="B2293" s="91"/>
      <c r="C2293" s="152"/>
      <c r="D2293" s="91"/>
      <c r="E2293" s="91"/>
      <c r="F2293" s="91"/>
      <c r="G2293" s="91"/>
      <c r="H2293" s="91"/>
      <c r="I2293" s="106"/>
      <c r="J2293" s="91"/>
      <c r="K2293" s="91"/>
      <c r="L2293" s="96"/>
      <c r="M2293" s="96"/>
      <c r="N2293" s="123" t="str">
        <f t="shared" ca="1" si="40"/>
        <v/>
      </c>
      <c r="O2293" s="91"/>
      <c r="P2293" s="96"/>
      <c r="Q2293" s="91"/>
      <c r="R2293" s="91"/>
    </row>
    <row r="2294" spans="2:18" ht="15.75" x14ac:dyDescent="0.3">
      <c r="B2294" s="91"/>
      <c r="C2294" s="152"/>
      <c r="D2294" s="91"/>
      <c r="E2294" s="91"/>
      <c r="F2294" s="91"/>
      <c r="G2294" s="91"/>
      <c r="H2294" s="91"/>
      <c r="I2294" s="106"/>
      <c r="J2294" s="91"/>
      <c r="K2294" s="91"/>
      <c r="L2294" s="96"/>
      <c r="M2294" s="96"/>
      <c r="N2294" s="123" t="str">
        <f t="shared" ca="1" si="40"/>
        <v/>
      </c>
      <c r="O2294" s="91"/>
      <c r="P2294" s="96"/>
      <c r="Q2294" s="91"/>
      <c r="R2294" s="91"/>
    </row>
    <row r="2295" spans="2:18" ht="15.75" x14ac:dyDescent="0.3">
      <c r="B2295" s="91"/>
      <c r="C2295" s="152"/>
      <c r="D2295" s="91"/>
      <c r="E2295" s="91"/>
      <c r="F2295" s="91"/>
      <c r="G2295" s="91"/>
      <c r="H2295" s="91"/>
      <c r="I2295" s="106"/>
      <c r="J2295" s="91"/>
      <c r="K2295" s="91"/>
      <c r="L2295" s="96"/>
      <c r="M2295" s="96"/>
      <c r="N2295" s="123" t="str">
        <f t="shared" ca="1" si="40"/>
        <v/>
      </c>
      <c r="O2295" s="91"/>
      <c r="P2295" s="96"/>
      <c r="Q2295" s="91"/>
      <c r="R2295" s="91"/>
    </row>
    <row r="2296" spans="2:18" ht="15.75" x14ac:dyDescent="0.3">
      <c r="B2296" s="91"/>
      <c r="C2296" s="152"/>
      <c r="D2296" s="91"/>
      <c r="E2296" s="91"/>
      <c r="F2296" s="91"/>
      <c r="G2296" s="91"/>
      <c r="H2296" s="91"/>
      <c r="I2296" s="106"/>
      <c r="J2296" s="91"/>
      <c r="K2296" s="91"/>
      <c r="L2296" s="96"/>
      <c r="M2296" s="96"/>
      <c r="N2296" s="123" t="str">
        <f t="shared" ca="1" si="40"/>
        <v/>
      </c>
      <c r="O2296" s="91"/>
      <c r="P2296" s="96"/>
      <c r="Q2296" s="91"/>
      <c r="R2296" s="91"/>
    </row>
    <row r="2297" spans="2:18" ht="15.75" x14ac:dyDescent="0.3">
      <c r="B2297" s="91"/>
      <c r="C2297" s="152"/>
      <c r="D2297" s="91"/>
      <c r="E2297" s="91"/>
      <c r="F2297" s="91"/>
      <c r="G2297" s="91"/>
      <c r="H2297" s="91"/>
      <c r="I2297" s="106"/>
      <c r="J2297" s="91"/>
      <c r="K2297" s="91"/>
      <c r="L2297" s="96"/>
      <c r="M2297" s="96"/>
      <c r="N2297" s="123" t="str">
        <f t="shared" ca="1" si="40"/>
        <v/>
      </c>
      <c r="O2297" s="91"/>
      <c r="P2297" s="96"/>
      <c r="Q2297" s="91"/>
      <c r="R2297" s="91"/>
    </row>
    <row r="2298" spans="2:18" ht="15.75" x14ac:dyDescent="0.3">
      <c r="B2298" s="91"/>
      <c r="C2298" s="152"/>
      <c r="D2298" s="91"/>
      <c r="E2298" s="91"/>
      <c r="F2298" s="91"/>
      <c r="G2298" s="91"/>
      <c r="H2298" s="91"/>
      <c r="I2298" s="106"/>
      <c r="J2298" s="91"/>
      <c r="K2298" s="91"/>
      <c r="L2298" s="96"/>
      <c r="M2298" s="96"/>
      <c r="N2298" s="123" t="str">
        <f t="shared" ca="1" si="40"/>
        <v/>
      </c>
      <c r="O2298" s="91"/>
      <c r="P2298" s="96"/>
      <c r="Q2298" s="91"/>
      <c r="R2298" s="91"/>
    </row>
    <row r="2299" spans="2:18" ht="15.75" x14ac:dyDescent="0.3">
      <c r="B2299" s="91"/>
      <c r="C2299" s="152"/>
      <c r="D2299" s="91"/>
      <c r="E2299" s="91"/>
      <c r="F2299" s="91"/>
      <c r="G2299" s="91"/>
      <c r="H2299" s="91"/>
      <c r="I2299" s="106"/>
      <c r="J2299" s="91"/>
      <c r="K2299" s="91"/>
      <c r="L2299" s="96"/>
      <c r="M2299" s="96"/>
      <c r="N2299" s="123" t="str">
        <f t="shared" ca="1" si="40"/>
        <v/>
      </c>
      <c r="O2299" s="91"/>
      <c r="P2299" s="96"/>
      <c r="Q2299" s="91"/>
      <c r="R2299" s="91"/>
    </row>
    <row r="2300" spans="2:18" ht="15.75" x14ac:dyDescent="0.3">
      <c r="B2300" s="91"/>
      <c r="C2300" s="152"/>
      <c r="D2300" s="91"/>
      <c r="E2300" s="91"/>
      <c r="F2300" s="91"/>
      <c r="G2300" s="91"/>
      <c r="H2300" s="91"/>
      <c r="I2300" s="106"/>
      <c r="J2300" s="91"/>
      <c r="K2300" s="91"/>
      <c r="L2300" s="96"/>
      <c r="M2300" s="96"/>
      <c r="N2300" s="123" t="str">
        <f t="shared" ca="1" si="40"/>
        <v/>
      </c>
      <c r="O2300" s="91"/>
      <c r="P2300" s="96"/>
      <c r="Q2300" s="91"/>
      <c r="R2300" s="91"/>
    </row>
    <row r="2301" spans="2:18" ht="15.75" x14ac:dyDescent="0.3">
      <c r="B2301" s="91"/>
      <c r="C2301" s="152"/>
      <c r="D2301" s="91"/>
      <c r="E2301" s="91"/>
      <c r="F2301" s="91"/>
      <c r="G2301" s="91"/>
      <c r="H2301" s="91"/>
      <c r="I2301" s="106"/>
      <c r="J2301" s="91"/>
      <c r="K2301" s="91"/>
      <c r="L2301" s="96"/>
      <c r="M2301" s="96"/>
      <c r="N2301" s="123" t="str">
        <f t="shared" ca="1" si="40"/>
        <v/>
      </c>
      <c r="O2301" s="91"/>
      <c r="P2301" s="96"/>
      <c r="Q2301" s="91"/>
      <c r="R2301" s="91"/>
    </row>
    <row r="2302" spans="2:18" ht="15.75" x14ac:dyDescent="0.3">
      <c r="B2302" s="91"/>
      <c r="C2302" s="152"/>
      <c r="D2302" s="91"/>
      <c r="E2302" s="91"/>
      <c r="F2302" s="91"/>
      <c r="G2302" s="91"/>
      <c r="H2302" s="91"/>
      <c r="I2302" s="106"/>
      <c r="J2302" s="91"/>
      <c r="K2302" s="91"/>
      <c r="L2302" s="96"/>
      <c r="M2302" s="96"/>
      <c r="N2302" s="123" t="str">
        <f t="shared" ca="1" si="40"/>
        <v/>
      </c>
      <c r="O2302" s="91"/>
      <c r="P2302" s="96"/>
      <c r="Q2302" s="91"/>
      <c r="R2302" s="91"/>
    </row>
    <row r="2303" spans="2:18" ht="15.75" x14ac:dyDescent="0.3">
      <c r="B2303" s="91"/>
      <c r="C2303" s="152"/>
      <c r="D2303" s="91"/>
      <c r="E2303" s="91"/>
      <c r="F2303" s="91"/>
      <c r="G2303" s="91"/>
      <c r="H2303" s="91"/>
      <c r="I2303" s="106"/>
      <c r="J2303" s="91"/>
      <c r="K2303" s="91"/>
      <c r="L2303" s="96"/>
      <c r="M2303" s="96"/>
      <c r="N2303" s="123" t="str">
        <f t="shared" ca="1" si="40"/>
        <v/>
      </c>
      <c r="O2303" s="91"/>
      <c r="P2303" s="96"/>
      <c r="Q2303" s="91"/>
      <c r="R2303" s="91"/>
    </row>
    <row r="2304" spans="2:18" ht="15.75" x14ac:dyDescent="0.3">
      <c r="B2304" s="91"/>
      <c r="C2304" s="152"/>
      <c r="D2304" s="91"/>
      <c r="E2304" s="91"/>
      <c r="F2304" s="91"/>
      <c r="G2304" s="91"/>
      <c r="H2304" s="91"/>
      <c r="I2304" s="106"/>
      <c r="J2304" s="91"/>
      <c r="K2304" s="91"/>
      <c r="L2304" s="96"/>
      <c r="M2304" s="96"/>
      <c r="N2304" s="123" t="str">
        <f t="shared" ca="1" si="40"/>
        <v/>
      </c>
      <c r="O2304" s="91"/>
      <c r="P2304" s="96"/>
      <c r="Q2304" s="91"/>
      <c r="R2304" s="91"/>
    </row>
    <row r="2305" spans="2:18" ht="15.75" x14ac:dyDescent="0.3">
      <c r="B2305" s="91"/>
      <c r="C2305" s="152"/>
      <c r="D2305" s="91"/>
      <c r="E2305" s="91"/>
      <c r="F2305" s="91"/>
      <c r="G2305" s="91"/>
      <c r="H2305" s="91"/>
      <c r="I2305" s="106"/>
      <c r="J2305" s="91"/>
      <c r="K2305" s="91"/>
      <c r="L2305" s="96"/>
      <c r="M2305" s="96"/>
      <c r="N2305" s="123" t="str">
        <f t="shared" ca="1" si="40"/>
        <v/>
      </c>
      <c r="O2305" s="91"/>
      <c r="P2305" s="96"/>
      <c r="Q2305" s="91"/>
      <c r="R2305" s="91"/>
    </row>
    <row r="2306" spans="2:18" ht="15.75" x14ac:dyDescent="0.3">
      <c r="B2306" s="91"/>
      <c r="C2306" s="152"/>
      <c r="D2306" s="91"/>
      <c r="E2306" s="91"/>
      <c r="F2306" s="91"/>
      <c r="G2306" s="91"/>
      <c r="H2306" s="91"/>
      <c r="I2306" s="106"/>
      <c r="J2306" s="91"/>
      <c r="K2306" s="91"/>
      <c r="L2306" s="96"/>
      <c r="M2306" s="96"/>
      <c r="N2306" s="123" t="str">
        <f t="shared" ca="1" si="40"/>
        <v/>
      </c>
      <c r="O2306" s="91"/>
      <c r="P2306" s="96"/>
      <c r="Q2306" s="91"/>
      <c r="R2306" s="91"/>
    </row>
    <row r="2307" spans="2:18" ht="15.75" x14ac:dyDescent="0.3">
      <c r="B2307" s="91"/>
      <c r="C2307" s="152"/>
      <c r="D2307" s="91"/>
      <c r="E2307" s="91"/>
      <c r="F2307" s="91"/>
      <c r="G2307" s="91"/>
      <c r="H2307" s="91"/>
      <c r="I2307" s="106"/>
      <c r="J2307" s="91"/>
      <c r="K2307" s="91"/>
      <c r="L2307" s="96"/>
      <c r="M2307" s="96"/>
      <c r="N2307" s="123" t="str">
        <f t="shared" ca="1" si="40"/>
        <v/>
      </c>
      <c r="O2307" s="91"/>
      <c r="P2307" s="96"/>
      <c r="Q2307" s="91"/>
      <c r="R2307" s="91"/>
    </row>
    <row r="2308" spans="2:18" ht="15.75" x14ac:dyDescent="0.3">
      <c r="B2308" s="91"/>
      <c r="C2308" s="152"/>
      <c r="D2308" s="91"/>
      <c r="E2308" s="91"/>
      <c r="F2308" s="91"/>
      <c r="G2308" s="91"/>
      <c r="H2308" s="91"/>
      <c r="I2308" s="106"/>
      <c r="J2308" s="91"/>
      <c r="K2308" s="91"/>
      <c r="L2308" s="96"/>
      <c r="M2308" s="96"/>
      <c r="N2308" s="123" t="str">
        <f t="shared" ca="1" si="40"/>
        <v/>
      </c>
      <c r="O2308" s="91"/>
      <c r="P2308" s="96"/>
      <c r="Q2308" s="91"/>
      <c r="R2308" s="91"/>
    </row>
    <row r="2309" spans="2:18" ht="15.75" x14ac:dyDescent="0.3">
      <c r="B2309" s="91"/>
      <c r="C2309" s="152"/>
      <c r="D2309" s="91"/>
      <c r="E2309" s="91"/>
      <c r="F2309" s="91"/>
      <c r="G2309" s="91"/>
      <c r="H2309" s="91"/>
      <c r="I2309" s="106"/>
      <c r="J2309" s="91"/>
      <c r="K2309" s="91"/>
      <c r="L2309" s="96"/>
      <c r="M2309" s="96"/>
      <c r="N2309" s="123" t="str">
        <f t="shared" ca="1" si="40"/>
        <v/>
      </c>
      <c r="O2309" s="91"/>
      <c r="P2309" s="96"/>
      <c r="Q2309" s="91"/>
      <c r="R2309" s="91"/>
    </row>
    <row r="2310" spans="2:18" ht="15.75" x14ac:dyDescent="0.3">
      <c r="B2310" s="91"/>
      <c r="C2310" s="152"/>
      <c r="D2310" s="91"/>
      <c r="E2310" s="91"/>
      <c r="F2310" s="91"/>
      <c r="G2310" s="91"/>
      <c r="H2310" s="91"/>
      <c r="I2310" s="106"/>
      <c r="J2310" s="91"/>
      <c r="K2310" s="91"/>
      <c r="L2310" s="96"/>
      <c r="M2310" s="96"/>
      <c r="N2310" s="123" t="str">
        <f t="shared" ca="1" si="40"/>
        <v/>
      </c>
      <c r="O2310" s="91"/>
      <c r="P2310" s="96"/>
      <c r="Q2310" s="91"/>
      <c r="R2310" s="91"/>
    </row>
    <row r="2311" spans="2:18" ht="15.75" x14ac:dyDescent="0.3">
      <c r="B2311" s="91"/>
      <c r="C2311" s="152"/>
      <c r="D2311" s="91"/>
      <c r="E2311" s="91"/>
      <c r="F2311" s="91"/>
      <c r="G2311" s="91"/>
      <c r="H2311" s="91"/>
      <c r="I2311" s="106"/>
      <c r="J2311" s="91"/>
      <c r="K2311" s="91"/>
      <c r="L2311" s="96"/>
      <c r="M2311" s="96"/>
      <c r="N2311" s="123" t="str">
        <f t="shared" ca="1" si="40"/>
        <v/>
      </c>
      <c r="O2311" s="91"/>
      <c r="P2311" s="96"/>
      <c r="Q2311" s="91"/>
      <c r="R2311" s="91"/>
    </row>
    <row r="2312" spans="2:18" ht="15.75" x14ac:dyDescent="0.3">
      <c r="B2312" s="91"/>
      <c r="C2312" s="152"/>
      <c r="D2312" s="91"/>
      <c r="E2312" s="91"/>
      <c r="F2312" s="91"/>
      <c r="G2312" s="91"/>
      <c r="H2312" s="91"/>
      <c r="I2312" s="106"/>
      <c r="J2312" s="91"/>
      <c r="K2312" s="91"/>
      <c r="L2312" s="96"/>
      <c r="M2312" s="96"/>
      <c r="N2312" s="123" t="str">
        <f t="shared" ca="1" si="40"/>
        <v/>
      </c>
      <c r="O2312" s="91"/>
      <c r="P2312" s="96"/>
      <c r="Q2312" s="91"/>
      <c r="R2312" s="91"/>
    </row>
    <row r="2313" spans="2:18" ht="15.75" x14ac:dyDescent="0.3">
      <c r="B2313" s="91"/>
      <c r="C2313" s="152"/>
      <c r="D2313" s="91"/>
      <c r="E2313" s="91"/>
      <c r="F2313" s="91"/>
      <c r="G2313" s="91"/>
      <c r="H2313" s="91"/>
      <c r="I2313" s="106"/>
      <c r="J2313" s="91"/>
      <c r="K2313" s="91"/>
      <c r="L2313" s="96"/>
      <c r="M2313" s="96"/>
      <c r="N2313" s="123" t="str">
        <f t="shared" ca="1" si="40"/>
        <v/>
      </c>
      <c r="O2313" s="91"/>
      <c r="P2313" s="96"/>
      <c r="Q2313" s="91"/>
      <c r="R2313" s="91"/>
    </row>
    <row r="2314" spans="2:18" ht="15.75" x14ac:dyDescent="0.3">
      <c r="B2314" s="91"/>
      <c r="C2314" s="152"/>
      <c r="D2314" s="91"/>
      <c r="E2314" s="91"/>
      <c r="F2314" s="91"/>
      <c r="G2314" s="91"/>
      <c r="H2314" s="91"/>
      <c r="I2314" s="106"/>
      <c r="J2314" s="91"/>
      <c r="K2314" s="91"/>
      <c r="L2314" s="96"/>
      <c r="M2314" s="96"/>
      <c r="N2314" s="123" t="str">
        <f t="shared" ca="1" si="40"/>
        <v/>
      </c>
      <c r="O2314" s="91"/>
      <c r="P2314" s="96"/>
      <c r="Q2314" s="91"/>
      <c r="R2314" s="91"/>
    </row>
    <row r="2315" spans="2:18" ht="15.75" x14ac:dyDescent="0.3">
      <c r="B2315" s="91"/>
      <c r="C2315" s="152"/>
      <c r="D2315" s="91"/>
      <c r="E2315" s="91"/>
      <c r="F2315" s="91"/>
      <c r="G2315" s="91"/>
      <c r="H2315" s="91"/>
      <c r="I2315" s="106"/>
      <c r="J2315" s="91"/>
      <c r="K2315" s="91"/>
      <c r="L2315" s="96"/>
      <c r="M2315" s="96"/>
      <c r="N2315" s="123" t="str">
        <f t="shared" ca="1" si="40"/>
        <v/>
      </c>
      <c r="O2315" s="91"/>
      <c r="P2315" s="96"/>
      <c r="Q2315" s="91"/>
      <c r="R2315" s="91"/>
    </row>
    <row r="2316" spans="2:18" ht="15.75" x14ac:dyDescent="0.3">
      <c r="B2316" s="91"/>
      <c r="C2316" s="152"/>
      <c r="D2316" s="91"/>
      <c r="E2316" s="91"/>
      <c r="F2316" s="91"/>
      <c r="G2316" s="91"/>
      <c r="H2316" s="91"/>
      <c r="I2316" s="106"/>
      <c r="J2316" s="91"/>
      <c r="K2316" s="91"/>
      <c r="L2316" s="96"/>
      <c r="M2316" s="96"/>
      <c r="N2316" s="123" t="str">
        <f t="shared" ca="1" si="40"/>
        <v/>
      </c>
      <c r="O2316" s="91"/>
      <c r="P2316" s="96"/>
      <c r="Q2316" s="91"/>
      <c r="R2316" s="91"/>
    </row>
    <row r="2317" spans="2:18" ht="15.75" x14ac:dyDescent="0.3">
      <c r="B2317" s="91"/>
      <c r="C2317" s="152"/>
      <c r="D2317" s="91"/>
      <c r="E2317" s="91"/>
      <c r="F2317" s="91"/>
      <c r="G2317" s="91"/>
      <c r="H2317" s="91"/>
      <c r="I2317" s="106"/>
      <c r="J2317" s="91"/>
      <c r="K2317" s="91"/>
      <c r="L2317" s="96"/>
      <c r="M2317" s="96"/>
      <c r="N2317" s="123" t="str">
        <f t="shared" ca="1" si="40"/>
        <v/>
      </c>
      <c r="O2317" s="91"/>
      <c r="P2317" s="96"/>
      <c r="Q2317" s="91"/>
      <c r="R2317" s="91"/>
    </row>
    <row r="2318" spans="2:18" ht="15.75" x14ac:dyDescent="0.3">
      <c r="B2318" s="91"/>
      <c r="C2318" s="152"/>
      <c r="D2318" s="91"/>
      <c r="E2318" s="91"/>
      <c r="F2318" s="91"/>
      <c r="G2318" s="91"/>
      <c r="H2318" s="91"/>
      <c r="I2318" s="106"/>
      <c r="J2318" s="91"/>
      <c r="K2318" s="91"/>
      <c r="L2318" s="96"/>
      <c r="M2318" s="96"/>
      <c r="N2318" s="123" t="str">
        <f t="shared" ca="1" si="40"/>
        <v/>
      </c>
      <c r="O2318" s="91"/>
      <c r="P2318" s="96"/>
      <c r="Q2318" s="91"/>
      <c r="R2318" s="91"/>
    </row>
    <row r="2319" spans="2:18" ht="15.75" x14ac:dyDescent="0.3">
      <c r="B2319" s="91"/>
      <c r="C2319" s="152"/>
      <c r="D2319" s="91"/>
      <c r="E2319" s="91"/>
      <c r="F2319" s="91"/>
      <c r="G2319" s="91"/>
      <c r="H2319" s="91"/>
      <c r="I2319" s="106"/>
      <c r="J2319" s="91"/>
      <c r="K2319" s="91"/>
      <c r="L2319" s="96"/>
      <c r="M2319" s="96"/>
      <c r="N2319" s="123" t="str">
        <f t="shared" ca="1" si="40"/>
        <v/>
      </c>
      <c r="O2319" s="91"/>
      <c r="P2319" s="96"/>
      <c r="Q2319" s="91"/>
      <c r="R2319" s="91"/>
    </row>
    <row r="2320" spans="2:18" ht="15.75" x14ac:dyDescent="0.3">
      <c r="B2320" s="91"/>
      <c r="C2320" s="152"/>
      <c r="D2320" s="91"/>
      <c r="E2320" s="91"/>
      <c r="F2320" s="91"/>
      <c r="G2320" s="91"/>
      <c r="H2320" s="91"/>
      <c r="I2320" s="106"/>
      <c r="J2320" s="91"/>
      <c r="K2320" s="91"/>
      <c r="L2320" s="96"/>
      <c r="M2320" s="96"/>
      <c r="N2320" s="123" t="str">
        <f t="shared" ca="1" si="40"/>
        <v/>
      </c>
      <c r="O2320" s="91"/>
      <c r="P2320" s="96"/>
      <c r="Q2320" s="91"/>
      <c r="R2320" s="91"/>
    </row>
    <row r="2321" spans="2:18" ht="15.75" x14ac:dyDescent="0.3">
      <c r="B2321" s="91"/>
      <c r="C2321" s="152"/>
      <c r="D2321" s="91"/>
      <c r="E2321" s="91"/>
      <c r="F2321" s="91"/>
      <c r="G2321" s="91"/>
      <c r="H2321" s="91"/>
      <c r="I2321" s="106"/>
      <c r="J2321" s="91"/>
      <c r="K2321" s="91"/>
      <c r="L2321" s="96"/>
      <c r="M2321" s="96"/>
      <c r="N2321" s="123" t="str">
        <f t="shared" ca="1" si="40"/>
        <v/>
      </c>
      <c r="O2321" s="91"/>
      <c r="P2321" s="96"/>
      <c r="Q2321" s="91"/>
      <c r="R2321" s="91"/>
    </row>
    <row r="2322" spans="2:18" ht="15.75" x14ac:dyDescent="0.3">
      <c r="B2322" s="91"/>
      <c r="C2322" s="152"/>
      <c r="D2322" s="91"/>
      <c r="E2322" s="91"/>
      <c r="F2322" s="91"/>
      <c r="G2322" s="91"/>
      <c r="H2322" s="91"/>
      <c r="I2322" s="106"/>
      <c r="J2322" s="91"/>
      <c r="K2322" s="91"/>
      <c r="L2322" s="96"/>
      <c r="M2322" s="96"/>
      <c r="N2322" s="123" t="str">
        <f t="shared" ca="1" si="40"/>
        <v/>
      </c>
      <c r="O2322" s="91"/>
      <c r="P2322" s="96"/>
      <c r="Q2322" s="91"/>
      <c r="R2322" s="91"/>
    </row>
    <row r="2323" spans="2:18" ht="15.75" x14ac:dyDescent="0.3">
      <c r="B2323" s="91"/>
      <c r="C2323" s="152"/>
      <c r="D2323" s="91"/>
      <c r="E2323" s="91"/>
      <c r="F2323" s="91"/>
      <c r="G2323" s="91"/>
      <c r="H2323" s="91"/>
      <c r="I2323" s="106"/>
      <c r="J2323" s="91"/>
      <c r="K2323" s="91"/>
      <c r="L2323" s="96"/>
      <c r="M2323" s="96"/>
      <c r="N2323" s="123" t="str">
        <f t="shared" ca="1" si="40"/>
        <v/>
      </c>
      <c r="O2323" s="91"/>
      <c r="P2323" s="96"/>
      <c r="Q2323" s="91"/>
      <c r="R2323" s="91"/>
    </row>
    <row r="2324" spans="2:18" ht="15.75" x14ac:dyDescent="0.3">
      <c r="B2324" s="91"/>
      <c r="C2324" s="152"/>
      <c r="D2324" s="91"/>
      <c r="E2324" s="91"/>
      <c r="F2324" s="91"/>
      <c r="G2324" s="91"/>
      <c r="H2324" s="91"/>
      <c r="I2324" s="106"/>
      <c r="J2324" s="91"/>
      <c r="K2324" s="91"/>
      <c r="L2324" s="96"/>
      <c r="M2324" s="96"/>
      <c r="N2324" s="123" t="str">
        <f t="shared" ca="1" si="40"/>
        <v/>
      </c>
      <c r="O2324" s="91"/>
      <c r="P2324" s="96"/>
      <c r="Q2324" s="91"/>
      <c r="R2324" s="91"/>
    </row>
    <row r="2325" spans="2:18" ht="15.75" x14ac:dyDescent="0.3">
      <c r="B2325" s="91"/>
      <c r="C2325" s="152"/>
      <c r="D2325" s="91"/>
      <c r="E2325" s="91"/>
      <c r="F2325" s="91"/>
      <c r="G2325" s="91"/>
      <c r="H2325" s="91"/>
      <c r="I2325" s="106"/>
      <c r="J2325" s="91"/>
      <c r="K2325" s="91"/>
      <c r="L2325" s="96"/>
      <c r="M2325" s="96"/>
      <c r="N2325" s="123" t="str">
        <f t="shared" ca="1" si="40"/>
        <v/>
      </c>
      <c r="O2325" s="91"/>
      <c r="P2325" s="96"/>
      <c r="Q2325" s="91"/>
      <c r="R2325" s="91"/>
    </row>
    <row r="2326" spans="2:18" ht="15.75" x14ac:dyDescent="0.3">
      <c r="B2326" s="91"/>
      <c r="C2326" s="152"/>
      <c r="D2326" s="91"/>
      <c r="E2326" s="91"/>
      <c r="F2326" s="91"/>
      <c r="G2326" s="91"/>
      <c r="H2326" s="91"/>
      <c r="I2326" s="106"/>
      <c r="J2326" s="91"/>
      <c r="K2326" s="91"/>
      <c r="L2326" s="96"/>
      <c r="M2326" s="96"/>
      <c r="N2326" s="123" t="str">
        <f t="shared" ca="1" si="40"/>
        <v/>
      </c>
      <c r="O2326" s="91"/>
      <c r="P2326" s="96"/>
      <c r="Q2326" s="91"/>
      <c r="R2326" s="91"/>
    </row>
    <row r="2327" spans="2:18" ht="15.75" x14ac:dyDescent="0.3">
      <c r="B2327" s="91"/>
      <c r="C2327" s="152"/>
      <c r="D2327" s="91"/>
      <c r="E2327" s="91"/>
      <c r="F2327" s="91"/>
      <c r="G2327" s="91"/>
      <c r="H2327" s="91"/>
      <c r="I2327" s="106"/>
      <c r="J2327" s="91"/>
      <c r="K2327" s="91"/>
      <c r="L2327" s="96"/>
      <c r="M2327" s="96"/>
      <c r="N2327" s="123" t="str">
        <f t="shared" ref="N2327:N2390" ca="1" si="41">IF(M2327="","",IF(O2327="Em negociação",IF(TODAY()-L2327&gt;5,"Inativo","Ativo"),IF(O2327="Instalado",IF(IF(K$2=FALSE,I$1,TODAY())&lt;=M2327,"Ativo","Inativo"),IF(O2327="Fechamento",IF(IF(K$2=FALSE,I$1,TODAY())&lt;=M2327,"Ativo","Inativo"),"Inativo"))))</f>
        <v/>
      </c>
      <c r="O2327" s="91"/>
      <c r="P2327" s="96"/>
      <c r="Q2327" s="91"/>
      <c r="R2327" s="91"/>
    </row>
    <row r="2328" spans="2:18" ht="15.75" x14ac:dyDescent="0.3">
      <c r="B2328" s="91"/>
      <c r="C2328" s="152"/>
      <c r="D2328" s="91"/>
      <c r="E2328" s="91"/>
      <c r="F2328" s="91"/>
      <c r="G2328" s="91"/>
      <c r="H2328" s="91"/>
      <c r="I2328" s="106"/>
      <c r="J2328" s="91"/>
      <c r="K2328" s="91"/>
      <c r="L2328" s="96"/>
      <c r="M2328" s="96"/>
      <c r="N2328" s="123" t="str">
        <f t="shared" ca="1" si="41"/>
        <v/>
      </c>
      <c r="O2328" s="91"/>
      <c r="P2328" s="96"/>
      <c r="Q2328" s="91"/>
      <c r="R2328" s="91"/>
    </row>
    <row r="2329" spans="2:18" ht="15.75" x14ac:dyDescent="0.3">
      <c r="B2329" s="91"/>
      <c r="C2329" s="152"/>
      <c r="D2329" s="91"/>
      <c r="E2329" s="91"/>
      <c r="F2329" s="91"/>
      <c r="G2329" s="91"/>
      <c r="H2329" s="91"/>
      <c r="I2329" s="106"/>
      <c r="J2329" s="91"/>
      <c r="K2329" s="91"/>
      <c r="L2329" s="96"/>
      <c r="M2329" s="96"/>
      <c r="N2329" s="123" t="str">
        <f t="shared" ca="1" si="41"/>
        <v/>
      </c>
      <c r="O2329" s="91"/>
      <c r="P2329" s="96"/>
      <c r="Q2329" s="91"/>
      <c r="R2329" s="91"/>
    </row>
    <row r="2330" spans="2:18" ht="15.75" x14ac:dyDescent="0.3">
      <c r="B2330" s="91"/>
      <c r="C2330" s="152"/>
      <c r="D2330" s="91"/>
      <c r="E2330" s="91"/>
      <c r="F2330" s="91"/>
      <c r="G2330" s="91"/>
      <c r="H2330" s="91"/>
      <c r="I2330" s="106"/>
      <c r="J2330" s="91"/>
      <c r="K2330" s="91"/>
      <c r="L2330" s="96"/>
      <c r="M2330" s="96"/>
      <c r="N2330" s="123" t="str">
        <f t="shared" ca="1" si="41"/>
        <v/>
      </c>
      <c r="O2330" s="91"/>
      <c r="P2330" s="96"/>
      <c r="Q2330" s="91"/>
      <c r="R2330" s="91"/>
    </row>
    <row r="2331" spans="2:18" ht="15.75" x14ac:dyDescent="0.3">
      <c r="B2331" s="91"/>
      <c r="C2331" s="152"/>
      <c r="D2331" s="91"/>
      <c r="E2331" s="91"/>
      <c r="F2331" s="91"/>
      <c r="G2331" s="91"/>
      <c r="H2331" s="91"/>
      <c r="I2331" s="106"/>
      <c r="J2331" s="91"/>
      <c r="K2331" s="91"/>
      <c r="L2331" s="96"/>
      <c r="M2331" s="96"/>
      <c r="N2331" s="123" t="str">
        <f t="shared" ca="1" si="41"/>
        <v/>
      </c>
      <c r="O2331" s="91"/>
      <c r="P2331" s="96"/>
      <c r="Q2331" s="91"/>
      <c r="R2331" s="91"/>
    </row>
    <row r="2332" spans="2:18" ht="15.75" x14ac:dyDescent="0.3">
      <c r="B2332" s="91"/>
      <c r="C2332" s="152"/>
      <c r="D2332" s="91"/>
      <c r="E2332" s="91"/>
      <c r="F2332" s="91"/>
      <c r="G2332" s="91"/>
      <c r="H2332" s="91"/>
      <c r="I2332" s="106"/>
      <c r="J2332" s="91"/>
      <c r="K2332" s="91"/>
      <c r="L2332" s="96"/>
      <c r="M2332" s="96"/>
      <c r="N2332" s="123" t="str">
        <f t="shared" ca="1" si="41"/>
        <v/>
      </c>
      <c r="O2332" s="91"/>
      <c r="P2332" s="96"/>
      <c r="Q2332" s="91"/>
      <c r="R2332" s="91"/>
    </row>
    <row r="2333" spans="2:18" ht="15.75" x14ac:dyDescent="0.3">
      <c r="B2333" s="91"/>
      <c r="C2333" s="152"/>
      <c r="D2333" s="91"/>
      <c r="E2333" s="91"/>
      <c r="F2333" s="91"/>
      <c r="G2333" s="91"/>
      <c r="H2333" s="91"/>
      <c r="I2333" s="106"/>
      <c r="J2333" s="91"/>
      <c r="K2333" s="91"/>
      <c r="L2333" s="96"/>
      <c r="M2333" s="96"/>
      <c r="N2333" s="123" t="str">
        <f t="shared" ca="1" si="41"/>
        <v/>
      </c>
      <c r="O2333" s="91"/>
      <c r="P2333" s="96"/>
      <c r="Q2333" s="91"/>
      <c r="R2333" s="91"/>
    </row>
    <row r="2334" spans="2:18" ht="15.75" x14ac:dyDescent="0.3">
      <c r="B2334" s="91"/>
      <c r="C2334" s="152"/>
      <c r="D2334" s="91"/>
      <c r="E2334" s="91"/>
      <c r="F2334" s="91"/>
      <c r="G2334" s="91"/>
      <c r="H2334" s="91"/>
      <c r="I2334" s="106"/>
      <c r="J2334" s="91"/>
      <c r="K2334" s="91"/>
      <c r="L2334" s="96"/>
      <c r="M2334" s="96"/>
      <c r="N2334" s="123" t="str">
        <f t="shared" ca="1" si="41"/>
        <v/>
      </c>
      <c r="O2334" s="91"/>
      <c r="P2334" s="96"/>
      <c r="Q2334" s="91"/>
      <c r="R2334" s="91"/>
    </row>
    <row r="2335" spans="2:18" ht="15.75" x14ac:dyDescent="0.3">
      <c r="B2335" s="91"/>
      <c r="C2335" s="152"/>
      <c r="D2335" s="91"/>
      <c r="E2335" s="91"/>
      <c r="F2335" s="91"/>
      <c r="G2335" s="91"/>
      <c r="H2335" s="91"/>
      <c r="I2335" s="106"/>
      <c r="J2335" s="91"/>
      <c r="K2335" s="91"/>
      <c r="L2335" s="96"/>
      <c r="M2335" s="96"/>
      <c r="N2335" s="123" t="str">
        <f t="shared" ca="1" si="41"/>
        <v/>
      </c>
      <c r="O2335" s="91"/>
      <c r="P2335" s="96"/>
      <c r="Q2335" s="91"/>
      <c r="R2335" s="91"/>
    </row>
    <row r="2336" spans="2:18" ht="15.75" x14ac:dyDescent="0.3">
      <c r="B2336" s="91"/>
      <c r="C2336" s="152"/>
      <c r="D2336" s="91"/>
      <c r="E2336" s="91"/>
      <c r="F2336" s="91"/>
      <c r="G2336" s="91"/>
      <c r="H2336" s="91"/>
      <c r="I2336" s="106"/>
      <c r="J2336" s="91"/>
      <c r="K2336" s="91"/>
      <c r="L2336" s="96"/>
      <c r="M2336" s="96"/>
      <c r="N2336" s="123" t="str">
        <f t="shared" ca="1" si="41"/>
        <v/>
      </c>
      <c r="O2336" s="91"/>
      <c r="P2336" s="96"/>
      <c r="Q2336" s="91"/>
      <c r="R2336" s="91"/>
    </row>
    <row r="2337" spans="2:18" ht="15.75" x14ac:dyDescent="0.3">
      <c r="B2337" s="91"/>
      <c r="C2337" s="152"/>
      <c r="D2337" s="91"/>
      <c r="E2337" s="91"/>
      <c r="F2337" s="91"/>
      <c r="G2337" s="91"/>
      <c r="H2337" s="91"/>
      <c r="I2337" s="106"/>
      <c r="J2337" s="91"/>
      <c r="K2337" s="91"/>
      <c r="L2337" s="96"/>
      <c r="M2337" s="96"/>
      <c r="N2337" s="123" t="str">
        <f t="shared" ca="1" si="41"/>
        <v/>
      </c>
      <c r="O2337" s="91"/>
      <c r="P2337" s="96"/>
      <c r="Q2337" s="91"/>
      <c r="R2337" s="91"/>
    </row>
    <row r="2338" spans="2:18" ht="15.75" x14ac:dyDescent="0.3">
      <c r="B2338" s="91"/>
      <c r="C2338" s="152"/>
      <c r="D2338" s="91"/>
      <c r="E2338" s="91"/>
      <c r="F2338" s="91"/>
      <c r="G2338" s="91"/>
      <c r="H2338" s="91"/>
      <c r="I2338" s="106"/>
      <c r="J2338" s="91"/>
      <c r="K2338" s="91"/>
      <c r="L2338" s="96"/>
      <c r="M2338" s="96"/>
      <c r="N2338" s="123" t="str">
        <f t="shared" ca="1" si="41"/>
        <v/>
      </c>
      <c r="O2338" s="91"/>
      <c r="P2338" s="96"/>
      <c r="Q2338" s="91"/>
      <c r="R2338" s="91"/>
    </row>
    <row r="2339" spans="2:18" ht="15.75" x14ac:dyDescent="0.3">
      <c r="B2339" s="91"/>
      <c r="C2339" s="152"/>
      <c r="D2339" s="91"/>
      <c r="E2339" s="91"/>
      <c r="F2339" s="91"/>
      <c r="G2339" s="91"/>
      <c r="H2339" s="91"/>
      <c r="I2339" s="106"/>
      <c r="J2339" s="91"/>
      <c r="K2339" s="91"/>
      <c r="L2339" s="96"/>
      <c r="M2339" s="96"/>
      <c r="N2339" s="123" t="str">
        <f t="shared" ca="1" si="41"/>
        <v/>
      </c>
      <c r="O2339" s="91"/>
      <c r="P2339" s="96"/>
      <c r="Q2339" s="91"/>
      <c r="R2339" s="91"/>
    </row>
    <row r="2340" spans="2:18" ht="15.75" x14ac:dyDescent="0.3">
      <c r="B2340" s="91"/>
      <c r="C2340" s="152"/>
      <c r="D2340" s="91"/>
      <c r="E2340" s="91"/>
      <c r="F2340" s="91"/>
      <c r="G2340" s="91"/>
      <c r="H2340" s="91"/>
      <c r="I2340" s="106"/>
      <c r="J2340" s="91"/>
      <c r="K2340" s="91"/>
      <c r="L2340" s="96"/>
      <c r="M2340" s="96"/>
      <c r="N2340" s="123" t="str">
        <f t="shared" ca="1" si="41"/>
        <v/>
      </c>
      <c r="O2340" s="91"/>
      <c r="P2340" s="96"/>
      <c r="Q2340" s="91"/>
      <c r="R2340" s="91"/>
    </row>
    <row r="2341" spans="2:18" ht="15.75" x14ac:dyDescent="0.3">
      <c r="B2341" s="91"/>
      <c r="C2341" s="152"/>
      <c r="D2341" s="91"/>
      <c r="E2341" s="91"/>
      <c r="F2341" s="91"/>
      <c r="G2341" s="91"/>
      <c r="H2341" s="91"/>
      <c r="I2341" s="106"/>
      <c r="J2341" s="91"/>
      <c r="K2341" s="91"/>
      <c r="L2341" s="96"/>
      <c r="M2341" s="96"/>
      <c r="N2341" s="123" t="str">
        <f t="shared" ca="1" si="41"/>
        <v/>
      </c>
      <c r="O2341" s="91"/>
      <c r="P2341" s="96"/>
      <c r="Q2341" s="91"/>
      <c r="R2341" s="91"/>
    </row>
    <row r="2342" spans="2:18" ht="15.75" x14ac:dyDescent="0.3">
      <c r="B2342" s="91"/>
      <c r="C2342" s="152"/>
      <c r="D2342" s="91"/>
      <c r="E2342" s="91"/>
      <c r="F2342" s="91"/>
      <c r="G2342" s="91"/>
      <c r="H2342" s="91"/>
      <c r="I2342" s="106"/>
      <c r="J2342" s="91"/>
      <c r="K2342" s="91"/>
      <c r="L2342" s="96"/>
      <c r="M2342" s="96"/>
      <c r="N2342" s="123" t="str">
        <f t="shared" ca="1" si="41"/>
        <v/>
      </c>
      <c r="O2342" s="91"/>
      <c r="P2342" s="96"/>
      <c r="Q2342" s="91"/>
      <c r="R2342" s="91"/>
    </row>
    <row r="2343" spans="2:18" ht="15.75" x14ac:dyDescent="0.3">
      <c r="B2343" s="91"/>
      <c r="C2343" s="152"/>
      <c r="D2343" s="91"/>
      <c r="E2343" s="91"/>
      <c r="F2343" s="91"/>
      <c r="G2343" s="91"/>
      <c r="H2343" s="91"/>
      <c r="I2343" s="106"/>
      <c r="J2343" s="91"/>
      <c r="K2343" s="91"/>
      <c r="L2343" s="96"/>
      <c r="M2343" s="96"/>
      <c r="N2343" s="123" t="str">
        <f t="shared" ca="1" si="41"/>
        <v/>
      </c>
      <c r="O2343" s="91"/>
      <c r="P2343" s="96"/>
      <c r="Q2343" s="91"/>
      <c r="R2343" s="91"/>
    </row>
    <row r="2344" spans="2:18" ht="15.75" x14ac:dyDescent="0.3">
      <c r="B2344" s="91"/>
      <c r="C2344" s="152"/>
      <c r="D2344" s="91"/>
      <c r="E2344" s="91"/>
      <c r="F2344" s="91"/>
      <c r="G2344" s="91"/>
      <c r="H2344" s="91"/>
      <c r="I2344" s="106"/>
      <c r="J2344" s="91"/>
      <c r="K2344" s="91"/>
      <c r="L2344" s="96"/>
      <c r="M2344" s="96"/>
      <c r="N2344" s="123" t="str">
        <f t="shared" ca="1" si="41"/>
        <v/>
      </c>
      <c r="O2344" s="91"/>
      <c r="P2344" s="96"/>
      <c r="Q2344" s="91"/>
      <c r="R2344" s="91"/>
    </row>
    <row r="2345" spans="2:18" ht="15.75" x14ac:dyDescent="0.3">
      <c r="B2345" s="91"/>
      <c r="C2345" s="152"/>
      <c r="D2345" s="91"/>
      <c r="E2345" s="91"/>
      <c r="F2345" s="91"/>
      <c r="G2345" s="91"/>
      <c r="H2345" s="91"/>
      <c r="I2345" s="106"/>
      <c r="J2345" s="91"/>
      <c r="K2345" s="91"/>
      <c r="L2345" s="96"/>
      <c r="M2345" s="96"/>
      <c r="N2345" s="123" t="str">
        <f t="shared" ca="1" si="41"/>
        <v/>
      </c>
      <c r="O2345" s="91"/>
      <c r="P2345" s="96"/>
      <c r="Q2345" s="91"/>
      <c r="R2345" s="91"/>
    </row>
    <row r="2346" spans="2:18" ht="15.75" x14ac:dyDescent="0.3">
      <c r="B2346" s="91"/>
      <c r="C2346" s="152"/>
      <c r="D2346" s="91"/>
      <c r="E2346" s="91"/>
      <c r="F2346" s="91"/>
      <c r="G2346" s="91"/>
      <c r="H2346" s="91"/>
      <c r="I2346" s="106"/>
      <c r="J2346" s="91"/>
      <c r="K2346" s="91"/>
      <c r="L2346" s="96"/>
      <c r="M2346" s="96"/>
      <c r="N2346" s="123" t="str">
        <f t="shared" ca="1" si="41"/>
        <v/>
      </c>
      <c r="O2346" s="91"/>
      <c r="P2346" s="96"/>
      <c r="Q2346" s="91"/>
      <c r="R2346" s="91"/>
    </row>
    <row r="2347" spans="2:18" ht="15.75" x14ac:dyDescent="0.3">
      <c r="B2347" s="91"/>
      <c r="C2347" s="152"/>
      <c r="D2347" s="91"/>
      <c r="E2347" s="91"/>
      <c r="F2347" s="91"/>
      <c r="G2347" s="91"/>
      <c r="H2347" s="91"/>
      <c r="I2347" s="106"/>
      <c r="J2347" s="91"/>
      <c r="K2347" s="91"/>
      <c r="L2347" s="96"/>
      <c r="M2347" s="96"/>
      <c r="N2347" s="123" t="str">
        <f t="shared" ca="1" si="41"/>
        <v/>
      </c>
      <c r="O2347" s="91"/>
      <c r="P2347" s="96"/>
      <c r="Q2347" s="91"/>
      <c r="R2347" s="91"/>
    </row>
    <row r="2348" spans="2:18" ht="15.75" x14ac:dyDescent="0.3">
      <c r="B2348" s="91"/>
      <c r="C2348" s="152"/>
      <c r="D2348" s="91"/>
      <c r="E2348" s="91"/>
      <c r="F2348" s="91"/>
      <c r="G2348" s="91"/>
      <c r="H2348" s="91"/>
      <c r="I2348" s="106"/>
      <c r="J2348" s="91"/>
      <c r="K2348" s="91"/>
      <c r="L2348" s="96"/>
      <c r="M2348" s="96"/>
      <c r="N2348" s="123" t="str">
        <f t="shared" ca="1" si="41"/>
        <v/>
      </c>
      <c r="O2348" s="91"/>
      <c r="P2348" s="96"/>
      <c r="Q2348" s="91"/>
      <c r="R2348" s="91"/>
    </row>
    <row r="2349" spans="2:18" ht="15.75" x14ac:dyDescent="0.3">
      <c r="B2349" s="91"/>
      <c r="C2349" s="152"/>
      <c r="D2349" s="91"/>
      <c r="E2349" s="91"/>
      <c r="F2349" s="91"/>
      <c r="G2349" s="91"/>
      <c r="H2349" s="91"/>
      <c r="I2349" s="106"/>
      <c r="J2349" s="91"/>
      <c r="K2349" s="91"/>
      <c r="L2349" s="96"/>
      <c r="M2349" s="96"/>
      <c r="N2349" s="123" t="str">
        <f t="shared" ca="1" si="41"/>
        <v/>
      </c>
      <c r="O2349" s="91"/>
      <c r="P2349" s="96"/>
      <c r="Q2349" s="91"/>
      <c r="R2349" s="91"/>
    </row>
    <row r="2350" spans="2:18" ht="15.75" x14ac:dyDescent="0.3">
      <c r="B2350" s="91"/>
      <c r="C2350" s="152"/>
      <c r="D2350" s="91"/>
      <c r="E2350" s="91"/>
      <c r="F2350" s="91"/>
      <c r="G2350" s="91"/>
      <c r="H2350" s="91"/>
      <c r="I2350" s="106"/>
      <c r="J2350" s="91"/>
      <c r="K2350" s="91"/>
      <c r="L2350" s="96"/>
      <c r="M2350" s="96"/>
      <c r="N2350" s="123" t="str">
        <f t="shared" ca="1" si="41"/>
        <v/>
      </c>
      <c r="O2350" s="91"/>
      <c r="P2350" s="96"/>
      <c r="Q2350" s="91"/>
      <c r="R2350" s="91"/>
    </row>
    <row r="2351" spans="2:18" ht="15.75" x14ac:dyDescent="0.3">
      <c r="B2351" s="91"/>
      <c r="C2351" s="152"/>
      <c r="D2351" s="91"/>
      <c r="E2351" s="91"/>
      <c r="F2351" s="91"/>
      <c r="G2351" s="91"/>
      <c r="H2351" s="91"/>
      <c r="I2351" s="106"/>
      <c r="J2351" s="91"/>
      <c r="K2351" s="91"/>
      <c r="L2351" s="96"/>
      <c r="M2351" s="96"/>
      <c r="N2351" s="123" t="str">
        <f t="shared" ca="1" si="41"/>
        <v/>
      </c>
      <c r="O2351" s="91"/>
      <c r="P2351" s="96"/>
      <c r="Q2351" s="91"/>
      <c r="R2351" s="91"/>
    </row>
    <row r="2352" spans="2:18" ht="15.75" x14ac:dyDescent="0.3">
      <c r="B2352" s="91"/>
      <c r="C2352" s="152"/>
      <c r="D2352" s="91"/>
      <c r="E2352" s="91"/>
      <c r="F2352" s="91"/>
      <c r="G2352" s="91"/>
      <c r="H2352" s="91"/>
      <c r="I2352" s="106"/>
      <c r="J2352" s="91"/>
      <c r="K2352" s="91"/>
      <c r="L2352" s="96"/>
      <c r="M2352" s="96"/>
      <c r="N2352" s="123" t="str">
        <f t="shared" ca="1" si="41"/>
        <v/>
      </c>
      <c r="O2352" s="91"/>
      <c r="P2352" s="96"/>
      <c r="Q2352" s="91"/>
      <c r="R2352" s="91"/>
    </row>
    <row r="2353" spans="2:18" ht="15.75" x14ac:dyDescent="0.3">
      <c r="B2353" s="91"/>
      <c r="C2353" s="152"/>
      <c r="D2353" s="91"/>
      <c r="E2353" s="91"/>
      <c r="F2353" s="91"/>
      <c r="G2353" s="91"/>
      <c r="H2353" s="91"/>
      <c r="I2353" s="106"/>
      <c r="J2353" s="91"/>
      <c r="K2353" s="91"/>
      <c r="L2353" s="96"/>
      <c r="M2353" s="96"/>
      <c r="N2353" s="123" t="str">
        <f t="shared" ca="1" si="41"/>
        <v/>
      </c>
      <c r="O2353" s="91"/>
      <c r="P2353" s="96"/>
      <c r="Q2353" s="91"/>
      <c r="R2353" s="91"/>
    </row>
    <row r="2354" spans="2:18" ht="15.75" x14ac:dyDescent="0.3">
      <c r="B2354" s="91"/>
      <c r="C2354" s="152"/>
      <c r="D2354" s="91"/>
      <c r="E2354" s="91"/>
      <c r="F2354" s="91"/>
      <c r="G2354" s="91"/>
      <c r="H2354" s="91"/>
      <c r="I2354" s="106"/>
      <c r="J2354" s="91"/>
      <c r="K2354" s="91"/>
      <c r="L2354" s="96"/>
      <c r="M2354" s="96"/>
      <c r="N2354" s="123" t="str">
        <f t="shared" ca="1" si="41"/>
        <v/>
      </c>
      <c r="O2354" s="91"/>
      <c r="P2354" s="96"/>
      <c r="Q2354" s="91"/>
      <c r="R2354" s="91"/>
    </row>
    <row r="2355" spans="2:18" ht="15.75" x14ac:dyDescent="0.3">
      <c r="B2355" s="91"/>
      <c r="C2355" s="152"/>
      <c r="D2355" s="91"/>
      <c r="E2355" s="91"/>
      <c r="F2355" s="91"/>
      <c r="G2355" s="91"/>
      <c r="H2355" s="91"/>
      <c r="I2355" s="106"/>
      <c r="J2355" s="91"/>
      <c r="K2355" s="91"/>
      <c r="L2355" s="96"/>
      <c r="M2355" s="96"/>
      <c r="N2355" s="123" t="str">
        <f t="shared" ca="1" si="41"/>
        <v/>
      </c>
      <c r="O2355" s="91"/>
      <c r="P2355" s="96"/>
      <c r="Q2355" s="91"/>
      <c r="R2355" s="91"/>
    </row>
    <row r="2356" spans="2:18" ht="15.75" x14ac:dyDescent="0.3">
      <c r="B2356" s="91"/>
      <c r="C2356" s="152"/>
      <c r="D2356" s="91"/>
      <c r="E2356" s="91"/>
      <c r="F2356" s="91"/>
      <c r="G2356" s="91"/>
      <c r="H2356" s="91"/>
      <c r="I2356" s="106"/>
      <c r="J2356" s="91"/>
      <c r="K2356" s="91"/>
      <c r="L2356" s="96"/>
      <c r="M2356" s="96"/>
      <c r="N2356" s="123" t="str">
        <f t="shared" ca="1" si="41"/>
        <v/>
      </c>
      <c r="O2356" s="91"/>
      <c r="P2356" s="96"/>
      <c r="Q2356" s="91"/>
      <c r="R2356" s="91"/>
    </row>
    <row r="2357" spans="2:18" ht="15.75" x14ac:dyDescent="0.3">
      <c r="B2357" s="91"/>
      <c r="C2357" s="152"/>
      <c r="D2357" s="91"/>
      <c r="E2357" s="91"/>
      <c r="F2357" s="91"/>
      <c r="G2357" s="91"/>
      <c r="H2357" s="91"/>
      <c r="I2357" s="106"/>
      <c r="J2357" s="91"/>
      <c r="K2357" s="91"/>
      <c r="L2357" s="96"/>
      <c r="M2357" s="96"/>
      <c r="N2357" s="123" t="str">
        <f t="shared" ca="1" si="41"/>
        <v/>
      </c>
      <c r="O2357" s="91"/>
      <c r="P2357" s="96"/>
      <c r="Q2357" s="91"/>
      <c r="R2357" s="91"/>
    </row>
    <row r="2358" spans="2:18" ht="15.75" x14ac:dyDescent="0.3">
      <c r="B2358" s="91"/>
      <c r="C2358" s="152"/>
      <c r="D2358" s="91"/>
      <c r="E2358" s="91"/>
      <c r="F2358" s="91"/>
      <c r="G2358" s="91"/>
      <c r="H2358" s="91"/>
      <c r="I2358" s="106"/>
      <c r="J2358" s="91"/>
      <c r="K2358" s="91"/>
      <c r="L2358" s="96"/>
      <c r="M2358" s="96"/>
      <c r="N2358" s="123" t="str">
        <f t="shared" ca="1" si="41"/>
        <v/>
      </c>
      <c r="O2358" s="91"/>
      <c r="P2358" s="96"/>
      <c r="Q2358" s="91"/>
      <c r="R2358" s="91"/>
    </row>
    <row r="2359" spans="2:18" ht="15.75" x14ac:dyDescent="0.3">
      <c r="B2359" s="91"/>
      <c r="C2359" s="152"/>
      <c r="D2359" s="91"/>
      <c r="E2359" s="91"/>
      <c r="F2359" s="91"/>
      <c r="G2359" s="91"/>
      <c r="H2359" s="91"/>
      <c r="I2359" s="106"/>
      <c r="J2359" s="91"/>
      <c r="K2359" s="91"/>
      <c r="L2359" s="96"/>
      <c r="M2359" s="96"/>
      <c r="N2359" s="123" t="str">
        <f t="shared" ca="1" si="41"/>
        <v/>
      </c>
      <c r="O2359" s="91"/>
      <c r="P2359" s="96"/>
      <c r="Q2359" s="91"/>
      <c r="R2359" s="91"/>
    </row>
    <row r="2360" spans="2:18" ht="15.75" x14ac:dyDescent="0.3">
      <c r="B2360" s="91"/>
      <c r="C2360" s="152"/>
      <c r="D2360" s="91"/>
      <c r="E2360" s="91"/>
      <c r="F2360" s="91"/>
      <c r="G2360" s="91"/>
      <c r="H2360" s="91"/>
      <c r="I2360" s="106"/>
      <c r="J2360" s="91"/>
      <c r="K2360" s="91"/>
      <c r="L2360" s="96"/>
      <c r="M2360" s="96"/>
      <c r="N2360" s="123" t="str">
        <f t="shared" ca="1" si="41"/>
        <v/>
      </c>
      <c r="O2360" s="91"/>
      <c r="P2360" s="96"/>
      <c r="Q2360" s="91"/>
      <c r="R2360" s="91"/>
    </row>
    <row r="2361" spans="2:18" ht="15.75" x14ac:dyDescent="0.3">
      <c r="B2361" s="91"/>
      <c r="C2361" s="152"/>
      <c r="D2361" s="91"/>
      <c r="E2361" s="91"/>
      <c r="F2361" s="91"/>
      <c r="G2361" s="91"/>
      <c r="H2361" s="91"/>
      <c r="I2361" s="106"/>
      <c r="J2361" s="91"/>
      <c r="K2361" s="91"/>
      <c r="L2361" s="96"/>
      <c r="M2361" s="96"/>
      <c r="N2361" s="123" t="str">
        <f t="shared" ca="1" si="41"/>
        <v/>
      </c>
      <c r="O2361" s="91"/>
      <c r="P2361" s="96"/>
      <c r="Q2361" s="91"/>
      <c r="R2361" s="91"/>
    </row>
    <row r="2362" spans="2:18" ht="15.75" x14ac:dyDescent="0.3">
      <c r="B2362" s="91"/>
      <c r="C2362" s="152"/>
      <c r="D2362" s="91"/>
      <c r="E2362" s="91"/>
      <c r="F2362" s="91"/>
      <c r="G2362" s="91"/>
      <c r="H2362" s="91"/>
      <c r="I2362" s="106"/>
      <c r="J2362" s="91"/>
      <c r="K2362" s="91"/>
      <c r="L2362" s="96"/>
      <c r="M2362" s="96"/>
      <c r="N2362" s="123" t="str">
        <f t="shared" ca="1" si="41"/>
        <v/>
      </c>
      <c r="O2362" s="91"/>
      <c r="P2362" s="96"/>
      <c r="Q2362" s="91"/>
      <c r="R2362" s="91"/>
    </row>
    <row r="2363" spans="2:18" ht="15.75" x14ac:dyDescent="0.3">
      <c r="B2363" s="91"/>
      <c r="C2363" s="152"/>
      <c r="D2363" s="91"/>
      <c r="E2363" s="91"/>
      <c r="F2363" s="91"/>
      <c r="G2363" s="91"/>
      <c r="H2363" s="91"/>
      <c r="I2363" s="106"/>
      <c r="J2363" s="91"/>
      <c r="K2363" s="91"/>
      <c r="L2363" s="96"/>
      <c r="M2363" s="96"/>
      <c r="N2363" s="123" t="str">
        <f t="shared" ca="1" si="41"/>
        <v/>
      </c>
      <c r="O2363" s="91"/>
      <c r="P2363" s="96"/>
      <c r="Q2363" s="91"/>
      <c r="R2363" s="91"/>
    </row>
    <row r="2364" spans="2:18" ht="15.75" x14ac:dyDescent="0.3">
      <c r="B2364" s="91"/>
      <c r="C2364" s="152"/>
      <c r="D2364" s="91"/>
      <c r="E2364" s="91"/>
      <c r="F2364" s="91"/>
      <c r="G2364" s="91"/>
      <c r="H2364" s="91"/>
      <c r="I2364" s="106"/>
      <c r="J2364" s="91"/>
      <c r="K2364" s="91"/>
      <c r="L2364" s="96"/>
      <c r="M2364" s="96"/>
      <c r="N2364" s="123" t="str">
        <f t="shared" ca="1" si="41"/>
        <v/>
      </c>
      <c r="O2364" s="91"/>
      <c r="P2364" s="96"/>
      <c r="Q2364" s="91"/>
      <c r="R2364" s="91"/>
    </row>
    <row r="2365" spans="2:18" ht="15.75" x14ac:dyDescent="0.3">
      <c r="B2365" s="91"/>
      <c r="C2365" s="152"/>
      <c r="D2365" s="91"/>
      <c r="E2365" s="91"/>
      <c r="F2365" s="91"/>
      <c r="G2365" s="91"/>
      <c r="H2365" s="91"/>
      <c r="I2365" s="106"/>
      <c r="J2365" s="91"/>
      <c r="K2365" s="91"/>
      <c r="L2365" s="96"/>
      <c r="M2365" s="96"/>
      <c r="N2365" s="123" t="str">
        <f t="shared" ca="1" si="41"/>
        <v/>
      </c>
      <c r="O2365" s="91"/>
      <c r="P2365" s="96"/>
      <c r="Q2365" s="91"/>
      <c r="R2365" s="91"/>
    </row>
    <row r="2366" spans="2:18" ht="15.75" x14ac:dyDescent="0.3">
      <c r="B2366" s="91"/>
      <c r="C2366" s="152"/>
      <c r="D2366" s="91"/>
      <c r="E2366" s="91"/>
      <c r="F2366" s="91"/>
      <c r="G2366" s="91"/>
      <c r="H2366" s="91"/>
      <c r="I2366" s="106"/>
      <c r="J2366" s="91"/>
      <c r="K2366" s="91"/>
      <c r="L2366" s="96"/>
      <c r="M2366" s="96"/>
      <c r="N2366" s="123" t="str">
        <f t="shared" ca="1" si="41"/>
        <v/>
      </c>
      <c r="O2366" s="91"/>
      <c r="P2366" s="96"/>
      <c r="Q2366" s="91"/>
      <c r="R2366" s="91"/>
    </row>
    <row r="2367" spans="2:18" ht="15.75" x14ac:dyDescent="0.3">
      <c r="B2367" s="91"/>
      <c r="C2367" s="152"/>
      <c r="D2367" s="91"/>
      <c r="E2367" s="91"/>
      <c r="F2367" s="91"/>
      <c r="G2367" s="91"/>
      <c r="H2367" s="91"/>
      <c r="I2367" s="106"/>
      <c r="J2367" s="91"/>
      <c r="K2367" s="91"/>
      <c r="L2367" s="96"/>
      <c r="M2367" s="96"/>
      <c r="N2367" s="123" t="str">
        <f t="shared" ca="1" si="41"/>
        <v/>
      </c>
      <c r="O2367" s="91"/>
      <c r="P2367" s="96"/>
      <c r="Q2367" s="91"/>
      <c r="R2367" s="91"/>
    </row>
    <row r="2368" spans="2:18" ht="15.75" x14ac:dyDescent="0.3">
      <c r="B2368" s="91"/>
      <c r="C2368" s="152"/>
      <c r="D2368" s="91"/>
      <c r="E2368" s="91"/>
      <c r="F2368" s="91"/>
      <c r="G2368" s="91"/>
      <c r="H2368" s="91"/>
      <c r="I2368" s="106"/>
      <c r="J2368" s="91"/>
      <c r="K2368" s="91"/>
      <c r="L2368" s="96"/>
      <c r="M2368" s="96"/>
      <c r="N2368" s="123" t="str">
        <f t="shared" ca="1" si="41"/>
        <v/>
      </c>
      <c r="O2368" s="91"/>
      <c r="P2368" s="96"/>
      <c r="Q2368" s="91"/>
      <c r="R2368" s="91"/>
    </row>
    <row r="2369" spans="2:18" ht="15.75" x14ac:dyDescent="0.3">
      <c r="B2369" s="91"/>
      <c r="C2369" s="152"/>
      <c r="D2369" s="91"/>
      <c r="E2369" s="91"/>
      <c r="F2369" s="91"/>
      <c r="G2369" s="91"/>
      <c r="H2369" s="91"/>
      <c r="I2369" s="106"/>
      <c r="J2369" s="91"/>
      <c r="K2369" s="91"/>
      <c r="L2369" s="96"/>
      <c r="M2369" s="96"/>
      <c r="N2369" s="123" t="str">
        <f t="shared" ca="1" si="41"/>
        <v/>
      </c>
      <c r="O2369" s="91"/>
      <c r="P2369" s="96"/>
      <c r="Q2369" s="91"/>
      <c r="R2369" s="91"/>
    </row>
    <row r="2370" spans="2:18" ht="15.75" x14ac:dyDescent="0.3">
      <c r="B2370" s="91"/>
      <c r="C2370" s="152"/>
      <c r="D2370" s="91"/>
      <c r="E2370" s="91"/>
      <c r="F2370" s="91"/>
      <c r="G2370" s="91"/>
      <c r="H2370" s="91"/>
      <c r="I2370" s="106"/>
      <c r="J2370" s="91"/>
      <c r="K2370" s="91"/>
      <c r="L2370" s="96"/>
      <c r="M2370" s="96"/>
      <c r="N2370" s="123" t="str">
        <f t="shared" ca="1" si="41"/>
        <v/>
      </c>
      <c r="O2370" s="91"/>
      <c r="P2370" s="96"/>
      <c r="Q2370" s="91"/>
      <c r="R2370" s="91"/>
    </row>
    <row r="2371" spans="2:18" ht="15.75" x14ac:dyDescent="0.3">
      <c r="B2371" s="91"/>
      <c r="C2371" s="152"/>
      <c r="D2371" s="91"/>
      <c r="E2371" s="91"/>
      <c r="F2371" s="91"/>
      <c r="G2371" s="91"/>
      <c r="H2371" s="91"/>
      <c r="I2371" s="106"/>
      <c r="J2371" s="91"/>
      <c r="K2371" s="91"/>
      <c r="L2371" s="96"/>
      <c r="M2371" s="96"/>
      <c r="N2371" s="123" t="str">
        <f t="shared" ca="1" si="41"/>
        <v/>
      </c>
      <c r="O2371" s="91"/>
      <c r="P2371" s="96"/>
      <c r="Q2371" s="91"/>
      <c r="R2371" s="91"/>
    </row>
    <row r="2372" spans="2:18" ht="15.75" x14ac:dyDescent="0.3">
      <c r="B2372" s="91"/>
      <c r="C2372" s="152"/>
      <c r="D2372" s="91"/>
      <c r="E2372" s="91"/>
      <c r="F2372" s="91"/>
      <c r="G2372" s="91"/>
      <c r="H2372" s="91"/>
      <c r="I2372" s="106"/>
      <c r="J2372" s="91"/>
      <c r="K2372" s="91"/>
      <c r="L2372" s="96"/>
      <c r="M2372" s="96"/>
      <c r="N2372" s="123" t="str">
        <f t="shared" ca="1" si="41"/>
        <v/>
      </c>
      <c r="O2372" s="91"/>
      <c r="P2372" s="96"/>
      <c r="Q2372" s="91"/>
      <c r="R2372" s="91"/>
    </row>
    <row r="2373" spans="2:18" ht="15.75" x14ac:dyDescent="0.3">
      <c r="B2373" s="91"/>
      <c r="C2373" s="152"/>
      <c r="D2373" s="91"/>
      <c r="E2373" s="91"/>
      <c r="F2373" s="91"/>
      <c r="G2373" s="91"/>
      <c r="H2373" s="91"/>
      <c r="I2373" s="106"/>
      <c r="J2373" s="91"/>
      <c r="K2373" s="91"/>
      <c r="L2373" s="96"/>
      <c r="M2373" s="96"/>
      <c r="N2373" s="123" t="str">
        <f t="shared" ca="1" si="41"/>
        <v/>
      </c>
      <c r="O2373" s="91"/>
      <c r="P2373" s="96"/>
      <c r="Q2373" s="91"/>
      <c r="R2373" s="91"/>
    </row>
    <row r="2374" spans="2:18" ht="15.75" x14ac:dyDescent="0.3">
      <c r="B2374" s="91"/>
      <c r="C2374" s="152"/>
      <c r="D2374" s="91"/>
      <c r="E2374" s="91"/>
      <c r="F2374" s="91"/>
      <c r="G2374" s="91"/>
      <c r="H2374" s="91"/>
      <c r="I2374" s="106"/>
      <c r="J2374" s="91"/>
      <c r="K2374" s="91"/>
      <c r="L2374" s="96"/>
      <c r="M2374" s="96"/>
      <c r="N2374" s="123" t="str">
        <f t="shared" ca="1" si="41"/>
        <v/>
      </c>
      <c r="O2374" s="91"/>
      <c r="P2374" s="96"/>
      <c r="Q2374" s="91"/>
      <c r="R2374" s="91"/>
    </row>
    <row r="2375" spans="2:18" ht="15.75" x14ac:dyDescent="0.3">
      <c r="B2375" s="91"/>
      <c r="C2375" s="152"/>
      <c r="D2375" s="91"/>
      <c r="E2375" s="91"/>
      <c r="F2375" s="91"/>
      <c r="G2375" s="91"/>
      <c r="H2375" s="91"/>
      <c r="I2375" s="106"/>
      <c r="J2375" s="91"/>
      <c r="K2375" s="91"/>
      <c r="L2375" s="96"/>
      <c r="M2375" s="96"/>
      <c r="N2375" s="123" t="str">
        <f t="shared" ca="1" si="41"/>
        <v/>
      </c>
      <c r="O2375" s="91"/>
      <c r="P2375" s="96"/>
      <c r="Q2375" s="91"/>
      <c r="R2375" s="91"/>
    </row>
    <row r="2376" spans="2:18" ht="15.75" x14ac:dyDescent="0.3">
      <c r="B2376" s="91"/>
      <c r="C2376" s="152"/>
      <c r="D2376" s="91"/>
      <c r="E2376" s="91"/>
      <c r="F2376" s="91"/>
      <c r="G2376" s="91"/>
      <c r="H2376" s="91"/>
      <c r="I2376" s="106"/>
      <c r="J2376" s="91"/>
      <c r="K2376" s="91"/>
      <c r="L2376" s="96"/>
      <c r="M2376" s="96"/>
      <c r="N2376" s="123" t="str">
        <f t="shared" ca="1" si="41"/>
        <v/>
      </c>
      <c r="O2376" s="91"/>
      <c r="P2376" s="96"/>
      <c r="Q2376" s="91"/>
      <c r="R2376" s="91"/>
    </row>
    <row r="2377" spans="2:18" ht="15.75" x14ac:dyDescent="0.3">
      <c r="B2377" s="91"/>
      <c r="C2377" s="152"/>
      <c r="D2377" s="91"/>
      <c r="E2377" s="91"/>
      <c r="F2377" s="91"/>
      <c r="G2377" s="91"/>
      <c r="H2377" s="91"/>
      <c r="I2377" s="106"/>
      <c r="J2377" s="91"/>
      <c r="K2377" s="91"/>
      <c r="L2377" s="96"/>
      <c r="M2377" s="96"/>
      <c r="N2377" s="123" t="str">
        <f t="shared" ca="1" si="41"/>
        <v/>
      </c>
      <c r="O2377" s="91"/>
      <c r="P2377" s="96"/>
      <c r="Q2377" s="91"/>
      <c r="R2377" s="91"/>
    </row>
    <row r="2378" spans="2:18" ht="15.75" x14ac:dyDescent="0.3">
      <c r="B2378" s="91"/>
      <c r="C2378" s="152"/>
      <c r="D2378" s="91"/>
      <c r="E2378" s="91"/>
      <c r="F2378" s="91"/>
      <c r="G2378" s="91"/>
      <c r="H2378" s="91"/>
      <c r="I2378" s="106"/>
      <c r="J2378" s="91"/>
      <c r="K2378" s="91"/>
      <c r="L2378" s="96"/>
      <c r="M2378" s="96"/>
      <c r="N2378" s="123" t="str">
        <f t="shared" ca="1" si="41"/>
        <v/>
      </c>
      <c r="O2378" s="91"/>
      <c r="P2378" s="96"/>
      <c r="Q2378" s="91"/>
      <c r="R2378" s="91"/>
    </row>
    <row r="2379" spans="2:18" ht="15.75" x14ac:dyDescent="0.3">
      <c r="B2379" s="91"/>
      <c r="C2379" s="152"/>
      <c r="D2379" s="91"/>
      <c r="E2379" s="91"/>
      <c r="F2379" s="91"/>
      <c r="G2379" s="91"/>
      <c r="H2379" s="91"/>
      <c r="I2379" s="106"/>
      <c r="J2379" s="91"/>
      <c r="K2379" s="91"/>
      <c r="L2379" s="96"/>
      <c r="M2379" s="96"/>
      <c r="N2379" s="123" t="str">
        <f t="shared" ca="1" si="41"/>
        <v/>
      </c>
      <c r="O2379" s="91"/>
      <c r="P2379" s="96"/>
      <c r="Q2379" s="91"/>
      <c r="R2379" s="91"/>
    </row>
    <row r="2380" spans="2:18" ht="15.75" x14ac:dyDescent="0.3">
      <c r="B2380" s="91"/>
      <c r="C2380" s="152"/>
      <c r="D2380" s="91"/>
      <c r="E2380" s="91"/>
      <c r="F2380" s="91"/>
      <c r="G2380" s="91"/>
      <c r="H2380" s="91"/>
      <c r="I2380" s="106"/>
      <c r="J2380" s="91"/>
      <c r="K2380" s="91"/>
      <c r="L2380" s="96"/>
      <c r="M2380" s="96"/>
      <c r="N2380" s="123" t="str">
        <f t="shared" ca="1" si="41"/>
        <v/>
      </c>
      <c r="O2380" s="91"/>
      <c r="P2380" s="96"/>
      <c r="Q2380" s="91"/>
      <c r="R2380" s="91"/>
    </row>
    <row r="2381" spans="2:18" ht="15.75" x14ac:dyDescent="0.3">
      <c r="B2381" s="91"/>
      <c r="C2381" s="152"/>
      <c r="D2381" s="91"/>
      <c r="E2381" s="91"/>
      <c r="F2381" s="91"/>
      <c r="G2381" s="91"/>
      <c r="H2381" s="91"/>
      <c r="I2381" s="106"/>
      <c r="J2381" s="91"/>
      <c r="K2381" s="91"/>
      <c r="L2381" s="96"/>
      <c r="M2381" s="96"/>
      <c r="N2381" s="123" t="str">
        <f t="shared" ca="1" si="41"/>
        <v/>
      </c>
      <c r="O2381" s="91"/>
      <c r="P2381" s="96"/>
      <c r="Q2381" s="91"/>
      <c r="R2381" s="91"/>
    </row>
    <row r="2382" spans="2:18" ht="15.75" x14ac:dyDescent="0.3">
      <c r="B2382" s="91"/>
      <c r="C2382" s="152"/>
      <c r="D2382" s="91"/>
      <c r="E2382" s="91"/>
      <c r="F2382" s="91"/>
      <c r="G2382" s="91"/>
      <c r="H2382" s="91"/>
      <c r="I2382" s="106"/>
      <c r="J2382" s="91"/>
      <c r="K2382" s="91"/>
      <c r="L2382" s="96"/>
      <c r="M2382" s="96"/>
      <c r="N2382" s="123" t="str">
        <f t="shared" ca="1" si="41"/>
        <v/>
      </c>
      <c r="O2382" s="91"/>
      <c r="P2382" s="96"/>
      <c r="Q2382" s="91"/>
      <c r="R2382" s="91"/>
    </row>
    <row r="2383" spans="2:18" ht="15.75" x14ac:dyDescent="0.3">
      <c r="B2383" s="91"/>
      <c r="C2383" s="152"/>
      <c r="D2383" s="91"/>
      <c r="E2383" s="91"/>
      <c r="F2383" s="91"/>
      <c r="G2383" s="91"/>
      <c r="H2383" s="91"/>
      <c r="I2383" s="106"/>
      <c r="J2383" s="91"/>
      <c r="K2383" s="91"/>
      <c r="L2383" s="96"/>
      <c r="M2383" s="96"/>
      <c r="N2383" s="123" t="str">
        <f t="shared" ca="1" si="41"/>
        <v/>
      </c>
      <c r="O2383" s="91"/>
      <c r="P2383" s="96"/>
      <c r="Q2383" s="91"/>
      <c r="R2383" s="91"/>
    </row>
    <row r="2384" spans="2:18" ht="15.75" x14ac:dyDescent="0.3">
      <c r="B2384" s="91"/>
      <c r="C2384" s="152"/>
      <c r="D2384" s="91"/>
      <c r="E2384" s="91"/>
      <c r="F2384" s="91"/>
      <c r="G2384" s="91"/>
      <c r="H2384" s="91"/>
      <c r="I2384" s="106"/>
      <c r="J2384" s="91"/>
      <c r="K2384" s="91"/>
      <c r="L2384" s="96"/>
      <c r="M2384" s="96"/>
      <c r="N2384" s="123" t="str">
        <f t="shared" ca="1" si="41"/>
        <v/>
      </c>
      <c r="O2384" s="91"/>
      <c r="P2384" s="96"/>
      <c r="Q2384" s="91"/>
      <c r="R2384" s="91"/>
    </row>
    <row r="2385" spans="2:18" ht="15.75" x14ac:dyDescent="0.3">
      <c r="B2385" s="91"/>
      <c r="C2385" s="152"/>
      <c r="D2385" s="91"/>
      <c r="E2385" s="91"/>
      <c r="F2385" s="91"/>
      <c r="G2385" s="91"/>
      <c r="H2385" s="91"/>
      <c r="I2385" s="106"/>
      <c r="J2385" s="91"/>
      <c r="K2385" s="91"/>
      <c r="L2385" s="96"/>
      <c r="M2385" s="96"/>
      <c r="N2385" s="123" t="str">
        <f t="shared" ca="1" si="41"/>
        <v/>
      </c>
      <c r="O2385" s="91"/>
      <c r="P2385" s="96"/>
      <c r="Q2385" s="91"/>
      <c r="R2385" s="91"/>
    </row>
    <row r="2386" spans="2:18" ht="15.75" x14ac:dyDescent="0.3">
      <c r="B2386" s="91"/>
      <c r="C2386" s="152"/>
      <c r="D2386" s="91"/>
      <c r="E2386" s="91"/>
      <c r="F2386" s="91"/>
      <c r="G2386" s="91"/>
      <c r="H2386" s="91"/>
      <c r="I2386" s="106"/>
      <c r="J2386" s="91"/>
      <c r="K2386" s="91"/>
      <c r="L2386" s="96"/>
      <c r="M2386" s="96"/>
      <c r="N2386" s="123" t="str">
        <f t="shared" ca="1" si="41"/>
        <v/>
      </c>
      <c r="O2386" s="91"/>
      <c r="P2386" s="96"/>
      <c r="Q2386" s="91"/>
      <c r="R2386" s="91"/>
    </row>
    <row r="2387" spans="2:18" ht="15.75" x14ac:dyDescent="0.3">
      <c r="B2387" s="91"/>
      <c r="C2387" s="152"/>
      <c r="D2387" s="91"/>
      <c r="E2387" s="91"/>
      <c r="F2387" s="91"/>
      <c r="G2387" s="91"/>
      <c r="H2387" s="91"/>
      <c r="I2387" s="106"/>
      <c r="J2387" s="91"/>
      <c r="K2387" s="91"/>
      <c r="L2387" s="96"/>
      <c r="M2387" s="96"/>
      <c r="N2387" s="123" t="str">
        <f t="shared" ca="1" si="41"/>
        <v/>
      </c>
      <c r="O2387" s="91"/>
      <c r="P2387" s="96"/>
      <c r="Q2387" s="91"/>
      <c r="R2387" s="91"/>
    </row>
    <row r="2388" spans="2:18" ht="15.75" x14ac:dyDescent="0.3">
      <c r="B2388" s="91"/>
      <c r="C2388" s="152"/>
      <c r="D2388" s="91"/>
      <c r="E2388" s="91"/>
      <c r="F2388" s="91"/>
      <c r="G2388" s="91"/>
      <c r="H2388" s="91"/>
      <c r="I2388" s="106"/>
      <c r="J2388" s="91"/>
      <c r="K2388" s="91"/>
      <c r="L2388" s="96"/>
      <c r="M2388" s="96"/>
      <c r="N2388" s="123" t="str">
        <f t="shared" ca="1" si="41"/>
        <v/>
      </c>
      <c r="O2388" s="91"/>
      <c r="P2388" s="96"/>
      <c r="Q2388" s="91"/>
      <c r="R2388" s="91"/>
    </row>
    <row r="2389" spans="2:18" ht="15.75" x14ac:dyDescent="0.3">
      <c r="B2389" s="91"/>
      <c r="C2389" s="152"/>
      <c r="D2389" s="91"/>
      <c r="E2389" s="91"/>
      <c r="F2389" s="91"/>
      <c r="G2389" s="91"/>
      <c r="H2389" s="91"/>
      <c r="I2389" s="106"/>
      <c r="J2389" s="91"/>
      <c r="K2389" s="91"/>
      <c r="L2389" s="96"/>
      <c r="M2389" s="96"/>
      <c r="N2389" s="123" t="str">
        <f t="shared" ca="1" si="41"/>
        <v/>
      </c>
      <c r="O2389" s="91"/>
      <c r="P2389" s="96"/>
      <c r="Q2389" s="91"/>
      <c r="R2389" s="91"/>
    </row>
    <row r="2390" spans="2:18" ht="15.75" x14ac:dyDescent="0.3">
      <c r="B2390" s="91"/>
      <c r="C2390" s="152"/>
      <c r="D2390" s="91"/>
      <c r="E2390" s="91"/>
      <c r="F2390" s="91"/>
      <c r="G2390" s="91"/>
      <c r="H2390" s="91"/>
      <c r="I2390" s="106"/>
      <c r="J2390" s="91"/>
      <c r="K2390" s="91"/>
      <c r="L2390" s="96"/>
      <c r="M2390" s="96"/>
      <c r="N2390" s="123" t="str">
        <f t="shared" ca="1" si="41"/>
        <v/>
      </c>
      <c r="O2390" s="91"/>
      <c r="P2390" s="96"/>
      <c r="Q2390" s="91"/>
      <c r="R2390" s="91"/>
    </row>
    <row r="2391" spans="2:18" ht="15.75" x14ac:dyDescent="0.3">
      <c r="B2391" s="91"/>
      <c r="C2391" s="152"/>
      <c r="D2391" s="91"/>
      <c r="E2391" s="91"/>
      <c r="F2391" s="91"/>
      <c r="G2391" s="91"/>
      <c r="H2391" s="91"/>
      <c r="I2391" s="106"/>
      <c r="J2391" s="91"/>
      <c r="K2391" s="91"/>
      <c r="L2391" s="96"/>
      <c r="M2391" s="96"/>
      <c r="N2391" s="123" t="str">
        <f t="shared" ref="N2391:N2454" ca="1" si="42">IF(M2391="","",IF(O2391="Em negociação",IF(TODAY()-L2391&gt;5,"Inativo","Ativo"),IF(O2391="Instalado",IF(IF(K$2=FALSE,I$1,TODAY())&lt;=M2391,"Ativo","Inativo"),IF(O2391="Fechamento",IF(IF(K$2=FALSE,I$1,TODAY())&lt;=M2391,"Ativo","Inativo"),"Inativo"))))</f>
        <v/>
      </c>
      <c r="O2391" s="91"/>
      <c r="P2391" s="96"/>
      <c r="Q2391" s="91"/>
      <c r="R2391" s="91"/>
    </row>
    <row r="2392" spans="2:18" ht="15.75" x14ac:dyDescent="0.3">
      <c r="B2392" s="91"/>
      <c r="C2392" s="152"/>
      <c r="D2392" s="91"/>
      <c r="E2392" s="91"/>
      <c r="F2392" s="91"/>
      <c r="G2392" s="91"/>
      <c r="H2392" s="91"/>
      <c r="I2392" s="106"/>
      <c r="J2392" s="91"/>
      <c r="K2392" s="91"/>
      <c r="L2392" s="96"/>
      <c r="M2392" s="96"/>
      <c r="N2392" s="123" t="str">
        <f t="shared" ca="1" si="42"/>
        <v/>
      </c>
      <c r="O2392" s="91"/>
      <c r="P2392" s="96"/>
      <c r="Q2392" s="91"/>
      <c r="R2392" s="91"/>
    </row>
    <row r="2393" spans="2:18" ht="15.75" x14ac:dyDescent="0.3">
      <c r="B2393" s="91"/>
      <c r="C2393" s="152"/>
      <c r="D2393" s="91"/>
      <c r="E2393" s="91"/>
      <c r="F2393" s="91"/>
      <c r="G2393" s="91"/>
      <c r="H2393" s="91"/>
      <c r="I2393" s="106"/>
      <c r="J2393" s="91"/>
      <c r="K2393" s="91"/>
      <c r="L2393" s="96"/>
      <c r="M2393" s="96"/>
      <c r="N2393" s="123" t="str">
        <f t="shared" ca="1" si="42"/>
        <v/>
      </c>
      <c r="O2393" s="91"/>
      <c r="P2393" s="96"/>
      <c r="Q2393" s="91"/>
      <c r="R2393" s="91"/>
    </row>
    <row r="2394" spans="2:18" ht="15.75" x14ac:dyDescent="0.3">
      <c r="B2394" s="91"/>
      <c r="C2394" s="152"/>
      <c r="D2394" s="91"/>
      <c r="E2394" s="91"/>
      <c r="F2394" s="91"/>
      <c r="G2394" s="91"/>
      <c r="H2394" s="91"/>
      <c r="I2394" s="106"/>
      <c r="J2394" s="91"/>
      <c r="K2394" s="91"/>
      <c r="L2394" s="96"/>
      <c r="M2394" s="96"/>
      <c r="N2394" s="123" t="str">
        <f t="shared" ca="1" si="42"/>
        <v/>
      </c>
      <c r="O2394" s="91"/>
      <c r="P2394" s="96"/>
      <c r="Q2394" s="91"/>
      <c r="R2394" s="91"/>
    </row>
    <row r="2395" spans="2:18" ht="15.75" x14ac:dyDescent="0.3">
      <c r="B2395" s="91"/>
      <c r="C2395" s="152"/>
      <c r="D2395" s="91"/>
      <c r="E2395" s="91"/>
      <c r="F2395" s="91"/>
      <c r="G2395" s="91"/>
      <c r="H2395" s="91"/>
      <c r="I2395" s="106"/>
      <c r="J2395" s="91"/>
      <c r="K2395" s="91"/>
      <c r="L2395" s="96"/>
      <c r="M2395" s="96"/>
      <c r="N2395" s="123" t="str">
        <f t="shared" ca="1" si="42"/>
        <v/>
      </c>
      <c r="O2395" s="91"/>
      <c r="P2395" s="96"/>
      <c r="Q2395" s="91"/>
      <c r="R2395" s="91"/>
    </row>
    <row r="2396" spans="2:18" ht="15.75" x14ac:dyDescent="0.3">
      <c r="B2396" s="91"/>
      <c r="C2396" s="152"/>
      <c r="D2396" s="91"/>
      <c r="E2396" s="91"/>
      <c r="F2396" s="91"/>
      <c r="G2396" s="91"/>
      <c r="H2396" s="91"/>
      <c r="I2396" s="106"/>
      <c r="J2396" s="91"/>
      <c r="K2396" s="91"/>
      <c r="L2396" s="96"/>
      <c r="M2396" s="96"/>
      <c r="N2396" s="123" t="str">
        <f t="shared" ca="1" si="42"/>
        <v/>
      </c>
      <c r="O2396" s="91"/>
      <c r="P2396" s="96"/>
      <c r="Q2396" s="91"/>
      <c r="R2396" s="91"/>
    </row>
    <row r="2397" spans="2:18" ht="15.75" x14ac:dyDescent="0.3">
      <c r="B2397" s="91"/>
      <c r="C2397" s="152"/>
      <c r="D2397" s="91"/>
      <c r="E2397" s="91"/>
      <c r="F2397" s="91"/>
      <c r="G2397" s="91"/>
      <c r="H2397" s="91"/>
      <c r="I2397" s="106"/>
      <c r="J2397" s="91"/>
      <c r="K2397" s="91"/>
      <c r="L2397" s="96"/>
      <c r="M2397" s="96"/>
      <c r="N2397" s="123" t="str">
        <f t="shared" ca="1" si="42"/>
        <v/>
      </c>
      <c r="O2397" s="91"/>
      <c r="P2397" s="96"/>
      <c r="Q2397" s="91"/>
      <c r="R2397" s="91"/>
    </row>
    <row r="2398" spans="2:18" ht="15.75" x14ac:dyDescent="0.3">
      <c r="B2398" s="91"/>
      <c r="C2398" s="152"/>
      <c r="D2398" s="91"/>
      <c r="E2398" s="91"/>
      <c r="F2398" s="91"/>
      <c r="G2398" s="91"/>
      <c r="H2398" s="91"/>
      <c r="I2398" s="106"/>
      <c r="J2398" s="91"/>
      <c r="K2398" s="91"/>
      <c r="L2398" s="96"/>
      <c r="M2398" s="96"/>
      <c r="N2398" s="123" t="str">
        <f t="shared" ca="1" si="42"/>
        <v/>
      </c>
      <c r="O2398" s="91"/>
      <c r="P2398" s="96"/>
      <c r="Q2398" s="91"/>
      <c r="R2398" s="91"/>
    </row>
    <row r="2399" spans="2:18" ht="15.75" x14ac:dyDescent="0.3">
      <c r="B2399" s="91"/>
      <c r="C2399" s="152"/>
      <c r="D2399" s="91"/>
      <c r="E2399" s="91"/>
      <c r="F2399" s="91"/>
      <c r="G2399" s="91"/>
      <c r="H2399" s="91"/>
      <c r="I2399" s="106"/>
      <c r="J2399" s="91"/>
      <c r="K2399" s="91"/>
      <c r="L2399" s="96"/>
      <c r="M2399" s="96"/>
      <c r="N2399" s="123" t="str">
        <f t="shared" ca="1" si="42"/>
        <v/>
      </c>
      <c r="O2399" s="91"/>
      <c r="P2399" s="96"/>
      <c r="Q2399" s="91"/>
      <c r="R2399" s="91"/>
    </row>
    <row r="2400" spans="2:18" ht="15.75" x14ac:dyDescent="0.3">
      <c r="B2400" s="91"/>
      <c r="C2400" s="152"/>
      <c r="D2400" s="91"/>
      <c r="E2400" s="91"/>
      <c r="F2400" s="91"/>
      <c r="G2400" s="91"/>
      <c r="H2400" s="91"/>
      <c r="I2400" s="106"/>
      <c r="J2400" s="91"/>
      <c r="K2400" s="91"/>
      <c r="L2400" s="96"/>
      <c r="M2400" s="96"/>
      <c r="N2400" s="123" t="str">
        <f t="shared" ca="1" si="42"/>
        <v/>
      </c>
      <c r="O2400" s="91"/>
      <c r="P2400" s="96"/>
      <c r="Q2400" s="91"/>
      <c r="R2400" s="91"/>
    </row>
    <row r="2401" spans="2:18" ht="15.75" x14ac:dyDescent="0.3">
      <c r="B2401" s="91"/>
      <c r="C2401" s="152"/>
      <c r="D2401" s="91"/>
      <c r="E2401" s="91"/>
      <c r="F2401" s="91"/>
      <c r="G2401" s="91"/>
      <c r="H2401" s="91"/>
      <c r="I2401" s="106"/>
      <c r="J2401" s="91"/>
      <c r="K2401" s="91"/>
      <c r="L2401" s="96"/>
      <c r="M2401" s="96"/>
      <c r="N2401" s="123" t="str">
        <f t="shared" ca="1" si="42"/>
        <v/>
      </c>
      <c r="O2401" s="91"/>
      <c r="P2401" s="96"/>
      <c r="Q2401" s="91"/>
      <c r="R2401" s="91"/>
    </row>
    <row r="2402" spans="2:18" ht="15.75" x14ac:dyDescent="0.3">
      <c r="B2402" s="91"/>
      <c r="C2402" s="152"/>
      <c r="D2402" s="91"/>
      <c r="E2402" s="91"/>
      <c r="F2402" s="91"/>
      <c r="G2402" s="91"/>
      <c r="H2402" s="91"/>
      <c r="I2402" s="106"/>
      <c r="J2402" s="91"/>
      <c r="K2402" s="91"/>
      <c r="L2402" s="96"/>
      <c r="M2402" s="96"/>
      <c r="N2402" s="123" t="str">
        <f t="shared" ca="1" si="42"/>
        <v/>
      </c>
      <c r="O2402" s="91"/>
      <c r="P2402" s="96"/>
      <c r="Q2402" s="91"/>
      <c r="R2402" s="91"/>
    </row>
    <row r="2403" spans="2:18" ht="15.75" x14ac:dyDescent="0.3">
      <c r="B2403" s="91"/>
      <c r="C2403" s="152"/>
      <c r="D2403" s="91"/>
      <c r="E2403" s="91"/>
      <c r="F2403" s="91"/>
      <c r="G2403" s="91"/>
      <c r="H2403" s="91"/>
      <c r="I2403" s="106"/>
      <c r="J2403" s="91"/>
      <c r="K2403" s="91"/>
      <c r="L2403" s="96"/>
      <c r="M2403" s="96"/>
      <c r="N2403" s="123" t="str">
        <f t="shared" ca="1" si="42"/>
        <v/>
      </c>
      <c r="O2403" s="91"/>
      <c r="P2403" s="96"/>
      <c r="Q2403" s="91"/>
      <c r="R2403" s="91"/>
    </row>
    <row r="2404" spans="2:18" ht="15.75" x14ac:dyDescent="0.3">
      <c r="B2404" s="91"/>
      <c r="C2404" s="152"/>
      <c r="D2404" s="91"/>
      <c r="E2404" s="91"/>
      <c r="F2404" s="91"/>
      <c r="G2404" s="91"/>
      <c r="H2404" s="91"/>
      <c r="I2404" s="106"/>
      <c r="J2404" s="91"/>
      <c r="K2404" s="91"/>
      <c r="L2404" s="96"/>
      <c r="M2404" s="96"/>
      <c r="N2404" s="123" t="str">
        <f t="shared" ca="1" si="42"/>
        <v/>
      </c>
      <c r="O2404" s="91"/>
      <c r="P2404" s="96"/>
      <c r="Q2404" s="91"/>
      <c r="R2404" s="91"/>
    </row>
    <row r="2405" spans="2:18" ht="15.75" x14ac:dyDescent="0.3">
      <c r="B2405" s="91"/>
      <c r="C2405" s="152"/>
      <c r="D2405" s="91"/>
      <c r="E2405" s="91"/>
      <c r="F2405" s="91"/>
      <c r="G2405" s="91"/>
      <c r="H2405" s="91"/>
      <c r="I2405" s="106"/>
      <c r="J2405" s="91"/>
      <c r="K2405" s="91"/>
      <c r="L2405" s="96"/>
      <c r="M2405" s="96"/>
      <c r="N2405" s="123" t="str">
        <f t="shared" ca="1" si="42"/>
        <v/>
      </c>
      <c r="O2405" s="91"/>
      <c r="P2405" s="96"/>
      <c r="Q2405" s="91"/>
      <c r="R2405" s="91"/>
    </row>
    <row r="2406" spans="2:18" ht="15.75" x14ac:dyDescent="0.3">
      <c r="B2406" s="91"/>
      <c r="C2406" s="152"/>
      <c r="D2406" s="91"/>
      <c r="E2406" s="91"/>
      <c r="F2406" s="91"/>
      <c r="G2406" s="91"/>
      <c r="H2406" s="91"/>
      <c r="I2406" s="106"/>
      <c r="J2406" s="91"/>
      <c r="K2406" s="91"/>
      <c r="L2406" s="96"/>
      <c r="M2406" s="96"/>
      <c r="N2406" s="123" t="str">
        <f t="shared" ca="1" si="42"/>
        <v/>
      </c>
      <c r="O2406" s="91"/>
      <c r="P2406" s="96"/>
      <c r="Q2406" s="91"/>
      <c r="R2406" s="91"/>
    </row>
    <row r="2407" spans="2:18" ht="15.75" x14ac:dyDescent="0.3">
      <c r="B2407" s="91"/>
      <c r="C2407" s="152"/>
      <c r="D2407" s="91"/>
      <c r="E2407" s="91"/>
      <c r="F2407" s="91"/>
      <c r="G2407" s="91"/>
      <c r="H2407" s="91"/>
      <c r="I2407" s="106"/>
      <c r="J2407" s="91"/>
      <c r="K2407" s="91"/>
      <c r="L2407" s="96"/>
      <c r="M2407" s="96"/>
      <c r="N2407" s="123" t="str">
        <f t="shared" ca="1" si="42"/>
        <v/>
      </c>
      <c r="O2407" s="91"/>
      <c r="P2407" s="96"/>
      <c r="Q2407" s="91"/>
      <c r="R2407" s="91"/>
    </row>
    <row r="2408" spans="2:18" ht="15.75" x14ac:dyDescent="0.3">
      <c r="B2408" s="91"/>
      <c r="C2408" s="152"/>
      <c r="D2408" s="91"/>
      <c r="E2408" s="91"/>
      <c r="F2408" s="91"/>
      <c r="G2408" s="91"/>
      <c r="H2408" s="91"/>
      <c r="I2408" s="106"/>
      <c r="J2408" s="91"/>
      <c r="K2408" s="91"/>
      <c r="L2408" s="96"/>
      <c r="M2408" s="96"/>
      <c r="N2408" s="123" t="str">
        <f t="shared" ca="1" si="42"/>
        <v/>
      </c>
      <c r="O2408" s="91"/>
      <c r="P2408" s="96"/>
      <c r="Q2408" s="91"/>
      <c r="R2408" s="91"/>
    </row>
    <row r="2409" spans="2:18" ht="15.75" x14ac:dyDescent="0.3">
      <c r="B2409" s="91"/>
      <c r="C2409" s="152"/>
      <c r="D2409" s="91"/>
      <c r="E2409" s="91"/>
      <c r="F2409" s="91"/>
      <c r="G2409" s="91"/>
      <c r="H2409" s="91"/>
      <c r="I2409" s="106"/>
      <c r="J2409" s="91"/>
      <c r="K2409" s="91"/>
      <c r="L2409" s="96"/>
      <c r="M2409" s="96"/>
      <c r="N2409" s="123" t="str">
        <f t="shared" ca="1" si="42"/>
        <v/>
      </c>
      <c r="O2409" s="91"/>
      <c r="P2409" s="96"/>
      <c r="Q2409" s="91"/>
      <c r="R2409" s="91"/>
    </row>
    <row r="2410" spans="2:18" ht="15.75" x14ac:dyDescent="0.3">
      <c r="B2410" s="91"/>
      <c r="C2410" s="152"/>
      <c r="D2410" s="91"/>
      <c r="E2410" s="91"/>
      <c r="F2410" s="91"/>
      <c r="G2410" s="91"/>
      <c r="H2410" s="91"/>
      <c r="I2410" s="106"/>
      <c r="J2410" s="91"/>
      <c r="K2410" s="91"/>
      <c r="L2410" s="96"/>
      <c r="M2410" s="96"/>
      <c r="N2410" s="123" t="str">
        <f t="shared" ca="1" si="42"/>
        <v/>
      </c>
      <c r="O2410" s="91"/>
      <c r="P2410" s="96"/>
      <c r="Q2410" s="91"/>
      <c r="R2410" s="91"/>
    </row>
    <row r="2411" spans="2:18" ht="15.75" x14ac:dyDescent="0.3">
      <c r="B2411" s="91"/>
      <c r="C2411" s="152"/>
      <c r="D2411" s="91"/>
      <c r="E2411" s="91"/>
      <c r="F2411" s="91"/>
      <c r="G2411" s="91"/>
      <c r="H2411" s="91"/>
      <c r="I2411" s="106"/>
      <c r="J2411" s="91"/>
      <c r="K2411" s="91"/>
      <c r="L2411" s="96"/>
      <c r="M2411" s="96"/>
      <c r="N2411" s="123" t="str">
        <f t="shared" ca="1" si="42"/>
        <v/>
      </c>
      <c r="O2411" s="91"/>
      <c r="P2411" s="96"/>
      <c r="Q2411" s="91"/>
      <c r="R2411" s="91"/>
    </row>
    <row r="2412" spans="2:18" ht="15.75" x14ac:dyDescent="0.3">
      <c r="B2412" s="91"/>
      <c r="C2412" s="152"/>
      <c r="D2412" s="91"/>
      <c r="E2412" s="91"/>
      <c r="F2412" s="91"/>
      <c r="G2412" s="91"/>
      <c r="H2412" s="91"/>
      <c r="I2412" s="106"/>
      <c r="J2412" s="91"/>
      <c r="K2412" s="91"/>
      <c r="L2412" s="96"/>
      <c r="M2412" s="96"/>
      <c r="N2412" s="123" t="str">
        <f t="shared" ca="1" si="42"/>
        <v/>
      </c>
      <c r="O2412" s="91"/>
      <c r="P2412" s="96"/>
      <c r="Q2412" s="91"/>
      <c r="R2412" s="91"/>
    </row>
    <row r="2413" spans="2:18" ht="15.75" x14ac:dyDescent="0.3">
      <c r="B2413" s="91"/>
      <c r="C2413" s="152"/>
      <c r="D2413" s="91"/>
      <c r="E2413" s="91"/>
      <c r="F2413" s="91"/>
      <c r="G2413" s="91"/>
      <c r="H2413" s="91"/>
      <c r="I2413" s="106"/>
      <c r="J2413" s="91"/>
      <c r="K2413" s="91"/>
      <c r="L2413" s="96"/>
      <c r="M2413" s="96"/>
      <c r="N2413" s="123" t="str">
        <f t="shared" ca="1" si="42"/>
        <v/>
      </c>
      <c r="O2413" s="91"/>
      <c r="P2413" s="96"/>
      <c r="Q2413" s="91"/>
      <c r="R2413" s="91"/>
    </row>
    <row r="2414" spans="2:18" ht="15.75" x14ac:dyDescent="0.3">
      <c r="B2414" s="91"/>
      <c r="C2414" s="152"/>
      <c r="D2414" s="91"/>
      <c r="E2414" s="91"/>
      <c r="F2414" s="91"/>
      <c r="G2414" s="91"/>
      <c r="H2414" s="91"/>
      <c r="I2414" s="106"/>
      <c r="J2414" s="91"/>
      <c r="K2414" s="91"/>
      <c r="L2414" s="96"/>
      <c r="M2414" s="96"/>
      <c r="N2414" s="123" t="str">
        <f t="shared" ca="1" si="42"/>
        <v/>
      </c>
      <c r="O2414" s="91"/>
      <c r="P2414" s="96"/>
      <c r="Q2414" s="91"/>
      <c r="R2414" s="91"/>
    </row>
    <row r="2415" spans="2:18" ht="15.75" x14ac:dyDescent="0.3">
      <c r="B2415" s="91"/>
      <c r="C2415" s="152"/>
      <c r="D2415" s="91"/>
      <c r="E2415" s="91"/>
      <c r="F2415" s="91"/>
      <c r="G2415" s="91"/>
      <c r="H2415" s="91"/>
      <c r="I2415" s="106"/>
      <c r="J2415" s="91"/>
      <c r="K2415" s="91"/>
      <c r="L2415" s="96"/>
      <c r="M2415" s="96"/>
      <c r="N2415" s="123" t="str">
        <f t="shared" ca="1" si="42"/>
        <v/>
      </c>
      <c r="O2415" s="91"/>
      <c r="P2415" s="96"/>
      <c r="Q2415" s="91"/>
      <c r="R2415" s="91"/>
    </row>
    <row r="2416" spans="2:18" ht="15.75" x14ac:dyDescent="0.3">
      <c r="B2416" s="91"/>
      <c r="C2416" s="152"/>
      <c r="D2416" s="91"/>
      <c r="E2416" s="91"/>
      <c r="F2416" s="91"/>
      <c r="G2416" s="91"/>
      <c r="H2416" s="91"/>
      <c r="I2416" s="106"/>
      <c r="J2416" s="91"/>
      <c r="K2416" s="91"/>
      <c r="L2416" s="96"/>
      <c r="M2416" s="96"/>
      <c r="N2416" s="123" t="str">
        <f t="shared" ca="1" si="42"/>
        <v/>
      </c>
      <c r="O2416" s="91"/>
      <c r="P2416" s="96"/>
      <c r="Q2416" s="91"/>
      <c r="R2416" s="91"/>
    </row>
    <row r="2417" spans="2:18" ht="15.75" x14ac:dyDescent="0.3">
      <c r="B2417" s="91"/>
      <c r="C2417" s="152"/>
      <c r="D2417" s="91"/>
      <c r="E2417" s="91"/>
      <c r="F2417" s="91"/>
      <c r="G2417" s="91"/>
      <c r="H2417" s="91"/>
      <c r="I2417" s="106"/>
      <c r="J2417" s="91"/>
      <c r="K2417" s="91"/>
      <c r="L2417" s="96"/>
      <c r="M2417" s="96"/>
      <c r="N2417" s="123" t="str">
        <f t="shared" ca="1" si="42"/>
        <v/>
      </c>
      <c r="O2417" s="91"/>
      <c r="P2417" s="96"/>
      <c r="Q2417" s="91"/>
      <c r="R2417" s="91"/>
    </row>
    <row r="2418" spans="2:18" ht="15.75" x14ac:dyDescent="0.3">
      <c r="B2418" s="91"/>
      <c r="C2418" s="152"/>
      <c r="D2418" s="91"/>
      <c r="E2418" s="91"/>
      <c r="F2418" s="91"/>
      <c r="G2418" s="91"/>
      <c r="H2418" s="91"/>
      <c r="I2418" s="106"/>
      <c r="J2418" s="91"/>
      <c r="K2418" s="91"/>
      <c r="L2418" s="96"/>
      <c r="M2418" s="96"/>
      <c r="N2418" s="123" t="str">
        <f t="shared" ca="1" si="42"/>
        <v/>
      </c>
      <c r="O2418" s="91"/>
      <c r="P2418" s="96"/>
      <c r="Q2418" s="91"/>
      <c r="R2418" s="91"/>
    </row>
    <row r="2419" spans="2:18" ht="15.75" x14ac:dyDescent="0.3">
      <c r="B2419" s="91"/>
      <c r="C2419" s="152"/>
      <c r="D2419" s="91"/>
      <c r="E2419" s="91"/>
      <c r="F2419" s="91"/>
      <c r="G2419" s="91"/>
      <c r="H2419" s="91"/>
      <c r="I2419" s="106"/>
      <c r="J2419" s="91"/>
      <c r="K2419" s="91"/>
      <c r="L2419" s="96"/>
      <c r="M2419" s="96"/>
      <c r="N2419" s="123" t="str">
        <f t="shared" ca="1" si="42"/>
        <v/>
      </c>
      <c r="O2419" s="91"/>
      <c r="P2419" s="96"/>
      <c r="Q2419" s="91"/>
      <c r="R2419" s="91"/>
    </row>
    <row r="2420" spans="2:18" ht="15.75" x14ac:dyDescent="0.3">
      <c r="B2420" s="91"/>
      <c r="C2420" s="152"/>
      <c r="D2420" s="91"/>
      <c r="E2420" s="91"/>
      <c r="F2420" s="91"/>
      <c r="G2420" s="91"/>
      <c r="H2420" s="91"/>
      <c r="I2420" s="106"/>
      <c r="J2420" s="91"/>
      <c r="K2420" s="91"/>
      <c r="L2420" s="96"/>
      <c r="M2420" s="96"/>
      <c r="N2420" s="123" t="str">
        <f t="shared" ca="1" si="42"/>
        <v/>
      </c>
      <c r="O2420" s="91"/>
      <c r="P2420" s="96"/>
      <c r="Q2420" s="91"/>
      <c r="R2420" s="91"/>
    </row>
    <row r="2421" spans="2:18" ht="15.75" x14ac:dyDescent="0.3">
      <c r="B2421" s="91"/>
      <c r="C2421" s="152"/>
      <c r="D2421" s="91"/>
      <c r="E2421" s="91"/>
      <c r="F2421" s="91"/>
      <c r="G2421" s="91"/>
      <c r="H2421" s="91"/>
      <c r="I2421" s="106"/>
      <c r="J2421" s="91"/>
      <c r="K2421" s="91"/>
      <c r="L2421" s="96"/>
      <c r="M2421" s="96"/>
      <c r="N2421" s="123" t="str">
        <f t="shared" ca="1" si="42"/>
        <v/>
      </c>
      <c r="O2421" s="91"/>
      <c r="P2421" s="96"/>
      <c r="Q2421" s="91"/>
      <c r="R2421" s="91"/>
    </row>
    <row r="2422" spans="2:18" ht="15.75" x14ac:dyDescent="0.3">
      <c r="B2422" s="91"/>
      <c r="C2422" s="152"/>
      <c r="D2422" s="91"/>
      <c r="E2422" s="91"/>
      <c r="F2422" s="91"/>
      <c r="G2422" s="91"/>
      <c r="H2422" s="91"/>
      <c r="I2422" s="106"/>
      <c r="J2422" s="91"/>
      <c r="K2422" s="91"/>
      <c r="L2422" s="96"/>
      <c r="M2422" s="96"/>
      <c r="N2422" s="123" t="str">
        <f t="shared" ca="1" si="42"/>
        <v/>
      </c>
      <c r="O2422" s="91"/>
      <c r="P2422" s="96"/>
      <c r="Q2422" s="91"/>
      <c r="R2422" s="91"/>
    </row>
    <row r="2423" spans="2:18" ht="15.75" x14ac:dyDescent="0.3">
      <c r="B2423" s="91"/>
      <c r="C2423" s="152"/>
      <c r="D2423" s="91"/>
      <c r="E2423" s="91"/>
      <c r="F2423" s="91"/>
      <c r="G2423" s="91"/>
      <c r="H2423" s="91"/>
      <c r="I2423" s="106"/>
      <c r="J2423" s="91"/>
      <c r="K2423" s="91"/>
      <c r="L2423" s="96"/>
      <c r="M2423" s="96"/>
      <c r="N2423" s="123" t="str">
        <f t="shared" ca="1" si="42"/>
        <v/>
      </c>
      <c r="O2423" s="91"/>
      <c r="P2423" s="96"/>
      <c r="Q2423" s="91"/>
      <c r="R2423" s="91"/>
    </row>
    <row r="2424" spans="2:18" ht="15.75" x14ac:dyDescent="0.3">
      <c r="B2424" s="91"/>
      <c r="C2424" s="152"/>
      <c r="D2424" s="91"/>
      <c r="E2424" s="91"/>
      <c r="F2424" s="91"/>
      <c r="G2424" s="91"/>
      <c r="H2424" s="91"/>
      <c r="I2424" s="106"/>
      <c r="J2424" s="91"/>
      <c r="K2424" s="91"/>
      <c r="L2424" s="96"/>
      <c r="M2424" s="96"/>
      <c r="N2424" s="123" t="str">
        <f t="shared" ca="1" si="42"/>
        <v/>
      </c>
      <c r="O2424" s="91"/>
      <c r="P2424" s="96"/>
      <c r="Q2424" s="91"/>
      <c r="R2424" s="91"/>
    </row>
    <row r="2425" spans="2:18" ht="15.75" x14ac:dyDescent="0.3">
      <c r="B2425" s="91"/>
      <c r="C2425" s="152"/>
      <c r="D2425" s="91"/>
      <c r="E2425" s="91"/>
      <c r="F2425" s="91"/>
      <c r="G2425" s="91"/>
      <c r="H2425" s="91"/>
      <c r="I2425" s="106"/>
      <c r="J2425" s="91"/>
      <c r="K2425" s="91"/>
      <c r="L2425" s="96"/>
      <c r="M2425" s="96"/>
      <c r="N2425" s="123" t="str">
        <f t="shared" ca="1" si="42"/>
        <v/>
      </c>
      <c r="O2425" s="91"/>
      <c r="P2425" s="96"/>
      <c r="Q2425" s="91"/>
      <c r="R2425" s="91"/>
    </row>
    <row r="2426" spans="2:18" ht="15.75" x14ac:dyDescent="0.3">
      <c r="B2426" s="91"/>
      <c r="C2426" s="152"/>
      <c r="D2426" s="91"/>
      <c r="E2426" s="91"/>
      <c r="F2426" s="91"/>
      <c r="G2426" s="91"/>
      <c r="H2426" s="91"/>
      <c r="I2426" s="106"/>
      <c r="J2426" s="91"/>
      <c r="K2426" s="91"/>
      <c r="L2426" s="96"/>
      <c r="M2426" s="96"/>
      <c r="N2426" s="123" t="str">
        <f t="shared" ca="1" si="42"/>
        <v/>
      </c>
      <c r="O2426" s="91"/>
      <c r="P2426" s="96"/>
      <c r="Q2426" s="91"/>
      <c r="R2426" s="91"/>
    </row>
    <row r="2427" spans="2:18" ht="15.75" x14ac:dyDescent="0.3">
      <c r="B2427" s="91"/>
      <c r="C2427" s="152"/>
      <c r="D2427" s="91"/>
      <c r="E2427" s="91"/>
      <c r="F2427" s="91"/>
      <c r="G2427" s="91"/>
      <c r="H2427" s="91"/>
      <c r="I2427" s="106"/>
      <c r="J2427" s="91"/>
      <c r="K2427" s="91"/>
      <c r="L2427" s="96"/>
      <c r="M2427" s="96"/>
      <c r="N2427" s="123" t="str">
        <f t="shared" ca="1" si="42"/>
        <v/>
      </c>
      <c r="O2427" s="91"/>
      <c r="P2427" s="96"/>
      <c r="Q2427" s="91"/>
      <c r="R2427" s="91"/>
    </row>
    <row r="2428" spans="2:18" ht="15.75" x14ac:dyDescent="0.3">
      <c r="B2428" s="91"/>
      <c r="C2428" s="152"/>
      <c r="D2428" s="91"/>
      <c r="E2428" s="91"/>
      <c r="F2428" s="91"/>
      <c r="G2428" s="91"/>
      <c r="H2428" s="91"/>
      <c r="I2428" s="106"/>
      <c r="J2428" s="91"/>
      <c r="K2428" s="91"/>
      <c r="L2428" s="96"/>
      <c r="M2428" s="96"/>
      <c r="N2428" s="123" t="str">
        <f t="shared" ca="1" si="42"/>
        <v/>
      </c>
      <c r="O2428" s="91"/>
      <c r="P2428" s="96"/>
      <c r="Q2428" s="91"/>
      <c r="R2428" s="91"/>
    </row>
    <row r="2429" spans="2:18" ht="15.75" x14ac:dyDescent="0.3">
      <c r="B2429" s="91"/>
      <c r="C2429" s="152"/>
      <c r="D2429" s="91"/>
      <c r="E2429" s="91"/>
      <c r="F2429" s="91"/>
      <c r="G2429" s="91"/>
      <c r="H2429" s="91"/>
      <c r="I2429" s="106"/>
      <c r="J2429" s="91"/>
      <c r="K2429" s="91"/>
      <c r="L2429" s="96"/>
      <c r="M2429" s="96"/>
      <c r="N2429" s="123" t="str">
        <f t="shared" ca="1" si="42"/>
        <v/>
      </c>
      <c r="O2429" s="91"/>
      <c r="P2429" s="96"/>
      <c r="Q2429" s="91"/>
      <c r="R2429" s="91"/>
    </row>
    <row r="2430" spans="2:18" ht="15.75" x14ac:dyDescent="0.3">
      <c r="B2430" s="91"/>
      <c r="C2430" s="152"/>
      <c r="D2430" s="91"/>
      <c r="E2430" s="91"/>
      <c r="F2430" s="91"/>
      <c r="G2430" s="91"/>
      <c r="H2430" s="91"/>
      <c r="I2430" s="106"/>
      <c r="J2430" s="91"/>
      <c r="K2430" s="91"/>
      <c r="L2430" s="96"/>
      <c r="M2430" s="96"/>
      <c r="N2430" s="123" t="str">
        <f t="shared" ca="1" si="42"/>
        <v/>
      </c>
      <c r="O2430" s="91"/>
      <c r="P2430" s="96"/>
      <c r="Q2430" s="91"/>
      <c r="R2430" s="91"/>
    </row>
    <row r="2431" spans="2:18" ht="15.75" x14ac:dyDescent="0.3">
      <c r="B2431" s="91"/>
      <c r="C2431" s="152"/>
      <c r="D2431" s="91"/>
      <c r="E2431" s="91"/>
      <c r="F2431" s="91"/>
      <c r="G2431" s="91"/>
      <c r="H2431" s="91"/>
      <c r="I2431" s="106"/>
      <c r="J2431" s="91"/>
      <c r="K2431" s="91"/>
      <c r="L2431" s="96"/>
      <c r="M2431" s="96"/>
      <c r="N2431" s="123" t="str">
        <f t="shared" ca="1" si="42"/>
        <v/>
      </c>
      <c r="O2431" s="91"/>
      <c r="P2431" s="96"/>
      <c r="Q2431" s="91"/>
      <c r="R2431" s="91"/>
    </row>
    <row r="2432" spans="2:18" ht="15.75" x14ac:dyDescent="0.3">
      <c r="B2432" s="91"/>
      <c r="C2432" s="152"/>
      <c r="D2432" s="91"/>
      <c r="E2432" s="91"/>
      <c r="F2432" s="91"/>
      <c r="G2432" s="91"/>
      <c r="H2432" s="91"/>
      <c r="I2432" s="106"/>
      <c r="J2432" s="91"/>
      <c r="K2432" s="91"/>
      <c r="L2432" s="96"/>
      <c r="M2432" s="96"/>
      <c r="N2432" s="123" t="str">
        <f t="shared" ca="1" si="42"/>
        <v/>
      </c>
      <c r="O2432" s="91"/>
      <c r="P2432" s="96"/>
      <c r="Q2432" s="91"/>
      <c r="R2432" s="91"/>
    </row>
    <row r="2433" spans="2:18" ht="15.75" x14ac:dyDescent="0.3">
      <c r="B2433" s="91"/>
      <c r="C2433" s="152"/>
      <c r="D2433" s="91"/>
      <c r="E2433" s="91"/>
      <c r="F2433" s="91"/>
      <c r="G2433" s="91"/>
      <c r="H2433" s="91"/>
      <c r="I2433" s="106"/>
      <c r="J2433" s="91"/>
      <c r="K2433" s="91"/>
      <c r="L2433" s="96"/>
      <c r="M2433" s="96"/>
      <c r="N2433" s="123" t="str">
        <f t="shared" ca="1" si="42"/>
        <v/>
      </c>
      <c r="O2433" s="91"/>
      <c r="P2433" s="96"/>
      <c r="Q2433" s="91"/>
      <c r="R2433" s="91"/>
    </row>
    <row r="2434" spans="2:18" ht="15.75" x14ac:dyDescent="0.3">
      <c r="B2434" s="91"/>
      <c r="C2434" s="152"/>
      <c r="D2434" s="91"/>
      <c r="E2434" s="91"/>
      <c r="F2434" s="91"/>
      <c r="G2434" s="91"/>
      <c r="H2434" s="91"/>
      <c r="I2434" s="106"/>
      <c r="J2434" s="91"/>
      <c r="K2434" s="91"/>
      <c r="L2434" s="96"/>
      <c r="M2434" s="96"/>
      <c r="N2434" s="123" t="str">
        <f t="shared" ca="1" si="42"/>
        <v/>
      </c>
      <c r="O2434" s="91"/>
      <c r="P2434" s="96"/>
      <c r="Q2434" s="91"/>
      <c r="R2434" s="91"/>
    </row>
    <row r="2435" spans="2:18" ht="15.75" x14ac:dyDescent="0.3">
      <c r="B2435" s="91"/>
      <c r="C2435" s="152"/>
      <c r="D2435" s="91"/>
      <c r="E2435" s="91"/>
      <c r="F2435" s="91"/>
      <c r="G2435" s="91"/>
      <c r="H2435" s="91"/>
      <c r="I2435" s="106"/>
      <c r="J2435" s="91"/>
      <c r="K2435" s="91"/>
      <c r="L2435" s="96"/>
      <c r="M2435" s="96"/>
      <c r="N2435" s="123" t="str">
        <f t="shared" ca="1" si="42"/>
        <v/>
      </c>
      <c r="O2435" s="91"/>
      <c r="P2435" s="96"/>
      <c r="Q2435" s="91"/>
      <c r="R2435" s="91"/>
    </row>
    <row r="2436" spans="2:18" ht="15.75" x14ac:dyDescent="0.3">
      <c r="B2436" s="91"/>
      <c r="C2436" s="152"/>
      <c r="D2436" s="91"/>
      <c r="E2436" s="91"/>
      <c r="F2436" s="91"/>
      <c r="G2436" s="91"/>
      <c r="H2436" s="91"/>
      <c r="I2436" s="106"/>
      <c r="J2436" s="91"/>
      <c r="K2436" s="91"/>
      <c r="L2436" s="96"/>
      <c r="M2436" s="96"/>
      <c r="N2436" s="123" t="str">
        <f t="shared" ca="1" si="42"/>
        <v/>
      </c>
      <c r="O2436" s="91"/>
      <c r="P2436" s="96"/>
      <c r="Q2436" s="91"/>
      <c r="R2436" s="91"/>
    </row>
    <row r="2437" spans="2:18" ht="15.75" x14ac:dyDescent="0.3">
      <c r="B2437" s="91"/>
      <c r="C2437" s="152"/>
      <c r="D2437" s="91"/>
      <c r="E2437" s="91"/>
      <c r="F2437" s="91"/>
      <c r="G2437" s="91"/>
      <c r="H2437" s="91"/>
      <c r="I2437" s="106"/>
      <c r="J2437" s="91"/>
      <c r="K2437" s="91"/>
      <c r="L2437" s="96"/>
      <c r="M2437" s="96"/>
      <c r="N2437" s="123" t="str">
        <f t="shared" ca="1" si="42"/>
        <v/>
      </c>
      <c r="O2437" s="91"/>
      <c r="P2437" s="96"/>
      <c r="Q2437" s="91"/>
      <c r="R2437" s="91"/>
    </row>
    <row r="2438" spans="2:18" ht="15.75" x14ac:dyDescent="0.3">
      <c r="B2438" s="91"/>
      <c r="C2438" s="152"/>
      <c r="D2438" s="91"/>
      <c r="E2438" s="91"/>
      <c r="F2438" s="91"/>
      <c r="G2438" s="91"/>
      <c r="H2438" s="91"/>
      <c r="I2438" s="106"/>
      <c r="J2438" s="91"/>
      <c r="K2438" s="91"/>
      <c r="L2438" s="96"/>
      <c r="M2438" s="96"/>
      <c r="N2438" s="123" t="str">
        <f t="shared" ca="1" si="42"/>
        <v/>
      </c>
      <c r="O2438" s="91"/>
      <c r="P2438" s="96"/>
      <c r="Q2438" s="91"/>
      <c r="R2438" s="91"/>
    </row>
    <row r="2439" spans="2:18" ht="15.75" x14ac:dyDescent="0.3">
      <c r="B2439" s="91"/>
      <c r="C2439" s="152"/>
      <c r="D2439" s="91"/>
      <c r="E2439" s="91"/>
      <c r="F2439" s="91"/>
      <c r="G2439" s="91"/>
      <c r="H2439" s="91"/>
      <c r="I2439" s="106"/>
      <c r="J2439" s="91"/>
      <c r="K2439" s="91"/>
      <c r="L2439" s="96"/>
      <c r="M2439" s="96"/>
      <c r="N2439" s="123" t="str">
        <f t="shared" ca="1" si="42"/>
        <v/>
      </c>
      <c r="O2439" s="91"/>
      <c r="P2439" s="96"/>
      <c r="Q2439" s="91"/>
      <c r="R2439" s="91"/>
    </row>
    <row r="2440" spans="2:18" ht="15.75" x14ac:dyDescent="0.3">
      <c r="B2440" s="91"/>
      <c r="C2440" s="152"/>
      <c r="D2440" s="91"/>
      <c r="E2440" s="91"/>
      <c r="F2440" s="91"/>
      <c r="G2440" s="91"/>
      <c r="H2440" s="91"/>
      <c r="I2440" s="106"/>
      <c r="J2440" s="91"/>
      <c r="K2440" s="91"/>
      <c r="L2440" s="96"/>
      <c r="M2440" s="96"/>
      <c r="N2440" s="123" t="str">
        <f t="shared" ca="1" si="42"/>
        <v/>
      </c>
      <c r="O2440" s="91"/>
      <c r="P2440" s="96"/>
      <c r="Q2440" s="91"/>
      <c r="R2440" s="91"/>
    </row>
    <row r="2441" spans="2:18" ht="15.75" x14ac:dyDescent="0.3">
      <c r="B2441" s="91"/>
      <c r="C2441" s="152"/>
      <c r="D2441" s="91"/>
      <c r="E2441" s="91"/>
      <c r="F2441" s="91"/>
      <c r="G2441" s="91"/>
      <c r="H2441" s="91"/>
      <c r="I2441" s="106"/>
      <c r="J2441" s="91"/>
      <c r="K2441" s="91"/>
      <c r="L2441" s="96"/>
      <c r="M2441" s="96"/>
      <c r="N2441" s="123" t="str">
        <f t="shared" ca="1" si="42"/>
        <v/>
      </c>
      <c r="O2441" s="91"/>
      <c r="P2441" s="96"/>
      <c r="Q2441" s="91"/>
      <c r="R2441" s="91"/>
    </row>
    <row r="2442" spans="2:18" ht="15.75" x14ac:dyDescent="0.3">
      <c r="B2442" s="91"/>
      <c r="C2442" s="152"/>
      <c r="D2442" s="91"/>
      <c r="E2442" s="91"/>
      <c r="F2442" s="91"/>
      <c r="G2442" s="91"/>
      <c r="H2442" s="91"/>
      <c r="I2442" s="106"/>
      <c r="J2442" s="91"/>
      <c r="K2442" s="91"/>
      <c r="L2442" s="96"/>
      <c r="M2442" s="96"/>
      <c r="N2442" s="123" t="str">
        <f t="shared" ca="1" si="42"/>
        <v/>
      </c>
      <c r="O2442" s="91"/>
      <c r="P2442" s="96"/>
      <c r="Q2442" s="91"/>
      <c r="R2442" s="91"/>
    </row>
    <row r="2443" spans="2:18" ht="15.75" x14ac:dyDescent="0.3">
      <c r="B2443" s="91"/>
      <c r="C2443" s="152"/>
      <c r="D2443" s="91"/>
      <c r="E2443" s="91"/>
      <c r="F2443" s="91"/>
      <c r="G2443" s="91"/>
      <c r="H2443" s="91"/>
      <c r="I2443" s="106"/>
      <c r="J2443" s="91"/>
      <c r="K2443" s="91"/>
      <c r="L2443" s="96"/>
      <c r="M2443" s="96"/>
      <c r="N2443" s="123" t="str">
        <f t="shared" ca="1" si="42"/>
        <v/>
      </c>
      <c r="O2443" s="91"/>
      <c r="P2443" s="96"/>
      <c r="Q2443" s="91"/>
      <c r="R2443" s="91"/>
    </row>
    <row r="2444" spans="2:18" ht="15.75" x14ac:dyDescent="0.3">
      <c r="B2444" s="91"/>
      <c r="C2444" s="152"/>
      <c r="D2444" s="91"/>
      <c r="E2444" s="91"/>
      <c r="F2444" s="91"/>
      <c r="G2444" s="91"/>
      <c r="H2444" s="91"/>
      <c r="I2444" s="106"/>
      <c r="J2444" s="91"/>
      <c r="K2444" s="91"/>
      <c r="L2444" s="96"/>
      <c r="M2444" s="96"/>
      <c r="N2444" s="123" t="str">
        <f t="shared" ca="1" si="42"/>
        <v/>
      </c>
      <c r="O2444" s="91"/>
      <c r="P2444" s="96"/>
      <c r="Q2444" s="91"/>
      <c r="R2444" s="91"/>
    </row>
    <row r="2445" spans="2:18" ht="15.75" x14ac:dyDescent="0.3">
      <c r="B2445" s="91"/>
      <c r="C2445" s="152"/>
      <c r="D2445" s="91"/>
      <c r="E2445" s="91"/>
      <c r="F2445" s="91"/>
      <c r="G2445" s="91"/>
      <c r="H2445" s="91"/>
      <c r="I2445" s="106"/>
      <c r="J2445" s="91"/>
      <c r="K2445" s="91"/>
      <c r="L2445" s="96"/>
      <c r="M2445" s="96"/>
      <c r="N2445" s="123" t="str">
        <f t="shared" ca="1" si="42"/>
        <v/>
      </c>
      <c r="O2445" s="91"/>
      <c r="P2445" s="96"/>
      <c r="Q2445" s="91"/>
      <c r="R2445" s="91"/>
    </row>
    <row r="2446" spans="2:18" ht="15.75" x14ac:dyDescent="0.3">
      <c r="B2446" s="91"/>
      <c r="C2446" s="152"/>
      <c r="D2446" s="91"/>
      <c r="E2446" s="91"/>
      <c r="F2446" s="91"/>
      <c r="G2446" s="91"/>
      <c r="H2446" s="91"/>
      <c r="I2446" s="106"/>
      <c r="J2446" s="91"/>
      <c r="K2446" s="91"/>
      <c r="L2446" s="96"/>
      <c r="M2446" s="96"/>
      <c r="N2446" s="123" t="str">
        <f t="shared" ca="1" si="42"/>
        <v/>
      </c>
      <c r="O2446" s="91"/>
      <c r="P2446" s="96"/>
      <c r="Q2446" s="91"/>
      <c r="R2446" s="91"/>
    </row>
    <row r="2447" spans="2:18" ht="15.75" x14ac:dyDescent="0.3">
      <c r="B2447" s="91"/>
      <c r="C2447" s="152"/>
      <c r="D2447" s="91"/>
      <c r="E2447" s="91"/>
      <c r="F2447" s="91"/>
      <c r="G2447" s="91"/>
      <c r="H2447" s="91"/>
      <c r="I2447" s="106"/>
      <c r="J2447" s="91"/>
      <c r="K2447" s="91"/>
      <c r="L2447" s="96"/>
      <c r="M2447" s="96"/>
      <c r="N2447" s="123" t="str">
        <f t="shared" ca="1" si="42"/>
        <v/>
      </c>
      <c r="O2447" s="91"/>
      <c r="P2447" s="96"/>
      <c r="Q2447" s="91"/>
      <c r="R2447" s="91"/>
    </row>
    <row r="2448" spans="2:18" ht="15.75" x14ac:dyDescent="0.3">
      <c r="B2448" s="91"/>
      <c r="C2448" s="152"/>
      <c r="D2448" s="91"/>
      <c r="E2448" s="91"/>
      <c r="F2448" s="91"/>
      <c r="G2448" s="91"/>
      <c r="H2448" s="91"/>
      <c r="I2448" s="106"/>
      <c r="J2448" s="91"/>
      <c r="K2448" s="91"/>
      <c r="L2448" s="96"/>
      <c r="M2448" s="96"/>
      <c r="N2448" s="123" t="str">
        <f t="shared" ca="1" si="42"/>
        <v/>
      </c>
      <c r="O2448" s="91"/>
      <c r="P2448" s="96"/>
      <c r="Q2448" s="91"/>
      <c r="R2448" s="91"/>
    </row>
    <row r="2449" spans="2:18" ht="15.75" x14ac:dyDescent="0.3">
      <c r="B2449" s="91"/>
      <c r="C2449" s="152"/>
      <c r="D2449" s="91"/>
      <c r="E2449" s="91"/>
      <c r="F2449" s="91"/>
      <c r="G2449" s="91"/>
      <c r="H2449" s="91"/>
      <c r="I2449" s="106"/>
      <c r="J2449" s="91"/>
      <c r="K2449" s="91"/>
      <c r="L2449" s="96"/>
      <c r="M2449" s="96"/>
      <c r="N2449" s="123" t="str">
        <f t="shared" ca="1" si="42"/>
        <v/>
      </c>
      <c r="O2449" s="91"/>
      <c r="P2449" s="96"/>
      <c r="Q2449" s="91"/>
      <c r="R2449" s="91"/>
    </row>
    <row r="2450" spans="2:18" ht="15.75" x14ac:dyDescent="0.3">
      <c r="B2450" s="91"/>
      <c r="C2450" s="152"/>
      <c r="D2450" s="91"/>
      <c r="E2450" s="91"/>
      <c r="F2450" s="91"/>
      <c r="G2450" s="91"/>
      <c r="H2450" s="91"/>
      <c r="I2450" s="106"/>
      <c r="J2450" s="91"/>
      <c r="K2450" s="91"/>
      <c r="L2450" s="96"/>
      <c r="M2450" s="96"/>
      <c r="N2450" s="123" t="str">
        <f t="shared" ca="1" si="42"/>
        <v/>
      </c>
      <c r="O2450" s="91"/>
      <c r="P2450" s="96"/>
      <c r="Q2450" s="91"/>
      <c r="R2450" s="91"/>
    </row>
    <row r="2451" spans="2:18" ht="15.75" x14ac:dyDescent="0.3">
      <c r="B2451" s="91"/>
      <c r="C2451" s="152"/>
      <c r="D2451" s="91"/>
      <c r="E2451" s="91"/>
      <c r="F2451" s="91"/>
      <c r="G2451" s="91"/>
      <c r="H2451" s="91"/>
      <c r="I2451" s="106"/>
      <c r="J2451" s="91"/>
      <c r="K2451" s="91"/>
      <c r="L2451" s="96"/>
      <c r="M2451" s="96"/>
      <c r="N2451" s="123" t="str">
        <f t="shared" ca="1" si="42"/>
        <v/>
      </c>
      <c r="O2451" s="91"/>
      <c r="P2451" s="96"/>
      <c r="Q2451" s="91"/>
      <c r="R2451" s="91"/>
    </row>
    <row r="2452" spans="2:18" ht="15.75" x14ac:dyDescent="0.3">
      <c r="B2452" s="91"/>
      <c r="C2452" s="152"/>
      <c r="D2452" s="91"/>
      <c r="E2452" s="91"/>
      <c r="F2452" s="91"/>
      <c r="G2452" s="91"/>
      <c r="H2452" s="91"/>
      <c r="I2452" s="106"/>
      <c r="J2452" s="91"/>
      <c r="K2452" s="91"/>
      <c r="L2452" s="96"/>
      <c r="M2452" s="96"/>
      <c r="N2452" s="123" t="str">
        <f t="shared" ca="1" si="42"/>
        <v/>
      </c>
      <c r="O2452" s="91"/>
      <c r="P2452" s="96"/>
      <c r="Q2452" s="91"/>
      <c r="R2452" s="91"/>
    </row>
    <row r="2453" spans="2:18" ht="15.75" x14ac:dyDescent="0.3">
      <c r="B2453" s="91"/>
      <c r="C2453" s="152"/>
      <c r="D2453" s="91"/>
      <c r="E2453" s="91"/>
      <c r="F2453" s="91"/>
      <c r="G2453" s="91"/>
      <c r="H2453" s="91"/>
      <c r="I2453" s="106"/>
      <c r="J2453" s="91"/>
      <c r="K2453" s="91"/>
      <c r="L2453" s="96"/>
      <c r="M2453" s="96"/>
      <c r="N2453" s="123" t="str">
        <f t="shared" ca="1" si="42"/>
        <v/>
      </c>
      <c r="O2453" s="91"/>
      <c r="P2453" s="96"/>
      <c r="Q2453" s="91"/>
      <c r="R2453" s="91"/>
    </row>
    <row r="2454" spans="2:18" ht="15.75" x14ac:dyDescent="0.3">
      <c r="B2454" s="91"/>
      <c r="C2454" s="152"/>
      <c r="D2454" s="91"/>
      <c r="E2454" s="91"/>
      <c r="F2454" s="91"/>
      <c r="G2454" s="91"/>
      <c r="H2454" s="91"/>
      <c r="I2454" s="106"/>
      <c r="J2454" s="91"/>
      <c r="K2454" s="91"/>
      <c r="L2454" s="96"/>
      <c r="M2454" s="96"/>
      <c r="N2454" s="123" t="str">
        <f t="shared" ca="1" si="42"/>
        <v/>
      </c>
      <c r="O2454" s="91"/>
      <c r="P2454" s="96"/>
      <c r="Q2454" s="91"/>
      <c r="R2454" s="91"/>
    </row>
    <row r="2455" spans="2:18" ht="15.75" x14ac:dyDescent="0.3">
      <c r="B2455" s="91"/>
      <c r="C2455" s="152"/>
      <c r="D2455" s="91"/>
      <c r="E2455" s="91"/>
      <c r="F2455" s="91"/>
      <c r="G2455" s="91"/>
      <c r="H2455" s="91"/>
      <c r="I2455" s="106"/>
      <c r="J2455" s="91"/>
      <c r="K2455" s="91"/>
      <c r="L2455" s="96"/>
      <c r="M2455" s="96"/>
      <c r="N2455" s="123" t="str">
        <f t="shared" ref="N2455:N2518" ca="1" si="43">IF(M2455="","",IF(O2455="Em negociação",IF(TODAY()-L2455&gt;5,"Inativo","Ativo"),IF(O2455="Instalado",IF(IF(K$2=FALSE,I$1,TODAY())&lt;=M2455,"Ativo","Inativo"),IF(O2455="Fechamento",IF(IF(K$2=FALSE,I$1,TODAY())&lt;=M2455,"Ativo","Inativo"),"Inativo"))))</f>
        <v/>
      </c>
      <c r="O2455" s="91"/>
      <c r="P2455" s="96"/>
      <c r="Q2455" s="91"/>
      <c r="R2455" s="91"/>
    </row>
    <row r="2456" spans="2:18" ht="15.75" x14ac:dyDescent="0.3">
      <c r="B2456" s="91"/>
      <c r="C2456" s="152"/>
      <c r="D2456" s="91"/>
      <c r="E2456" s="91"/>
      <c r="F2456" s="91"/>
      <c r="G2456" s="91"/>
      <c r="H2456" s="91"/>
      <c r="I2456" s="106"/>
      <c r="J2456" s="91"/>
      <c r="K2456" s="91"/>
      <c r="L2456" s="96"/>
      <c r="M2456" s="96"/>
      <c r="N2456" s="123" t="str">
        <f t="shared" ca="1" si="43"/>
        <v/>
      </c>
      <c r="O2456" s="91"/>
      <c r="P2456" s="96"/>
      <c r="Q2456" s="91"/>
      <c r="R2456" s="91"/>
    </row>
    <row r="2457" spans="2:18" ht="15.75" x14ac:dyDescent="0.3">
      <c r="B2457" s="91"/>
      <c r="C2457" s="152"/>
      <c r="D2457" s="91"/>
      <c r="E2457" s="91"/>
      <c r="F2457" s="91"/>
      <c r="G2457" s="91"/>
      <c r="H2457" s="91"/>
      <c r="I2457" s="106"/>
      <c r="J2457" s="91"/>
      <c r="K2457" s="91"/>
      <c r="L2457" s="96"/>
      <c r="M2457" s="96"/>
      <c r="N2457" s="123" t="str">
        <f t="shared" ca="1" si="43"/>
        <v/>
      </c>
      <c r="O2457" s="91"/>
      <c r="P2457" s="96"/>
      <c r="Q2457" s="91"/>
      <c r="R2457" s="91"/>
    </row>
    <row r="2458" spans="2:18" ht="15.75" x14ac:dyDescent="0.3">
      <c r="B2458" s="91"/>
      <c r="C2458" s="152"/>
      <c r="D2458" s="91"/>
      <c r="E2458" s="91"/>
      <c r="F2458" s="91"/>
      <c r="G2458" s="91"/>
      <c r="H2458" s="91"/>
      <c r="I2458" s="106"/>
      <c r="J2458" s="91"/>
      <c r="K2458" s="91"/>
      <c r="L2458" s="96"/>
      <c r="M2458" s="96"/>
      <c r="N2458" s="123" t="str">
        <f t="shared" ca="1" si="43"/>
        <v/>
      </c>
      <c r="O2458" s="91"/>
      <c r="P2458" s="96"/>
      <c r="Q2458" s="91"/>
      <c r="R2458" s="91"/>
    </row>
    <row r="2459" spans="2:18" ht="15.75" x14ac:dyDescent="0.3">
      <c r="B2459" s="91"/>
      <c r="C2459" s="152"/>
      <c r="D2459" s="91"/>
      <c r="E2459" s="91"/>
      <c r="F2459" s="91"/>
      <c r="G2459" s="91"/>
      <c r="H2459" s="91"/>
      <c r="I2459" s="106"/>
      <c r="J2459" s="91"/>
      <c r="K2459" s="91"/>
      <c r="L2459" s="96"/>
      <c r="M2459" s="96"/>
      <c r="N2459" s="123" t="str">
        <f t="shared" ca="1" si="43"/>
        <v/>
      </c>
      <c r="O2459" s="91"/>
      <c r="P2459" s="96"/>
      <c r="Q2459" s="91"/>
      <c r="R2459" s="91"/>
    </row>
    <row r="2460" spans="2:18" ht="15.75" x14ac:dyDescent="0.3">
      <c r="B2460" s="91"/>
      <c r="C2460" s="152"/>
      <c r="D2460" s="91"/>
      <c r="E2460" s="91"/>
      <c r="F2460" s="91"/>
      <c r="G2460" s="91"/>
      <c r="H2460" s="91"/>
      <c r="I2460" s="106"/>
      <c r="J2460" s="91"/>
      <c r="K2460" s="91"/>
      <c r="L2460" s="96"/>
      <c r="M2460" s="96"/>
      <c r="N2460" s="123" t="str">
        <f t="shared" ca="1" si="43"/>
        <v/>
      </c>
      <c r="O2460" s="91"/>
      <c r="P2460" s="96"/>
      <c r="Q2460" s="91"/>
      <c r="R2460" s="91"/>
    </row>
    <row r="2461" spans="2:18" ht="15.75" x14ac:dyDescent="0.3">
      <c r="B2461" s="91"/>
      <c r="C2461" s="152"/>
      <c r="D2461" s="91"/>
      <c r="E2461" s="91"/>
      <c r="F2461" s="91"/>
      <c r="G2461" s="91"/>
      <c r="H2461" s="91"/>
      <c r="I2461" s="106"/>
      <c r="J2461" s="91"/>
      <c r="K2461" s="91"/>
      <c r="L2461" s="96"/>
      <c r="M2461" s="96"/>
      <c r="N2461" s="123" t="str">
        <f t="shared" ca="1" si="43"/>
        <v/>
      </c>
      <c r="O2461" s="91"/>
      <c r="P2461" s="96"/>
      <c r="Q2461" s="91"/>
      <c r="R2461" s="91"/>
    </row>
    <row r="2462" spans="2:18" ht="15.75" x14ac:dyDescent="0.3">
      <c r="B2462" s="91"/>
      <c r="C2462" s="152"/>
      <c r="D2462" s="91"/>
      <c r="E2462" s="91"/>
      <c r="F2462" s="91"/>
      <c r="G2462" s="91"/>
      <c r="H2462" s="91"/>
      <c r="I2462" s="106"/>
      <c r="J2462" s="91"/>
      <c r="K2462" s="91"/>
      <c r="L2462" s="96"/>
      <c r="M2462" s="96"/>
      <c r="N2462" s="123" t="str">
        <f t="shared" ca="1" si="43"/>
        <v/>
      </c>
      <c r="O2462" s="91"/>
      <c r="P2462" s="96"/>
      <c r="Q2462" s="91"/>
      <c r="R2462" s="91"/>
    </row>
    <row r="2463" spans="2:18" ht="15.75" x14ac:dyDescent="0.3">
      <c r="B2463" s="91"/>
      <c r="C2463" s="152"/>
      <c r="D2463" s="91"/>
      <c r="E2463" s="91"/>
      <c r="F2463" s="91"/>
      <c r="G2463" s="91"/>
      <c r="H2463" s="91"/>
      <c r="I2463" s="106"/>
      <c r="J2463" s="91"/>
      <c r="K2463" s="91"/>
      <c r="L2463" s="96"/>
      <c r="M2463" s="96"/>
      <c r="N2463" s="123" t="str">
        <f t="shared" ca="1" si="43"/>
        <v/>
      </c>
      <c r="O2463" s="91"/>
      <c r="P2463" s="96"/>
      <c r="Q2463" s="91"/>
      <c r="R2463" s="91"/>
    </row>
    <row r="2464" spans="2:18" ht="15.75" x14ac:dyDescent="0.3">
      <c r="B2464" s="91"/>
      <c r="C2464" s="152"/>
      <c r="D2464" s="91"/>
      <c r="E2464" s="91"/>
      <c r="F2464" s="91"/>
      <c r="G2464" s="91"/>
      <c r="H2464" s="91"/>
      <c r="I2464" s="106"/>
      <c r="J2464" s="91"/>
      <c r="K2464" s="91"/>
      <c r="L2464" s="96"/>
      <c r="M2464" s="96"/>
      <c r="N2464" s="123" t="str">
        <f t="shared" ca="1" si="43"/>
        <v/>
      </c>
      <c r="O2464" s="91"/>
      <c r="P2464" s="96"/>
      <c r="Q2464" s="91"/>
      <c r="R2464" s="91"/>
    </row>
    <row r="2465" spans="2:18" ht="15.75" x14ac:dyDescent="0.3">
      <c r="B2465" s="91"/>
      <c r="C2465" s="152"/>
      <c r="D2465" s="91"/>
      <c r="E2465" s="91"/>
      <c r="F2465" s="91"/>
      <c r="G2465" s="91"/>
      <c r="H2465" s="91"/>
      <c r="I2465" s="106"/>
      <c r="J2465" s="91"/>
      <c r="K2465" s="91"/>
      <c r="L2465" s="96"/>
      <c r="M2465" s="96"/>
      <c r="N2465" s="123" t="str">
        <f t="shared" ca="1" si="43"/>
        <v/>
      </c>
      <c r="O2465" s="91"/>
      <c r="P2465" s="96"/>
      <c r="Q2465" s="91"/>
      <c r="R2465" s="91"/>
    </row>
    <row r="2466" spans="2:18" ht="15.75" x14ac:dyDescent="0.3">
      <c r="B2466" s="91"/>
      <c r="C2466" s="152"/>
      <c r="D2466" s="91"/>
      <c r="E2466" s="91"/>
      <c r="F2466" s="91"/>
      <c r="G2466" s="91"/>
      <c r="H2466" s="91"/>
      <c r="I2466" s="106"/>
      <c r="J2466" s="91"/>
      <c r="K2466" s="91"/>
      <c r="L2466" s="96"/>
      <c r="M2466" s="96"/>
      <c r="N2466" s="123" t="str">
        <f t="shared" ca="1" si="43"/>
        <v/>
      </c>
      <c r="O2466" s="91"/>
      <c r="P2466" s="96"/>
      <c r="Q2466" s="91"/>
      <c r="R2466" s="91"/>
    </row>
    <row r="2467" spans="2:18" ht="15.75" x14ac:dyDescent="0.3">
      <c r="B2467" s="91"/>
      <c r="C2467" s="152"/>
      <c r="D2467" s="91"/>
      <c r="E2467" s="91"/>
      <c r="F2467" s="91"/>
      <c r="G2467" s="91"/>
      <c r="H2467" s="91"/>
      <c r="I2467" s="106"/>
      <c r="J2467" s="91"/>
      <c r="K2467" s="91"/>
      <c r="L2467" s="96"/>
      <c r="M2467" s="96"/>
      <c r="N2467" s="123" t="str">
        <f t="shared" ca="1" si="43"/>
        <v/>
      </c>
      <c r="O2467" s="91"/>
      <c r="P2467" s="96"/>
      <c r="Q2467" s="91"/>
      <c r="R2467" s="91"/>
    </row>
    <row r="2468" spans="2:18" ht="15.75" x14ac:dyDescent="0.3">
      <c r="B2468" s="91"/>
      <c r="C2468" s="152"/>
      <c r="D2468" s="91"/>
      <c r="E2468" s="91"/>
      <c r="F2468" s="91"/>
      <c r="G2468" s="91"/>
      <c r="H2468" s="91"/>
      <c r="I2468" s="106"/>
      <c r="J2468" s="91"/>
      <c r="K2468" s="91"/>
      <c r="L2468" s="96"/>
      <c r="M2468" s="96"/>
      <c r="N2468" s="123" t="str">
        <f t="shared" ca="1" si="43"/>
        <v/>
      </c>
      <c r="O2468" s="91"/>
      <c r="P2468" s="96"/>
      <c r="Q2468" s="91"/>
      <c r="R2468" s="91"/>
    </row>
    <row r="2469" spans="2:18" ht="15.75" x14ac:dyDescent="0.3">
      <c r="B2469" s="91"/>
      <c r="C2469" s="152"/>
      <c r="D2469" s="91"/>
      <c r="E2469" s="91"/>
      <c r="F2469" s="91"/>
      <c r="G2469" s="91"/>
      <c r="H2469" s="91"/>
      <c r="I2469" s="106"/>
      <c r="J2469" s="91"/>
      <c r="K2469" s="91"/>
      <c r="L2469" s="96"/>
      <c r="M2469" s="96"/>
      <c r="N2469" s="123" t="str">
        <f t="shared" ca="1" si="43"/>
        <v/>
      </c>
      <c r="O2469" s="91"/>
      <c r="P2469" s="96"/>
      <c r="Q2469" s="91"/>
      <c r="R2469" s="91"/>
    </row>
    <row r="2470" spans="2:18" ht="15.75" x14ac:dyDescent="0.3">
      <c r="B2470" s="91"/>
      <c r="C2470" s="152"/>
      <c r="D2470" s="91"/>
      <c r="E2470" s="91"/>
      <c r="F2470" s="91"/>
      <c r="G2470" s="91"/>
      <c r="H2470" s="91"/>
      <c r="I2470" s="106"/>
      <c r="J2470" s="91"/>
      <c r="K2470" s="91"/>
      <c r="L2470" s="96"/>
      <c r="M2470" s="96"/>
      <c r="N2470" s="123" t="str">
        <f t="shared" ca="1" si="43"/>
        <v/>
      </c>
      <c r="O2470" s="91"/>
      <c r="P2470" s="96"/>
      <c r="Q2470" s="91"/>
      <c r="R2470" s="91"/>
    </row>
    <row r="2471" spans="2:18" ht="15.75" x14ac:dyDescent="0.3">
      <c r="B2471" s="91"/>
      <c r="C2471" s="152"/>
      <c r="D2471" s="91"/>
      <c r="E2471" s="91"/>
      <c r="F2471" s="91"/>
      <c r="G2471" s="91"/>
      <c r="H2471" s="91"/>
      <c r="I2471" s="106"/>
      <c r="J2471" s="91"/>
      <c r="K2471" s="91"/>
      <c r="L2471" s="96"/>
      <c r="M2471" s="96"/>
      <c r="N2471" s="123" t="str">
        <f t="shared" ca="1" si="43"/>
        <v/>
      </c>
      <c r="O2471" s="91"/>
      <c r="P2471" s="96"/>
      <c r="Q2471" s="91"/>
      <c r="R2471" s="91"/>
    </row>
    <row r="2472" spans="2:18" ht="15.75" x14ac:dyDescent="0.3">
      <c r="B2472" s="91"/>
      <c r="C2472" s="152"/>
      <c r="D2472" s="91"/>
      <c r="E2472" s="91"/>
      <c r="F2472" s="91"/>
      <c r="G2472" s="91"/>
      <c r="H2472" s="91"/>
      <c r="I2472" s="106"/>
      <c r="J2472" s="91"/>
      <c r="K2472" s="91"/>
      <c r="L2472" s="96"/>
      <c r="M2472" s="96"/>
      <c r="N2472" s="123" t="str">
        <f t="shared" ca="1" si="43"/>
        <v/>
      </c>
      <c r="O2472" s="91"/>
      <c r="P2472" s="96"/>
      <c r="Q2472" s="91"/>
      <c r="R2472" s="91"/>
    </row>
    <row r="2473" spans="2:18" ht="15.75" x14ac:dyDescent="0.3">
      <c r="B2473" s="91"/>
      <c r="C2473" s="152"/>
      <c r="D2473" s="91"/>
      <c r="E2473" s="91"/>
      <c r="F2473" s="91"/>
      <c r="G2473" s="91"/>
      <c r="H2473" s="91"/>
      <c r="I2473" s="106"/>
      <c r="J2473" s="91"/>
      <c r="K2473" s="91"/>
      <c r="L2473" s="96"/>
      <c r="M2473" s="96"/>
      <c r="N2473" s="123" t="str">
        <f t="shared" ca="1" si="43"/>
        <v/>
      </c>
      <c r="O2473" s="91"/>
      <c r="P2473" s="96"/>
      <c r="Q2473" s="91"/>
      <c r="R2473" s="91"/>
    </row>
    <row r="2474" spans="2:18" ht="15.75" x14ac:dyDescent="0.3">
      <c r="B2474" s="91"/>
      <c r="C2474" s="152"/>
      <c r="D2474" s="91"/>
      <c r="E2474" s="91"/>
      <c r="F2474" s="91"/>
      <c r="G2474" s="91"/>
      <c r="H2474" s="91"/>
      <c r="I2474" s="106"/>
      <c r="J2474" s="91"/>
      <c r="K2474" s="91"/>
      <c r="L2474" s="96"/>
      <c r="M2474" s="96"/>
      <c r="N2474" s="123" t="str">
        <f t="shared" ca="1" si="43"/>
        <v/>
      </c>
      <c r="O2474" s="91"/>
      <c r="P2474" s="96"/>
      <c r="Q2474" s="91"/>
      <c r="R2474" s="91"/>
    </row>
    <row r="2475" spans="2:18" ht="15.75" x14ac:dyDescent="0.3">
      <c r="B2475" s="91"/>
      <c r="C2475" s="152"/>
      <c r="D2475" s="91"/>
      <c r="E2475" s="91"/>
      <c r="F2475" s="91"/>
      <c r="G2475" s="91"/>
      <c r="H2475" s="91"/>
      <c r="I2475" s="106"/>
      <c r="J2475" s="91"/>
      <c r="K2475" s="91"/>
      <c r="L2475" s="96"/>
      <c r="M2475" s="96"/>
      <c r="N2475" s="123" t="str">
        <f t="shared" ca="1" si="43"/>
        <v/>
      </c>
      <c r="O2475" s="91"/>
      <c r="P2475" s="96"/>
      <c r="Q2475" s="91"/>
      <c r="R2475" s="91"/>
    </row>
    <row r="2476" spans="2:18" ht="15.75" x14ac:dyDescent="0.3">
      <c r="B2476" s="91"/>
      <c r="C2476" s="152"/>
      <c r="D2476" s="91"/>
      <c r="E2476" s="91"/>
      <c r="F2476" s="91"/>
      <c r="G2476" s="91"/>
      <c r="H2476" s="91"/>
      <c r="I2476" s="106"/>
      <c r="J2476" s="91"/>
      <c r="K2476" s="91"/>
      <c r="L2476" s="96"/>
      <c r="M2476" s="96"/>
      <c r="N2476" s="123" t="str">
        <f t="shared" ca="1" si="43"/>
        <v/>
      </c>
      <c r="O2476" s="91"/>
      <c r="P2476" s="96"/>
      <c r="Q2476" s="91"/>
      <c r="R2476" s="91"/>
    </row>
    <row r="2477" spans="2:18" ht="15.75" x14ac:dyDescent="0.3">
      <c r="B2477" s="91"/>
      <c r="C2477" s="152"/>
      <c r="D2477" s="91"/>
      <c r="E2477" s="91"/>
      <c r="F2477" s="91"/>
      <c r="G2477" s="91"/>
      <c r="H2477" s="91"/>
      <c r="I2477" s="106"/>
      <c r="J2477" s="91"/>
      <c r="K2477" s="91"/>
      <c r="L2477" s="96"/>
      <c r="M2477" s="96"/>
      <c r="N2477" s="123" t="str">
        <f t="shared" ca="1" si="43"/>
        <v/>
      </c>
      <c r="O2477" s="91"/>
      <c r="P2477" s="96"/>
      <c r="Q2477" s="91"/>
      <c r="R2477" s="91"/>
    </row>
    <row r="2478" spans="2:18" ht="15.75" x14ac:dyDescent="0.3">
      <c r="B2478" s="91"/>
      <c r="C2478" s="152"/>
      <c r="D2478" s="91"/>
      <c r="E2478" s="91"/>
      <c r="F2478" s="91"/>
      <c r="G2478" s="91"/>
      <c r="H2478" s="91"/>
      <c r="I2478" s="106"/>
      <c r="J2478" s="91"/>
      <c r="K2478" s="91"/>
      <c r="L2478" s="96"/>
      <c r="M2478" s="96"/>
      <c r="N2478" s="123" t="str">
        <f t="shared" ca="1" si="43"/>
        <v/>
      </c>
      <c r="O2478" s="91"/>
      <c r="P2478" s="96"/>
      <c r="Q2478" s="91"/>
      <c r="R2478" s="91"/>
    </row>
    <row r="2479" spans="2:18" ht="15.75" x14ac:dyDescent="0.3">
      <c r="B2479" s="91"/>
      <c r="C2479" s="152"/>
      <c r="D2479" s="91"/>
      <c r="E2479" s="91"/>
      <c r="F2479" s="91"/>
      <c r="G2479" s="91"/>
      <c r="H2479" s="91"/>
      <c r="I2479" s="106"/>
      <c r="J2479" s="91"/>
      <c r="K2479" s="91"/>
      <c r="L2479" s="96"/>
      <c r="M2479" s="96"/>
      <c r="N2479" s="123" t="str">
        <f t="shared" ca="1" si="43"/>
        <v/>
      </c>
      <c r="O2479" s="91"/>
      <c r="P2479" s="96"/>
      <c r="Q2479" s="91"/>
      <c r="R2479" s="91"/>
    </row>
    <row r="2480" spans="2:18" ht="15.75" x14ac:dyDescent="0.3">
      <c r="B2480" s="91"/>
      <c r="C2480" s="152"/>
      <c r="D2480" s="91"/>
      <c r="E2480" s="91"/>
      <c r="F2480" s="91"/>
      <c r="G2480" s="91"/>
      <c r="H2480" s="91"/>
      <c r="I2480" s="106"/>
      <c r="J2480" s="91"/>
      <c r="K2480" s="91"/>
      <c r="L2480" s="96"/>
      <c r="M2480" s="96"/>
      <c r="N2480" s="123" t="str">
        <f t="shared" ca="1" si="43"/>
        <v/>
      </c>
      <c r="O2480" s="91"/>
      <c r="P2480" s="96"/>
      <c r="Q2480" s="91"/>
      <c r="R2480" s="91"/>
    </row>
    <row r="2481" spans="2:18" ht="15.75" x14ac:dyDescent="0.3">
      <c r="B2481" s="91"/>
      <c r="C2481" s="152"/>
      <c r="D2481" s="91"/>
      <c r="E2481" s="91"/>
      <c r="F2481" s="91"/>
      <c r="G2481" s="91"/>
      <c r="H2481" s="91"/>
      <c r="I2481" s="106"/>
      <c r="J2481" s="91"/>
      <c r="K2481" s="91"/>
      <c r="L2481" s="96"/>
      <c r="M2481" s="96"/>
      <c r="N2481" s="123" t="str">
        <f t="shared" ca="1" si="43"/>
        <v/>
      </c>
      <c r="O2481" s="91"/>
      <c r="P2481" s="96"/>
      <c r="Q2481" s="91"/>
      <c r="R2481" s="91"/>
    </row>
    <row r="2482" spans="2:18" ht="15.75" x14ac:dyDescent="0.3">
      <c r="B2482" s="91"/>
      <c r="C2482" s="152"/>
      <c r="D2482" s="91"/>
      <c r="E2482" s="91"/>
      <c r="F2482" s="91"/>
      <c r="G2482" s="91"/>
      <c r="H2482" s="91"/>
      <c r="I2482" s="106"/>
      <c r="J2482" s="91"/>
      <c r="K2482" s="91"/>
      <c r="L2482" s="96"/>
      <c r="M2482" s="96"/>
      <c r="N2482" s="123" t="str">
        <f t="shared" ca="1" si="43"/>
        <v/>
      </c>
      <c r="O2482" s="91"/>
      <c r="P2482" s="96"/>
      <c r="Q2482" s="91"/>
      <c r="R2482" s="91"/>
    </row>
    <row r="2483" spans="2:18" ht="15.75" x14ac:dyDescent="0.3">
      <c r="B2483" s="91"/>
      <c r="C2483" s="152"/>
      <c r="D2483" s="91"/>
      <c r="E2483" s="91"/>
      <c r="F2483" s="91"/>
      <c r="G2483" s="91"/>
      <c r="H2483" s="91"/>
      <c r="I2483" s="106"/>
      <c r="J2483" s="91"/>
      <c r="K2483" s="91"/>
      <c r="L2483" s="96"/>
      <c r="M2483" s="96"/>
      <c r="N2483" s="123" t="str">
        <f t="shared" ca="1" si="43"/>
        <v/>
      </c>
      <c r="O2483" s="91"/>
      <c r="P2483" s="96"/>
      <c r="Q2483" s="91"/>
      <c r="R2483" s="91"/>
    </row>
    <row r="2484" spans="2:18" ht="15.75" x14ac:dyDescent="0.3">
      <c r="B2484" s="91"/>
      <c r="C2484" s="152"/>
      <c r="D2484" s="91"/>
      <c r="E2484" s="91"/>
      <c r="F2484" s="91"/>
      <c r="G2484" s="91"/>
      <c r="H2484" s="91"/>
      <c r="I2484" s="106"/>
      <c r="J2484" s="91"/>
      <c r="K2484" s="91"/>
      <c r="L2484" s="96"/>
      <c r="M2484" s="96"/>
      <c r="N2484" s="123" t="str">
        <f t="shared" ca="1" si="43"/>
        <v/>
      </c>
      <c r="O2484" s="91"/>
      <c r="P2484" s="96"/>
      <c r="Q2484" s="91"/>
      <c r="R2484" s="91"/>
    </row>
    <row r="2485" spans="2:18" ht="15.75" x14ac:dyDescent="0.3">
      <c r="B2485" s="91"/>
      <c r="C2485" s="152"/>
      <c r="D2485" s="91"/>
      <c r="E2485" s="91"/>
      <c r="F2485" s="91"/>
      <c r="G2485" s="91"/>
      <c r="H2485" s="91"/>
      <c r="I2485" s="106"/>
      <c r="J2485" s="91"/>
      <c r="K2485" s="91"/>
      <c r="L2485" s="96"/>
      <c r="M2485" s="96"/>
      <c r="N2485" s="123" t="str">
        <f t="shared" ca="1" si="43"/>
        <v/>
      </c>
      <c r="O2485" s="91"/>
      <c r="P2485" s="96"/>
      <c r="Q2485" s="91"/>
      <c r="R2485" s="91"/>
    </row>
    <row r="2486" spans="2:18" ht="15.75" x14ac:dyDescent="0.3">
      <c r="B2486" s="91"/>
      <c r="C2486" s="152"/>
      <c r="D2486" s="91"/>
      <c r="E2486" s="91"/>
      <c r="F2486" s="91"/>
      <c r="G2486" s="91"/>
      <c r="H2486" s="91"/>
      <c r="I2486" s="106"/>
      <c r="J2486" s="91"/>
      <c r="K2486" s="91"/>
      <c r="L2486" s="96"/>
      <c r="M2486" s="96"/>
      <c r="N2486" s="123" t="str">
        <f t="shared" ca="1" si="43"/>
        <v/>
      </c>
      <c r="O2486" s="91"/>
      <c r="P2486" s="96"/>
      <c r="Q2486" s="91"/>
      <c r="R2486" s="91"/>
    </row>
    <row r="2487" spans="2:18" ht="15.75" x14ac:dyDescent="0.3">
      <c r="B2487" s="91"/>
      <c r="C2487" s="152"/>
      <c r="D2487" s="91"/>
      <c r="E2487" s="91"/>
      <c r="F2487" s="91"/>
      <c r="G2487" s="91"/>
      <c r="H2487" s="91"/>
      <c r="I2487" s="106"/>
      <c r="J2487" s="91"/>
      <c r="K2487" s="91"/>
      <c r="L2487" s="96"/>
      <c r="M2487" s="96"/>
      <c r="N2487" s="123" t="str">
        <f t="shared" ca="1" si="43"/>
        <v/>
      </c>
      <c r="O2487" s="91"/>
      <c r="P2487" s="96"/>
      <c r="Q2487" s="91"/>
      <c r="R2487" s="91"/>
    </row>
    <row r="2488" spans="2:18" ht="15.75" x14ac:dyDescent="0.3">
      <c r="B2488" s="91"/>
      <c r="C2488" s="152"/>
      <c r="D2488" s="91"/>
      <c r="E2488" s="91"/>
      <c r="F2488" s="91"/>
      <c r="G2488" s="91"/>
      <c r="H2488" s="91"/>
      <c r="I2488" s="106"/>
      <c r="J2488" s="91"/>
      <c r="K2488" s="91"/>
      <c r="L2488" s="96"/>
      <c r="M2488" s="96"/>
      <c r="N2488" s="123" t="str">
        <f t="shared" ca="1" si="43"/>
        <v/>
      </c>
      <c r="O2488" s="91"/>
      <c r="P2488" s="96"/>
      <c r="Q2488" s="91"/>
      <c r="R2488" s="91"/>
    </row>
    <row r="2489" spans="2:18" ht="15.75" x14ac:dyDescent="0.3">
      <c r="B2489" s="91"/>
      <c r="C2489" s="152"/>
      <c r="D2489" s="91"/>
      <c r="E2489" s="91"/>
      <c r="F2489" s="91"/>
      <c r="G2489" s="91"/>
      <c r="H2489" s="91"/>
      <c r="I2489" s="106"/>
      <c r="J2489" s="91"/>
      <c r="K2489" s="91"/>
      <c r="L2489" s="96"/>
      <c r="M2489" s="96"/>
      <c r="N2489" s="123" t="str">
        <f t="shared" ca="1" si="43"/>
        <v/>
      </c>
      <c r="O2489" s="91"/>
      <c r="P2489" s="96"/>
      <c r="Q2489" s="91"/>
      <c r="R2489" s="91"/>
    </row>
    <row r="2490" spans="2:18" ht="15.75" x14ac:dyDescent="0.3">
      <c r="B2490" s="91"/>
      <c r="C2490" s="152"/>
      <c r="D2490" s="91"/>
      <c r="E2490" s="91"/>
      <c r="F2490" s="91"/>
      <c r="G2490" s="91"/>
      <c r="H2490" s="91"/>
      <c r="I2490" s="106"/>
      <c r="J2490" s="91"/>
      <c r="K2490" s="91"/>
      <c r="L2490" s="96"/>
      <c r="M2490" s="96"/>
      <c r="N2490" s="123" t="str">
        <f t="shared" ca="1" si="43"/>
        <v/>
      </c>
      <c r="O2490" s="91"/>
      <c r="P2490" s="96"/>
      <c r="Q2490" s="91"/>
      <c r="R2490" s="91"/>
    </row>
    <row r="2491" spans="2:18" ht="15.75" x14ac:dyDescent="0.3">
      <c r="B2491" s="91"/>
      <c r="C2491" s="152"/>
      <c r="D2491" s="91"/>
      <c r="E2491" s="91"/>
      <c r="F2491" s="91"/>
      <c r="G2491" s="91"/>
      <c r="H2491" s="91"/>
      <c r="I2491" s="106"/>
      <c r="J2491" s="91"/>
      <c r="K2491" s="91"/>
      <c r="L2491" s="96"/>
      <c r="M2491" s="96"/>
      <c r="N2491" s="123" t="str">
        <f t="shared" ca="1" si="43"/>
        <v/>
      </c>
      <c r="O2491" s="91"/>
      <c r="P2491" s="96"/>
      <c r="Q2491" s="91"/>
      <c r="R2491" s="91"/>
    </row>
    <row r="2492" spans="2:18" ht="15.75" x14ac:dyDescent="0.3">
      <c r="B2492" s="91"/>
      <c r="C2492" s="152"/>
      <c r="D2492" s="91"/>
      <c r="E2492" s="91"/>
      <c r="F2492" s="91"/>
      <c r="G2492" s="91"/>
      <c r="H2492" s="91"/>
      <c r="I2492" s="106"/>
      <c r="J2492" s="91"/>
      <c r="K2492" s="91"/>
      <c r="L2492" s="96"/>
      <c r="M2492" s="96"/>
      <c r="N2492" s="123" t="str">
        <f t="shared" ca="1" si="43"/>
        <v/>
      </c>
      <c r="O2492" s="91"/>
      <c r="P2492" s="96"/>
      <c r="Q2492" s="91"/>
      <c r="R2492" s="91"/>
    </row>
    <row r="2493" spans="2:18" ht="15.75" x14ac:dyDescent="0.3">
      <c r="B2493" s="91"/>
      <c r="C2493" s="152"/>
      <c r="D2493" s="91"/>
      <c r="E2493" s="91"/>
      <c r="F2493" s="91"/>
      <c r="G2493" s="91"/>
      <c r="H2493" s="91"/>
      <c r="I2493" s="106"/>
      <c r="J2493" s="91"/>
      <c r="K2493" s="91"/>
      <c r="L2493" s="96"/>
      <c r="M2493" s="96"/>
      <c r="N2493" s="123" t="str">
        <f t="shared" ca="1" si="43"/>
        <v/>
      </c>
      <c r="O2493" s="91"/>
      <c r="P2493" s="96"/>
      <c r="Q2493" s="91"/>
      <c r="R2493" s="91"/>
    </row>
    <row r="2494" spans="2:18" ht="15.75" x14ac:dyDescent="0.3">
      <c r="B2494" s="91"/>
      <c r="C2494" s="152"/>
      <c r="D2494" s="91"/>
      <c r="E2494" s="91"/>
      <c r="F2494" s="91"/>
      <c r="G2494" s="91"/>
      <c r="H2494" s="91"/>
      <c r="I2494" s="106"/>
      <c r="J2494" s="91"/>
      <c r="K2494" s="91"/>
      <c r="L2494" s="96"/>
      <c r="M2494" s="96"/>
      <c r="N2494" s="123" t="str">
        <f t="shared" ca="1" si="43"/>
        <v/>
      </c>
      <c r="O2494" s="91"/>
      <c r="P2494" s="96"/>
      <c r="Q2494" s="91"/>
      <c r="R2494" s="91"/>
    </row>
    <row r="2495" spans="2:18" ht="15.75" x14ac:dyDescent="0.3">
      <c r="B2495" s="91"/>
      <c r="C2495" s="152"/>
      <c r="D2495" s="91"/>
      <c r="E2495" s="91"/>
      <c r="F2495" s="91"/>
      <c r="G2495" s="91"/>
      <c r="H2495" s="91"/>
      <c r="I2495" s="106"/>
      <c r="J2495" s="91"/>
      <c r="K2495" s="91"/>
      <c r="L2495" s="96"/>
      <c r="M2495" s="96"/>
      <c r="N2495" s="123" t="str">
        <f t="shared" ca="1" si="43"/>
        <v/>
      </c>
      <c r="O2495" s="91"/>
      <c r="P2495" s="96"/>
      <c r="Q2495" s="91"/>
      <c r="R2495" s="91"/>
    </row>
    <row r="2496" spans="2:18" ht="15.75" x14ac:dyDescent="0.3">
      <c r="B2496" s="91"/>
      <c r="C2496" s="152"/>
      <c r="D2496" s="91"/>
      <c r="E2496" s="91"/>
      <c r="F2496" s="91"/>
      <c r="G2496" s="91"/>
      <c r="H2496" s="91"/>
      <c r="I2496" s="106"/>
      <c r="J2496" s="91"/>
      <c r="K2496" s="91"/>
      <c r="L2496" s="96"/>
      <c r="M2496" s="96"/>
      <c r="N2496" s="123" t="str">
        <f t="shared" ca="1" si="43"/>
        <v/>
      </c>
      <c r="O2496" s="91"/>
      <c r="P2496" s="96"/>
      <c r="Q2496" s="91"/>
      <c r="R2496" s="91"/>
    </row>
    <row r="2497" spans="2:18" ht="15.75" x14ac:dyDescent="0.3">
      <c r="B2497" s="91"/>
      <c r="C2497" s="152"/>
      <c r="D2497" s="91"/>
      <c r="E2497" s="91"/>
      <c r="F2497" s="91"/>
      <c r="G2497" s="91"/>
      <c r="H2497" s="91"/>
      <c r="I2497" s="106"/>
      <c r="J2497" s="91"/>
      <c r="K2497" s="91"/>
      <c r="L2497" s="96"/>
      <c r="M2497" s="96"/>
      <c r="N2497" s="123" t="str">
        <f t="shared" ca="1" si="43"/>
        <v/>
      </c>
      <c r="O2497" s="91"/>
      <c r="P2497" s="96"/>
      <c r="Q2497" s="91"/>
      <c r="R2497" s="91"/>
    </row>
    <row r="2498" spans="2:18" ht="15.75" x14ac:dyDescent="0.3">
      <c r="B2498" s="91"/>
      <c r="C2498" s="152"/>
      <c r="D2498" s="91"/>
      <c r="E2498" s="91"/>
      <c r="F2498" s="91"/>
      <c r="G2498" s="91"/>
      <c r="H2498" s="91"/>
      <c r="I2498" s="106"/>
      <c r="J2498" s="91"/>
      <c r="K2498" s="91"/>
      <c r="L2498" s="96"/>
      <c r="M2498" s="96"/>
      <c r="N2498" s="123" t="str">
        <f t="shared" ca="1" si="43"/>
        <v/>
      </c>
      <c r="O2498" s="91"/>
      <c r="P2498" s="96"/>
      <c r="Q2498" s="91"/>
      <c r="R2498" s="91"/>
    </row>
    <row r="2499" spans="2:18" ht="15.75" x14ac:dyDescent="0.3">
      <c r="B2499" s="91"/>
      <c r="C2499" s="152"/>
      <c r="D2499" s="91"/>
      <c r="E2499" s="91"/>
      <c r="F2499" s="91"/>
      <c r="G2499" s="91"/>
      <c r="H2499" s="91"/>
      <c r="I2499" s="106"/>
      <c r="J2499" s="91"/>
      <c r="K2499" s="91"/>
      <c r="L2499" s="96"/>
      <c r="M2499" s="96"/>
      <c r="N2499" s="123" t="str">
        <f t="shared" ca="1" si="43"/>
        <v/>
      </c>
      <c r="O2499" s="91"/>
      <c r="P2499" s="96"/>
      <c r="Q2499" s="91"/>
      <c r="R2499" s="91"/>
    </row>
    <row r="2500" spans="2:18" ht="15.75" x14ac:dyDescent="0.3">
      <c r="B2500" s="91"/>
      <c r="C2500" s="152"/>
      <c r="D2500" s="91"/>
      <c r="E2500" s="91"/>
      <c r="F2500" s="91"/>
      <c r="G2500" s="91"/>
      <c r="H2500" s="91"/>
      <c r="I2500" s="106"/>
      <c r="J2500" s="91"/>
      <c r="K2500" s="91"/>
      <c r="L2500" s="96"/>
      <c r="M2500" s="96"/>
      <c r="N2500" s="123" t="str">
        <f t="shared" ca="1" si="43"/>
        <v/>
      </c>
      <c r="O2500" s="91"/>
      <c r="P2500" s="96"/>
      <c r="Q2500" s="91"/>
      <c r="R2500" s="91"/>
    </row>
    <row r="2501" spans="2:18" ht="15.75" x14ac:dyDescent="0.3">
      <c r="B2501" s="91"/>
      <c r="C2501" s="152"/>
      <c r="D2501" s="91"/>
      <c r="E2501" s="91"/>
      <c r="F2501" s="91"/>
      <c r="G2501" s="91"/>
      <c r="H2501" s="91"/>
      <c r="I2501" s="106"/>
      <c r="J2501" s="91"/>
      <c r="K2501" s="91"/>
      <c r="L2501" s="96"/>
      <c r="M2501" s="96"/>
      <c r="N2501" s="123" t="str">
        <f t="shared" ca="1" si="43"/>
        <v/>
      </c>
      <c r="O2501" s="91"/>
      <c r="P2501" s="96"/>
      <c r="Q2501" s="91"/>
      <c r="R2501" s="91"/>
    </row>
    <row r="2502" spans="2:18" ht="15.75" x14ac:dyDescent="0.3">
      <c r="B2502" s="91"/>
      <c r="C2502" s="152"/>
      <c r="D2502" s="91"/>
      <c r="E2502" s="91"/>
      <c r="F2502" s="91"/>
      <c r="G2502" s="91"/>
      <c r="H2502" s="91"/>
      <c r="I2502" s="106"/>
      <c r="J2502" s="91"/>
      <c r="K2502" s="91"/>
      <c r="L2502" s="96"/>
      <c r="M2502" s="96"/>
      <c r="N2502" s="123" t="str">
        <f t="shared" ca="1" si="43"/>
        <v/>
      </c>
      <c r="O2502" s="91"/>
      <c r="P2502" s="96"/>
      <c r="Q2502" s="91"/>
      <c r="R2502" s="91"/>
    </row>
    <row r="2503" spans="2:18" ht="15.75" x14ac:dyDescent="0.3">
      <c r="B2503" s="91"/>
      <c r="C2503" s="152"/>
      <c r="D2503" s="91"/>
      <c r="E2503" s="91"/>
      <c r="F2503" s="91"/>
      <c r="G2503" s="91"/>
      <c r="H2503" s="91"/>
      <c r="I2503" s="106"/>
      <c r="J2503" s="91"/>
      <c r="K2503" s="91"/>
      <c r="L2503" s="96"/>
      <c r="M2503" s="96"/>
      <c r="N2503" s="123" t="str">
        <f t="shared" ca="1" si="43"/>
        <v/>
      </c>
      <c r="O2503" s="91"/>
      <c r="P2503" s="96"/>
      <c r="Q2503" s="91"/>
      <c r="R2503" s="91"/>
    </row>
    <row r="2504" spans="2:18" ht="15.75" x14ac:dyDescent="0.3">
      <c r="B2504" s="91"/>
      <c r="C2504" s="152"/>
      <c r="D2504" s="91"/>
      <c r="E2504" s="91"/>
      <c r="F2504" s="91"/>
      <c r="G2504" s="91"/>
      <c r="H2504" s="91"/>
      <c r="I2504" s="106"/>
      <c r="J2504" s="91"/>
      <c r="K2504" s="91"/>
      <c r="L2504" s="96"/>
      <c r="M2504" s="96"/>
      <c r="N2504" s="123" t="str">
        <f t="shared" ca="1" si="43"/>
        <v/>
      </c>
      <c r="O2504" s="91"/>
      <c r="P2504" s="96"/>
      <c r="Q2504" s="91"/>
      <c r="R2504" s="91"/>
    </row>
    <row r="2505" spans="2:18" ht="15.75" x14ac:dyDescent="0.3">
      <c r="B2505" s="91"/>
      <c r="C2505" s="152"/>
      <c r="D2505" s="91"/>
      <c r="E2505" s="91"/>
      <c r="F2505" s="91"/>
      <c r="G2505" s="91"/>
      <c r="H2505" s="91"/>
      <c r="I2505" s="106"/>
      <c r="J2505" s="91"/>
      <c r="K2505" s="91"/>
      <c r="L2505" s="96"/>
      <c r="M2505" s="96"/>
      <c r="N2505" s="123" t="str">
        <f t="shared" ca="1" si="43"/>
        <v/>
      </c>
      <c r="O2505" s="91"/>
      <c r="P2505" s="96"/>
      <c r="Q2505" s="91"/>
      <c r="R2505" s="91"/>
    </row>
    <row r="2506" spans="2:18" ht="15.75" x14ac:dyDescent="0.3">
      <c r="B2506" s="91"/>
      <c r="C2506" s="152"/>
      <c r="D2506" s="91"/>
      <c r="E2506" s="91"/>
      <c r="F2506" s="91"/>
      <c r="G2506" s="91"/>
      <c r="H2506" s="91"/>
      <c r="I2506" s="106"/>
      <c r="J2506" s="91"/>
      <c r="K2506" s="91"/>
      <c r="L2506" s="96"/>
      <c r="M2506" s="96"/>
      <c r="N2506" s="123" t="str">
        <f t="shared" ca="1" si="43"/>
        <v/>
      </c>
      <c r="O2506" s="91"/>
      <c r="P2506" s="96"/>
      <c r="Q2506" s="91"/>
      <c r="R2506" s="91"/>
    </row>
    <row r="2507" spans="2:18" ht="15.75" x14ac:dyDescent="0.3">
      <c r="B2507" s="91"/>
      <c r="C2507" s="152"/>
      <c r="D2507" s="91"/>
      <c r="E2507" s="91"/>
      <c r="F2507" s="91"/>
      <c r="G2507" s="91"/>
      <c r="H2507" s="91"/>
      <c r="I2507" s="106"/>
      <c r="J2507" s="91"/>
      <c r="K2507" s="91"/>
      <c r="L2507" s="96"/>
      <c r="M2507" s="96"/>
      <c r="N2507" s="123" t="str">
        <f t="shared" ca="1" si="43"/>
        <v/>
      </c>
      <c r="O2507" s="91"/>
      <c r="P2507" s="96"/>
      <c r="Q2507" s="91"/>
      <c r="R2507" s="91"/>
    </row>
    <row r="2508" spans="2:18" ht="15.75" x14ac:dyDescent="0.3">
      <c r="B2508" s="91"/>
      <c r="C2508" s="152"/>
      <c r="D2508" s="91"/>
      <c r="E2508" s="91"/>
      <c r="F2508" s="91"/>
      <c r="G2508" s="91"/>
      <c r="H2508" s="91"/>
      <c r="I2508" s="106"/>
      <c r="J2508" s="91"/>
      <c r="K2508" s="91"/>
      <c r="L2508" s="96"/>
      <c r="M2508" s="96"/>
      <c r="N2508" s="123" t="str">
        <f t="shared" ca="1" si="43"/>
        <v/>
      </c>
      <c r="O2508" s="91"/>
      <c r="P2508" s="96"/>
      <c r="Q2508" s="91"/>
      <c r="R2508" s="91"/>
    </row>
    <row r="2509" spans="2:18" ht="15.75" x14ac:dyDescent="0.3">
      <c r="B2509" s="91"/>
      <c r="C2509" s="152"/>
      <c r="D2509" s="91"/>
      <c r="E2509" s="91"/>
      <c r="F2509" s="91"/>
      <c r="G2509" s="91"/>
      <c r="H2509" s="91"/>
      <c r="I2509" s="106"/>
      <c r="J2509" s="91"/>
      <c r="K2509" s="91"/>
      <c r="L2509" s="96"/>
      <c r="M2509" s="96"/>
      <c r="N2509" s="123" t="str">
        <f t="shared" ca="1" si="43"/>
        <v/>
      </c>
      <c r="O2509" s="91"/>
      <c r="P2509" s="96"/>
      <c r="Q2509" s="91"/>
      <c r="R2509" s="91"/>
    </row>
    <row r="2510" spans="2:18" ht="15.75" x14ac:dyDescent="0.3">
      <c r="B2510" s="91"/>
      <c r="C2510" s="152"/>
      <c r="D2510" s="91"/>
      <c r="E2510" s="91"/>
      <c r="F2510" s="91"/>
      <c r="G2510" s="91"/>
      <c r="H2510" s="91"/>
      <c r="I2510" s="106"/>
      <c r="J2510" s="91"/>
      <c r="K2510" s="91"/>
      <c r="L2510" s="96"/>
      <c r="M2510" s="96"/>
      <c r="N2510" s="123" t="str">
        <f t="shared" ca="1" si="43"/>
        <v/>
      </c>
      <c r="O2510" s="91"/>
      <c r="P2510" s="96"/>
      <c r="Q2510" s="91"/>
      <c r="R2510" s="91"/>
    </row>
    <row r="2511" spans="2:18" ht="15.75" x14ac:dyDescent="0.3">
      <c r="B2511" s="91"/>
      <c r="C2511" s="152"/>
      <c r="D2511" s="91"/>
      <c r="E2511" s="91"/>
      <c r="F2511" s="91"/>
      <c r="G2511" s="91"/>
      <c r="H2511" s="91"/>
      <c r="I2511" s="106"/>
      <c r="J2511" s="91"/>
      <c r="K2511" s="91"/>
      <c r="L2511" s="96"/>
      <c r="M2511" s="96"/>
      <c r="N2511" s="123" t="str">
        <f t="shared" ca="1" si="43"/>
        <v/>
      </c>
      <c r="O2511" s="91"/>
      <c r="P2511" s="96"/>
      <c r="Q2511" s="91"/>
      <c r="R2511" s="91"/>
    </row>
    <row r="2512" spans="2:18" ht="15.75" x14ac:dyDescent="0.3">
      <c r="B2512" s="91"/>
      <c r="C2512" s="152"/>
      <c r="D2512" s="91"/>
      <c r="E2512" s="91"/>
      <c r="F2512" s="91"/>
      <c r="G2512" s="91"/>
      <c r="H2512" s="91"/>
      <c r="I2512" s="106"/>
      <c r="J2512" s="91"/>
      <c r="K2512" s="91"/>
      <c r="L2512" s="96"/>
      <c r="M2512" s="96"/>
      <c r="N2512" s="123" t="str">
        <f t="shared" ca="1" si="43"/>
        <v/>
      </c>
      <c r="O2512" s="91"/>
      <c r="P2512" s="96"/>
      <c r="Q2512" s="91"/>
      <c r="R2512" s="91"/>
    </row>
    <row r="2513" spans="2:18" ht="15.75" x14ac:dyDescent="0.3">
      <c r="B2513" s="91"/>
      <c r="C2513" s="152"/>
      <c r="D2513" s="91"/>
      <c r="E2513" s="91"/>
      <c r="F2513" s="91"/>
      <c r="G2513" s="91"/>
      <c r="H2513" s="91"/>
      <c r="I2513" s="106"/>
      <c r="J2513" s="91"/>
      <c r="K2513" s="91"/>
      <c r="L2513" s="96"/>
      <c r="M2513" s="96"/>
      <c r="N2513" s="123" t="str">
        <f t="shared" ca="1" si="43"/>
        <v/>
      </c>
      <c r="O2513" s="91"/>
      <c r="P2513" s="96"/>
      <c r="Q2513" s="91"/>
      <c r="R2513" s="91"/>
    </row>
    <row r="2514" spans="2:18" ht="15.75" x14ac:dyDescent="0.3">
      <c r="B2514" s="91"/>
      <c r="C2514" s="152"/>
      <c r="D2514" s="91"/>
      <c r="E2514" s="91"/>
      <c r="F2514" s="91"/>
      <c r="G2514" s="91"/>
      <c r="H2514" s="91"/>
      <c r="I2514" s="106"/>
      <c r="J2514" s="91"/>
      <c r="K2514" s="91"/>
      <c r="L2514" s="96"/>
      <c r="M2514" s="96"/>
      <c r="N2514" s="123" t="str">
        <f t="shared" ca="1" si="43"/>
        <v/>
      </c>
      <c r="O2514" s="91"/>
      <c r="P2514" s="96"/>
      <c r="Q2514" s="91"/>
      <c r="R2514" s="91"/>
    </row>
    <row r="2515" spans="2:18" ht="15.75" x14ac:dyDescent="0.3">
      <c r="B2515" s="91"/>
      <c r="C2515" s="152"/>
      <c r="D2515" s="91"/>
      <c r="E2515" s="91"/>
      <c r="F2515" s="91"/>
      <c r="G2515" s="91"/>
      <c r="H2515" s="91"/>
      <c r="I2515" s="106"/>
      <c r="J2515" s="91"/>
      <c r="K2515" s="91"/>
      <c r="L2515" s="96"/>
      <c r="M2515" s="96"/>
      <c r="N2515" s="123" t="str">
        <f t="shared" ca="1" si="43"/>
        <v/>
      </c>
      <c r="O2515" s="91"/>
      <c r="P2515" s="96"/>
      <c r="Q2515" s="91"/>
      <c r="R2515" s="91"/>
    </row>
    <row r="2516" spans="2:18" ht="15.75" x14ac:dyDescent="0.3">
      <c r="B2516" s="91"/>
      <c r="C2516" s="152"/>
      <c r="D2516" s="91"/>
      <c r="E2516" s="91"/>
      <c r="F2516" s="91"/>
      <c r="G2516" s="91"/>
      <c r="H2516" s="91"/>
      <c r="I2516" s="106"/>
      <c r="J2516" s="91"/>
      <c r="K2516" s="91"/>
      <c r="L2516" s="96"/>
      <c r="M2516" s="96"/>
      <c r="N2516" s="123" t="str">
        <f t="shared" ca="1" si="43"/>
        <v/>
      </c>
      <c r="O2516" s="91"/>
      <c r="P2516" s="96"/>
      <c r="Q2516" s="91"/>
      <c r="R2516" s="91"/>
    </row>
    <row r="2517" spans="2:18" ht="15.75" x14ac:dyDescent="0.3">
      <c r="B2517" s="91"/>
      <c r="C2517" s="152"/>
      <c r="D2517" s="91"/>
      <c r="E2517" s="91"/>
      <c r="F2517" s="91"/>
      <c r="G2517" s="91"/>
      <c r="H2517" s="91"/>
      <c r="I2517" s="106"/>
      <c r="J2517" s="91"/>
      <c r="K2517" s="91"/>
      <c r="L2517" s="96"/>
      <c r="M2517" s="96"/>
      <c r="N2517" s="123" t="str">
        <f t="shared" ca="1" si="43"/>
        <v/>
      </c>
      <c r="O2517" s="91"/>
      <c r="P2517" s="96"/>
      <c r="Q2517" s="91"/>
      <c r="R2517" s="91"/>
    </row>
    <row r="2518" spans="2:18" ht="15.75" x14ac:dyDescent="0.3">
      <c r="B2518" s="91"/>
      <c r="C2518" s="152"/>
      <c r="D2518" s="91"/>
      <c r="E2518" s="91"/>
      <c r="F2518" s="91"/>
      <c r="G2518" s="91"/>
      <c r="H2518" s="91"/>
      <c r="I2518" s="106"/>
      <c r="J2518" s="91"/>
      <c r="K2518" s="91"/>
      <c r="L2518" s="96"/>
      <c r="M2518" s="96"/>
      <c r="N2518" s="123" t="str">
        <f t="shared" ca="1" si="43"/>
        <v/>
      </c>
      <c r="O2518" s="91"/>
      <c r="P2518" s="96"/>
      <c r="Q2518" s="91"/>
      <c r="R2518" s="91"/>
    </row>
    <row r="2519" spans="2:18" ht="15.75" x14ac:dyDescent="0.3">
      <c r="B2519" s="91"/>
      <c r="C2519" s="152"/>
      <c r="D2519" s="91"/>
      <c r="E2519" s="91"/>
      <c r="F2519" s="91"/>
      <c r="G2519" s="91"/>
      <c r="H2519" s="91"/>
      <c r="I2519" s="106"/>
      <c r="J2519" s="91"/>
      <c r="K2519" s="91"/>
      <c r="L2519" s="96"/>
      <c r="M2519" s="96"/>
      <c r="N2519" s="123" t="str">
        <f t="shared" ref="N2519:N2550" ca="1" si="44">IF(M2519="","",IF(O2519="Em negociação",IF(TODAY()-L2519&gt;5,"Inativo","Ativo"),IF(O2519="Instalado",IF(IF(K$2=FALSE,I$1,TODAY())&lt;=M2519,"Ativo","Inativo"),IF(O2519="Fechamento",IF(IF(K$2=FALSE,I$1,TODAY())&lt;=M2519,"Ativo","Inativo"),"Inativo"))))</f>
        <v/>
      </c>
      <c r="O2519" s="91"/>
      <c r="P2519" s="96"/>
      <c r="Q2519" s="91"/>
      <c r="R2519" s="91"/>
    </row>
    <row r="2520" spans="2:18" ht="15.75" x14ac:dyDescent="0.3">
      <c r="B2520" s="91"/>
      <c r="C2520" s="152"/>
      <c r="D2520" s="91"/>
      <c r="E2520" s="91"/>
      <c r="F2520" s="91"/>
      <c r="G2520" s="91"/>
      <c r="H2520" s="91"/>
      <c r="I2520" s="106"/>
      <c r="J2520" s="91"/>
      <c r="K2520" s="91"/>
      <c r="L2520" s="96"/>
      <c r="M2520" s="96"/>
      <c r="N2520" s="123" t="str">
        <f t="shared" ca="1" si="44"/>
        <v/>
      </c>
      <c r="O2520" s="91"/>
      <c r="P2520" s="96"/>
      <c r="Q2520" s="91"/>
      <c r="R2520" s="91"/>
    </row>
    <row r="2521" spans="2:18" ht="15.75" x14ac:dyDescent="0.3">
      <c r="B2521" s="91"/>
      <c r="C2521" s="152"/>
      <c r="D2521" s="91"/>
      <c r="E2521" s="91"/>
      <c r="F2521" s="91"/>
      <c r="G2521" s="91"/>
      <c r="H2521" s="91"/>
      <c r="I2521" s="106"/>
      <c r="J2521" s="91"/>
      <c r="K2521" s="91"/>
      <c r="L2521" s="96"/>
      <c r="M2521" s="96"/>
      <c r="N2521" s="123" t="str">
        <f t="shared" ca="1" si="44"/>
        <v/>
      </c>
      <c r="O2521" s="91"/>
      <c r="P2521" s="96"/>
      <c r="Q2521" s="91"/>
      <c r="R2521" s="91"/>
    </row>
    <row r="2522" spans="2:18" ht="15.75" x14ac:dyDescent="0.3">
      <c r="B2522" s="91"/>
      <c r="C2522" s="152"/>
      <c r="D2522" s="91"/>
      <c r="E2522" s="91"/>
      <c r="F2522" s="91"/>
      <c r="G2522" s="91"/>
      <c r="H2522" s="91"/>
      <c r="I2522" s="106"/>
      <c r="J2522" s="91"/>
      <c r="K2522" s="91"/>
      <c r="L2522" s="96"/>
      <c r="M2522" s="96"/>
      <c r="N2522" s="123" t="str">
        <f t="shared" ca="1" si="44"/>
        <v/>
      </c>
      <c r="O2522" s="91"/>
      <c r="P2522" s="96"/>
      <c r="Q2522" s="91"/>
      <c r="R2522" s="91"/>
    </row>
    <row r="2523" spans="2:18" ht="15.75" x14ac:dyDescent="0.3">
      <c r="B2523" s="91"/>
      <c r="C2523" s="152"/>
      <c r="D2523" s="91"/>
      <c r="E2523" s="91"/>
      <c r="F2523" s="91"/>
      <c r="G2523" s="91"/>
      <c r="H2523" s="91"/>
      <c r="I2523" s="106"/>
      <c r="J2523" s="91"/>
      <c r="K2523" s="91"/>
      <c r="L2523" s="96"/>
      <c r="M2523" s="96"/>
      <c r="N2523" s="123" t="str">
        <f t="shared" ca="1" si="44"/>
        <v/>
      </c>
      <c r="O2523" s="91"/>
      <c r="P2523" s="96"/>
      <c r="Q2523" s="91"/>
      <c r="R2523" s="91"/>
    </row>
    <row r="2524" spans="2:18" ht="15.75" x14ac:dyDescent="0.3">
      <c r="B2524" s="91"/>
      <c r="C2524" s="152"/>
      <c r="D2524" s="91"/>
      <c r="E2524" s="91"/>
      <c r="F2524" s="91"/>
      <c r="G2524" s="91"/>
      <c r="H2524" s="91"/>
      <c r="I2524" s="106"/>
      <c r="J2524" s="91"/>
      <c r="K2524" s="91"/>
      <c r="L2524" s="96"/>
      <c r="M2524" s="96"/>
      <c r="N2524" s="123" t="str">
        <f t="shared" ca="1" si="44"/>
        <v/>
      </c>
      <c r="O2524" s="91"/>
      <c r="P2524" s="96"/>
      <c r="Q2524" s="91"/>
      <c r="R2524" s="91"/>
    </row>
    <row r="2525" spans="2:18" ht="15.75" x14ac:dyDescent="0.3">
      <c r="B2525" s="91"/>
      <c r="C2525" s="152"/>
      <c r="D2525" s="91"/>
      <c r="E2525" s="91"/>
      <c r="F2525" s="91"/>
      <c r="G2525" s="91"/>
      <c r="H2525" s="91"/>
      <c r="I2525" s="106"/>
      <c r="J2525" s="91"/>
      <c r="K2525" s="91"/>
      <c r="L2525" s="96"/>
      <c r="M2525" s="96"/>
      <c r="N2525" s="123" t="str">
        <f t="shared" ca="1" si="44"/>
        <v/>
      </c>
      <c r="O2525" s="91"/>
      <c r="P2525" s="96"/>
      <c r="Q2525" s="91"/>
      <c r="R2525" s="91"/>
    </row>
    <row r="2526" spans="2:18" ht="15.75" x14ac:dyDescent="0.3">
      <c r="B2526" s="91"/>
      <c r="C2526" s="152"/>
      <c r="D2526" s="91"/>
      <c r="E2526" s="91"/>
      <c r="F2526" s="91"/>
      <c r="G2526" s="91"/>
      <c r="H2526" s="91"/>
      <c r="I2526" s="106"/>
      <c r="J2526" s="91"/>
      <c r="K2526" s="91"/>
      <c r="L2526" s="96"/>
      <c r="M2526" s="96"/>
      <c r="N2526" s="123" t="str">
        <f t="shared" ca="1" si="44"/>
        <v/>
      </c>
      <c r="O2526" s="91"/>
      <c r="P2526" s="96"/>
      <c r="Q2526" s="91"/>
      <c r="R2526" s="91"/>
    </row>
    <row r="2527" spans="2:18" ht="15.75" x14ac:dyDescent="0.3">
      <c r="B2527" s="91"/>
      <c r="C2527" s="152"/>
      <c r="D2527" s="91"/>
      <c r="E2527" s="91"/>
      <c r="F2527" s="91"/>
      <c r="G2527" s="91"/>
      <c r="H2527" s="91"/>
      <c r="I2527" s="106"/>
      <c r="J2527" s="91"/>
      <c r="K2527" s="91"/>
      <c r="L2527" s="96"/>
      <c r="M2527" s="96"/>
      <c r="N2527" s="123" t="str">
        <f t="shared" ca="1" si="44"/>
        <v/>
      </c>
      <c r="O2527" s="91"/>
      <c r="P2527" s="96"/>
      <c r="Q2527" s="91"/>
      <c r="R2527" s="91"/>
    </row>
    <row r="2528" spans="2:18" ht="15.75" x14ac:dyDescent="0.3">
      <c r="B2528" s="91"/>
      <c r="C2528" s="152"/>
      <c r="D2528" s="91"/>
      <c r="E2528" s="91"/>
      <c r="F2528" s="91"/>
      <c r="G2528" s="91"/>
      <c r="H2528" s="91"/>
      <c r="I2528" s="106"/>
      <c r="J2528" s="91"/>
      <c r="K2528" s="91"/>
      <c r="L2528" s="96"/>
      <c r="M2528" s="96"/>
      <c r="N2528" s="123" t="str">
        <f t="shared" ca="1" si="44"/>
        <v/>
      </c>
      <c r="O2528" s="91"/>
      <c r="P2528" s="96"/>
      <c r="Q2528" s="91"/>
      <c r="R2528" s="91"/>
    </row>
    <row r="2529" spans="2:18" ht="15.75" x14ac:dyDescent="0.3">
      <c r="B2529" s="91"/>
      <c r="C2529" s="152"/>
      <c r="D2529" s="91"/>
      <c r="E2529" s="91"/>
      <c r="F2529" s="91"/>
      <c r="G2529" s="91"/>
      <c r="H2529" s="91"/>
      <c r="I2529" s="106"/>
      <c r="J2529" s="91"/>
      <c r="K2529" s="91"/>
      <c r="L2529" s="96"/>
      <c r="M2529" s="96"/>
      <c r="N2529" s="123" t="str">
        <f t="shared" ca="1" si="44"/>
        <v/>
      </c>
      <c r="O2529" s="91"/>
      <c r="P2529" s="96"/>
      <c r="Q2529" s="91"/>
      <c r="R2529" s="91"/>
    </row>
    <row r="2530" spans="2:18" ht="15.75" x14ac:dyDescent="0.3">
      <c r="B2530" s="91"/>
      <c r="C2530" s="152"/>
      <c r="D2530" s="91"/>
      <c r="E2530" s="91"/>
      <c r="F2530" s="91"/>
      <c r="G2530" s="91"/>
      <c r="H2530" s="91"/>
      <c r="I2530" s="106"/>
      <c r="J2530" s="91"/>
      <c r="K2530" s="91"/>
      <c r="L2530" s="96"/>
      <c r="M2530" s="96"/>
      <c r="N2530" s="123" t="str">
        <f t="shared" ca="1" si="44"/>
        <v/>
      </c>
      <c r="O2530" s="91"/>
      <c r="P2530" s="96"/>
      <c r="Q2530" s="91"/>
      <c r="R2530" s="91"/>
    </row>
    <row r="2531" spans="2:18" ht="15.75" x14ac:dyDescent="0.3">
      <c r="B2531" s="91"/>
      <c r="C2531" s="152"/>
      <c r="D2531" s="91"/>
      <c r="E2531" s="91"/>
      <c r="F2531" s="91"/>
      <c r="G2531" s="91"/>
      <c r="H2531" s="91"/>
      <c r="I2531" s="106"/>
      <c r="J2531" s="91"/>
      <c r="K2531" s="91"/>
      <c r="L2531" s="96"/>
      <c r="M2531" s="96"/>
      <c r="N2531" s="123" t="str">
        <f t="shared" ca="1" si="44"/>
        <v/>
      </c>
      <c r="O2531" s="91"/>
      <c r="P2531" s="96"/>
      <c r="Q2531" s="91"/>
      <c r="R2531" s="91"/>
    </row>
    <row r="2532" spans="2:18" ht="15.75" x14ac:dyDescent="0.3">
      <c r="B2532" s="91"/>
      <c r="C2532" s="152"/>
      <c r="D2532" s="91"/>
      <c r="E2532" s="91"/>
      <c r="F2532" s="91"/>
      <c r="G2532" s="91"/>
      <c r="H2532" s="91"/>
      <c r="I2532" s="106"/>
      <c r="J2532" s="91"/>
      <c r="K2532" s="91"/>
      <c r="L2532" s="96"/>
      <c r="M2532" s="96"/>
      <c r="N2532" s="123" t="str">
        <f t="shared" ca="1" si="44"/>
        <v/>
      </c>
      <c r="O2532" s="91"/>
      <c r="P2532" s="96"/>
      <c r="Q2532" s="91"/>
      <c r="R2532" s="91"/>
    </row>
    <row r="2533" spans="2:18" ht="15.75" x14ac:dyDescent="0.3">
      <c r="B2533" s="91"/>
      <c r="C2533" s="152"/>
      <c r="D2533" s="91"/>
      <c r="E2533" s="91"/>
      <c r="F2533" s="91"/>
      <c r="G2533" s="91"/>
      <c r="H2533" s="91"/>
      <c r="I2533" s="106"/>
      <c r="J2533" s="91"/>
      <c r="K2533" s="91"/>
      <c r="L2533" s="96"/>
      <c r="M2533" s="96"/>
      <c r="N2533" s="123" t="str">
        <f t="shared" ca="1" si="44"/>
        <v/>
      </c>
      <c r="O2533" s="91"/>
      <c r="P2533" s="96"/>
      <c r="Q2533" s="91"/>
      <c r="R2533" s="91"/>
    </row>
    <row r="2534" spans="2:18" ht="15.75" x14ac:dyDescent="0.3">
      <c r="B2534" s="91"/>
      <c r="C2534" s="152"/>
      <c r="D2534" s="91"/>
      <c r="E2534" s="91"/>
      <c r="F2534" s="91"/>
      <c r="G2534" s="91"/>
      <c r="H2534" s="91"/>
      <c r="I2534" s="106"/>
      <c r="J2534" s="91"/>
      <c r="K2534" s="91"/>
      <c r="L2534" s="96"/>
      <c r="M2534" s="96"/>
      <c r="N2534" s="123" t="str">
        <f t="shared" ca="1" si="44"/>
        <v/>
      </c>
      <c r="O2534" s="91"/>
      <c r="P2534" s="96"/>
      <c r="Q2534" s="91"/>
      <c r="R2534" s="91"/>
    </row>
    <row r="2535" spans="2:18" ht="15.75" x14ac:dyDescent="0.3">
      <c r="B2535" s="91"/>
      <c r="C2535" s="152"/>
      <c r="D2535" s="91"/>
      <c r="E2535" s="91"/>
      <c r="F2535" s="91"/>
      <c r="G2535" s="91"/>
      <c r="H2535" s="91"/>
      <c r="I2535" s="106"/>
      <c r="J2535" s="91"/>
      <c r="K2535" s="91"/>
      <c r="L2535" s="96"/>
      <c r="M2535" s="96"/>
      <c r="N2535" s="123" t="str">
        <f t="shared" ca="1" si="44"/>
        <v/>
      </c>
      <c r="O2535" s="91"/>
      <c r="P2535" s="96"/>
      <c r="Q2535" s="91"/>
      <c r="R2535" s="91"/>
    </row>
    <row r="2536" spans="2:18" ht="15.75" x14ac:dyDescent="0.3">
      <c r="B2536" s="91"/>
      <c r="C2536" s="152"/>
      <c r="D2536" s="91"/>
      <c r="E2536" s="91"/>
      <c r="F2536" s="91"/>
      <c r="G2536" s="91"/>
      <c r="H2536" s="91"/>
      <c r="I2536" s="106"/>
      <c r="J2536" s="91"/>
      <c r="K2536" s="91"/>
      <c r="L2536" s="96"/>
      <c r="M2536" s="96"/>
      <c r="N2536" s="123" t="str">
        <f t="shared" ca="1" si="44"/>
        <v/>
      </c>
      <c r="O2536" s="91"/>
      <c r="P2536" s="96"/>
      <c r="Q2536" s="91"/>
      <c r="R2536" s="91"/>
    </row>
    <row r="2537" spans="2:18" ht="15.75" x14ac:dyDescent="0.3">
      <c r="B2537" s="91"/>
      <c r="C2537" s="152"/>
      <c r="D2537" s="91"/>
      <c r="E2537" s="91"/>
      <c r="F2537" s="91"/>
      <c r="G2537" s="91"/>
      <c r="H2537" s="91"/>
      <c r="I2537" s="106"/>
      <c r="J2537" s="91"/>
      <c r="K2537" s="91"/>
      <c r="L2537" s="96"/>
      <c r="M2537" s="96"/>
      <c r="N2537" s="123" t="str">
        <f t="shared" ca="1" si="44"/>
        <v/>
      </c>
      <c r="O2537" s="91"/>
      <c r="P2537" s="96"/>
      <c r="Q2537" s="91"/>
      <c r="R2537" s="91"/>
    </row>
    <row r="2538" spans="2:18" ht="15.75" x14ac:dyDescent="0.3">
      <c r="B2538" s="91"/>
      <c r="C2538" s="152"/>
      <c r="D2538" s="91"/>
      <c r="E2538" s="91"/>
      <c r="F2538" s="91"/>
      <c r="G2538" s="91"/>
      <c r="H2538" s="91"/>
      <c r="I2538" s="106"/>
      <c r="J2538" s="91"/>
      <c r="K2538" s="91"/>
      <c r="L2538" s="96"/>
      <c r="M2538" s="96"/>
      <c r="N2538" s="123" t="str">
        <f t="shared" ca="1" si="44"/>
        <v/>
      </c>
      <c r="O2538" s="91"/>
      <c r="P2538" s="96"/>
      <c r="Q2538" s="91"/>
      <c r="R2538" s="91"/>
    </row>
    <row r="2539" spans="2:18" ht="15.75" x14ac:dyDescent="0.3">
      <c r="B2539" s="91"/>
      <c r="C2539" s="152"/>
      <c r="D2539" s="91"/>
      <c r="E2539" s="91"/>
      <c r="F2539" s="91"/>
      <c r="G2539" s="91"/>
      <c r="H2539" s="91"/>
      <c r="I2539" s="106"/>
      <c r="J2539" s="91"/>
      <c r="K2539" s="91"/>
      <c r="L2539" s="96"/>
      <c r="M2539" s="96"/>
      <c r="N2539" s="123" t="str">
        <f t="shared" ca="1" si="44"/>
        <v/>
      </c>
      <c r="O2539" s="91"/>
      <c r="P2539" s="96"/>
      <c r="Q2539" s="91"/>
      <c r="R2539" s="91"/>
    </row>
    <row r="2540" spans="2:18" ht="15.75" x14ac:dyDescent="0.3">
      <c r="B2540" s="91"/>
      <c r="C2540" s="152"/>
      <c r="D2540" s="91"/>
      <c r="E2540" s="91"/>
      <c r="F2540" s="91"/>
      <c r="G2540" s="91"/>
      <c r="H2540" s="91"/>
      <c r="I2540" s="106"/>
      <c r="J2540" s="91"/>
      <c r="K2540" s="91"/>
      <c r="L2540" s="96"/>
      <c r="M2540" s="96"/>
      <c r="N2540" s="123" t="str">
        <f t="shared" ca="1" si="44"/>
        <v/>
      </c>
      <c r="O2540" s="91"/>
      <c r="P2540" s="96"/>
      <c r="Q2540" s="91"/>
      <c r="R2540" s="91"/>
    </row>
    <row r="2541" spans="2:18" ht="15.75" x14ac:dyDescent="0.3">
      <c r="B2541" s="91"/>
      <c r="C2541" s="152"/>
      <c r="D2541" s="91"/>
      <c r="E2541" s="91"/>
      <c r="F2541" s="91"/>
      <c r="G2541" s="91"/>
      <c r="H2541" s="91"/>
      <c r="I2541" s="106"/>
      <c r="J2541" s="91"/>
      <c r="K2541" s="91"/>
      <c r="L2541" s="96"/>
      <c r="M2541" s="96"/>
      <c r="N2541" s="123" t="str">
        <f t="shared" ca="1" si="44"/>
        <v/>
      </c>
      <c r="O2541" s="91"/>
      <c r="P2541" s="96"/>
      <c r="Q2541" s="91"/>
      <c r="R2541" s="91"/>
    </row>
    <row r="2542" spans="2:18" ht="15.75" x14ac:dyDescent="0.3">
      <c r="B2542" s="91"/>
      <c r="C2542" s="152"/>
      <c r="D2542" s="91"/>
      <c r="E2542" s="91"/>
      <c r="F2542" s="91"/>
      <c r="G2542" s="91"/>
      <c r="H2542" s="91"/>
      <c r="I2542" s="106"/>
      <c r="J2542" s="91"/>
      <c r="K2542" s="91"/>
      <c r="L2542" s="96"/>
      <c r="M2542" s="96"/>
      <c r="N2542" s="123" t="str">
        <f t="shared" ca="1" si="44"/>
        <v/>
      </c>
      <c r="O2542" s="91"/>
      <c r="P2542" s="96"/>
      <c r="Q2542" s="91"/>
      <c r="R2542" s="91"/>
    </row>
    <row r="2543" spans="2:18" ht="15.75" x14ac:dyDescent="0.3">
      <c r="B2543" s="91"/>
      <c r="C2543" s="152"/>
      <c r="D2543" s="91"/>
      <c r="E2543" s="91"/>
      <c r="F2543" s="91"/>
      <c r="G2543" s="91"/>
      <c r="H2543" s="91"/>
      <c r="I2543" s="106"/>
      <c r="J2543" s="91"/>
      <c r="K2543" s="91"/>
      <c r="L2543" s="96"/>
      <c r="M2543" s="96"/>
      <c r="N2543" s="123" t="str">
        <f t="shared" ca="1" si="44"/>
        <v/>
      </c>
      <c r="O2543" s="91"/>
      <c r="P2543" s="96"/>
      <c r="Q2543" s="91"/>
      <c r="R2543" s="91"/>
    </row>
    <row r="2544" spans="2:18" ht="15.75" x14ac:dyDescent="0.3">
      <c r="B2544" s="91"/>
      <c r="C2544" s="152"/>
      <c r="D2544" s="91"/>
      <c r="E2544" s="91"/>
      <c r="F2544" s="91"/>
      <c r="G2544" s="91"/>
      <c r="H2544" s="91"/>
      <c r="I2544" s="106"/>
      <c r="J2544" s="91"/>
      <c r="K2544" s="91"/>
      <c r="L2544" s="96"/>
      <c r="M2544" s="96"/>
      <c r="N2544" s="123" t="str">
        <f t="shared" ca="1" si="44"/>
        <v/>
      </c>
      <c r="O2544" s="91"/>
      <c r="P2544" s="96"/>
      <c r="Q2544" s="91"/>
      <c r="R2544" s="91"/>
    </row>
    <row r="2545" spans="2:18" ht="15.75" x14ac:dyDescent="0.3">
      <c r="B2545" s="91"/>
      <c r="C2545" s="152"/>
      <c r="D2545" s="91"/>
      <c r="E2545" s="91"/>
      <c r="F2545" s="91"/>
      <c r="G2545" s="91"/>
      <c r="H2545" s="91"/>
      <c r="I2545" s="106"/>
      <c r="J2545" s="91"/>
      <c r="K2545" s="91"/>
      <c r="L2545" s="96"/>
      <c r="M2545" s="96"/>
      <c r="N2545" s="123" t="str">
        <f t="shared" ca="1" si="44"/>
        <v/>
      </c>
      <c r="O2545" s="91"/>
      <c r="P2545" s="96"/>
      <c r="Q2545" s="91"/>
      <c r="R2545" s="91"/>
    </row>
    <row r="2546" spans="2:18" ht="15.75" x14ac:dyDescent="0.3">
      <c r="B2546" s="91"/>
      <c r="C2546" s="152"/>
      <c r="D2546" s="91"/>
      <c r="E2546" s="91"/>
      <c r="F2546" s="91"/>
      <c r="G2546" s="91"/>
      <c r="H2546" s="91"/>
      <c r="I2546" s="106"/>
      <c r="J2546" s="91"/>
      <c r="K2546" s="91"/>
      <c r="L2546" s="96"/>
      <c r="M2546" s="96"/>
      <c r="N2546" s="123" t="str">
        <f t="shared" ca="1" si="44"/>
        <v/>
      </c>
      <c r="O2546" s="91"/>
      <c r="P2546" s="96"/>
      <c r="Q2546" s="91"/>
      <c r="R2546" s="91"/>
    </row>
    <row r="2547" spans="2:18" ht="15.75" x14ac:dyDescent="0.3">
      <c r="B2547" s="91"/>
      <c r="C2547" s="152"/>
      <c r="D2547" s="91"/>
      <c r="E2547" s="91"/>
      <c r="F2547" s="91"/>
      <c r="G2547" s="91"/>
      <c r="H2547" s="91"/>
      <c r="I2547" s="106"/>
      <c r="J2547" s="91"/>
      <c r="K2547" s="91"/>
      <c r="L2547" s="96"/>
      <c r="M2547" s="96"/>
      <c r="N2547" s="123" t="str">
        <f t="shared" ca="1" si="44"/>
        <v/>
      </c>
      <c r="O2547" s="91"/>
      <c r="P2547" s="96"/>
      <c r="Q2547" s="91"/>
      <c r="R2547" s="91"/>
    </row>
    <row r="2548" spans="2:18" ht="15.75" x14ac:dyDescent="0.3">
      <c r="B2548" s="91"/>
      <c r="C2548" s="152"/>
      <c r="D2548" s="91"/>
      <c r="E2548" s="91"/>
      <c r="F2548" s="91"/>
      <c r="G2548" s="91"/>
      <c r="H2548" s="91"/>
      <c r="I2548" s="106"/>
      <c r="J2548" s="91"/>
      <c r="K2548" s="91"/>
      <c r="L2548" s="96"/>
      <c r="M2548" s="96"/>
      <c r="N2548" s="123" t="str">
        <f t="shared" ca="1" si="44"/>
        <v/>
      </c>
      <c r="O2548" s="91"/>
      <c r="P2548" s="96"/>
      <c r="Q2548" s="91"/>
      <c r="R2548" s="91"/>
    </row>
    <row r="2549" spans="2:18" ht="15.75" x14ac:dyDescent="0.3">
      <c r="B2549" s="91"/>
      <c r="C2549" s="152"/>
      <c r="D2549" s="91"/>
      <c r="E2549" s="91"/>
      <c r="F2549" s="91"/>
      <c r="G2549" s="91"/>
      <c r="H2549" s="91"/>
      <c r="I2549" s="106"/>
      <c r="J2549" s="91"/>
      <c r="K2549" s="91"/>
      <c r="L2549" s="96"/>
      <c r="M2549" s="96"/>
      <c r="N2549" s="123" t="str">
        <f t="shared" ca="1" si="44"/>
        <v/>
      </c>
      <c r="O2549" s="91"/>
      <c r="P2549" s="96"/>
      <c r="Q2549" s="91"/>
      <c r="R2549" s="91"/>
    </row>
    <row r="2550" spans="2:18" ht="15.75" x14ac:dyDescent="0.3">
      <c r="B2550" s="91"/>
      <c r="C2550" s="152"/>
      <c r="D2550" s="91"/>
      <c r="E2550" s="91"/>
      <c r="F2550" s="91"/>
      <c r="G2550" s="91"/>
      <c r="H2550" s="91"/>
      <c r="I2550" s="106"/>
      <c r="J2550" s="91"/>
      <c r="K2550" s="91"/>
      <c r="L2550" s="96"/>
      <c r="M2550" s="96"/>
      <c r="N2550" s="123" t="str">
        <f t="shared" ca="1" si="44"/>
        <v/>
      </c>
      <c r="O2550" s="91"/>
      <c r="P2550" s="96"/>
      <c r="Q2550" s="91"/>
      <c r="R2550" s="91"/>
    </row>
    <row r="2551" spans="2:18" x14ac:dyDescent="0.25">
      <c r="B2551" s="91"/>
      <c r="C2551" s="92"/>
      <c r="D2551" s="91"/>
      <c r="E2551" s="91"/>
      <c r="F2551" s="91"/>
      <c r="G2551" s="91"/>
      <c r="H2551" s="91"/>
      <c r="I2551" s="106"/>
      <c r="J2551" s="91"/>
      <c r="K2551" s="91"/>
      <c r="L2551" s="96"/>
      <c r="M2551" s="96"/>
      <c r="N2551" s="106"/>
      <c r="O2551" s="91"/>
      <c r="P2551" s="96"/>
      <c r="Q2551" s="91"/>
      <c r="R2551" s="91"/>
    </row>
    <row r="2552" spans="2:18" x14ac:dyDescent="0.25">
      <c r="B2552" s="91"/>
      <c r="C2552" s="92"/>
      <c r="D2552" s="91"/>
      <c r="E2552" s="91"/>
      <c r="F2552" s="91"/>
      <c r="G2552" s="91"/>
      <c r="H2552" s="91"/>
      <c r="I2552" s="106"/>
      <c r="J2552" s="91"/>
      <c r="K2552" s="91"/>
      <c r="L2552" s="96"/>
      <c r="M2552" s="96"/>
      <c r="N2552" s="106"/>
      <c r="O2552" s="91"/>
      <c r="P2552" s="96"/>
      <c r="Q2552" s="91"/>
      <c r="R2552" s="91"/>
    </row>
    <row r="2553" spans="2:18" x14ac:dyDescent="0.25">
      <c r="B2553" s="91"/>
      <c r="C2553" s="92"/>
      <c r="D2553" s="91"/>
      <c r="E2553" s="91"/>
      <c r="F2553" s="91"/>
      <c r="G2553" s="91"/>
      <c r="H2553" s="91"/>
      <c r="I2553" s="106"/>
      <c r="J2553" s="91"/>
      <c r="K2553" s="91"/>
      <c r="L2553" s="96"/>
      <c r="M2553" s="96"/>
      <c r="N2553" s="106"/>
      <c r="O2553" s="91"/>
      <c r="P2553" s="96"/>
      <c r="Q2553" s="91"/>
      <c r="R2553" s="91"/>
    </row>
    <row r="2554" spans="2:18" x14ac:dyDescent="0.25">
      <c r="B2554" s="91"/>
      <c r="C2554" s="92"/>
      <c r="D2554" s="91"/>
      <c r="E2554" s="91"/>
      <c r="F2554" s="91"/>
      <c r="G2554" s="91"/>
      <c r="H2554" s="91"/>
      <c r="I2554" s="106"/>
      <c r="J2554" s="91"/>
      <c r="K2554" s="91"/>
      <c r="L2554" s="96"/>
      <c r="M2554" s="96"/>
      <c r="N2554" s="106"/>
      <c r="O2554" s="91"/>
      <c r="P2554" s="96"/>
      <c r="Q2554" s="91"/>
      <c r="R2554" s="91"/>
    </row>
    <row r="2555" spans="2:18" x14ac:dyDescent="0.25">
      <c r="B2555" s="91"/>
      <c r="C2555" s="92"/>
      <c r="D2555" s="91"/>
      <c r="E2555" s="91"/>
      <c r="F2555" s="91"/>
      <c r="G2555" s="91"/>
      <c r="H2555" s="91"/>
      <c r="I2555" s="106"/>
      <c r="J2555" s="91"/>
      <c r="K2555" s="91"/>
      <c r="L2555" s="96"/>
      <c r="M2555" s="96"/>
      <c r="N2555" s="106"/>
      <c r="O2555" s="91"/>
      <c r="P2555" s="96"/>
      <c r="Q2555" s="91"/>
      <c r="R2555" s="91"/>
    </row>
    <row r="2556" spans="2:18" x14ac:dyDescent="0.25">
      <c r="B2556" s="91"/>
      <c r="C2556" s="92"/>
      <c r="D2556" s="91"/>
      <c r="E2556" s="91"/>
      <c r="F2556" s="91"/>
      <c r="G2556" s="91"/>
      <c r="H2556" s="91"/>
      <c r="I2556" s="106"/>
      <c r="J2556" s="91"/>
      <c r="K2556" s="91"/>
      <c r="L2556" s="96"/>
      <c r="M2556" s="96"/>
      <c r="N2556" s="106"/>
      <c r="O2556" s="91"/>
      <c r="P2556" s="96"/>
      <c r="Q2556" s="91"/>
      <c r="R2556" s="91"/>
    </row>
  </sheetData>
  <autoFilter ref="B14:R1218" xr:uid="{1E46D90D-A9F2-4293-9E59-FABB06C175A9}"/>
  <mergeCells count="5">
    <mergeCell ref="K4:L5"/>
    <mergeCell ref="K6:K7"/>
    <mergeCell ref="B3:E3"/>
    <mergeCell ref="G3:I3"/>
    <mergeCell ref="K3:L3"/>
  </mergeCells>
  <conditionalFormatting sqref="I1">
    <cfRule type="expression" dxfId="0" priority="1">
      <formula>$K$2=TRUE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heck Box 1">
              <controlPr defaultSize="0" autoFill="0" autoLine="0" autoPict="0">
                <anchor moveWithCells="1">
                  <from>
                    <xdr:col>9</xdr:col>
                    <xdr:colOff>123825</xdr:colOff>
                    <xdr:row>0</xdr:row>
                    <xdr:rowOff>95250</xdr:rowOff>
                  </from>
                  <to>
                    <xdr:col>9</xdr:col>
                    <xdr:colOff>1266825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lanilha8.AtivarAbaTV">
                <anchor moveWithCells="1" sizeWithCells="1">
                  <from>
                    <xdr:col>6</xdr:col>
                    <xdr:colOff>571500</xdr:colOff>
                    <xdr:row>0</xdr:row>
                    <xdr:rowOff>85725</xdr:rowOff>
                  </from>
                  <to>
                    <xdr:col>6</xdr:col>
                    <xdr:colOff>1447800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Drop Down 4">
              <controlPr defaultSize="0" autoLine="0" autoPict="0">
                <anchor moveWithCells="1">
                  <from>
                    <xdr:col>10</xdr:col>
                    <xdr:colOff>1209675</xdr:colOff>
                    <xdr:row>5</xdr:row>
                    <xdr:rowOff>57150</xdr:rowOff>
                  </from>
                  <to>
                    <xdr:col>11</xdr:col>
                    <xdr:colOff>1381125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992E7F8B-33B8-43FC-8545-015CAAF72679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2"/>
              <x14:cfIcon iconSet="3Symbols2" iconId="2"/>
            </x14:iconSet>
          </x14:cfRule>
          <xm:sqref>I2:I9 I11:I1048576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E9A39-FF72-40B7-8F9D-77906D989946}">
  <sheetPr codeName="Planilha7"/>
  <dimension ref="B1:AA85"/>
  <sheetViews>
    <sheetView topLeftCell="A6" zoomScaleNormal="100" workbookViewId="0">
      <selection activeCell="O85" sqref="O22:AA85"/>
    </sheetView>
  </sheetViews>
  <sheetFormatPr defaultRowHeight="18.75" customHeight="1" x14ac:dyDescent="0.25"/>
  <cols>
    <col min="15" max="15" width="33.5703125" customWidth="1"/>
    <col min="16" max="16" width="39.7109375" customWidth="1"/>
    <col min="18" max="18" width="32.85546875" customWidth="1"/>
  </cols>
  <sheetData>
    <row r="1" spans="2:27" ht="18.75" customHeight="1" thickBot="1" x14ac:dyDescent="0.3"/>
    <row r="2" spans="2:27" ht="18.75" customHeight="1" thickBot="1" x14ac:dyDescent="0.3">
      <c r="B2" s="88" t="s">
        <v>391</v>
      </c>
      <c r="C2" s="88" t="s">
        <v>392</v>
      </c>
      <c r="D2" s="88" t="s">
        <v>393</v>
      </c>
      <c r="E2" s="88" t="s">
        <v>394</v>
      </c>
      <c r="F2" s="88" t="s">
        <v>395</v>
      </c>
      <c r="G2" s="88" t="s">
        <v>396</v>
      </c>
      <c r="H2" s="88" t="s">
        <v>397</v>
      </c>
      <c r="I2" s="88" t="s">
        <v>398</v>
      </c>
      <c r="J2" s="88" t="s">
        <v>399</v>
      </c>
      <c r="K2" s="88" t="s">
        <v>400</v>
      </c>
      <c r="L2" s="88" t="s">
        <v>401</v>
      </c>
      <c r="M2" s="88" t="s">
        <v>402</v>
      </c>
      <c r="O2" s="77" t="s">
        <v>292</v>
      </c>
      <c r="P2" s="77" t="s">
        <v>288</v>
      </c>
      <c r="Q2" s="77" t="s">
        <v>289</v>
      </c>
      <c r="R2" s="77" t="s">
        <v>291</v>
      </c>
      <c r="S2" s="77" t="s">
        <v>46</v>
      </c>
      <c r="T2" s="77" t="s">
        <v>47</v>
      </c>
      <c r="U2" s="77" t="s">
        <v>295</v>
      </c>
      <c r="V2" s="77" t="s">
        <v>296</v>
      </c>
      <c r="W2" s="77" t="s">
        <v>294</v>
      </c>
      <c r="X2" s="77" t="s">
        <v>293</v>
      </c>
      <c r="Y2" s="77" t="s">
        <v>297</v>
      </c>
      <c r="Z2" s="77" t="s">
        <v>298</v>
      </c>
      <c r="AA2" s="77" t="s">
        <v>299</v>
      </c>
    </row>
    <row r="3" spans="2:27" ht="18.75" customHeight="1" thickBot="1" x14ac:dyDescent="0.3">
      <c r="D3" s="80" t="s">
        <v>300</v>
      </c>
      <c r="F3" s="80" t="s">
        <v>330</v>
      </c>
      <c r="G3" s="80" t="s">
        <v>300</v>
      </c>
      <c r="H3" s="80" t="s">
        <v>300</v>
      </c>
      <c r="I3" s="80" t="s">
        <v>300</v>
      </c>
      <c r="J3" s="81">
        <v>45743</v>
      </c>
      <c r="K3" s="81">
        <v>45870</v>
      </c>
      <c r="L3" s="82" t="s">
        <v>331</v>
      </c>
      <c r="M3" s="79" t="s">
        <v>332</v>
      </c>
      <c r="O3" s="80" t="s">
        <v>329</v>
      </c>
      <c r="P3" s="79" t="s">
        <v>327</v>
      </c>
      <c r="Q3" s="80" t="s">
        <v>300</v>
      </c>
      <c r="R3" s="79" t="s">
        <v>328</v>
      </c>
      <c r="S3" t="s">
        <v>403</v>
      </c>
      <c r="T3" s="80" t="s">
        <v>330</v>
      </c>
      <c r="U3" s="80" t="s">
        <v>300</v>
      </c>
      <c r="V3" s="81">
        <v>45743</v>
      </c>
      <c r="W3" s="81">
        <v>45870</v>
      </c>
      <c r="X3" s="82" t="s">
        <v>331</v>
      </c>
      <c r="Y3" s="80" t="s">
        <v>300</v>
      </c>
      <c r="Z3" s="80" t="s">
        <v>300</v>
      </c>
      <c r="AA3" s="79" t="s">
        <v>332</v>
      </c>
    </row>
    <row r="4" spans="2:27" ht="18.75" customHeight="1" thickBot="1" x14ac:dyDescent="0.3">
      <c r="D4" s="80" t="s">
        <v>300</v>
      </c>
      <c r="F4" s="80">
        <v>1</v>
      </c>
      <c r="G4" s="80" t="s">
        <v>300</v>
      </c>
      <c r="H4" s="80" t="s">
        <v>300</v>
      </c>
      <c r="I4" s="80" t="s">
        <v>300</v>
      </c>
      <c r="J4" s="81">
        <v>45809</v>
      </c>
      <c r="K4" s="81">
        <v>45870</v>
      </c>
      <c r="L4" s="82" t="s">
        <v>331</v>
      </c>
      <c r="M4" s="79" t="s">
        <v>332</v>
      </c>
      <c r="O4" s="80">
        <v>8</v>
      </c>
      <c r="P4" s="79" t="s">
        <v>333</v>
      </c>
      <c r="Q4" s="80" t="s">
        <v>300</v>
      </c>
      <c r="R4" s="79" t="s">
        <v>334</v>
      </c>
      <c r="T4" s="80">
        <v>1</v>
      </c>
      <c r="U4" s="80" t="s">
        <v>300</v>
      </c>
      <c r="V4" s="81">
        <v>45809</v>
      </c>
      <c r="W4" s="81">
        <v>45870</v>
      </c>
      <c r="X4" s="82" t="s">
        <v>331</v>
      </c>
      <c r="Y4" s="80" t="s">
        <v>300</v>
      </c>
      <c r="Z4" s="80" t="s">
        <v>300</v>
      </c>
      <c r="AA4" s="79" t="s">
        <v>332</v>
      </c>
    </row>
    <row r="5" spans="2:27" ht="18.75" customHeight="1" thickBot="1" x14ac:dyDescent="0.3">
      <c r="D5" s="80" t="s">
        <v>300</v>
      </c>
      <c r="F5" s="80">
        <v>1</v>
      </c>
      <c r="G5" s="80" t="s">
        <v>300</v>
      </c>
      <c r="H5" s="80" t="s">
        <v>300</v>
      </c>
      <c r="I5" s="80" t="s">
        <v>300</v>
      </c>
      <c r="J5" s="81">
        <v>45838</v>
      </c>
      <c r="K5" s="81">
        <v>45870</v>
      </c>
      <c r="L5" s="82" t="s">
        <v>331</v>
      </c>
      <c r="M5" s="79" t="s">
        <v>332</v>
      </c>
      <c r="O5" s="80">
        <v>57</v>
      </c>
      <c r="P5" s="79" t="s">
        <v>327</v>
      </c>
      <c r="Q5" s="80" t="s">
        <v>300</v>
      </c>
      <c r="R5" s="79" t="s">
        <v>335</v>
      </c>
      <c r="T5" s="80">
        <v>1</v>
      </c>
      <c r="U5" s="80" t="s">
        <v>300</v>
      </c>
      <c r="V5" s="81">
        <v>45838</v>
      </c>
      <c r="W5" s="81">
        <v>45870</v>
      </c>
      <c r="X5" s="82" t="s">
        <v>331</v>
      </c>
      <c r="Y5" s="80" t="s">
        <v>300</v>
      </c>
      <c r="Z5" s="80" t="s">
        <v>300</v>
      </c>
      <c r="AA5" s="79" t="s">
        <v>332</v>
      </c>
    </row>
    <row r="6" spans="2:27" ht="18.75" customHeight="1" thickBot="1" x14ac:dyDescent="0.3">
      <c r="D6" s="80" t="s">
        <v>300</v>
      </c>
      <c r="F6" s="80">
        <v>1</v>
      </c>
      <c r="G6" s="80" t="s">
        <v>300</v>
      </c>
      <c r="H6" s="80" t="s">
        <v>300</v>
      </c>
      <c r="I6" s="80" t="s">
        <v>300</v>
      </c>
      <c r="J6" s="81">
        <v>45775</v>
      </c>
      <c r="K6" s="81">
        <v>45870</v>
      </c>
      <c r="L6" s="82" t="s">
        <v>331</v>
      </c>
      <c r="M6" s="79" t="s">
        <v>332</v>
      </c>
      <c r="O6" s="80" t="s">
        <v>338</v>
      </c>
      <c r="P6" s="79" t="s">
        <v>336</v>
      </c>
      <c r="Q6" s="80" t="s">
        <v>300</v>
      </c>
      <c r="R6" s="79" t="s">
        <v>337</v>
      </c>
      <c r="T6" s="80">
        <v>1</v>
      </c>
      <c r="U6" s="80" t="s">
        <v>300</v>
      </c>
      <c r="V6" s="81">
        <v>45775</v>
      </c>
      <c r="W6" s="81">
        <v>45870</v>
      </c>
      <c r="X6" s="82" t="s">
        <v>331</v>
      </c>
      <c r="Y6" s="80" t="s">
        <v>300</v>
      </c>
      <c r="Z6" s="80" t="s">
        <v>300</v>
      </c>
      <c r="AA6" s="79" t="s">
        <v>332</v>
      </c>
    </row>
    <row r="7" spans="2:27" ht="18.75" customHeight="1" thickBot="1" x14ac:dyDescent="0.3">
      <c r="D7" s="80" t="s">
        <v>341</v>
      </c>
      <c r="F7" s="80" t="s">
        <v>342</v>
      </c>
      <c r="G7" s="80" t="s">
        <v>343</v>
      </c>
      <c r="H7" s="81">
        <v>45890</v>
      </c>
      <c r="I7" s="80" t="s">
        <v>300</v>
      </c>
      <c r="J7" s="81">
        <v>45891</v>
      </c>
      <c r="K7" s="81">
        <v>45898</v>
      </c>
      <c r="L7" s="83" t="s">
        <v>344</v>
      </c>
      <c r="M7" s="79" t="s">
        <v>345</v>
      </c>
      <c r="O7" s="80">
        <v>8</v>
      </c>
      <c r="P7" s="79" t="s">
        <v>339</v>
      </c>
      <c r="Q7" s="80" t="s">
        <v>343</v>
      </c>
      <c r="R7" s="79" t="s">
        <v>340</v>
      </c>
      <c r="T7" s="80" t="s">
        <v>342</v>
      </c>
      <c r="U7" s="80" t="s">
        <v>341</v>
      </c>
      <c r="V7" s="81">
        <v>45891</v>
      </c>
      <c r="W7" s="81">
        <v>45898</v>
      </c>
      <c r="X7" s="83" t="s">
        <v>344</v>
      </c>
      <c r="Y7" s="81">
        <v>45890</v>
      </c>
      <c r="Z7" s="80" t="s">
        <v>300</v>
      </c>
      <c r="AA7" s="79" t="s">
        <v>345</v>
      </c>
    </row>
    <row r="8" spans="2:27" ht="18.75" customHeight="1" thickBot="1" x14ac:dyDescent="0.3">
      <c r="D8" s="80" t="s">
        <v>341</v>
      </c>
      <c r="F8" s="80">
        <v>1</v>
      </c>
      <c r="G8" s="80" t="s">
        <v>300</v>
      </c>
      <c r="H8" s="80" t="s">
        <v>300</v>
      </c>
      <c r="I8" s="80" t="s">
        <v>300</v>
      </c>
      <c r="J8" s="80" t="s">
        <v>300</v>
      </c>
      <c r="K8" s="81">
        <v>45898</v>
      </c>
      <c r="L8" s="83" t="s">
        <v>344</v>
      </c>
      <c r="M8" s="79" t="s">
        <v>349</v>
      </c>
      <c r="O8" s="80" t="s">
        <v>348</v>
      </c>
      <c r="P8" s="79" t="s">
        <v>346</v>
      </c>
      <c r="Q8" s="80" t="s">
        <v>300</v>
      </c>
      <c r="R8" s="79" t="s">
        <v>347</v>
      </c>
      <c r="T8" s="80">
        <v>1</v>
      </c>
      <c r="U8" s="80" t="s">
        <v>341</v>
      </c>
      <c r="V8" s="80" t="s">
        <v>300</v>
      </c>
      <c r="W8" s="81">
        <v>45898</v>
      </c>
      <c r="X8" s="83" t="s">
        <v>344</v>
      </c>
      <c r="Y8" s="80" t="s">
        <v>300</v>
      </c>
      <c r="Z8" s="80" t="s">
        <v>300</v>
      </c>
      <c r="AA8" s="79" t="s">
        <v>349</v>
      </c>
    </row>
    <row r="9" spans="2:27" ht="18.75" customHeight="1" thickBot="1" x14ac:dyDescent="0.3">
      <c r="D9" s="80" t="s">
        <v>341</v>
      </c>
      <c r="F9" s="80">
        <v>1</v>
      </c>
      <c r="G9" s="80" t="s">
        <v>300</v>
      </c>
      <c r="H9" s="80" t="s">
        <v>300</v>
      </c>
      <c r="I9" s="80" t="s">
        <v>300</v>
      </c>
      <c r="J9" s="80" t="s">
        <v>300</v>
      </c>
      <c r="K9" s="81">
        <v>45898</v>
      </c>
      <c r="L9" s="83" t="s">
        <v>344</v>
      </c>
      <c r="M9" s="79" t="s">
        <v>345</v>
      </c>
      <c r="O9" s="84">
        <v>46235</v>
      </c>
      <c r="P9" s="79" t="s">
        <v>350</v>
      </c>
      <c r="Q9" s="80" t="s">
        <v>300</v>
      </c>
      <c r="R9" s="79" t="s">
        <v>351</v>
      </c>
      <c r="T9" s="80">
        <v>1</v>
      </c>
      <c r="U9" s="80" t="s">
        <v>341</v>
      </c>
      <c r="V9" s="80" t="s">
        <v>300</v>
      </c>
      <c r="W9" s="81">
        <v>45898</v>
      </c>
      <c r="X9" s="83" t="s">
        <v>344</v>
      </c>
      <c r="Y9" s="80" t="s">
        <v>300</v>
      </c>
      <c r="Z9" s="80" t="s">
        <v>300</v>
      </c>
      <c r="AA9" s="79" t="s">
        <v>345</v>
      </c>
    </row>
    <row r="10" spans="2:27" ht="18.75" customHeight="1" thickBot="1" x14ac:dyDescent="0.3">
      <c r="D10" s="80" t="s">
        <v>300</v>
      </c>
      <c r="F10" s="80">
        <v>1</v>
      </c>
      <c r="G10" s="80" t="s">
        <v>300</v>
      </c>
      <c r="H10" s="80" t="s">
        <v>300</v>
      </c>
      <c r="I10" s="80" t="s">
        <v>300</v>
      </c>
      <c r="J10" s="81">
        <v>45930</v>
      </c>
      <c r="K10" s="79"/>
      <c r="L10" s="79" t="s">
        <v>355</v>
      </c>
      <c r="M10" s="79" t="s">
        <v>356</v>
      </c>
      <c r="O10" s="80" t="s">
        <v>354</v>
      </c>
      <c r="P10" s="79" t="s">
        <v>352</v>
      </c>
      <c r="Q10" s="80" t="s">
        <v>300</v>
      </c>
      <c r="R10" s="79" t="s">
        <v>353</v>
      </c>
      <c r="T10" s="80">
        <v>1</v>
      </c>
      <c r="U10" s="80" t="s">
        <v>300</v>
      </c>
      <c r="V10" s="81">
        <v>45930</v>
      </c>
      <c r="W10" s="79"/>
      <c r="X10" s="79" t="s">
        <v>355</v>
      </c>
      <c r="Y10" s="80" t="s">
        <v>300</v>
      </c>
      <c r="Z10" s="80" t="s">
        <v>300</v>
      </c>
      <c r="AA10" s="79" t="s">
        <v>356</v>
      </c>
    </row>
    <row r="11" spans="2:27" ht="18.75" customHeight="1" thickBot="1" x14ac:dyDescent="0.3">
      <c r="D11" s="79"/>
      <c r="F11" s="80">
        <v>1</v>
      </c>
      <c r="G11" s="80" t="s">
        <v>343</v>
      </c>
      <c r="H11" s="79"/>
      <c r="I11" s="79"/>
      <c r="J11" s="79"/>
      <c r="K11" s="79"/>
      <c r="L11" s="85" t="s">
        <v>360</v>
      </c>
      <c r="M11" s="79" t="s">
        <v>361</v>
      </c>
      <c r="O11" s="80" t="s">
        <v>359</v>
      </c>
      <c r="P11" s="79" t="s">
        <v>357</v>
      </c>
      <c r="Q11" s="80" t="s">
        <v>343</v>
      </c>
      <c r="R11" s="79" t="s">
        <v>358</v>
      </c>
      <c r="T11" s="80">
        <v>1</v>
      </c>
      <c r="U11" s="79"/>
      <c r="V11" s="79"/>
      <c r="W11" s="79"/>
      <c r="X11" s="85" t="s">
        <v>360</v>
      </c>
      <c r="Y11" s="79"/>
      <c r="Z11" s="79"/>
      <c r="AA11" s="79" t="s">
        <v>361</v>
      </c>
    </row>
    <row r="12" spans="2:27" ht="18.75" customHeight="1" thickBot="1" x14ac:dyDescent="0.3">
      <c r="D12" s="80" t="s">
        <v>363</v>
      </c>
      <c r="F12" s="79"/>
      <c r="G12" s="79"/>
      <c r="H12" s="79"/>
      <c r="I12" s="79"/>
      <c r="J12" s="79"/>
      <c r="K12" s="79"/>
      <c r="L12" s="85" t="s">
        <v>360</v>
      </c>
      <c r="M12" s="79" t="s">
        <v>361</v>
      </c>
      <c r="O12" s="79"/>
      <c r="P12" s="79" t="s">
        <v>362</v>
      </c>
      <c r="Q12" s="79"/>
      <c r="R12" s="79"/>
      <c r="T12" s="79"/>
      <c r="U12" s="80" t="s">
        <v>363</v>
      </c>
      <c r="V12" s="79"/>
      <c r="W12" s="79"/>
      <c r="X12" s="85" t="s">
        <v>360</v>
      </c>
      <c r="Y12" s="79"/>
      <c r="Z12" s="79"/>
      <c r="AA12" s="79" t="s">
        <v>361</v>
      </c>
    </row>
    <row r="13" spans="2:27" ht="18.75" customHeight="1" thickBot="1" x14ac:dyDescent="0.3">
      <c r="D13" s="79"/>
      <c r="F13" s="79"/>
      <c r="G13" s="79"/>
      <c r="H13" s="79"/>
      <c r="I13" s="79"/>
      <c r="J13" s="79"/>
      <c r="K13" s="79"/>
      <c r="L13" s="85" t="s">
        <v>360</v>
      </c>
      <c r="M13" s="79" t="s">
        <v>361</v>
      </c>
      <c r="O13" s="79"/>
      <c r="P13" s="79" t="s">
        <v>364</v>
      </c>
      <c r="Q13" s="79"/>
      <c r="R13" s="79" t="s">
        <v>365</v>
      </c>
      <c r="T13" s="79"/>
      <c r="U13" s="79"/>
      <c r="V13" s="79"/>
      <c r="W13" s="79"/>
      <c r="X13" s="85" t="s">
        <v>360</v>
      </c>
      <c r="Y13" s="79"/>
      <c r="Z13" s="79"/>
      <c r="AA13" s="79" t="s">
        <v>361</v>
      </c>
    </row>
    <row r="14" spans="2:27" ht="18.75" customHeight="1" thickBot="1" x14ac:dyDescent="0.3">
      <c r="D14" s="80" t="s">
        <v>300</v>
      </c>
      <c r="F14" s="80">
        <v>1</v>
      </c>
      <c r="G14" s="80" t="s">
        <v>300</v>
      </c>
      <c r="H14" s="80" t="s">
        <v>300</v>
      </c>
      <c r="I14" s="80" t="s">
        <v>300</v>
      </c>
      <c r="J14" s="79"/>
      <c r="K14" s="79"/>
      <c r="L14" s="85" t="s">
        <v>360</v>
      </c>
      <c r="M14" s="79" t="s">
        <v>361</v>
      </c>
      <c r="O14" s="80" t="s">
        <v>368</v>
      </c>
      <c r="P14" s="79" t="s">
        <v>366</v>
      </c>
      <c r="Q14" s="80" t="s">
        <v>300</v>
      </c>
      <c r="R14" s="79" t="s">
        <v>367</v>
      </c>
      <c r="T14" s="80">
        <v>1</v>
      </c>
      <c r="U14" s="80" t="s">
        <v>300</v>
      </c>
      <c r="V14" s="79"/>
      <c r="W14" s="79"/>
      <c r="X14" s="85" t="s">
        <v>360</v>
      </c>
      <c r="Y14" s="80" t="s">
        <v>300</v>
      </c>
      <c r="Z14" s="80" t="s">
        <v>300</v>
      </c>
      <c r="AA14" s="79" t="s">
        <v>361</v>
      </c>
    </row>
    <row r="15" spans="2:27" ht="18.75" customHeight="1" thickBot="1" x14ac:dyDescent="0.3">
      <c r="D15" s="80" t="s">
        <v>371</v>
      </c>
      <c r="F15" s="80" t="s">
        <v>373</v>
      </c>
      <c r="G15" s="79"/>
      <c r="H15" s="79"/>
      <c r="I15" s="79"/>
      <c r="J15" s="79"/>
      <c r="K15" s="79"/>
      <c r="L15" s="85" t="s">
        <v>360</v>
      </c>
      <c r="M15" s="79" t="s">
        <v>361</v>
      </c>
      <c r="O15" s="80" t="s">
        <v>372</v>
      </c>
      <c r="P15" s="79" t="s">
        <v>369</v>
      </c>
      <c r="Q15" s="79"/>
      <c r="R15" s="79" t="s">
        <v>370</v>
      </c>
      <c r="T15" s="80" t="s">
        <v>373</v>
      </c>
      <c r="U15" s="80" t="s">
        <v>371</v>
      </c>
      <c r="V15" s="79"/>
      <c r="W15" s="79"/>
      <c r="X15" s="85" t="s">
        <v>360</v>
      </c>
      <c r="Y15" s="79"/>
      <c r="Z15" s="79"/>
      <c r="AA15" s="79" t="s">
        <v>361</v>
      </c>
    </row>
    <row r="16" spans="2:27" ht="18.75" customHeight="1" thickBot="1" x14ac:dyDescent="0.3">
      <c r="D16" s="80" t="s">
        <v>300</v>
      </c>
      <c r="F16" s="80" t="s">
        <v>377</v>
      </c>
      <c r="G16" s="80" t="s">
        <v>300</v>
      </c>
      <c r="H16" s="80" t="s">
        <v>300</v>
      </c>
      <c r="I16" s="80" t="s">
        <v>300</v>
      </c>
      <c r="J16" s="81">
        <v>45839</v>
      </c>
      <c r="K16" s="86">
        <v>46023</v>
      </c>
      <c r="L16" s="83" t="s">
        <v>344</v>
      </c>
      <c r="M16" s="79"/>
      <c r="O16" s="80" t="s">
        <v>376</v>
      </c>
      <c r="P16" s="79" t="s">
        <v>374</v>
      </c>
      <c r="Q16" s="80" t="s">
        <v>300</v>
      </c>
      <c r="R16" s="79" t="s">
        <v>375</v>
      </c>
      <c r="T16" s="80" t="s">
        <v>377</v>
      </c>
      <c r="U16" s="80" t="s">
        <v>300</v>
      </c>
      <c r="V16" s="81">
        <v>45839</v>
      </c>
      <c r="W16" s="86">
        <v>46023</v>
      </c>
      <c r="X16" s="83" t="s">
        <v>344</v>
      </c>
      <c r="Y16" s="80" t="s">
        <v>300</v>
      </c>
      <c r="Z16" s="80" t="s">
        <v>300</v>
      </c>
      <c r="AA16" s="79"/>
    </row>
    <row r="17" spans="4:27" ht="18.75" customHeight="1" thickBot="1" x14ac:dyDescent="0.3">
      <c r="D17" s="80" t="s">
        <v>300</v>
      </c>
      <c r="F17" s="80" t="s">
        <v>381</v>
      </c>
      <c r="G17" s="80" t="s">
        <v>300</v>
      </c>
      <c r="H17" s="80" t="s">
        <v>300</v>
      </c>
      <c r="I17" s="80" t="s">
        <v>300</v>
      </c>
      <c r="J17" s="79"/>
      <c r="K17" s="79"/>
      <c r="L17" s="87" t="s">
        <v>382</v>
      </c>
      <c r="M17" s="79" t="s">
        <v>332</v>
      </c>
      <c r="O17" s="80" t="s">
        <v>380</v>
      </c>
      <c r="P17" s="79" t="s">
        <v>378</v>
      </c>
      <c r="Q17" s="80" t="s">
        <v>300</v>
      </c>
      <c r="R17" s="79" t="s">
        <v>379</v>
      </c>
      <c r="T17" s="80" t="s">
        <v>381</v>
      </c>
      <c r="U17" s="80" t="s">
        <v>300</v>
      </c>
      <c r="V17" s="79"/>
      <c r="W17" s="79"/>
      <c r="X17" s="87" t="s">
        <v>382</v>
      </c>
      <c r="Y17" s="80" t="s">
        <v>300</v>
      </c>
      <c r="Z17" s="80" t="s">
        <v>300</v>
      </c>
      <c r="AA17" s="79" t="s">
        <v>332</v>
      </c>
    </row>
    <row r="18" spans="4:27" ht="18.75" customHeight="1" thickBot="1" x14ac:dyDescent="0.3">
      <c r="D18" s="80" t="s">
        <v>300</v>
      </c>
      <c r="F18" s="80" t="s">
        <v>381</v>
      </c>
      <c r="G18" s="80" t="s">
        <v>300</v>
      </c>
      <c r="H18" s="79"/>
      <c r="I18" s="79"/>
      <c r="J18" s="79"/>
      <c r="K18" s="79"/>
      <c r="L18" s="85" t="s">
        <v>360</v>
      </c>
      <c r="M18" s="79" t="s">
        <v>385</v>
      </c>
      <c r="O18" s="80" t="s">
        <v>384</v>
      </c>
      <c r="P18" s="79" t="s">
        <v>327</v>
      </c>
      <c r="Q18" s="80" t="s">
        <v>300</v>
      </c>
      <c r="R18" s="79" t="s">
        <v>383</v>
      </c>
      <c r="T18" s="80" t="s">
        <v>381</v>
      </c>
      <c r="U18" s="80" t="s">
        <v>300</v>
      </c>
      <c r="V18" s="79"/>
      <c r="W18" s="79"/>
      <c r="X18" s="85" t="s">
        <v>360</v>
      </c>
      <c r="Y18" s="79"/>
      <c r="Z18" s="79"/>
      <c r="AA18" s="79" t="s">
        <v>385</v>
      </c>
    </row>
    <row r="19" spans="4:27" ht="18.75" customHeight="1" thickBot="1" x14ac:dyDescent="0.3">
      <c r="D19" s="80" t="s">
        <v>341</v>
      </c>
      <c r="F19" s="80">
        <v>1</v>
      </c>
      <c r="G19" s="80" t="s">
        <v>388</v>
      </c>
      <c r="H19" s="79"/>
      <c r="I19" s="79"/>
      <c r="J19" s="79"/>
      <c r="K19" s="80" t="s">
        <v>389</v>
      </c>
      <c r="L19" s="85" t="s">
        <v>360</v>
      </c>
      <c r="M19" s="79"/>
      <c r="O19" s="80">
        <v>51</v>
      </c>
      <c r="P19" s="79" t="s">
        <v>386</v>
      </c>
      <c r="Q19" s="80" t="s">
        <v>388</v>
      </c>
      <c r="R19" s="79" t="s">
        <v>387</v>
      </c>
      <c r="T19" s="80">
        <v>1</v>
      </c>
      <c r="U19" s="80" t="s">
        <v>341</v>
      </c>
      <c r="V19" s="79"/>
      <c r="W19" s="80" t="s">
        <v>389</v>
      </c>
      <c r="X19" s="85" t="s">
        <v>360</v>
      </c>
      <c r="Y19" s="79"/>
      <c r="Z19" s="79"/>
      <c r="AA19" s="79"/>
    </row>
    <row r="20" spans="4:27" ht="18.75" customHeight="1" thickBot="1" x14ac:dyDescent="0.3">
      <c r="D20" s="80" t="s">
        <v>341</v>
      </c>
      <c r="F20" s="80">
        <v>1</v>
      </c>
      <c r="G20" s="80" t="s">
        <v>388</v>
      </c>
      <c r="H20" s="79"/>
      <c r="I20" s="79"/>
      <c r="J20" s="79"/>
      <c r="K20" s="80" t="s">
        <v>389</v>
      </c>
      <c r="L20" s="85" t="s">
        <v>360</v>
      </c>
      <c r="M20" s="79"/>
      <c r="O20" s="80" t="s">
        <v>384</v>
      </c>
      <c r="P20" s="79" t="s">
        <v>390</v>
      </c>
      <c r="Q20" s="80" t="s">
        <v>388</v>
      </c>
      <c r="R20" s="79" t="s">
        <v>351</v>
      </c>
      <c r="T20" s="80">
        <v>1</v>
      </c>
      <c r="U20" s="80" t="s">
        <v>341</v>
      </c>
      <c r="V20" s="79"/>
      <c r="W20" s="80" t="s">
        <v>389</v>
      </c>
      <c r="X20" s="85" t="s">
        <v>360</v>
      </c>
      <c r="Y20" s="79"/>
      <c r="Z20" s="79"/>
      <c r="AA20" s="79"/>
    </row>
    <row r="22" spans="4:27" ht="18.75" customHeight="1" x14ac:dyDescent="0.25">
      <c r="O22" s="89">
        <v>8</v>
      </c>
      <c r="P22" t="s">
        <v>327</v>
      </c>
      <c r="Q22" t="s">
        <v>300</v>
      </c>
      <c r="R22" t="s">
        <v>328</v>
      </c>
      <c r="S22" t="s">
        <v>285</v>
      </c>
      <c r="T22" t="s">
        <v>330</v>
      </c>
      <c r="U22" t="s">
        <v>300</v>
      </c>
      <c r="V22" s="90">
        <v>45743</v>
      </c>
      <c r="W22" s="90">
        <v>45870</v>
      </c>
      <c r="X22" t="s">
        <v>331</v>
      </c>
      <c r="Y22" t="s">
        <v>300</v>
      </c>
      <c r="Z22" t="s">
        <v>300</v>
      </c>
      <c r="AA22" t="s">
        <v>332</v>
      </c>
    </row>
    <row r="23" spans="4:27" ht="18.75" customHeight="1" x14ac:dyDescent="0.25">
      <c r="O23" s="89">
        <v>17</v>
      </c>
      <c r="P23" t="s">
        <v>327</v>
      </c>
      <c r="Q23" t="s">
        <v>300</v>
      </c>
      <c r="R23" t="s">
        <v>328</v>
      </c>
      <c r="S23" t="s">
        <v>285</v>
      </c>
      <c r="T23" t="s">
        <v>330</v>
      </c>
      <c r="U23" t="s">
        <v>300</v>
      </c>
      <c r="V23" s="90">
        <v>45743</v>
      </c>
      <c r="W23" s="90">
        <v>45870</v>
      </c>
      <c r="X23" t="s">
        <v>331</v>
      </c>
      <c r="Y23" t="s">
        <v>300</v>
      </c>
      <c r="Z23" t="s">
        <v>300</v>
      </c>
      <c r="AA23" t="s">
        <v>332</v>
      </c>
    </row>
    <row r="24" spans="4:27" ht="18.75" customHeight="1" x14ac:dyDescent="0.25">
      <c r="O24" s="89">
        <v>26</v>
      </c>
      <c r="P24" t="s">
        <v>327</v>
      </c>
      <c r="Q24" t="s">
        <v>300</v>
      </c>
      <c r="R24" t="s">
        <v>328</v>
      </c>
      <c r="S24" t="s">
        <v>285</v>
      </c>
      <c r="T24" t="s">
        <v>330</v>
      </c>
      <c r="U24" t="s">
        <v>300</v>
      </c>
      <c r="V24" s="90">
        <v>45743</v>
      </c>
      <c r="W24" s="90">
        <v>45870</v>
      </c>
      <c r="X24" t="s">
        <v>331</v>
      </c>
      <c r="Y24" t="s">
        <v>300</v>
      </c>
      <c r="Z24" t="s">
        <v>300</v>
      </c>
      <c r="AA24" t="s">
        <v>332</v>
      </c>
    </row>
    <row r="25" spans="4:27" ht="18.75" customHeight="1" x14ac:dyDescent="0.25">
      <c r="O25" s="89">
        <v>11</v>
      </c>
      <c r="P25" t="s">
        <v>327</v>
      </c>
      <c r="Q25" t="s">
        <v>300</v>
      </c>
      <c r="R25" t="s">
        <v>328</v>
      </c>
      <c r="S25" t="s">
        <v>285</v>
      </c>
      <c r="T25" t="s">
        <v>330</v>
      </c>
      <c r="U25" t="s">
        <v>300</v>
      </c>
      <c r="V25" s="90">
        <v>45743</v>
      </c>
      <c r="W25" s="90">
        <v>45870</v>
      </c>
      <c r="X25" t="s">
        <v>331</v>
      </c>
      <c r="Y25" t="s">
        <v>300</v>
      </c>
      <c r="Z25" t="s">
        <v>300</v>
      </c>
      <c r="AA25" t="s">
        <v>332</v>
      </c>
    </row>
    <row r="26" spans="4:27" ht="18.75" customHeight="1" x14ac:dyDescent="0.25">
      <c r="O26" s="89">
        <v>50</v>
      </c>
      <c r="P26" t="s">
        <v>327</v>
      </c>
      <c r="Q26" t="s">
        <v>300</v>
      </c>
      <c r="R26" t="s">
        <v>328</v>
      </c>
      <c r="S26" t="s">
        <v>285</v>
      </c>
      <c r="T26" t="s">
        <v>330</v>
      </c>
      <c r="U26" t="s">
        <v>300</v>
      </c>
      <c r="V26" s="90">
        <v>45743</v>
      </c>
      <c r="W26" s="90">
        <v>45870</v>
      </c>
      <c r="X26" t="s">
        <v>331</v>
      </c>
      <c r="Y26" t="s">
        <v>300</v>
      </c>
      <c r="Z26" t="s">
        <v>300</v>
      </c>
      <c r="AA26" t="s">
        <v>332</v>
      </c>
    </row>
    <row r="27" spans="4:27" ht="18.75" customHeight="1" x14ac:dyDescent="0.25">
      <c r="O27" s="89">
        <v>30</v>
      </c>
      <c r="P27" t="s">
        <v>327</v>
      </c>
      <c r="Q27" t="s">
        <v>300</v>
      </c>
      <c r="R27" t="s">
        <v>328</v>
      </c>
      <c r="S27" t="s">
        <v>285</v>
      </c>
      <c r="T27" t="s">
        <v>330</v>
      </c>
      <c r="U27" t="s">
        <v>300</v>
      </c>
      <c r="V27" s="90">
        <v>45743</v>
      </c>
      <c r="W27" s="90">
        <v>45870</v>
      </c>
      <c r="X27" t="s">
        <v>331</v>
      </c>
      <c r="Y27" t="s">
        <v>300</v>
      </c>
      <c r="Z27" t="s">
        <v>300</v>
      </c>
      <c r="AA27" t="s">
        <v>332</v>
      </c>
    </row>
    <row r="28" spans="4:27" ht="18.75" customHeight="1" x14ac:dyDescent="0.25">
      <c r="O28" s="89">
        <v>21</v>
      </c>
      <c r="P28" t="s">
        <v>327</v>
      </c>
      <c r="Q28" t="s">
        <v>300</v>
      </c>
      <c r="R28" t="s">
        <v>328</v>
      </c>
      <c r="S28" t="s">
        <v>285</v>
      </c>
      <c r="T28" t="s">
        <v>330</v>
      </c>
      <c r="U28" t="s">
        <v>300</v>
      </c>
      <c r="V28" s="90">
        <v>45743</v>
      </c>
      <c r="W28" s="90">
        <v>45870</v>
      </c>
      <c r="X28" t="s">
        <v>331</v>
      </c>
      <c r="Y28" t="s">
        <v>300</v>
      </c>
      <c r="Z28" t="s">
        <v>300</v>
      </c>
      <c r="AA28" t="s">
        <v>332</v>
      </c>
    </row>
    <row r="29" spans="4:27" ht="18.75" customHeight="1" x14ac:dyDescent="0.25">
      <c r="O29" s="89">
        <v>13</v>
      </c>
      <c r="P29" t="s">
        <v>327</v>
      </c>
      <c r="Q29" t="s">
        <v>300</v>
      </c>
      <c r="R29" t="s">
        <v>328</v>
      </c>
      <c r="S29" t="s">
        <v>285</v>
      </c>
      <c r="T29" t="s">
        <v>330</v>
      </c>
      <c r="U29" t="s">
        <v>300</v>
      </c>
      <c r="V29" s="90">
        <v>45743</v>
      </c>
      <c r="W29" s="90">
        <v>45870</v>
      </c>
      <c r="X29" t="s">
        <v>331</v>
      </c>
      <c r="Y29" t="s">
        <v>300</v>
      </c>
      <c r="Z29" t="s">
        <v>300</v>
      </c>
      <c r="AA29" t="s">
        <v>332</v>
      </c>
    </row>
    <row r="30" spans="4:27" ht="18.75" customHeight="1" x14ac:dyDescent="0.25">
      <c r="O30" s="89">
        <v>23</v>
      </c>
      <c r="P30" t="s">
        <v>327</v>
      </c>
      <c r="Q30" t="s">
        <v>300</v>
      </c>
      <c r="R30" t="s">
        <v>328</v>
      </c>
      <c r="S30" t="s">
        <v>285</v>
      </c>
      <c r="T30" t="s">
        <v>330</v>
      </c>
      <c r="U30" t="s">
        <v>300</v>
      </c>
      <c r="V30" s="90">
        <v>45743</v>
      </c>
      <c r="W30" s="90">
        <v>45870</v>
      </c>
      <c r="X30" t="s">
        <v>331</v>
      </c>
      <c r="Y30" t="s">
        <v>300</v>
      </c>
      <c r="Z30" t="s">
        <v>300</v>
      </c>
      <c r="AA30" t="s">
        <v>332</v>
      </c>
    </row>
    <row r="31" spans="4:27" ht="18.75" customHeight="1" x14ac:dyDescent="0.25">
      <c r="O31" s="89">
        <v>51</v>
      </c>
      <c r="P31" t="s">
        <v>327</v>
      </c>
      <c r="Q31" t="s">
        <v>300</v>
      </c>
      <c r="R31" t="s">
        <v>328</v>
      </c>
      <c r="S31" t="s">
        <v>285</v>
      </c>
      <c r="T31" t="s">
        <v>330</v>
      </c>
      <c r="U31" t="s">
        <v>300</v>
      </c>
      <c r="V31" s="90">
        <v>45743</v>
      </c>
      <c r="W31" s="90">
        <v>45870</v>
      </c>
      <c r="X31" t="s">
        <v>331</v>
      </c>
      <c r="Y31" t="s">
        <v>300</v>
      </c>
      <c r="Z31" t="s">
        <v>300</v>
      </c>
      <c r="AA31" t="s">
        <v>332</v>
      </c>
    </row>
    <row r="32" spans="4:27" ht="18.75" customHeight="1" x14ac:dyDescent="0.25">
      <c r="O32" s="89">
        <v>7</v>
      </c>
      <c r="P32" t="s">
        <v>327</v>
      </c>
      <c r="Q32" t="s">
        <v>300</v>
      </c>
      <c r="R32" t="s">
        <v>328</v>
      </c>
      <c r="S32" t="s">
        <v>285</v>
      </c>
      <c r="T32" t="s">
        <v>330</v>
      </c>
      <c r="U32" t="s">
        <v>300</v>
      </c>
      <c r="V32" s="90">
        <v>45743</v>
      </c>
      <c r="W32" s="90">
        <v>45870</v>
      </c>
      <c r="X32" t="s">
        <v>331</v>
      </c>
      <c r="Y32" t="s">
        <v>300</v>
      </c>
      <c r="Z32" t="s">
        <v>300</v>
      </c>
      <c r="AA32" t="s">
        <v>332</v>
      </c>
    </row>
    <row r="33" spans="15:27" ht="18.75" customHeight="1" x14ac:dyDescent="0.25">
      <c r="O33" s="89">
        <v>57</v>
      </c>
      <c r="P33" t="s">
        <v>327</v>
      </c>
      <c r="Q33" t="s">
        <v>300</v>
      </c>
      <c r="R33" t="s">
        <v>328</v>
      </c>
      <c r="S33" t="s">
        <v>285</v>
      </c>
      <c r="T33" t="s">
        <v>330</v>
      </c>
      <c r="U33" t="s">
        <v>300</v>
      </c>
      <c r="V33" s="90">
        <v>45743</v>
      </c>
      <c r="W33" s="90">
        <v>45870</v>
      </c>
      <c r="X33" t="s">
        <v>331</v>
      </c>
      <c r="Y33" t="s">
        <v>300</v>
      </c>
      <c r="Z33" t="s">
        <v>300</v>
      </c>
      <c r="AA33" t="s">
        <v>332</v>
      </c>
    </row>
    <row r="34" spans="15:27" ht="18.75" customHeight="1" x14ac:dyDescent="0.25">
      <c r="O34" s="89">
        <v>8</v>
      </c>
      <c r="P34" t="s">
        <v>333</v>
      </c>
      <c r="Q34" t="s">
        <v>300</v>
      </c>
      <c r="R34" t="s">
        <v>334</v>
      </c>
      <c r="S34" t="s">
        <v>63</v>
      </c>
      <c r="T34">
        <v>1</v>
      </c>
      <c r="U34" t="s">
        <v>300</v>
      </c>
      <c r="V34" s="90">
        <v>45809</v>
      </c>
      <c r="W34" s="90">
        <v>45870</v>
      </c>
      <c r="X34" t="s">
        <v>331</v>
      </c>
      <c r="Y34" t="s">
        <v>300</v>
      </c>
      <c r="Z34" t="s">
        <v>300</v>
      </c>
      <c r="AA34" t="s">
        <v>332</v>
      </c>
    </row>
    <row r="35" spans="15:27" ht="18.75" customHeight="1" x14ac:dyDescent="0.25">
      <c r="O35" s="89">
        <v>57</v>
      </c>
      <c r="P35" t="s">
        <v>327</v>
      </c>
      <c r="Q35" t="s">
        <v>300</v>
      </c>
      <c r="R35" t="s">
        <v>335</v>
      </c>
      <c r="S35" t="s">
        <v>63</v>
      </c>
      <c r="T35">
        <v>1</v>
      </c>
      <c r="U35" t="s">
        <v>300</v>
      </c>
      <c r="V35" s="90">
        <v>45838</v>
      </c>
      <c r="W35" s="90">
        <v>45870</v>
      </c>
      <c r="X35" t="s">
        <v>331</v>
      </c>
      <c r="Y35" t="s">
        <v>300</v>
      </c>
      <c r="Z35" t="s">
        <v>300</v>
      </c>
      <c r="AA35" t="s">
        <v>332</v>
      </c>
    </row>
    <row r="36" spans="15:27" ht="18.75" customHeight="1" x14ac:dyDescent="0.25">
      <c r="O36" s="89">
        <v>8</v>
      </c>
      <c r="P36" t="s">
        <v>336</v>
      </c>
      <c r="Q36" t="s">
        <v>300</v>
      </c>
      <c r="R36" t="s">
        <v>337</v>
      </c>
      <c r="S36" t="s">
        <v>285</v>
      </c>
      <c r="T36">
        <v>1</v>
      </c>
      <c r="U36" t="s">
        <v>300</v>
      </c>
      <c r="V36" s="90">
        <v>45775</v>
      </c>
      <c r="W36" s="90">
        <v>45870</v>
      </c>
      <c r="X36" t="s">
        <v>331</v>
      </c>
      <c r="Y36" t="s">
        <v>300</v>
      </c>
      <c r="Z36" t="s">
        <v>300</v>
      </c>
      <c r="AA36" t="s">
        <v>332</v>
      </c>
    </row>
    <row r="37" spans="15:27" ht="18.75" customHeight="1" x14ac:dyDescent="0.25">
      <c r="O37" s="89">
        <v>31</v>
      </c>
      <c r="P37" t="s">
        <v>336</v>
      </c>
      <c r="Q37" t="s">
        <v>300</v>
      </c>
      <c r="R37" t="s">
        <v>337</v>
      </c>
      <c r="S37" t="s">
        <v>285</v>
      </c>
      <c r="T37">
        <v>1</v>
      </c>
      <c r="U37" t="s">
        <v>300</v>
      </c>
      <c r="V37" s="90">
        <v>45775</v>
      </c>
      <c r="W37" s="90">
        <v>45870</v>
      </c>
      <c r="X37" t="s">
        <v>331</v>
      </c>
      <c r="Y37" t="s">
        <v>300</v>
      </c>
      <c r="Z37" t="s">
        <v>300</v>
      </c>
      <c r="AA37" t="s">
        <v>332</v>
      </c>
    </row>
    <row r="38" spans="15:27" ht="18.75" customHeight="1" x14ac:dyDescent="0.25">
      <c r="O38" s="89">
        <v>41</v>
      </c>
      <c r="P38" t="s">
        <v>336</v>
      </c>
      <c r="Q38" t="s">
        <v>300</v>
      </c>
      <c r="R38" t="s">
        <v>337</v>
      </c>
      <c r="S38" t="s">
        <v>285</v>
      </c>
      <c r="T38">
        <v>1</v>
      </c>
      <c r="U38" t="s">
        <v>300</v>
      </c>
      <c r="V38" s="90">
        <v>45775</v>
      </c>
      <c r="W38" s="90">
        <v>45870</v>
      </c>
      <c r="X38" t="s">
        <v>331</v>
      </c>
      <c r="Y38" t="s">
        <v>300</v>
      </c>
      <c r="Z38" t="s">
        <v>300</v>
      </c>
      <c r="AA38" t="s">
        <v>332</v>
      </c>
    </row>
    <row r="39" spans="15:27" ht="18.75" customHeight="1" x14ac:dyDescent="0.25">
      <c r="O39" s="89">
        <v>8</v>
      </c>
      <c r="P39" t="s">
        <v>339</v>
      </c>
      <c r="Q39" t="s">
        <v>343</v>
      </c>
      <c r="R39" t="s">
        <v>340</v>
      </c>
      <c r="S39" t="s">
        <v>404</v>
      </c>
      <c r="T39" t="s">
        <v>342</v>
      </c>
      <c r="U39" t="s">
        <v>341</v>
      </c>
      <c r="V39" s="90">
        <v>45891</v>
      </c>
      <c r="W39" s="90">
        <v>45898</v>
      </c>
      <c r="X39" t="s">
        <v>344</v>
      </c>
      <c r="Y39" s="90">
        <v>45890</v>
      </c>
      <c r="Z39" t="s">
        <v>300</v>
      </c>
      <c r="AA39" t="s">
        <v>345</v>
      </c>
    </row>
    <row r="40" spans="15:27" ht="18.75" customHeight="1" x14ac:dyDescent="0.25">
      <c r="O40" s="89">
        <v>57</v>
      </c>
      <c r="P40" t="s">
        <v>346</v>
      </c>
      <c r="Q40" t="s">
        <v>300</v>
      </c>
      <c r="R40" t="s">
        <v>405</v>
      </c>
      <c r="S40" t="s">
        <v>406</v>
      </c>
      <c r="T40">
        <v>1</v>
      </c>
      <c r="U40" t="s">
        <v>341</v>
      </c>
      <c r="V40" t="s">
        <v>300</v>
      </c>
      <c r="W40" s="90">
        <v>45898</v>
      </c>
      <c r="X40" t="s">
        <v>344</v>
      </c>
      <c r="Y40" t="s">
        <v>300</v>
      </c>
      <c r="Z40" t="s">
        <v>300</v>
      </c>
      <c r="AA40" t="s">
        <v>349</v>
      </c>
    </row>
    <row r="41" spans="15:27" ht="18.75" customHeight="1" x14ac:dyDescent="0.25">
      <c r="O41" s="89">
        <v>26</v>
      </c>
      <c r="P41" t="s">
        <v>346</v>
      </c>
      <c r="Q41" t="s">
        <v>300</v>
      </c>
      <c r="R41" t="s">
        <v>407</v>
      </c>
      <c r="S41" t="s">
        <v>64</v>
      </c>
      <c r="T41">
        <v>1</v>
      </c>
      <c r="U41" t="s">
        <v>341</v>
      </c>
      <c r="V41" t="s">
        <v>300</v>
      </c>
      <c r="W41" s="90">
        <v>45898</v>
      </c>
      <c r="X41" t="s">
        <v>344</v>
      </c>
      <c r="Y41" t="s">
        <v>300</v>
      </c>
      <c r="Z41" t="s">
        <v>300</v>
      </c>
      <c r="AA41" t="s">
        <v>349</v>
      </c>
    </row>
    <row r="42" spans="15:27" ht="18.75" customHeight="1" x14ac:dyDescent="0.25">
      <c r="O42" s="89">
        <v>46</v>
      </c>
      <c r="P42" t="s">
        <v>352</v>
      </c>
      <c r="Q42" t="s">
        <v>300</v>
      </c>
      <c r="R42" t="s">
        <v>353</v>
      </c>
      <c r="S42" t="s">
        <v>48</v>
      </c>
      <c r="T42">
        <v>1</v>
      </c>
      <c r="U42" t="s">
        <v>300</v>
      </c>
      <c r="V42" s="90">
        <v>45930</v>
      </c>
      <c r="X42" t="s">
        <v>355</v>
      </c>
      <c r="Y42" t="s">
        <v>300</v>
      </c>
      <c r="Z42" t="s">
        <v>300</v>
      </c>
      <c r="AA42" t="s">
        <v>356</v>
      </c>
    </row>
    <row r="43" spans="15:27" ht="18.75" customHeight="1" x14ac:dyDescent="0.25">
      <c r="O43" s="89">
        <v>9</v>
      </c>
      <c r="P43" t="s">
        <v>352</v>
      </c>
      <c r="Q43" t="s">
        <v>300</v>
      </c>
      <c r="R43" t="s">
        <v>353</v>
      </c>
      <c r="S43" t="s">
        <v>48</v>
      </c>
      <c r="T43">
        <v>1</v>
      </c>
      <c r="U43" t="s">
        <v>300</v>
      </c>
      <c r="V43" s="90">
        <v>45930</v>
      </c>
      <c r="X43" t="s">
        <v>355</v>
      </c>
      <c r="Y43" t="s">
        <v>300</v>
      </c>
      <c r="Z43" t="s">
        <v>300</v>
      </c>
      <c r="AA43" t="s">
        <v>356</v>
      </c>
    </row>
    <row r="44" spans="15:27" ht="18.75" customHeight="1" x14ac:dyDescent="0.25">
      <c r="O44" s="89">
        <v>50</v>
      </c>
      <c r="P44" t="s">
        <v>352</v>
      </c>
      <c r="Q44" t="s">
        <v>300</v>
      </c>
      <c r="R44" t="s">
        <v>353</v>
      </c>
      <c r="S44" t="s">
        <v>48</v>
      </c>
      <c r="T44">
        <v>1</v>
      </c>
      <c r="U44" t="s">
        <v>300</v>
      </c>
      <c r="V44" s="90">
        <v>45930</v>
      </c>
      <c r="X44" t="s">
        <v>355</v>
      </c>
      <c r="Y44" t="s">
        <v>300</v>
      </c>
      <c r="Z44" t="s">
        <v>300</v>
      </c>
      <c r="AA44" t="s">
        <v>356</v>
      </c>
    </row>
    <row r="45" spans="15:27" ht="18.75" customHeight="1" x14ac:dyDescent="0.25">
      <c r="O45" s="89">
        <v>54</v>
      </c>
      <c r="P45" t="s">
        <v>352</v>
      </c>
      <c r="Q45" t="s">
        <v>300</v>
      </c>
      <c r="R45" t="s">
        <v>353</v>
      </c>
      <c r="S45" t="s">
        <v>48</v>
      </c>
      <c r="T45">
        <v>1</v>
      </c>
      <c r="U45" t="s">
        <v>300</v>
      </c>
      <c r="V45" s="90">
        <v>45930</v>
      </c>
      <c r="X45" t="s">
        <v>355</v>
      </c>
      <c r="Y45" t="s">
        <v>300</v>
      </c>
      <c r="Z45" t="s">
        <v>300</v>
      </c>
      <c r="AA45" t="s">
        <v>356</v>
      </c>
    </row>
    <row r="46" spans="15:27" ht="18.75" customHeight="1" x14ac:dyDescent="0.25">
      <c r="O46" s="89">
        <v>52</v>
      </c>
      <c r="P46" t="s">
        <v>352</v>
      </c>
      <c r="Q46" t="s">
        <v>300</v>
      </c>
      <c r="R46" t="s">
        <v>353</v>
      </c>
      <c r="S46" t="s">
        <v>48</v>
      </c>
      <c r="T46">
        <v>1</v>
      </c>
      <c r="U46" t="s">
        <v>300</v>
      </c>
      <c r="V46" s="90">
        <v>45930</v>
      </c>
      <c r="X46" t="s">
        <v>355</v>
      </c>
      <c r="Y46" t="s">
        <v>300</v>
      </c>
      <c r="Z46" t="s">
        <v>300</v>
      </c>
      <c r="AA46" t="s">
        <v>356</v>
      </c>
    </row>
    <row r="47" spans="15:27" ht="18.75" customHeight="1" x14ac:dyDescent="0.25">
      <c r="O47" s="89">
        <v>25</v>
      </c>
      <c r="P47" t="s">
        <v>352</v>
      </c>
      <c r="Q47" t="s">
        <v>300</v>
      </c>
      <c r="R47" t="s">
        <v>353</v>
      </c>
      <c r="S47" t="s">
        <v>48</v>
      </c>
      <c r="T47">
        <v>1</v>
      </c>
      <c r="U47" t="s">
        <v>300</v>
      </c>
      <c r="V47" s="90">
        <v>45930</v>
      </c>
      <c r="X47" t="s">
        <v>355</v>
      </c>
      <c r="Y47" t="s">
        <v>300</v>
      </c>
      <c r="Z47" t="s">
        <v>300</v>
      </c>
      <c r="AA47" t="s">
        <v>356</v>
      </c>
    </row>
    <row r="48" spans="15:27" ht="18.75" customHeight="1" x14ac:dyDescent="0.25">
      <c r="O48" s="89">
        <v>28</v>
      </c>
      <c r="P48" t="s">
        <v>352</v>
      </c>
      <c r="Q48" t="s">
        <v>300</v>
      </c>
      <c r="R48" t="s">
        <v>353</v>
      </c>
      <c r="S48" t="s">
        <v>48</v>
      </c>
      <c r="T48">
        <v>1</v>
      </c>
      <c r="U48" t="s">
        <v>300</v>
      </c>
      <c r="V48" s="90">
        <v>45930</v>
      </c>
      <c r="X48" t="s">
        <v>355</v>
      </c>
      <c r="Y48" t="s">
        <v>300</v>
      </c>
      <c r="Z48" t="s">
        <v>300</v>
      </c>
      <c r="AA48" t="s">
        <v>356</v>
      </c>
    </row>
    <row r="49" spans="15:27" ht="18.75" customHeight="1" x14ac:dyDescent="0.25">
      <c r="O49" s="89">
        <v>41</v>
      </c>
      <c r="P49" t="s">
        <v>352</v>
      </c>
      <c r="Q49" t="s">
        <v>300</v>
      </c>
      <c r="R49" t="s">
        <v>353</v>
      </c>
      <c r="S49" t="s">
        <v>48</v>
      </c>
      <c r="T49">
        <v>1</v>
      </c>
      <c r="U49" t="s">
        <v>300</v>
      </c>
      <c r="V49" s="90">
        <v>45930</v>
      </c>
      <c r="X49" t="s">
        <v>355</v>
      </c>
      <c r="Y49" t="s">
        <v>300</v>
      </c>
      <c r="Z49" t="s">
        <v>300</v>
      </c>
      <c r="AA49" t="s">
        <v>356</v>
      </c>
    </row>
    <row r="50" spans="15:27" ht="18.75" customHeight="1" x14ac:dyDescent="0.25">
      <c r="O50" s="89">
        <v>26</v>
      </c>
      <c r="P50" t="s">
        <v>352</v>
      </c>
      <c r="Q50" t="s">
        <v>300</v>
      </c>
      <c r="R50" t="s">
        <v>353</v>
      </c>
      <c r="S50" t="s">
        <v>48</v>
      </c>
      <c r="T50">
        <v>1</v>
      </c>
      <c r="U50" t="s">
        <v>300</v>
      </c>
      <c r="V50" s="90">
        <v>45930</v>
      </c>
      <c r="X50" t="s">
        <v>355</v>
      </c>
      <c r="Y50" t="s">
        <v>300</v>
      </c>
      <c r="Z50" t="s">
        <v>300</v>
      </c>
      <c r="AA50" t="s">
        <v>356</v>
      </c>
    </row>
    <row r="51" spans="15:27" ht="18.75" customHeight="1" x14ac:dyDescent="0.25">
      <c r="O51" s="89">
        <v>14</v>
      </c>
      <c r="P51" t="s">
        <v>352</v>
      </c>
      <c r="Q51" t="s">
        <v>300</v>
      </c>
      <c r="R51" t="s">
        <v>353</v>
      </c>
      <c r="S51" t="s">
        <v>48</v>
      </c>
      <c r="T51">
        <v>1</v>
      </c>
      <c r="U51" t="s">
        <v>300</v>
      </c>
      <c r="V51" s="90">
        <v>45930</v>
      </c>
      <c r="X51" t="s">
        <v>355</v>
      </c>
      <c r="Y51" t="s">
        <v>300</v>
      </c>
      <c r="Z51" t="s">
        <v>300</v>
      </c>
      <c r="AA51" t="s">
        <v>356</v>
      </c>
    </row>
    <row r="52" spans="15:27" ht="18.75" customHeight="1" x14ac:dyDescent="0.25">
      <c r="O52" s="89">
        <v>30</v>
      </c>
      <c r="P52" t="s">
        <v>352</v>
      </c>
      <c r="Q52" t="s">
        <v>300</v>
      </c>
      <c r="R52" t="s">
        <v>353</v>
      </c>
      <c r="S52" t="s">
        <v>48</v>
      </c>
      <c r="T52">
        <v>1</v>
      </c>
      <c r="U52" t="s">
        <v>300</v>
      </c>
      <c r="V52" s="90">
        <v>45930</v>
      </c>
      <c r="X52" t="s">
        <v>355</v>
      </c>
      <c r="Y52" t="s">
        <v>300</v>
      </c>
      <c r="Z52" t="s">
        <v>300</v>
      </c>
      <c r="AA52" t="s">
        <v>356</v>
      </c>
    </row>
    <row r="53" spans="15:27" ht="18.75" customHeight="1" x14ac:dyDescent="0.25">
      <c r="O53" s="89">
        <v>15</v>
      </c>
      <c r="P53" t="s">
        <v>352</v>
      </c>
      <c r="Q53" t="s">
        <v>300</v>
      </c>
      <c r="R53" t="s">
        <v>353</v>
      </c>
      <c r="S53" t="s">
        <v>48</v>
      </c>
      <c r="T53">
        <v>1</v>
      </c>
      <c r="U53" t="s">
        <v>300</v>
      </c>
      <c r="V53" s="90">
        <v>45930</v>
      </c>
      <c r="X53" t="s">
        <v>355</v>
      </c>
      <c r="Y53" t="s">
        <v>300</v>
      </c>
      <c r="Z53" t="s">
        <v>300</v>
      </c>
      <c r="AA53" t="s">
        <v>356</v>
      </c>
    </row>
    <row r="54" spans="15:27" ht="18.75" customHeight="1" x14ac:dyDescent="0.25">
      <c r="O54" s="89">
        <v>7</v>
      </c>
      <c r="P54" t="s">
        <v>352</v>
      </c>
      <c r="Q54" t="s">
        <v>300</v>
      </c>
      <c r="R54" t="s">
        <v>353</v>
      </c>
      <c r="S54" t="s">
        <v>48</v>
      </c>
      <c r="T54">
        <v>1</v>
      </c>
      <c r="U54" t="s">
        <v>300</v>
      </c>
      <c r="V54" s="90">
        <v>45930</v>
      </c>
      <c r="X54" t="s">
        <v>355</v>
      </c>
      <c r="Y54" t="s">
        <v>300</v>
      </c>
      <c r="Z54" t="s">
        <v>300</v>
      </c>
      <c r="AA54" t="s">
        <v>356</v>
      </c>
    </row>
    <row r="55" spans="15:27" ht="18.75" customHeight="1" x14ac:dyDescent="0.25">
      <c r="O55" s="89">
        <v>18</v>
      </c>
      <c r="P55" t="s">
        <v>352</v>
      </c>
      <c r="Q55" t="s">
        <v>300</v>
      </c>
      <c r="R55" t="s">
        <v>353</v>
      </c>
      <c r="S55" t="s">
        <v>48</v>
      </c>
      <c r="T55">
        <v>1</v>
      </c>
      <c r="U55" t="s">
        <v>300</v>
      </c>
      <c r="V55" s="90">
        <v>45930</v>
      </c>
      <c r="X55" t="s">
        <v>355</v>
      </c>
      <c r="Y55" t="s">
        <v>300</v>
      </c>
      <c r="Z55" t="s">
        <v>300</v>
      </c>
      <c r="AA55" t="s">
        <v>356</v>
      </c>
    </row>
    <row r="56" spans="15:27" ht="18.75" customHeight="1" x14ac:dyDescent="0.25">
      <c r="O56" s="89">
        <v>45</v>
      </c>
      <c r="P56" t="s">
        <v>352</v>
      </c>
      <c r="Q56" t="s">
        <v>300</v>
      </c>
      <c r="R56" t="s">
        <v>353</v>
      </c>
      <c r="S56" t="s">
        <v>48</v>
      </c>
      <c r="T56">
        <v>1</v>
      </c>
      <c r="U56" t="s">
        <v>300</v>
      </c>
      <c r="V56" s="90">
        <v>45930</v>
      </c>
      <c r="X56" t="s">
        <v>355</v>
      </c>
      <c r="Y56" t="s">
        <v>300</v>
      </c>
      <c r="Z56" t="s">
        <v>300</v>
      </c>
      <c r="AA56" t="s">
        <v>356</v>
      </c>
    </row>
    <row r="57" spans="15:27" ht="18.75" customHeight="1" x14ac:dyDescent="0.25">
      <c r="O57" s="89">
        <v>23</v>
      </c>
      <c r="P57" t="s">
        <v>352</v>
      </c>
      <c r="Q57" t="s">
        <v>300</v>
      </c>
      <c r="R57" t="s">
        <v>353</v>
      </c>
      <c r="S57" t="s">
        <v>48</v>
      </c>
      <c r="T57">
        <v>1</v>
      </c>
      <c r="U57" t="s">
        <v>300</v>
      </c>
      <c r="V57" s="90">
        <v>45930</v>
      </c>
      <c r="X57" t="s">
        <v>355</v>
      </c>
      <c r="Y57" t="s">
        <v>300</v>
      </c>
      <c r="Z57" t="s">
        <v>300</v>
      </c>
      <c r="AA57" t="s">
        <v>356</v>
      </c>
    </row>
    <row r="58" spans="15:27" ht="18.75" customHeight="1" x14ac:dyDescent="0.25">
      <c r="O58" s="89">
        <v>31</v>
      </c>
      <c r="P58" t="s">
        <v>352</v>
      </c>
      <c r="Q58" t="s">
        <v>300</v>
      </c>
      <c r="R58" t="s">
        <v>353</v>
      </c>
      <c r="S58" t="s">
        <v>48</v>
      </c>
      <c r="T58">
        <v>1</v>
      </c>
      <c r="U58" t="s">
        <v>300</v>
      </c>
      <c r="V58" s="90">
        <v>45930</v>
      </c>
      <c r="X58" t="s">
        <v>355</v>
      </c>
      <c r="Y58" t="s">
        <v>300</v>
      </c>
      <c r="Z58" t="s">
        <v>300</v>
      </c>
      <c r="AA58" t="s">
        <v>356</v>
      </c>
    </row>
    <row r="59" spans="15:27" ht="18.75" customHeight="1" x14ac:dyDescent="0.25">
      <c r="O59" s="89">
        <v>51</v>
      </c>
      <c r="P59" t="s">
        <v>352</v>
      </c>
      <c r="Q59" t="s">
        <v>300</v>
      </c>
      <c r="R59" t="s">
        <v>353</v>
      </c>
      <c r="S59" t="s">
        <v>48</v>
      </c>
      <c r="T59">
        <v>1</v>
      </c>
      <c r="U59" t="s">
        <v>300</v>
      </c>
      <c r="V59" s="90">
        <v>45930</v>
      </c>
      <c r="X59" t="s">
        <v>355</v>
      </c>
      <c r="Y59" t="s">
        <v>300</v>
      </c>
      <c r="Z59" t="s">
        <v>300</v>
      </c>
      <c r="AA59" t="s">
        <v>356</v>
      </c>
    </row>
    <row r="60" spans="15:27" ht="18.75" customHeight="1" x14ac:dyDescent="0.25">
      <c r="O60" s="89">
        <v>26</v>
      </c>
      <c r="P60" t="s">
        <v>357</v>
      </c>
      <c r="Q60" t="s">
        <v>343</v>
      </c>
      <c r="R60" t="s">
        <v>351</v>
      </c>
      <c r="S60" t="s">
        <v>60</v>
      </c>
      <c r="T60">
        <v>1</v>
      </c>
      <c r="X60" t="s">
        <v>408</v>
      </c>
      <c r="AA60" t="s">
        <v>361</v>
      </c>
    </row>
    <row r="61" spans="15:27" ht="18.75" customHeight="1" x14ac:dyDescent="0.25">
      <c r="O61" s="89">
        <v>50</v>
      </c>
      <c r="P61" t="s">
        <v>357</v>
      </c>
      <c r="Q61" t="s">
        <v>343</v>
      </c>
      <c r="R61" t="s">
        <v>409</v>
      </c>
      <c r="S61" t="s">
        <v>410</v>
      </c>
      <c r="T61">
        <v>1</v>
      </c>
      <c r="X61" t="s">
        <v>408</v>
      </c>
      <c r="AA61" t="s">
        <v>361</v>
      </c>
    </row>
    <row r="62" spans="15:27" ht="18.75" customHeight="1" x14ac:dyDescent="0.25">
      <c r="O62" s="89">
        <v>8</v>
      </c>
      <c r="P62" t="s">
        <v>366</v>
      </c>
      <c r="Q62" t="s">
        <v>300</v>
      </c>
      <c r="R62" t="s">
        <v>367</v>
      </c>
      <c r="S62" t="s">
        <v>285</v>
      </c>
      <c r="T62">
        <v>1</v>
      </c>
      <c r="U62" t="s">
        <v>300</v>
      </c>
      <c r="V62" s="90">
        <v>45775</v>
      </c>
      <c r="W62" s="90">
        <v>45870</v>
      </c>
      <c r="X62" t="s">
        <v>408</v>
      </c>
      <c r="Y62" t="s">
        <v>300</v>
      </c>
      <c r="Z62" t="s">
        <v>300</v>
      </c>
      <c r="AA62" t="s">
        <v>361</v>
      </c>
    </row>
    <row r="63" spans="15:27" ht="18.75" customHeight="1" x14ac:dyDescent="0.25">
      <c r="O63" s="89">
        <v>11</v>
      </c>
      <c r="P63" t="s">
        <v>366</v>
      </c>
      <c r="Q63" t="s">
        <v>300</v>
      </c>
      <c r="R63" t="s">
        <v>367</v>
      </c>
      <c r="S63" t="s">
        <v>285</v>
      </c>
      <c r="T63">
        <v>1</v>
      </c>
      <c r="U63" t="s">
        <v>300</v>
      </c>
      <c r="V63" s="90">
        <v>45775</v>
      </c>
      <c r="W63" s="90">
        <v>45870</v>
      </c>
      <c r="X63" t="s">
        <v>408</v>
      </c>
      <c r="Y63" t="s">
        <v>300</v>
      </c>
      <c r="Z63" t="s">
        <v>300</v>
      </c>
      <c r="AA63" t="s">
        <v>361</v>
      </c>
    </row>
    <row r="64" spans="15:27" ht="18.75" customHeight="1" x14ac:dyDescent="0.25">
      <c r="O64" s="89">
        <v>26</v>
      </c>
      <c r="P64" t="s">
        <v>366</v>
      </c>
      <c r="Q64" t="s">
        <v>300</v>
      </c>
      <c r="R64" t="s">
        <v>367</v>
      </c>
      <c r="S64" t="s">
        <v>285</v>
      </c>
      <c r="T64">
        <v>1</v>
      </c>
      <c r="U64" t="s">
        <v>300</v>
      </c>
      <c r="V64" s="90">
        <v>45775</v>
      </c>
      <c r="W64" s="90">
        <v>45870</v>
      </c>
      <c r="X64" t="s">
        <v>408</v>
      </c>
      <c r="Y64" t="s">
        <v>300</v>
      </c>
      <c r="Z64" t="s">
        <v>300</v>
      </c>
      <c r="AA64" t="s">
        <v>361</v>
      </c>
    </row>
    <row r="65" spans="15:27" ht="18.75" customHeight="1" x14ac:dyDescent="0.25">
      <c r="O65" s="89">
        <v>50</v>
      </c>
      <c r="P65" t="s">
        <v>366</v>
      </c>
      <c r="Q65" t="s">
        <v>300</v>
      </c>
      <c r="R65" t="s">
        <v>367</v>
      </c>
      <c r="S65" t="s">
        <v>285</v>
      </c>
      <c r="T65">
        <v>1</v>
      </c>
      <c r="U65" t="s">
        <v>300</v>
      </c>
      <c r="V65" s="90">
        <v>45775</v>
      </c>
      <c r="W65" s="90">
        <v>45870</v>
      </c>
      <c r="X65" t="s">
        <v>408</v>
      </c>
      <c r="Y65" t="s">
        <v>300</v>
      </c>
      <c r="Z65" t="s">
        <v>300</v>
      </c>
      <c r="AA65" t="s">
        <v>361</v>
      </c>
    </row>
    <row r="66" spans="15:27" ht="18.75" customHeight="1" x14ac:dyDescent="0.25">
      <c r="O66" s="89">
        <v>51</v>
      </c>
      <c r="P66" t="s">
        <v>366</v>
      </c>
      <c r="Q66" t="s">
        <v>300</v>
      </c>
      <c r="R66" t="s">
        <v>367</v>
      </c>
      <c r="S66" t="s">
        <v>285</v>
      </c>
      <c r="T66">
        <v>1</v>
      </c>
      <c r="U66" t="s">
        <v>300</v>
      </c>
      <c r="V66" s="90">
        <v>45775</v>
      </c>
      <c r="W66" s="90">
        <v>45870</v>
      </c>
      <c r="X66" t="s">
        <v>408</v>
      </c>
      <c r="Y66" t="s">
        <v>300</v>
      </c>
      <c r="Z66" t="s">
        <v>300</v>
      </c>
      <c r="AA66" t="s">
        <v>361</v>
      </c>
    </row>
    <row r="67" spans="15:27" ht="18.75" customHeight="1" x14ac:dyDescent="0.25">
      <c r="O67" s="89">
        <v>13</v>
      </c>
      <c r="P67" t="s">
        <v>369</v>
      </c>
      <c r="R67" t="s">
        <v>411</v>
      </c>
      <c r="S67" t="s">
        <v>56</v>
      </c>
      <c r="T67" t="s">
        <v>412</v>
      </c>
      <c r="U67" t="s">
        <v>371</v>
      </c>
      <c r="X67" t="s">
        <v>408</v>
      </c>
      <c r="AA67" t="s">
        <v>361</v>
      </c>
    </row>
    <row r="68" spans="15:27" ht="18.75" customHeight="1" x14ac:dyDescent="0.25">
      <c r="O68" s="89">
        <v>14</v>
      </c>
      <c r="P68" t="s">
        <v>369</v>
      </c>
      <c r="R68" t="s">
        <v>411</v>
      </c>
      <c r="S68" t="s">
        <v>56</v>
      </c>
      <c r="T68" t="s">
        <v>412</v>
      </c>
      <c r="U68" t="s">
        <v>371</v>
      </c>
      <c r="X68" t="s">
        <v>408</v>
      </c>
      <c r="AA68" t="s">
        <v>361</v>
      </c>
    </row>
    <row r="69" spans="15:27" ht="18.75" customHeight="1" x14ac:dyDescent="0.25">
      <c r="O69" s="89">
        <v>26</v>
      </c>
      <c r="P69" t="s">
        <v>369</v>
      </c>
      <c r="R69" t="s">
        <v>413</v>
      </c>
      <c r="S69" t="s">
        <v>414</v>
      </c>
      <c r="T69" t="s">
        <v>415</v>
      </c>
      <c r="U69" t="s">
        <v>371</v>
      </c>
      <c r="X69" t="s">
        <v>408</v>
      </c>
      <c r="AA69" t="s">
        <v>361</v>
      </c>
    </row>
    <row r="70" spans="15:27" ht="18.75" customHeight="1" x14ac:dyDescent="0.25">
      <c r="O70" s="89">
        <v>50</v>
      </c>
      <c r="P70" t="s">
        <v>369</v>
      </c>
      <c r="R70" t="s">
        <v>413</v>
      </c>
      <c r="S70" t="s">
        <v>414</v>
      </c>
      <c r="T70" t="s">
        <v>415</v>
      </c>
      <c r="U70" t="s">
        <v>371</v>
      </c>
      <c r="X70" t="s">
        <v>408</v>
      </c>
      <c r="AA70" t="s">
        <v>361</v>
      </c>
    </row>
    <row r="71" spans="15:27" ht="18.75" customHeight="1" x14ac:dyDescent="0.25">
      <c r="O71" s="89">
        <v>51</v>
      </c>
      <c r="P71" t="s">
        <v>369</v>
      </c>
      <c r="R71" t="s">
        <v>413</v>
      </c>
      <c r="S71" t="s">
        <v>414</v>
      </c>
      <c r="T71" t="s">
        <v>415</v>
      </c>
      <c r="U71" t="s">
        <v>371</v>
      </c>
      <c r="X71" t="s">
        <v>408</v>
      </c>
      <c r="AA71" t="s">
        <v>361</v>
      </c>
    </row>
    <row r="72" spans="15:27" ht="18.75" customHeight="1" x14ac:dyDescent="0.25">
      <c r="O72" s="89">
        <v>57</v>
      </c>
      <c r="P72" t="s">
        <v>369</v>
      </c>
      <c r="R72" t="s">
        <v>413</v>
      </c>
      <c r="S72" t="s">
        <v>414</v>
      </c>
      <c r="T72" t="s">
        <v>415</v>
      </c>
      <c r="U72" t="s">
        <v>371</v>
      </c>
      <c r="X72" t="s">
        <v>408</v>
      </c>
      <c r="AA72" t="s">
        <v>361</v>
      </c>
    </row>
    <row r="73" spans="15:27" ht="18.75" customHeight="1" x14ac:dyDescent="0.25">
      <c r="O73" s="89">
        <v>1</v>
      </c>
      <c r="P73" t="s">
        <v>369</v>
      </c>
      <c r="R73" t="s">
        <v>411</v>
      </c>
      <c r="S73" t="s">
        <v>56</v>
      </c>
      <c r="T73" t="s">
        <v>412</v>
      </c>
      <c r="U73" t="s">
        <v>371</v>
      </c>
      <c r="X73" t="s">
        <v>408</v>
      </c>
      <c r="AA73" t="s">
        <v>361</v>
      </c>
    </row>
    <row r="74" spans="15:27" ht="18.75" customHeight="1" x14ac:dyDescent="0.25">
      <c r="O74" s="89">
        <v>8</v>
      </c>
      <c r="P74" t="s">
        <v>369</v>
      </c>
      <c r="R74" t="s">
        <v>411</v>
      </c>
      <c r="S74" t="s">
        <v>56</v>
      </c>
      <c r="T74" t="s">
        <v>412</v>
      </c>
      <c r="U74" t="s">
        <v>371</v>
      </c>
      <c r="X74" t="s">
        <v>408</v>
      </c>
      <c r="AA74" t="s">
        <v>361</v>
      </c>
    </row>
    <row r="75" spans="15:27" ht="18.75" customHeight="1" x14ac:dyDescent="0.25">
      <c r="O75" s="89">
        <v>52</v>
      </c>
      <c r="P75" t="s">
        <v>369</v>
      </c>
      <c r="R75" t="s">
        <v>411</v>
      </c>
      <c r="S75" t="s">
        <v>56</v>
      </c>
      <c r="T75" t="s">
        <v>412</v>
      </c>
      <c r="U75" t="s">
        <v>371</v>
      </c>
      <c r="X75" t="s">
        <v>408</v>
      </c>
      <c r="AA75" t="s">
        <v>361</v>
      </c>
    </row>
    <row r="76" spans="15:27" ht="18.75" customHeight="1" x14ac:dyDescent="0.25">
      <c r="O76" s="89">
        <v>34</v>
      </c>
      <c r="P76" t="s">
        <v>369</v>
      </c>
      <c r="R76" t="s">
        <v>411</v>
      </c>
      <c r="S76" t="s">
        <v>56</v>
      </c>
      <c r="T76" t="s">
        <v>412</v>
      </c>
      <c r="U76" t="s">
        <v>371</v>
      </c>
      <c r="X76" t="s">
        <v>408</v>
      </c>
      <c r="AA76" t="s">
        <v>361</v>
      </c>
    </row>
    <row r="77" spans="15:27" ht="18.75" customHeight="1" x14ac:dyDescent="0.25">
      <c r="O77" s="89">
        <v>11</v>
      </c>
      <c r="P77" t="s">
        <v>374</v>
      </c>
      <c r="Q77" t="s">
        <v>300</v>
      </c>
      <c r="R77" t="s">
        <v>375</v>
      </c>
      <c r="S77" t="s">
        <v>56</v>
      </c>
      <c r="T77" t="s">
        <v>377</v>
      </c>
      <c r="U77" t="s">
        <v>300</v>
      </c>
      <c r="V77" s="90">
        <v>45839</v>
      </c>
      <c r="W77" s="90">
        <v>46023</v>
      </c>
      <c r="X77" t="s">
        <v>344</v>
      </c>
      <c r="Y77" t="s">
        <v>300</v>
      </c>
      <c r="Z77" t="s">
        <v>300</v>
      </c>
    </row>
    <row r="78" spans="15:27" ht="18.75" customHeight="1" x14ac:dyDescent="0.25">
      <c r="O78" s="89">
        <v>13</v>
      </c>
      <c r="P78" t="s">
        <v>374</v>
      </c>
      <c r="Q78" t="s">
        <v>300</v>
      </c>
      <c r="R78" t="s">
        <v>375</v>
      </c>
      <c r="S78" t="s">
        <v>56</v>
      </c>
      <c r="T78" t="s">
        <v>377</v>
      </c>
      <c r="U78" t="s">
        <v>300</v>
      </c>
      <c r="V78" s="90">
        <v>45839</v>
      </c>
      <c r="W78" s="90">
        <v>46023</v>
      </c>
      <c r="X78" t="s">
        <v>344</v>
      </c>
      <c r="Y78" t="s">
        <v>300</v>
      </c>
      <c r="Z78" t="s">
        <v>300</v>
      </c>
    </row>
    <row r="79" spans="15:27" ht="18.75" customHeight="1" x14ac:dyDescent="0.25">
      <c r="O79" s="89">
        <v>26</v>
      </c>
      <c r="P79" t="s">
        <v>374</v>
      </c>
      <c r="Q79" t="s">
        <v>300</v>
      </c>
      <c r="R79" t="s">
        <v>375</v>
      </c>
      <c r="S79" t="s">
        <v>56</v>
      </c>
      <c r="T79" t="s">
        <v>377</v>
      </c>
      <c r="U79" t="s">
        <v>300</v>
      </c>
      <c r="V79" s="90">
        <v>45839</v>
      </c>
      <c r="W79" s="90">
        <v>46023</v>
      </c>
      <c r="X79" t="s">
        <v>344</v>
      </c>
      <c r="Y79" t="s">
        <v>300</v>
      </c>
      <c r="Z79" t="s">
        <v>300</v>
      </c>
    </row>
    <row r="80" spans="15:27" ht="18.75" customHeight="1" x14ac:dyDescent="0.25">
      <c r="O80" s="89">
        <v>57</v>
      </c>
      <c r="P80" t="s">
        <v>374</v>
      </c>
      <c r="Q80" t="s">
        <v>300</v>
      </c>
      <c r="R80" t="s">
        <v>375</v>
      </c>
      <c r="S80" t="s">
        <v>56</v>
      </c>
      <c r="T80" t="s">
        <v>377</v>
      </c>
      <c r="U80" t="s">
        <v>300</v>
      </c>
      <c r="V80" s="90">
        <v>45839</v>
      </c>
      <c r="W80" s="90">
        <v>46023</v>
      </c>
      <c r="X80" t="s">
        <v>344</v>
      </c>
      <c r="Y80" t="s">
        <v>300</v>
      </c>
      <c r="Z80" t="s">
        <v>300</v>
      </c>
    </row>
    <row r="81" spans="15:27" ht="18.75" customHeight="1" x14ac:dyDescent="0.25">
      <c r="O81" s="89">
        <v>58</v>
      </c>
      <c r="P81" t="s">
        <v>374</v>
      </c>
      <c r="Q81" t="s">
        <v>300</v>
      </c>
      <c r="R81" t="s">
        <v>375</v>
      </c>
      <c r="S81" t="s">
        <v>56</v>
      </c>
      <c r="T81" t="s">
        <v>377</v>
      </c>
      <c r="U81" t="s">
        <v>300</v>
      </c>
      <c r="V81" s="90">
        <v>45839</v>
      </c>
      <c r="W81" s="90">
        <v>46023</v>
      </c>
      <c r="X81" t="s">
        <v>344</v>
      </c>
      <c r="Y81" t="s">
        <v>300</v>
      </c>
      <c r="Z81" t="s">
        <v>300</v>
      </c>
    </row>
    <row r="82" spans="15:27" ht="18.75" customHeight="1" x14ac:dyDescent="0.25">
      <c r="O82" s="89">
        <v>8</v>
      </c>
      <c r="P82" t="s">
        <v>378</v>
      </c>
      <c r="Q82" t="s">
        <v>300</v>
      </c>
      <c r="R82" t="s">
        <v>379</v>
      </c>
      <c r="S82" t="s">
        <v>48</v>
      </c>
      <c r="T82" t="s">
        <v>381</v>
      </c>
      <c r="U82" t="s">
        <v>300</v>
      </c>
      <c r="V82" s="90">
        <v>45775</v>
      </c>
      <c r="W82" s="90">
        <v>45870</v>
      </c>
      <c r="X82" t="s">
        <v>382</v>
      </c>
      <c r="Y82" t="s">
        <v>300</v>
      </c>
      <c r="Z82" t="s">
        <v>300</v>
      </c>
      <c r="AA82" t="s">
        <v>332</v>
      </c>
    </row>
    <row r="83" spans="15:27" ht="18.75" customHeight="1" x14ac:dyDescent="0.25">
      <c r="O83" s="89">
        <v>51</v>
      </c>
      <c r="P83" t="s">
        <v>378</v>
      </c>
      <c r="Q83" t="s">
        <v>300</v>
      </c>
      <c r="R83" t="s">
        <v>379</v>
      </c>
      <c r="S83" t="s">
        <v>48</v>
      </c>
      <c r="T83" t="s">
        <v>381</v>
      </c>
      <c r="U83" t="s">
        <v>300</v>
      </c>
      <c r="V83" s="90">
        <v>45775</v>
      </c>
      <c r="W83" s="90">
        <v>45870</v>
      </c>
      <c r="X83" t="s">
        <v>382</v>
      </c>
      <c r="Y83" t="s">
        <v>300</v>
      </c>
      <c r="Z83" t="s">
        <v>300</v>
      </c>
      <c r="AA83" t="s">
        <v>332</v>
      </c>
    </row>
    <row r="84" spans="15:27" ht="18.75" customHeight="1" x14ac:dyDescent="0.25">
      <c r="O84" s="89">
        <v>57</v>
      </c>
      <c r="P84" t="s">
        <v>378</v>
      </c>
      <c r="Q84" t="s">
        <v>300</v>
      </c>
      <c r="R84" t="s">
        <v>379</v>
      </c>
      <c r="S84" t="s">
        <v>48</v>
      </c>
      <c r="T84" t="s">
        <v>381</v>
      </c>
      <c r="U84" t="s">
        <v>300</v>
      </c>
      <c r="V84" s="90">
        <v>45775</v>
      </c>
      <c r="W84" s="90">
        <v>45870</v>
      </c>
      <c r="X84" t="s">
        <v>382</v>
      </c>
      <c r="Y84" t="s">
        <v>300</v>
      </c>
      <c r="Z84" t="s">
        <v>300</v>
      </c>
      <c r="AA84" t="s">
        <v>332</v>
      </c>
    </row>
    <row r="85" spans="15:27" ht="18.75" customHeight="1" x14ac:dyDescent="0.25">
      <c r="O85" s="89">
        <v>51</v>
      </c>
      <c r="P85" t="s">
        <v>416</v>
      </c>
      <c r="Q85" t="s">
        <v>388</v>
      </c>
      <c r="R85" t="s">
        <v>387</v>
      </c>
      <c r="S85" t="s">
        <v>68</v>
      </c>
      <c r="T85">
        <v>1</v>
      </c>
      <c r="U85" t="s">
        <v>341</v>
      </c>
      <c r="W85" t="s">
        <v>389</v>
      </c>
      <c r="X85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6499B-1912-4F7B-9D2F-41EF787505DB}">
  <sheetPr codeName="Planilha9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G27" sqref="G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001-SOLAR</v>
      </c>
      <c r="E1" s="217"/>
      <c r="F1" s="36">
        <v>1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DOM PEDRO I 3339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001-Solar- Endereço: Avenida Dom Pedro I 3339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 s="2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Controle'!B:B,TV_1!F$1,'Planilha de Controle'!H:H,TV_1!B4,'Planilha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 s="23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Controle'!B:B,TV_1!F$1,'Planilha de Controle'!H:H,TV_1!B5,'Planilha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 s="23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Controle'!B:B,TV_1!F$1,'Planilha de Controle'!H:H,TV_1!B6,'Planilha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 s="23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Controle'!B:B,TV_1!F$1,'Planilha de Controle'!H:H,TV_1!B7,'Planilha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 s="23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Controle'!B:B,TV_1!F$1,'Planilha de Controle'!H:H,TV_1!B8,'Planilha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  <c r="CD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Controle'!B:B,TV_1!F$1,'Planilha de Controle'!H:H,TV_1!B9,'Planilha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  <c r="CD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Controle'!B:B,TV_1!F$1,'Planilha de Controle'!H:H,TV_1!B10,'Planilha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  <c r="CD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Controle'!B:B,TV_1!F$1,'Planilha de Controle'!H:H,TV_1!B11,'Planilha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  <c r="CD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Controle'!B:B,TV_1!F$1,'Planilha de Controle'!H:H,TV_1!B12,'Planilha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  <c r="CD12" s="73"/>
    </row>
    <row r="13" spans="2:82" ht="20.100000000000001" customHeight="1" x14ac:dyDescent="0.25">
      <c r="B13" s="26" t="s">
        <v>56</v>
      </c>
      <c r="C13" s="27">
        <v>0</v>
      </c>
      <c r="D13" s="27">
        <f ca="1">SUMIFS('Planilha de Controle'!J:J,'Planilha de Controle'!B:B,TV_1!F$1,'Planilha de Controle'!H:H,TV_1!B13,'Planilha de Controle'!N:N,"Ativo")</f>
        <v>0</v>
      </c>
      <c r="E13" s="27">
        <f t="shared" ca="1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  <c r="CD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Controle'!B:B,TV_1!F$1,'Planilha de Controle'!H:H,TV_1!B14,'Planilha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  <c r="CD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Controle'!B:B,TV_1!F$1,'Planilha de Controle'!H:H,TV_1!B15,'Planilha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  <c r="CD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Controle'!B:B,TV_1!F$1,'Planilha de Controle'!H:H,TV_1!B16,'Planilha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  <c r="CD16" s="73"/>
    </row>
    <row r="17" spans="2:82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Controle'!B:B,TV_1!F$1,'Planilha de Controle'!H:H,TV_1!B17,'Planilha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  <c r="CD17" s="73"/>
    </row>
    <row r="18" spans="2:82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Controle'!B:B,TV_1!F$1,'Planilha de Controle'!H:H,TV_1!B18,'Planilha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  <c r="CD18" s="73"/>
    </row>
    <row r="19" spans="2:82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Controle'!B:B,TV_1!F$1,'Planilha de Controle'!H:H,TV_1!B19,'Planilha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  <c r="CD19" s="73"/>
    </row>
    <row r="20" spans="2:82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Controle'!B:B,TV_1!F$1,'Planilha de Controle'!H:H,TV_1!B20,'Planilha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  <c r="CD20" s="73"/>
    </row>
    <row r="21" spans="2:82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Controle'!B:B,TV_1!F$1,'Planilha de Controle'!H:H,TV_1!B21,'Planilha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  <c r="CD21" s="73"/>
    </row>
    <row r="22" spans="2:82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Controle'!B:B,TV_1!F$1,'Planilha de Controle'!H:H,TV_1!B22,'Planilha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  <c r="CD22" s="73"/>
    </row>
    <row r="23" spans="2:82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Controle'!B:B,TV_1!F$1,'Planilha de Controle'!H:H,TV_1!B23,'Planilha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  <c r="CD23" s="73"/>
    </row>
    <row r="24" spans="2:82" ht="18" customHeight="1" x14ac:dyDescent="0.25">
      <c r="B24" s="26" t="s">
        <v>285</v>
      </c>
      <c r="C24" s="27">
        <v>0</v>
      </c>
      <c r="D24" s="27">
        <f>SUMIFS('Planilha de Controle'!J:J,'Planilha de Controle'!B:B,TV_1!F$1,'Planilha de Controle'!H:H,TV_1!B24,'Planilha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  <c r="CD24" s="73"/>
    </row>
    <row r="25" spans="2:82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  <c r="CD25" s="73"/>
    </row>
    <row r="26" spans="2:82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  <c r="CD26" s="73"/>
    </row>
    <row r="27" spans="2:82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  <c r="CD27" s="73"/>
    </row>
    <row r="28" spans="2:82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  <c r="CD28" s="73"/>
    </row>
    <row r="29" spans="2:82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  <c r="CD29" s="73"/>
    </row>
    <row r="30" spans="2:82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  <c r="CD30" s="73"/>
    </row>
    <row r="31" spans="2:82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  <c r="CD31" s="73"/>
    </row>
    <row r="32" spans="2:82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  <c r="CD32" s="73"/>
    </row>
    <row r="33" spans="69:82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  <c r="CD33" s="73"/>
    </row>
    <row r="34" spans="69:82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  <c r="CD34" s="73"/>
    </row>
    <row r="35" spans="69:82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  <c r="CD35" s="73"/>
    </row>
    <row r="36" spans="69:82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  <c r="CD36" s="73"/>
    </row>
    <row r="37" spans="69:82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  <c r="CD37" s="73"/>
    </row>
    <row r="38" spans="69:82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  <c r="CD38" s="73"/>
    </row>
    <row r="39" spans="69:82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  <c r="CD39" s="73"/>
    </row>
    <row r="40" spans="69:82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  <c r="CD40" s="73"/>
    </row>
    <row r="41" spans="69:82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  <c r="CD41" s="73"/>
    </row>
    <row r="42" spans="69:82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  <c r="CD42" s="73"/>
    </row>
    <row r="43" spans="69:82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  <c r="CD43" s="73"/>
    </row>
    <row r="44" spans="69:82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  <c r="CD44" s="73"/>
    </row>
    <row r="45" spans="69:82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  <c r="CD45" s="73"/>
    </row>
    <row r="46" spans="69:82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  <c r="CD46" s="73"/>
    </row>
    <row r="47" spans="69:82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  <c r="CD47" s="73"/>
    </row>
    <row r="48" spans="69:82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  <c r="CD48" s="73"/>
    </row>
    <row r="49" spans="69:82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  <c r="CD49" s="73"/>
    </row>
    <row r="50" spans="69:82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  <c r="CD50" s="73"/>
    </row>
    <row r="51" spans="69:82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  <c r="CD51" s="73"/>
    </row>
    <row r="52" spans="69:82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  <c r="CD52" s="73"/>
    </row>
    <row r="53" spans="69:82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  <c r="CD53" s="73"/>
    </row>
    <row r="54" spans="69:82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  <c r="CD54" s="73"/>
    </row>
    <row r="55" spans="69:82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  <c r="CD55" s="73"/>
    </row>
    <row r="56" spans="69:82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  <c r="CD56" s="73"/>
    </row>
    <row r="57" spans="69:82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  <c r="CD57" s="73"/>
    </row>
    <row r="58" spans="69:82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  <c r="CD58" s="73"/>
    </row>
    <row r="59" spans="69:82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  <c r="CD59" s="73"/>
    </row>
    <row r="60" spans="69:82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  <c r="CD60" s="73"/>
    </row>
    <row r="61" spans="69:82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  <c r="CD61" s="73"/>
    </row>
    <row r="62" spans="69:82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  <c r="CD62" s="73"/>
    </row>
    <row r="63" spans="69:82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  <c r="CD63" s="73"/>
    </row>
    <row r="64" spans="69:82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  <c r="CD64" s="73"/>
    </row>
    <row r="65" spans="69:82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  <c r="CD65" s="73"/>
    </row>
    <row r="66" spans="69:82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  <c r="CD66" s="73"/>
    </row>
    <row r="67" spans="69:82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  <c r="CD67" s="73"/>
    </row>
    <row r="68" spans="69:82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  <c r="CD68" s="73"/>
    </row>
    <row r="69" spans="69:82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  <c r="CD69" s="73"/>
    </row>
    <row r="70" spans="69:82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  <c r="CD70" s="73"/>
    </row>
    <row r="71" spans="69:82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  <c r="CD71" s="73"/>
    </row>
    <row r="72" spans="69:82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  <c r="CD72" s="73"/>
    </row>
    <row r="73" spans="69:82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  <c r="CD73" s="73"/>
    </row>
    <row r="74" spans="69:82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  <c r="CD74" s="73"/>
    </row>
    <row r="75" spans="69:82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  <c r="CD75" s="73"/>
    </row>
    <row r="76" spans="69:82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  <c r="CD76" s="73"/>
    </row>
    <row r="77" spans="69:82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  <c r="CD77" s="73"/>
    </row>
    <row r="78" spans="69:82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  <c r="CD78" s="73"/>
    </row>
    <row r="79" spans="69:82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  <c r="CD79" s="73"/>
    </row>
    <row r="80" spans="69:82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  <c r="CD80" s="73"/>
    </row>
    <row r="81" spans="69:82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  <c r="CD81" s="73"/>
    </row>
    <row r="82" spans="69:82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  <c r="CD82" s="73"/>
    </row>
    <row r="83" spans="69:82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  <c r="CD83" s="73"/>
    </row>
    <row r="84" spans="69:82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  <c r="CD84" s="73"/>
    </row>
    <row r="85" spans="69:82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  <c r="CD85" s="73"/>
    </row>
    <row r="86" spans="69:82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  <c r="CD86" s="73"/>
    </row>
    <row r="87" spans="69:82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  <c r="CD87" s="73"/>
    </row>
    <row r="88" spans="69:82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  <c r="CD88" s="73"/>
    </row>
    <row r="89" spans="69:82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  <c r="CD89" s="73"/>
    </row>
    <row r="90" spans="69:82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  <c r="CD90" s="73"/>
    </row>
    <row r="91" spans="69:82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  <c r="CD91" s="73"/>
    </row>
    <row r="92" spans="69:82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  <c r="CD92" s="73"/>
    </row>
    <row r="93" spans="69:82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  <c r="CD93" s="73"/>
    </row>
    <row r="94" spans="69:82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  <c r="CD94" s="73"/>
    </row>
    <row r="95" spans="69:82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  <c r="CD95" s="73"/>
    </row>
    <row r="96" spans="69:82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  <c r="CD96" s="73"/>
    </row>
    <row r="97" spans="69:82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  <c r="CD97" s="73"/>
    </row>
    <row r="98" spans="69:82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  <c r="CD98" s="73"/>
    </row>
    <row r="99" spans="69:82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  <c r="CD99" s="73"/>
    </row>
    <row r="100" spans="69:82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  <c r="CD100" s="73"/>
    </row>
    <row r="101" spans="69:82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  <c r="CD101" s="73"/>
    </row>
    <row r="102" spans="69:82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  <c r="CD102" s="73"/>
    </row>
    <row r="103" spans="69:82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  <c r="CD103" s="73"/>
    </row>
    <row r="104" spans="69:82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  <c r="CD104" s="73"/>
    </row>
    <row r="105" spans="69:82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  <c r="CD105" s="73"/>
    </row>
    <row r="106" spans="69:82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  <c r="CD106" s="73"/>
    </row>
    <row r="107" spans="69:82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  <c r="CD107" s="73"/>
    </row>
    <row r="108" spans="69:82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  <c r="CD108" s="73"/>
    </row>
    <row r="109" spans="69:82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  <c r="CD109" s="73"/>
    </row>
    <row r="110" spans="69:82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  <c r="CD110" s="73"/>
    </row>
    <row r="111" spans="69:82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  <c r="CD111" s="73"/>
    </row>
    <row r="112" spans="69:82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  <c r="CD112" s="73"/>
    </row>
    <row r="113" spans="69:82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  <c r="CD113" s="73"/>
    </row>
    <row r="114" spans="69:82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  <c r="CD114" s="73"/>
    </row>
    <row r="115" spans="69:82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  <c r="CD115" s="73"/>
    </row>
    <row r="116" spans="69:82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  <c r="CD116" s="73"/>
    </row>
    <row r="117" spans="69:82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  <c r="CD117" s="73"/>
    </row>
    <row r="118" spans="69:82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  <c r="CD118" s="73"/>
    </row>
    <row r="119" spans="69:82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  <c r="CD119" s="73"/>
    </row>
    <row r="120" spans="69:82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  <c r="CD120" s="73"/>
    </row>
    <row r="121" spans="69:82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  <c r="CD121" s="73"/>
    </row>
    <row r="122" spans="69:82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  <c r="CD122" s="73"/>
    </row>
    <row r="123" spans="69:82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  <c r="CD123" s="73"/>
    </row>
    <row r="124" spans="69:82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  <c r="CD124" s="73"/>
    </row>
    <row r="125" spans="69:82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  <c r="CD125" s="73"/>
    </row>
    <row r="126" spans="69:82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  <c r="CD126" s="73"/>
    </row>
    <row r="127" spans="69:82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  <c r="CD127" s="73"/>
    </row>
    <row r="128" spans="69:82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  <c r="CD128" s="73"/>
    </row>
    <row r="129" spans="69:82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  <c r="CD129" s="73"/>
    </row>
    <row r="130" spans="69:82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  <c r="CD130" s="73"/>
    </row>
    <row r="131" spans="69:82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  <c r="CD131" s="73"/>
    </row>
    <row r="132" spans="69:82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  <c r="CD132" s="73"/>
    </row>
    <row r="133" spans="69:82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  <c r="CD133" s="73"/>
    </row>
    <row r="134" spans="69:82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  <c r="CD134" s="73"/>
    </row>
    <row r="135" spans="69:82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  <c r="CD135" s="73"/>
    </row>
    <row r="136" spans="69:82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  <c r="CD136" s="73"/>
    </row>
    <row r="137" spans="69:82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  <c r="CD137" s="73"/>
    </row>
    <row r="138" spans="69:82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  <c r="CD138" s="73"/>
    </row>
    <row r="139" spans="69:82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  <c r="CD139" s="73"/>
    </row>
    <row r="140" spans="69:82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  <c r="CD140" s="73"/>
    </row>
    <row r="141" spans="69:82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  <c r="CD141" s="73"/>
    </row>
    <row r="142" spans="69:82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  <c r="CD142" s="73"/>
    </row>
    <row r="143" spans="69:82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  <c r="CD143" s="73"/>
    </row>
    <row r="144" spans="69:82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  <c r="CD144" s="73"/>
    </row>
    <row r="145" spans="69:82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  <c r="CD145" s="73"/>
    </row>
    <row r="146" spans="69:82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  <c r="CD146" s="73"/>
    </row>
    <row r="147" spans="69:82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  <c r="CD147" s="73"/>
    </row>
    <row r="148" spans="69:82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  <c r="CD148" s="73"/>
    </row>
    <row r="149" spans="69:82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  <c r="CD149" s="73"/>
    </row>
    <row r="150" spans="69:82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  <c r="CD150" s="73"/>
    </row>
    <row r="151" spans="69:82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  <c r="CD151" s="73"/>
    </row>
    <row r="152" spans="69:82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  <c r="CD152" s="73"/>
    </row>
    <row r="153" spans="69:82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  <c r="CD153" s="73"/>
    </row>
    <row r="154" spans="69:82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  <c r="CD154" s="73"/>
    </row>
    <row r="155" spans="69:82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  <c r="CD155" s="73"/>
    </row>
    <row r="156" spans="69:82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  <c r="CD156" s="73"/>
    </row>
    <row r="157" spans="69:82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  <c r="CD157" s="73"/>
    </row>
    <row r="158" spans="69:82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  <c r="CD158" s="73"/>
    </row>
    <row r="159" spans="69:82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  <c r="CD159" s="73"/>
    </row>
    <row r="160" spans="69:82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  <c r="CD160" s="73"/>
    </row>
    <row r="161" spans="69:82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  <c r="CD161" s="73"/>
    </row>
    <row r="162" spans="69:82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  <c r="CD162" s="73"/>
    </row>
    <row r="163" spans="69:82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  <c r="CD163" s="73"/>
    </row>
    <row r="164" spans="69:82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  <c r="CD164" s="73"/>
    </row>
    <row r="165" spans="69:82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  <c r="CD165" s="73"/>
    </row>
    <row r="166" spans="69:82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  <c r="CD166" s="73"/>
    </row>
    <row r="167" spans="69:82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  <c r="CD167" s="73"/>
    </row>
    <row r="168" spans="69:82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  <c r="CD168" s="73"/>
    </row>
    <row r="169" spans="69:82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  <c r="CD169" s="73"/>
    </row>
    <row r="170" spans="69:82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  <c r="CD170" s="73"/>
    </row>
    <row r="171" spans="69:82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  <c r="CD171" s="73"/>
    </row>
    <row r="172" spans="69:82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  <c r="CD172" s="73"/>
    </row>
    <row r="173" spans="69:82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  <c r="CD173" s="73"/>
    </row>
    <row r="174" spans="69:82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  <c r="CD174" s="73"/>
    </row>
    <row r="175" spans="69:82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  <c r="CD175" s="73"/>
    </row>
    <row r="176" spans="69:82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  <c r="CD176" s="73"/>
    </row>
    <row r="177" spans="69:82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  <c r="CD177" s="73"/>
    </row>
    <row r="178" spans="69:82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  <c r="CD178" s="73"/>
    </row>
    <row r="179" spans="69:82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  <c r="CD179" s="73"/>
    </row>
    <row r="180" spans="69:82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  <c r="CD180" s="73"/>
    </row>
    <row r="181" spans="69:82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  <c r="CD181" s="73"/>
    </row>
    <row r="182" spans="69:82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  <c r="CD182" s="73"/>
    </row>
    <row r="183" spans="69:82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  <c r="CD183" s="73"/>
    </row>
    <row r="184" spans="69:82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  <c r="CD184" s="73"/>
    </row>
    <row r="185" spans="69:82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  <c r="CD185" s="73"/>
    </row>
    <row r="186" spans="69:82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  <c r="CD186" s="73"/>
    </row>
    <row r="187" spans="69:82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  <c r="CD187" s="73"/>
    </row>
    <row r="188" spans="69:82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  <c r="CD188" s="73"/>
    </row>
    <row r="189" spans="69:82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  <c r="CD189" s="73"/>
    </row>
    <row r="190" spans="69:82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  <c r="CD190" s="73"/>
    </row>
    <row r="191" spans="69:82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  <c r="CD191" s="73"/>
    </row>
    <row r="192" spans="69:82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  <c r="CD192" s="73"/>
    </row>
    <row r="193" spans="69:82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  <c r="CD193" s="73"/>
    </row>
    <row r="194" spans="69:82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  <c r="CD194" s="73"/>
    </row>
    <row r="195" spans="69:82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  <c r="CD195" s="73"/>
    </row>
    <row r="196" spans="69:82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  <c r="CD196" s="73"/>
    </row>
    <row r="197" spans="69:82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  <c r="CD197" s="73"/>
    </row>
    <row r="198" spans="69:82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  <c r="CD198" s="73"/>
    </row>
    <row r="199" spans="69:82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  <c r="CD199" s="73"/>
    </row>
    <row r="200" spans="69:82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  <c r="CD200" s="73"/>
    </row>
    <row r="201" spans="69:82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  <c r="CD201" s="73"/>
    </row>
    <row r="202" spans="69:82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  <c r="CD202" s="73"/>
    </row>
    <row r="203" spans="69:82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  <c r="CD203" s="73"/>
    </row>
    <row r="204" spans="69:82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  <c r="CD204" s="73"/>
    </row>
    <row r="205" spans="69:82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  <c r="CD205" s="73"/>
    </row>
    <row r="206" spans="69:82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  <c r="CD206" s="73"/>
    </row>
    <row r="207" spans="69:82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  <c r="CD207" s="73"/>
    </row>
    <row r="208" spans="69:82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  <c r="CD208" s="73"/>
    </row>
    <row r="209" spans="69:82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  <c r="CD209" s="73"/>
    </row>
    <row r="210" spans="69:82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  <c r="CD210" s="73"/>
    </row>
    <row r="211" spans="69:82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  <c r="CD211" s="73"/>
    </row>
    <row r="212" spans="69:82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  <c r="CD212" s="73"/>
    </row>
    <row r="213" spans="69:82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  <c r="CD213" s="73"/>
    </row>
    <row r="214" spans="69:82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  <c r="CD214" s="73"/>
    </row>
    <row r="215" spans="69:82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  <c r="CD215" s="73"/>
    </row>
    <row r="216" spans="69:82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  <c r="CD216" s="73"/>
    </row>
    <row r="217" spans="69:82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  <c r="CD217" s="73"/>
    </row>
    <row r="218" spans="69:82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  <c r="CD218" s="73"/>
    </row>
    <row r="219" spans="69:82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  <c r="CD219" s="73"/>
    </row>
    <row r="220" spans="69:82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  <c r="CD220" s="73"/>
    </row>
    <row r="221" spans="69:82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  <c r="CD221" s="73"/>
    </row>
    <row r="222" spans="69:82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  <c r="CD222" s="73"/>
    </row>
    <row r="223" spans="69:82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  <c r="CD223" s="73"/>
    </row>
    <row r="224" spans="69:82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  <c r="CD224" s="73"/>
    </row>
    <row r="225" spans="69:82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  <c r="CD225" s="73"/>
    </row>
    <row r="226" spans="69:82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  <c r="CD226" s="73"/>
    </row>
    <row r="227" spans="69:82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2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2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D103-6F4A-47C2-A8B7-B79FB994394F}">
  <sheetPr codeName="Planilha10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3" sqref="A3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002-MOGI 1 MOD</v>
      </c>
      <c r="E1" s="217"/>
      <c r="F1" s="36">
        <v>2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PRESIDENTE GETULIO VARGAS 572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002-Mogi 1 Mod- Endereço: Rua Presidente Getulio Vargas 572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 s="2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Controle'!B:B,TV_2!F$1,'Planilha de Controle'!H:H,TV_2!B4,'Planilha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 s="23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Controle'!B:B,TV_2!F$1,'Planilha de Controle'!H:H,TV_2!B5,'Planilha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 s="23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Controle'!B:B,TV_2!F$1,'Planilha de Controle'!H:H,TV_2!B6,'Planilha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 s="23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Controle'!B:B,TV_2!F$1,'Planilha de Controle'!H:H,TV_2!B7,'Planilha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 s="23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Controle'!B:B,TV_2!F$1,'Planilha de Controle'!H:H,TV_2!B8,'Planilha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  <c r="CD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Controle'!B:B,TV_2!F$1,'Planilha de Controle'!H:H,TV_2!B9,'Planilha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  <c r="CD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Controle'!B:B,TV_2!F$1,'Planilha de Controle'!H:H,TV_2!B10,'Planilha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  <c r="CD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Controle'!B:B,TV_2!F$1,'Planilha de Controle'!H:H,TV_2!B11,'Planilha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  <c r="CD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Controle'!B:B,TV_2!F$1,'Planilha de Controle'!H:H,TV_2!B12,'Planilha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  <c r="CD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Controle'!B:B,TV_2!F$1,'Planilha de Controle'!H:H,TV_2!B13,'Planilha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  <c r="CD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Controle'!B:B,TV_2!F$1,'Planilha de Controle'!H:H,TV_2!B14,'Planilha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  <c r="CD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Controle'!B:B,TV_2!F$1,'Planilha de Controle'!H:H,TV_2!B15,'Planilha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  <c r="CD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Controle'!B:B,TV_2!F$1,'Planilha de Controle'!H:H,TV_2!B16,'Planilha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  <c r="CD16" s="73"/>
    </row>
    <row r="17" spans="2:82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Controle'!B:B,TV_2!F$1,'Planilha de Controle'!H:H,TV_2!B17,'Planilha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  <c r="CD17" s="73"/>
    </row>
    <row r="18" spans="2:82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Controle'!B:B,TV_2!F$1,'Planilha de Controle'!H:H,TV_2!B18,'Planilha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  <c r="CD18" s="73"/>
    </row>
    <row r="19" spans="2:82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Controle'!B:B,TV_2!F$1,'Planilha de Controle'!H:H,TV_2!B19,'Planilha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  <c r="CD19" s="73"/>
    </row>
    <row r="20" spans="2:82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Controle'!B:B,TV_2!F$1,'Planilha de Controle'!H:H,TV_2!B20,'Planilha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  <c r="CD20" s="73"/>
    </row>
    <row r="21" spans="2:82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Controle'!B:B,TV_2!F$1,'Planilha de Controle'!H:H,TV_2!B21,'Planilha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  <c r="CD21" s="73"/>
    </row>
    <row r="22" spans="2:82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Controle'!B:B,TV_2!F$1,'Planilha de Controle'!H:H,TV_2!B22,'Planilha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  <c r="CD22" s="73"/>
    </row>
    <row r="23" spans="2:82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Controle'!B:B,TV_2!F$1,'Planilha de Controle'!H:H,TV_2!B23,'Planilha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  <c r="CD23" s="73"/>
    </row>
    <row r="24" spans="2:82" ht="18" customHeight="1" x14ac:dyDescent="0.25">
      <c r="B24" s="26" t="s">
        <v>285</v>
      </c>
      <c r="C24" s="27">
        <v>0</v>
      </c>
      <c r="D24" s="27">
        <f>SUMIFS('Planilha de Controle'!J:J,'Planilha de Controle'!B:B,TV_2!F$1,'Planilha de Controle'!H:H,TV_2!B24,'Planilha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  <c r="CD24" s="73"/>
    </row>
    <row r="25" spans="2:82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  <c r="CD25" s="73"/>
    </row>
    <row r="26" spans="2:82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  <c r="CD26" s="73"/>
    </row>
    <row r="27" spans="2:82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  <c r="CD27" s="73"/>
    </row>
    <row r="28" spans="2:82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  <c r="CD28" s="73"/>
    </row>
    <row r="29" spans="2:82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  <c r="CD29" s="73"/>
    </row>
    <row r="30" spans="2:82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  <c r="CD30" s="73"/>
    </row>
    <row r="31" spans="2:82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  <c r="CD31" s="73"/>
    </row>
    <row r="32" spans="2:82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  <c r="CD32" s="73"/>
    </row>
    <row r="33" spans="69:82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  <c r="CD33" s="73"/>
    </row>
    <row r="34" spans="69:82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  <c r="CD34" s="73"/>
    </row>
    <row r="35" spans="69:82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  <c r="CD35" s="73"/>
    </row>
    <row r="36" spans="69:82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  <c r="CD36" s="73"/>
    </row>
    <row r="37" spans="69:82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  <c r="CD37" s="73"/>
    </row>
    <row r="38" spans="69:82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  <c r="CD38" s="73"/>
    </row>
    <row r="39" spans="69:82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  <c r="CD39" s="73"/>
    </row>
    <row r="40" spans="69:82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  <c r="CD40" s="73"/>
    </row>
    <row r="41" spans="69:82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  <c r="CD41" s="73"/>
    </row>
    <row r="42" spans="69:82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  <c r="CD42" s="73"/>
    </row>
    <row r="43" spans="69:82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  <c r="CD43" s="73"/>
    </row>
    <row r="44" spans="69:82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  <c r="CD44" s="73"/>
    </row>
    <row r="45" spans="69:82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  <c r="CD45" s="73"/>
    </row>
    <row r="46" spans="69:82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  <c r="CD46" s="73"/>
    </row>
    <row r="47" spans="69:82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  <c r="CD47" s="73"/>
    </row>
    <row r="48" spans="69:82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  <c r="CD48" s="73"/>
    </row>
    <row r="49" spans="69:82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  <c r="CD49" s="73"/>
    </row>
    <row r="50" spans="69:82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  <c r="CD50" s="73"/>
    </row>
    <row r="51" spans="69:82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  <c r="CD51" s="73"/>
    </row>
    <row r="52" spans="69:82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  <c r="CD52" s="73"/>
    </row>
    <row r="53" spans="69:82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  <c r="CD53" s="73"/>
    </row>
    <row r="54" spans="69:82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  <c r="CD54" s="73"/>
    </row>
    <row r="55" spans="69:82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  <c r="CD55" s="73"/>
    </row>
    <row r="56" spans="69:82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  <c r="CD56" s="73"/>
    </row>
    <row r="57" spans="69:82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  <c r="CD57" s="73"/>
    </row>
    <row r="58" spans="69:82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  <c r="CD58" s="73"/>
    </row>
    <row r="59" spans="69:82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  <c r="CD59" s="73"/>
    </row>
    <row r="60" spans="69:82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  <c r="CD60" s="73"/>
    </row>
    <row r="61" spans="69:82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  <c r="CD61" s="73"/>
    </row>
    <row r="62" spans="69:82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  <c r="CD62" s="73"/>
    </row>
    <row r="63" spans="69:82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  <c r="CD63" s="73"/>
    </row>
    <row r="64" spans="69:82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  <c r="CD64" s="73"/>
    </row>
    <row r="65" spans="69:82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  <c r="CD65" s="73"/>
    </row>
    <row r="66" spans="69:82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  <c r="CD66" s="73"/>
    </row>
    <row r="67" spans="69:82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  <c r="CD67" s="73"/>
    </row>
    <row r="68" spans="69:82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  <c r="CD68" s="73"/>
    </row>
    <row r="69" spans="69:82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  <c r="CD69" s="73"/>
    </row>
    <row r="70" spans="69:82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  <c r="CD70" s="73"/>
    </row>
    <row r="71" spans="69:82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  <c r="CD71" s="73"/>
    </row>
    <row r="72" spans="69:82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  <c r="CD72" s="73"/>
    </row>
    <row r="73" spans="69:82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  <c r="CD73" s="73"/>
    </row>
    <row r="74" spans="69:82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  <c r="CD74" s="73"/>
    </row>
    <row r="75" spans="69:82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  <c r="CD75" s="73"/>
    </row>
    <row r="76" spans="69:82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  <c r="CD76" s="73"/>
    </row>
    <row r="77" spans="69:82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  <c r="CD77" s="73"/>
    </row>
    <row r="78" spans="69:82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  <c r="CD78" s="73"/>
    </row>
    <row r="79" spans="69:82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  <c r="CD79" s="73"/>
    </row>
    <row r="80" spans="69:82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  <c r="CD80" s="73"/>
    </row>
    <row r="81" spans="69:82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  <c r="CD81" s="73"/>
    </row>
    <row r="82" spans="69:82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  <c r="CD82" s="73"/>
    </row>
    <row r="83" spans="69:82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  <c r="CD83" s="73"/>
    </row>
    <row r="84" spans="69:82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  <c r="CD84" s="73"/>
    </row>
    <row r="85" spans="69:82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  <c r="CD85" s="73"/>
    </row>
    <row r="86" spans="69:82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  <c r="CD86" s="73"/>
    </row>
    <row r="87" spans="69:82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  <c r="CD87" s="73"/>
    </row>
    <row r="88" spans="69:82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  <c r="CD88" s="73"/>
    </row>
    <row r="89" spans="69:82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  <c r="CD89" s="73"/>
    </row>
    <row r="90" spans="69:82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  <c r="CD90" s="73"/>
    </row>
    <row r="91" spans="69:82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  <c r="CD91" s="73"/>
    </row>
    <row r="92" spans="69:82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  <c r="CD92" s="73"/>
    </row>
    <row r="93" spans="69:82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  <c r="CD93" s="73"/>
    </row>
    <row r="94" spans="69:82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  <c r="CD94" s="73"/>
    </row>
    <row r="95" spans="69:82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  <c r="CD95" s="73"/>
    </row>
    <row r="96" spans="69:82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  <c r="CD96" s="73"/>
    </row>
    <row r="97" spans="69:82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  <c r="CD97" s="73"/>
    </row>
    <row r="98" spans="69:82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  <c r="CD98" s="73"/>
    </row>
    <row r="99" spans="69:82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  <c r="CD99" s="73"/>
    </row>
    <row r="100" spans="69:82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  <c r="CD100" s="73"/>
    </row>
    <row r="101" spans="69:82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  <c r="CD101" s="73"/>
    </row>
    <row r="102" spans="69:82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  <c r="CD102" s="73"/>
    </row>
    <row r="103" spans="69:82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  <c r="CD103" s="73"/>
    </row>
    <row r="104" spans="69:82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  <c r="CD104" s="73"/>
    </row>
    <row r="105" spans="69:82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  <c r="CD105" s="73"/>
    </row>
    <row r="106" spans="69:82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  <c r="CD106" s="73"/>
    </row>
    <row r="107" spans="69:82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  <c r="CD107" s="73"/>
    </row>
    <row r="108" spans="69:82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  <c r="CD108" s="73"/>
    </row>
    <row r="109" spans="69:82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  <c r="CD109" s="73"/>
    </row>
    <row r="110" spans="69:82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  <c r="CD110" s="73"/>
    </row>
    <row r="111" spans="69:82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  <c r="CD111" s="73"/>
    </row>
    <row r="112" spans="69:82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  <c r="CD112" s="73"/>
    </row>
    <row r="113" spans="69:82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  <c r="CD113" s="73"/>
    </row>
    <row r="114" spans="69:82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  <c r="CD114" s="73"/>
    </row>
    <row r="115" spans="69:82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  <c r="CD115" s="73"/>
    </row>
    <row r="116" spans="69:82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  <c r="CD116" s="73"/>
    </row>
    <row r="117" spans="69:82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  <c r="CD117" s="73"/>
    </row>
    <row r="118" spans="69:82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  <c r="CD118" s="73"/>
    </row>
    <row r="119" spans="69:82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  <c r="CD119" s="73"/>
    </row>
    <row r="120" spans="69:82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  <c r="CD120" s="73"/>
    </row>
    <row r="121" spans="69:82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  <c r="CD121" s="73"/>
    </row>
    <row r="122" spans="69:82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  <c r="CD122" s="73"/>
    </row>
    <row r="123" spans="69:82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  <c r="CD123" s="73"/>
    </row>
    <row r="124" spans="69:82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  <c r="CD124" s="73"/>
    </row>
    <row r="125" spans="69:82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  <c r="CD125" s="73"/>
    </row>
    <row r="126" spans="69:82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  <c r="CD126" s="73"/>
    </row>
    <row r="127" spans="69:82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  <c r="CD127" s="73"/>
    </row>
    <row r="128" spans="69:82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  <c r="CD128" s="73"/>
    </row>
    <row r="129" spans="69:82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  <c r="CD129" s="73"/>
    </row>
    <row r="130" spans="69:82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  <c r="CD130" s="73"/>
    </row>
    <row r="131" spans="69:82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  <c r="CD131" s="73"/>
    </row>
    <row r="132" spans="69:82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  <c r="CD132" s="73"/>
    </row>
    <row r="133" spans="69:82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  <c r="CD133" s="73"/>
    </row>
    <row r="134" spans="69:82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  <c r="CD134" s="73"/>
    </row>
    <row r="135" spans="69:82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  <c r="CD135" s="73"/>
    </row>
    <row r="136" spans="69:82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  <c r="CD136" s="73"/>
    </row>
    <row r="137" spans="69:82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  <c r="CD137" s="73"/>
    </row>
    <row r="138" spans="69:82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  <c r="CD138" s="73"/>
    </row>
    <row r="139" spans="69:82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  <c r="CD139" s="73"/>
    </row>
    <row r="140" spans="69:82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  <c r="CD140" s="73"/>
    </row>
    <row r="141" spans="69:82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  <c r="CD141" s="73"/>
    </row>
    <row r="142" spans="69:82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  <c r="CD142" s="73"/>
    </row>
    <row r="143" spans="69:82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  <c r="CD143" s="73"/>
    </row>
    <row r="144" spans="69:82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  <c r="CD144" s="73"/>
    </row>
    <row r="145" spans="69:82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  <c r="CD145" s="73"/>
    </row>
    <row r="146" spans="69:82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  <c r="CD146" s="73"/>
    </row>
    <row r="147" spans="69:82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  <c r="CD147" s="73"/>
    </row>
    <row r="148" spans="69:82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  <c r="CD148" s="73"/>
    </row>
    <row r="149" spans="69:82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  <c r="CD149" s="73"/>
    </row>
    <row r="150" spans="69:82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  <c r="CD150" s="73"/>
    </row>
    <row r="151" spans="69:82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  <c r="CD151" s="73"/>
    </row>
    <row r="152" spans="69:82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  <c r="CD152" s="73"/>
    </row>
    <row r="153" spans="69:82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  <c r="CD153" s="73"/>
    </row>
    <row r="154" spans="69:82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  <c r="CD154" s="73"/>
    </row>
    <row r="155" spans="69:82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  <c r="CD155" s="73"/>
    </row>
    <row r="156" spans="69:82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  <c r="CD156" s="73"/>
    </row>
    <row r="157" spans="69:82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  <c r="CD157" s="73"/>
    </row>
    <row r="158" spans="69:82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  <c r="CD158" s="73"/>
    </row>
    <row r="159" spans="69:82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  <c r="CD159" s="73"/>
    </row>
    <row r="160" spans="69:82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  <c r="CD160" s="73"/>
    </row>
    <row r="161" spans="69:82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  <c r="CD161" s="73"/>
    </row>
    <row r="162" spans="69:82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  <c r="CD162" s="73"/>
    </row>
    <row r="163" spans="69:82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  <c r="CD163" s="73"/>
    </row>
    <row r="164" spans="69:82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  <c r="CD164" s="73"/>
    </row>
    <row r="165" spans="69:82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  <c r="CD165" s="73"/>
    </row>
    <row r="166" spans="69:82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  <c r="CD166" s="73"/>
    </row>
    <row r="167" spans="69:82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  <c r="CD167" s="73"/>
    </row>
    <row r="168" spans="69:82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  <c r="CD168" s="73"/>
    </row>
    <row r="169" spans="69:82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  <c r="CD169" s="73"/>
    </row>
    <row r="170" spans="69:82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  <c r="CD170" s="73"/>
    </row>
    <row r="171" spans="69:82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  <c r="CD171" s="73"/>
    </row>
    <row r="172" spans="69:82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  <c r="CD172" s="73"/>
    </row>
    <row r="173" spans="69:82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  <c r="CD173" s="73"/>
    </row>
    <row r="174" spans="69:82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  <c r="CD174" s="73"/>
    </row>
    <row r="175" spans="69:82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  <c r="CD175" s="73"/>
    </row>
    <row r="176" spans="69:82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  <c r="CD176" s="73"/>
    </row>
    <row r="177" spans="69:82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  <c r="CD177" s="73"/>
    </row>
    <row r="178" spans="69:82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  <c r="CD178" s="73"/>
    </row>
    <row r="179" spans="69:82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  <c r="CD179" s="73"/>
    </row>
    <row r="180" spans="69:82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  <c r="CD180" s="73"/>
    </row>
    <row r="181" spans="69:82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  <c r="CD181" s="73"/>
    </row>
    <row r="182" spans="69:82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  <c r="CD182" s="73"/>
    </row>
    <row r="183" spans="69:82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  <c r="CD183" s="73"/>
    </row>
    <row r="184" spans="69:82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  <c r="CD184" s="73"/>
    </row>
    <row r="185" spans="69:82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  <c r="CD185" s="73"/>
    </row>
    <row r="186" spans="69:82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  <c r="CD186" s="73"/>
    </row>
    <row r="187" spans="69:82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  <c r="CD187" s="73"/>
    </row>
    <row r="188" spans="69:82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  <c r="CD188" s="73"/>
    </row>
    <row r="189" spans="69:82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  <c r="CD189" s="73"/>
    </row>
    <row r="190" spans="69:82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  <c r="CD190" s="73"/>
    </row>
    <row r="191" spans="69:82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  <c r="CD191" s="73"/>
    </row>
    <row r="192" spans="69:82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  <c r="CD192" s="73"/>
    </row>
    <row r="193" spans="69:82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  <c r="CD193" s="73"/>
    </row>
    <row r="194" spans="69:82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  <c r="CD194" s="73"/>
    </row>
    <row r="195" spans="69:82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  <c r="CD195" s="73"/>
    </row>
    <row r="196" spans="69:82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  <c r="CD196" s="73"/>
    </row>
    <row r="197" spans="69:82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  <c r="CD197" s="73"/>
    </row>
    <row r="198" spans="69:82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  <c r="CD198" s="73"/>
    </row>
    <row r="199" spans="69:82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  <c r="CD199" s="73"/>
    </row>
    <row r="200" spans="69:82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  <c r="CD200" s="73"/>
    </row>
    <row r="201" spans="69:82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  <c r="CD201" s="73"/>
    </row>
    <row r="202" spans="69:82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  <c r="CD202" s="73"/>
    </row>
    <row r="203" spans="69:82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  <c r="CD203" s="73"/>
    </row>
    <row r="204" spans="69:82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  <c r="CD204" s="73"/>
    </row>
    <row r="205" spans="69:82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  <c r="CD205" s="73"/>
    </row>
    <row r="206" spans="69:82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  <c r="CD206" s="73"/>
    </row>
    <row r="207" spans="69:82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  <c r="CD207" s="73"/>
    </row>
    <row r="208" spans="69:82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  <c r="CD208" s="73"/>
    </row>
    <row r="209" spans="69:82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  <c r="CD209" s="73"/>
    </row>
    <row r="210" spans="69:82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  <c r="CD210" s="73"/>
    </row>
    <row r="211" spans="69:82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  <c r="CD211" s="73"/>
    </row>
    <row r="212" spans="69:82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  <c r="CD212" s="73"/>
    </row>
    <row r="213" spans="69:82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  <c r="CD213" s="73"/>
    </row>
    <row r="214" spans="69:82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  <c r="CD214" s="73"/>
    </row>
    <row r="215" spans="69:82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  <c r="CD215" s="73"/>
    </row>
    <row r="216" spans="69:82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  <c r="CD216" s="73"/>
    </row>
    <row r="217" spans="69:82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  <c r="CD217" s="73"/>
    </row>
    <row r="218" spans="69:82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  <c r="CD218" s="73"/>
    </row>
    <row r="219" spans="69:82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  <c r="CD219" s="73"/>
    </row>
    <row r="220" spans="69:82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  <c r="CD220" s="73"/>
    </row>
    <row r="221" spans="69:82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  <c r="CD221" s="73"/>
    </row>
    <row r="222" spans="69:82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  <c r="CD222" s="73"/>
    </row>
    <row r="223" spans="69:82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  <c r="CD223" s="73"/>
    </row>
    <row r="224" spans="69:82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  <c r="CD224" s="73"/>
    </row>
    <row r="225" spans="69:82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  <c r="CD225" s="73"/>
    </row>
    <row r="226" spans="69:82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  <c r="CD226" s="73"/>
    </row>
    <row r="227" spans="69:82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2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2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3013F-F4C1-40B3-9832-16615B05C5A3}">
  <sheetPr codeName="Planilha11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27" sqref="I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003-MADALENA</v>
      </c>
      <c r="E1" s="217"/>
      <c r="F1" s="36">
        <v>3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MANUEL PIMENTEL 300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003-Madalena- Endereço: Avenida Manuel Pimentel 300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 s="2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Controle'!B:B,TV_3!F$1,'Planilha de Controle'!H:H,TV_3!B4,'Planilha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 s="23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Controle'!B:B,TV_3!F$1,'Planilha de Controle'!H:H,TV_3!B5,'Planilha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 s="23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Controle'!B:B,TV_3!F$1,'Planilha de Controle'!H:H,TV_3!B6,'Planilha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 s="23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Controle'!B:B,TV_3!F$1,'Planilha de Controle'!H:H,TV_3!B7,'Planilha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 s="23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Controle'!B:B,TV_3!F$1,'Planilha de Controle'!H:H,TV_3!B8,'Planilha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  <c r="CD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Controle'!B:B,TV_3!F$1,'Planilha de Controle'!H:H,TV_3!B9,'Planilha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  <c r="CD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Controle'!B:B,TV_3!F$1,'Planilha de Controle'!H:H,TV_3!B10,'Planilha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  <c r="CD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Controle'!B:B,TV_3!F$1,'Planilha de Controle'!H:H,TV_3!B11,'Planilha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  <c r="CD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Controle'!B:B,TV_3!F$1,'Planilha de Controle'!H:H,TV_3!B12,'Planilha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  <c r="CD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Controle'!B:B,TV_3!F$1,'Planilha de Controle'!H:H,TV_3!B13,'Planilha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  <c r="CD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Controle'!B:B,TV_3!F$1,'Planilha de Controle'!H:H,TV_3!B14,'Planilha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  <c r="CD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Controle'!B:B,TV_3!F$1,'Planilha de Controle'!H:H,TV_3!B15,'Planilha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  <c r="CD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Controle'!B:B,TV_3!F$1,'Planilha de Controle'!H:H,TV_3!B16,'Planilha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  <c r="CD16" s="73"/>
    </row>
    <row r="17" spans="2:82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Controle'!B:B,TV_3!F$1,'Planilha de Controle'!H:H,TV_3!B17,'Planilha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  <c r="CD17" s="73"/>
    </row>
    <row r="18" spans="2:82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Controle'!B:B,TV_3!F$1,'Planilha de Controle'!H:H,TV_3!B18,'Planilha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  <c r="CD18" s="73"/>
    </row>
    <row r="19" spans="2:82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Controle'!B:B,TV_3!F$1,'Planilha de Controle'!H:H,TV_3!B19,'Planilha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  <c r="CD19" s="73"/>
    </row>
    <row r="20" spans="2:82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Controle'!B:B,TV_3!F$1,'Planilha de Controle'!H:H,TV_3!B20,'Planilha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  <c r="CD20" s="73"/>
    </row>
    <row r="21" spans="2:82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Controle'!B:B,TV_3!F$1,'Planilha de Controle'!H:H,TV_3!B21,'Planilha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  <c r="CD21" s="73"/>
    </row>
    <row r="22" spans="2:82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Controle'!B:B,TV_3!F$1,'Planilha de Controle'!H:H,TV_3!B22,'Planilha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  <c r="CD22" s="73"/>
    </row>
    <row r="23" spans="2:82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Controle'!B:B,TV_3!F$1,'Planilha de Controle'!H:H,TV_3!B23,'Planilha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  <c r="CD23" s="73"/>
    </row>
    <row r="24" spans="2:82" ht="18" customHeight="1" x14ac:dyDescent="0.25">
      <c r="B24" s="26" t="s">
        <v>285</v>
      </c>
      <c r="C24" s="27">
        <v>0</v>
      </c>
      <c r="D24" s="27">
        <f>SUMIFS('Planilha de Controle'!J:J,'Planilha de Controle'!B:B,TV_3!F$1,'Planilha de Controle'!H:H,TV_3!B24,'Planilha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  <c r="CD24" s="73"/>
    </row>
    <row r="25" spans="2:82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  <c r="CD25" s="73"/>
    </row>
    <row r="26" spans="2:82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  <c r="CD26" s="73"/>
    </row>
    <row r="27" spans="2:82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  <c r="CD27" s="73"/>
    </row>
    <row r="28" spans="2:82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  <c r="CD28" s="73"/>
    </row>
    <row r="29" spans="2:82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  <c r="CD29" s="73"/>
    </row>
    <row r="30" spans="2:82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  <c r="CD30" s="73"/>
    </row>
    <row r="31" spans="2:82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  <c r="CD31" s="73"/>
    </row>
    <row r="32" spans="2:82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  <c r="CD32" s="73"/>
    </row>
    <row r="33" spans="69:82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  <c r="CD33" s="73"/>
    </row>
    <row r="34" spans="69:82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  <c r="CD34" s="73"/>
    </row>
    <row r="35" spans="69:82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  <c r="CD35" s="73"/>
    </row>
    <row r="36" spans="69:82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  <c r="CD36" s="73"/>
    </row>
    <row r="37" spans="69:82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  <c r="CD37" s="73"/>
    </row>
    <row r="38" spans="69:82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  <c r="CD38" s="73"/>
    </row>
    <row r="39" spans="69:82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  <c r="CD39" s="73"/>
    </row>
    <row r="40" spans="69:82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  <c r="CD40" s="73"/>
    </row>
    <row r="41" spans="69:82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  <c r="CD41" s="73"/>
    </row>
    <row r="42" spans="69:82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  <c r="CD42" s="73"/>
    </row>
    <row r="43" spans="69:82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  <c r="CD43" s="73"/>
    </row>
    <row r="44" spans="69:82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  <c r="CD44" s="73"/>
    </row>
    <row r="45" spans="69:82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  <c r="CD45" s="73"/>
    </row>
    <row r="46" spans="69:82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  <c r="CD46" s="73"/>
    </row>
    <row r="47" spans="69:82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  <c r="CD47" s="73"/>
    </row>
    <row r="48" spans="69:82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  <c r="CD48" s="73"/>
    </row>
    <row r="49" spans="69:82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  <c r="CD49" s="73"/>
    </row>
    <row r="50" spans="69:82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  <c r="CD50" s="73"/>
    </row>
    <row r="51" spans="69:82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  <c r="CD51" s="73"/>
    </row>
    <row r="52" spans="69:82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  <c r="CD52" s="73"/>
    </row>
    <row r="53" spans="69:82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  <c r="CD53" s="73"/>
    </row>
    <row r="54" spans="69:82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  <c r="CD54" s="73"/>
    </row>
    <row r="55" spans="69:82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  <c r="CD55" s="73"/>
    </row>
    <row r="56" spans="69:82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  <c r="CD56" s="73"/>
    </row>
    <row r="57" spans="69:82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  <c r="CD57" s="73"/>
    </row>
    <row r="58" spans="69:82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  <c r="CD58" s="73"/>
    </row>
    <row r="59" spans="69:82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  <c r="CD59" s="73"/>
    </row>
    <row r="60" spans="69:82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  <c r="CD60" s="73"/>
    </row>
    <row r="61" spans="69:82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  <c r="CD61" s="73"/>
    </row>
    <row r="62" spans="69:82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  <c r="CD62" s="73"/>
    </row>
    <row r="63" spans="69:82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  <c r="CD63" s="73"/>
    </row>
    <row r="64" spans="69:82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  <c r="CD64" s="73"/>
    </row>
    <row r="65" spans="69:82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  <c r="CD65" s="73"/>
    </row>
    <row r="66" spans="69:82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  <c r="CD66" s="73"/>
    </row>
    <row r="67" spans="69:82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  <c r="CD67" s="73"/>
    </row>
    <row r="68" spans="69:82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  <c r="CD68" s="73"/>
    </row>
    <row r="69" spans="69:82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  <c r="CD69" s="73"/>
    </row>
    <row r="70" spans="69:82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  <c r="CD70" s="73"/>
    </row>
    <row r="71" spans="69:82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  <c r="CD71" s="73"/>
    </row>
    <row r="72" spans="69:82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  <c r="CD72" s="73"/>
    </row>
    <row r="73" spans="69:82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  <c r="CD73" s="73"/>
    </row>
    <row r="74" spans="69:82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  <c r="CD74" s="73"/>
    </row>
    <row r="75" spans="69:82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  <c r="CD75" s="73"/>
    </row>
    <row r="76" spans="69:82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  <c r="CD76" s="73"/>
    </row>
    <row r="77" spans="69:82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  <c r="CD77" s="73"/>
    </row>
    <row r="78" spans="69:82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  <c r="CD78" s="73"/>
    </row>
    <row r="79" spans="69:82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  <c r="CD79" s="73"/>
    </row>
    <row r="80" spans="69:82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  <c r="CD80" s="73"/>
    </row>
    <row r="81" spans="69:82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  <c r="CD81" s="73"/>
    </row>
    <row r="82" spans="69:82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  <c r="CD82" s="73"/>
    </row>
    <row r="83" spans="69:82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  <c r="CD83" s="73"/>
    </row>
    <row r="84" spans="69:82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  <c r="CD84" s="73"/>
    </row>
    <row r="85" spans="69:82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  <c r="CD85" s="73"/>
    </row>
    <row r="86" spans="69:82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  <c r="CD86" s="73"/>
    </row>
    <row r="87" spans="69:82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  <c r="CD87" s="73"/>
    </row>
    <row r="88" spans="69:82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  <c r="CD88" s="73"/>
    </row>
    <row r="89" spans="69:82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  <c r="CD89" s="73"/>
    </row>
    <row r="90" spans="69:82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  <c r="CD90" s="73"/>
    </row>
    <row r="91" spans="69:82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  <c r="CD91" s="73"/>
    </row>
    <row r="92" spans="69:82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  <c r="CD92" s="73"/>
    </row>
    <row r="93" spans="69:82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  <c r="CD93" s="73"/>
    </row>
    <row r="94" spans="69:82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  <c r="CD94" s="73"/>
    </row>
    <row r="95" spans="69:82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  <c r="CD95" s="73"/>
    </row>
    <row r="96" spans="69:82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  <c r="CD96" s="73"/>
    </row>
    <row r="97" spans="69:82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  <c r="CD97" s="73"/>
    </row>
    <row r="98" spans="69:82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  <c r="CD98" s="73"/>
    </row>
    <row r="99" spans="69:82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  <c r="CD99" s="73"/>
    </row>
    <row r="100" spans="69:82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  <c r="CD100" s="73"/>
    </row>
    <row r="101" spans="69:82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  <c r="CD101" s="73"/>
    </row>
    <row r="102" spans="69:82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  <c r="CD102" s="73"/>
    </row>
    <row r="103" spans="69:82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  <c r="CD103" s="73"/>
    </row>
    <row r="104" spans="69:82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  <c r="CD104" s="73"/>
    </row>
    <row r="105" spans="69:82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  <c r="CD105" s="73"/>
    </row>
    <row r="106" spans="69:82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  <c r="CD106" s="73"/>
    </row>
    <row r="107" spans="69:82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  <c r="CD107" s="73"/>
    </row>
    <row r="108" spans="69:82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  <c r="CD108" s="73"/>
    </row>
    <row r="109" spans="69:82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  <c r="CD109" s="73"/>
    </row>
    <row r="110" spans="69:82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  <c r="CD110" s="73"/>
    </row>
    <row r="111" spans="69:82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  <c r="CD111" s="73"/>
    </row>
    <row r="112" spans="69:82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  <c r="CD112" s="73"/>
    </row>
    <row r="113" spans="69:82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  <c r="CD113" s="73"/>
    </row>
    <row r="114" spans="69:82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  <c r="CD114" s="73"/>
    </row>
    <row r="115" spans="69:82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  <c r="CD115" s="73"/>
    </row>
    <row r="116" spans="69:82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  <c r="CD116" s="73"/>
    </row>
    <row r="117" spans="69:82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  <c r="CD117" s="73"/>
    </row>
    <row r="118" spans="69:82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  <c r="CD118" s="73"/>
    </row>
    <row r="119" spans="69:82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  <c r="CD119" s="73"/>
    </row>
    <row r="120" spans="69:82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  <c r="CD120" s="73"/>
    </row>
    <row r="121" spans="69:82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  <c r="CD121" s="73"/>
    </row>
    <row r="122" spans="69:82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  <c r="CD122" s="73"/>
    </row>
    <row r="123" spans="69:82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  <c r="CD123" s="73"/>
    </row>
    <row r="124" spans="69:82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  <c r="CD124" s="73"/>
    </row>
    <row r="125" spans="69:82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  <c r="CD125" s="73"/>
    </row>
    <row r="126" spans="69:82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  <c r="CD126" s="73"/>
    </row>
    <row r="127" spans="69:82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  <c r="CD127" s="73"/>
    </row>
    <row r="128" spans="69:82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  <c r="CD128" s="73"/>
    </row>
    <row r="129" spans="69:82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  <c r="CD129" s="73"/>
    </row>
    <row r="130" spans="69:82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  <c r="CD130" s="73"/>
    </row>
    <row r="131" spans="69:82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  <c r="CD131" s="73"/>
    </row>
    <row r="132" spans="69:82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  <c r="CD132" s="73"/>
    </row>
    <row r="133" spans="69:82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  <c r="CD133" s="73"/>
    </row>
    <row r="134" spans="69:82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  <c r="CD134" s="73"/>
    </row>
    <row r="135" spans="69:82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  <c r="CD135" s="73"/>
    </row>
    <row r="136" spans="69:82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  <c r="CD136" s="73"/>
    </row>
    <row r="137" spans="69:82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  <c r="CD137" s="73"/>
    </row>
    <row r="138" spans="69:82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  <c r="CD138" s="73"/>
    </row>
    <row r="139" spans="69:82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  <c r="CD139" s="73"/>
    </row>
    <row r="140" spans="69:82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  <c r="CD140" s="73"/>
    </row>
    <row r="141" spans="69:82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  <c r="CD141" s="73"/>
    </row>
    <row r="142" spans="69:82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  <c r="CD142" s="73"/>
    </row>
    <row r="143" spans="69:82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  <c r="CD143" s="73"/>
    </row>
    <row r="144" spans="69:82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  <c r="CD144" s="73"/>
    </row>
    <row r="145" spans="69:82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  <c r="CD145" s="73"/>
    </row>
    <row r="146" spans="69:82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  <c r="CD146" s="73"/>
    </row>
    <row r="147" spans="69:82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  <c r="CD147" s="73"/>
    </row>
    <row r="148" spans="69:82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  <c r="CD148" s="73"/>
    </row>
    <row r="149" spans="69:82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  <c r="CD149" s="73"/>
    </row>
    <row r="150" spans="69:82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  <c r="CD150" s="73"/>
    </row>
    <row r="151" spans="69:82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  <c r="CD151" s="73"/>
    </row>
    <row r="152" spans="69:82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  <c r="CD152" s="73"/>
    </row>
    <row r="153" spans="69:82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  <c r="CD153" s="73"/>
    </row>
    <row r="154" spans="69:82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  <c r="CD154" s="73"/>
    </row>
    <row r="155" spans="69:82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  <c r="CD155" s="73"/>
    </row>
    <row r="156" spans="69:82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  <c r="CD156" s="73"/>
    </row>
    <row r="157" spans="69:82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  <c r="CD157" s="73"/>
    </row>
    <row r="158" spans="69:82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  <c r="CD158" s="73"/>
    </row>
    <row r="159" spans="69:82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  <c r="CD159" s="73"/>
    </row>
    <row r="160" spans="69:82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  <c r="CD160" s="73"/>
    </row>
    <row r="161" spans="69:82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  <c r="CD161" s="73"/>
    </row>
    <row r="162" spans="69:82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  <c r="CD162" s="73"/>
    </row>
    <row r="163" spans="69:82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  <c r="CD163" s="73"/>
    </row>
    <row r="164" spans="69:82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  <c r="CD164" s="73"/>
    </row>
    <row r="165" spans="69:82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  <c r="CD165" s="73"/>
    </row>
    <row r="166" spans="69:82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  <c r="CD166" s="73"/>
    </row>
    <row r="167" spans="69:82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  <c r="CD167" s="73"/>
    </row>
    <row r="168" spans="69:82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  <c r="CD168" s="73"/>
    </row>
    <row r="169" spans="69:82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  <c r="CD169" s="73"/>
    </row>
    <row r="170" spans="69:82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  <c r="CD170" s="73"/>
    </row>
    <row r="171" spans="69:82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  <c r="CD171" s="73"/>
    </row>
    <row r="172" spans="69:82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  <c r="CD172" s="73"/>
    </row>
    <row r="173" spans="69:82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  <c r="CD173" s="73"/>
    </row>
    <row r="174" spans="69:82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  <c r="CD174" s="73"/>
    </row>
    <row r="175" spans="69:82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  <c r="CD175" s="73"/>
    </row>
    <row r="176" spans="69:82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  <c r="CD176" s="73"/>
    </row>
    <row r="177" spans="69:82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  <c r="CD177" s="73"/>
    </row>
    <row r="178" spans="69:82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  <c r="CD178" s="73"/>
    </row>
    <row r="179" spans="69:82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  <c r="CD179" s="73"/>
    </row>
    <row r="180" spans="69:82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  <c r="CD180" s="73"/>
    </row>
    <row r="181" spans="69:82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  <c r="CD181" s="73"/>
    </row>
    <row r="182" spans="69:82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  <c r="CD182" s="73"/>
    </row>
    <row r="183" spans="69:82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  <c r="CD183" s="73"/>
    </row>
    <row r="184" spans="69:82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  <c r="CD184" s="73"/>
    </row>
    <row r="185" spans="69:82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  <c r="CD185" s="73"/>
    </row>
    <row r="186" spans="69:82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  <c r="CD186" s="73"/>
    </row>
    <row r="187" spans="69:82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  <c r="CD187" s="73"/>
    </row>
    <row r="188" spans="69:82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  <c r="CD188" s="73"/>
    </row>
    <row r="189" spans="69:82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  <c r="CD189" s="73"/>
    </row>
    <row r="190" spans="69:82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  <c r="CD190" s="73"/>
    </row>
    <row r="191" spans="69:82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  <c r="CD191" s="73"/>
    </row>
    <row r="192" spans="69:82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  <c r="CD192" s="73"/>
    </row>
    <row r="193" spans="69:82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  <c r="CD193" s="73"/>
    </row>
    <row r="194" spans="69:82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  <c r="CD194" s="73"/>
    </row>
    <row r="195" spans="69:82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  <c r="CD195" s="73"/>
    </row>
    <row r="196" spans="69:82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  <c r="CD196" s="73"/>
    </row>
    <row r="197" spans="69:82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  <c r="CD197" s="73"/>
    </row>
    <row r="198" spans="69:82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  <c r="CD198" s="73"/>
    </row>
    <row r="199" spans="69:82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  <c r="CD199" s="73"/>
    </row>
    <row r="200" spans="69:82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  <c r="CD200" s="73"/>
    </row>
    <row r="201" spans="69:82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  <c r="CD201" s="73"/>
    </row>
    <row r="202" spans="69:82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  <c r="CD202" s="73"/>
    </row>
    <row r="203" spans="69:82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  <c r="CD203" s="73"/>
    </row>
    <row r="204" spans="69:82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  <c r="CD204" s="73"/>
    </row>
    <row r="205" spans="69:82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  <c r="CD205" s="73"/>
    </row>
    <row r="206" spans="69:82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  <c r="CD206" s="73"/>
    </row>
    <row r="207" spans="69:82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  <c r="CD207" s="73"/>
    </row>
    <row r="208" spans="69:82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  <c r="CD208" s="73"/>
    </row>
    <row r="209" spans="69:82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  <c r="CD209" s="73"/>
    </row>
    <row r="210" spans="69:82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  <c r="CD210" s="73"/>
    </row>
    <row r="211" spans="69:82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  <c r="CD211" s="73"/>
    </row>
    <row r="212" spans="69:82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  <c r="CD212" s="73"/>
    </row>
    <row r="213" spans="69:82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  <c r="CD213" s="73"/>
    </row>
    <row r="214" spans="69:82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  <c r="CD214" s="73"/>
    </row>
    <row r="215" spans="69:82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  <c r="CD215" s="73"/>
    </row>
    <row r="216" spans="69:82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  <c r="CD216" s="73"/>
    </row>
    <row r="217" spans="69:82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  <c r="CD217" s="73"/>
    </row>
    <row r="218" spans="69:82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  <c r="CD218" s="73"/>
    </row>
    <row r="219" spans="69:82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  <c r="CD219" s="73"/>
    </row>
    <row r="220" spans="69:82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  <c r="CD220" s="73"/>
    </row>
    <row r="221" spans="69:82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  <c r="CD221" s="73"/>
    </row>
    <row r="222" spans="69:82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  <c r="CD222" s="73"/>
    </row>
    <row r="223" spans="69:82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  <c r="CD223" s="73"/>
    </row>
    <row r="224" spans="69:82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  <c r="CD224" s="73"/>
    </row>
    <row r="225" spans="69:82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  <c r="CD225" s="73"/>
    </row>
    <row r="226" spans="69:82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  <c r="CD226" s="73"/>
    </row>
    <row r="227" spans="69:82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2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2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D05D7-35BE-48A7-AF81-71F70196FA60}">
  <sheetPr codeName="Planilha12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27" sqref="L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004-GRIMALDI</v>
      </c>
      <c r="E1" s="217"/>
      <c r="F1" s="36">
        <v>4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SAPOPEMBA 8708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004-Grimaldi- Endereço: Avenida Sapopemba 8708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Controle'!B:B,TV_4!F$1,'Planilha de Controle'!H:H,TV_4!B4,'Planilha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Controle'!B:B,TV_4!F$1,'Planilha de Controle'!H:H,TV_4!B5,'Planilha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Controle'!B:B,TV_4!F$1,'Planilha de Controle'!H:H,TV_4!B6,'Planilha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Controle'!B:B,TV_4!F$1,'Planilha de Controle'!H:H,TV_4!B7,'Planilha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Controle'!B:B,TV_4!F$1,'Planilha de Controle'!H:H,TV_4!B8,'Planilha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Controle'!B:B,TV_4!F$1,'Planilha de Controle'!H:H,TV_4!B9,'Planilha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Controle'!B:B,TV_4!F$1,'Planilha de Controle'!H:H,TV_4!B10,'Planilha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Controle'!B:B,TV_4!F$1,'Planilha de Controle'!H:H,TV_4!B11,'Planilha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Controle'!B:B,TV_4!F$1,'Planilha de Controle'!H:H,TV_4!B12,'Planilha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Controle'!B:B,TV_4!F$1,'Planilha de Controle'!H:H,TV_4!B13,'Planilha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Controle'!B:B,TV_4!F$1,'Planilha de Controle'!H:H,TV_4!B14,'Planilha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Controle'!B:B,TV_4!F$1,'Planilha de Controle'!H:H,TV_4!B15,'Planilha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Controle'!B:B,TV_4!F$1,'Planilha de Controle'!H:H,TV_4!B16,'Planilha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Controle'!B:B,TV_4!F$1,'Planilha de Controle'!H:H,TV_4!B17,'Planilha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Controle'!B:B,TV_4!F$1,'Planilha de Controle'!H:H,TV_4!B18,'Planilha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Controle'!B:B,TV_4!F$1,'Planilha de Controle'!H:H,TV_4!B19,'Planilha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Controle'!B:B,TV_4!F$1,'Planilha de Controle'!H:H,TV_4!B20,'Planilha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Controle'!B:B,TV_4!F$1,'Planilha de Controle'!H:H,TV_4!B21,'Planilha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Controle'!B:B,TV_4!F$1,'Planilha de Controle'!H:H,TV_4!B22,'Planilha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Controle'!B:B,TV_4!F$1,'Planilha de Controle'!H:H,TV_4!B23,'Planilha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Controle'!B:B,TV_4!F$1,'Planilha de Controle'!H:H,TV_4!B24,'Planilha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D7369-EDA9-431F-A3CB-B8A384247F6B}">
  <sheetPr codeName="Planilha13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27" sqref="M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e">
        <f>_xlfn.XLOOKUP(F1,Endereços!A:A,Endereços!B:B)</f>
        <v>#N/A</v>
      </c>
      <c r="E1" s="217"/>
      <c r="F1" s="36">
        <v>5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e">
        <f>_xlfn.XLOOKUP(F1,Endereços!A:A,Endereços!H:H)</f>
        <v>#N/A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e">
        <f>"Loja: "&amp;PROPER(D1)&amp;"- Endereço: "&amp;PROPER(H2)</f>
        <v>#N/A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Controle'!B:B,TV_5!F$1,'Planilha de Controle'!H:H,TV_5!B4,'Planilha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Controle'!B:B,TV_5!F$1,'Planilha de Controle'!H:H,TV_5!B5,'Planilha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Controle'!B:B,TV_5!F$1,'Planilha de Controle'!H:H,TV_5!B6,'Planilha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Controle'!B:B,TV_5!F$1,'Planilha de Controle'!H:H,TV_5!B7,'Planilha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Controle'!B:B,TV_5!F$1,'Planilha de Controle'!H:H,TV_5!B8,'Planilha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Controle'!B:B,TV_5!F$1,'Planilha de Controle'!H:H,TV_5!B9,'Planilha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Controle'!B:B,TV_5!F$1,'Planilha de Controle'!H:H,TV_5!B10,'Planilha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Controle'!B:B,TV_5!F$1,'Planilha de Controle'!H:H,TV_5!B11,'Planilha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Controle'!B:B,TV_5!F$1,'Planilha de Controle'!H:H,TV_5!B12,'Planilha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Controle'!B:B,TV_5!F$1,'Planilha de Controle'!H:H,TV_5!B13,'Planilha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Controle'!B:B,TV_5!F$1,'Planilha de Controle'!H:H,TV_5!B14,'Planilha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Controle'!B:B,TV_5!F$1,'Planilha de Controle'!H:H,TV_5!B15,'Planilha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Controle'!B:B,TV_5!F$1,'Planilha de Controle'!H:H,TV_5!B16,'Planilha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Controle'!B:B,TV_5!F$1,'Planilha de Controle'!H:H,TV_5!B17,'Planilha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Controle'!B:B,TV_5!F$1,'Planilha de Controle'!H:H,TV_5!B18,'Planilha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Controle'!B:B,TV_5!F$1,'Planilha de Controle'!H:H,TV_5!B19,'Planilha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Controle'!B:B,TV_5!F$1,'Planilha de Controle'!H:H,TV_5!B20,'Planilha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Controle'!B:B,TV_5!F$1,'Planilha de Controle'!H:H,TV_5!B21,'Planilha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Controle'!B:B,TV_5!F$1,'Planilha de Controle'!H:H,TV_5!B22,'Planilha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Controle'!B:B,TV_5!F$1,'Planilha de Controle'!H:H,TV_5!B23,'Planilha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Controle'!B:B,TV_5!F$1,'Planilha de Controle'!H:H,TV_5!B24,'Planilha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F5F2-F0C7-45D7-B9B7-7C3C8039CAF9}">
  <sheetPr codeName="Planilha14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006-IGUATEMI</v>
      </c>
      <c r="E1" s="217"/>
      <c r="F1" s="36">
        <v>6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RAGUEB CHOHFI 3230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006-Iguatemi- Endereço: Avenida Ragueb Chohfi 3230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Controle'!B:B,TV_6!F$1,'Planilha de Controle'!H:H,TV_6!B4,'Planilha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Controle'!B:B,TV_6!F$1,'Planilha de Controle'!H:H,TV_6!B5,'Planilha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Controle'!B:B,TV_6!F$1,'Planilha de Controle'!H:H,TV_6!B6,'Planilha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Controle'!B:B,TV_6!F$1,'Planilha de Controle'!H:H,TV_6!B7,'Planilha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Controle'!B:B,TV_6!F$1,'Planilha de Controle'!H:H,TV_6!B8,'Planilha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Controle'!B:B,TV_6!F$1,'Planilha de Controle'!H:H,TV_6!B9,'Planilha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Controle'!B:B,TV_6!F$1,'Planilha de Controle'!H:H,TV_6!B10,'Planilha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Controle'!B:B,TV_6!F$1,'Planilha de Controle'!H:H,TV_6!B11,'Planilha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Controle'!B:B,TV_6!F$1,'Planilha de Controle'!H:H,TV_6!B12,'Planilha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Controle'!B:B,TV_6!F$1,'Planilha de Controle'!H:H,TV_6!B13,'Planilha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Controle'!B:B,TV_6!F$1,'Planilha de Controle'!H:H,TV_6!B14,'Planilha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Controle'!B:B,TV_6!F$1,'Planilha de Controle'!H:H,TV_6!B15,'Planilha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Controle'!B:B,TV_6!F$1,'Planilha de Controle'!H:H,TV_6!B16,'Planilha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Controle'!B:B,TV_6!F$1,'Planilha de Controle'!H:H,TV_6!B17,'Planilha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Controle'!B:B,TV_6!F$1,'Planilha de Controle'!H:H,TV_6!B18,'Planilha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Controle'!B:B,TV_6!F$1,'Planilha de Controle'!H:H,TV_6!B19,'Planilha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Controle'!B:B,TV_6!F$1,'Planilha de Controle'!H:H,TV_6!B20,'Planilha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Controle'!B:B,TV_6!F$1,'Planilha de Controle'!H:H,TV_6!B21,'Planilha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Controle'!B:B,TV_6!F$1,'Planilha de Controle'!H:H,TV_6!B22,'Planilha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Controle'!B:B,TV_6!F$1,'Planilha de Controle'!H:H,TV_6!B23,'Planilha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Controle'!B:B,TV_6!F$1,'Planilha de Controle'!H:H,TV_6!B24,'Planilha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7A99C-3399-4115-9086-A41E16217F7A}">
  <sheetPr codeName="Planilha15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Q3" sqref="BQ3:BS5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007-TIBURCIO</v>
      </c>
      <c r="E1" s="217"/>
      <c r="F1" s="36">
        <v>7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TIBURCIO DE SOUSA 3222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007-Tiburcio- Endereço: Rua Tiburcio De Sousa 3222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Controle'!B:B,TV_7!F$1,'Planilha de Controle'!H:H,TV_7!B4,'Planilha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Controle'!B:B,TV_7!F$1,'Planilha de Controle'!H:H,TV_7!B5,'Planilha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Controle'!B:B,TV_7!F$1,'Planilha de Controle'!H:H,TV_7!B6,'Planilha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Controle'!B:B,TV_7!F$1,'Planilha de Controle'!H:H,TV_7!B7,'Planilha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Controle'!B:B,TV_7!F$1,'Planilha de Controle'!H:H,TV_7!B8,'Planilha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Controle'!B:B,TV_7!F$1,'Planilha de Controle'!H:H,TV_7!B9,'Planilha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Controle'!B:B,TV_7!F$1,'Planilha de Controle'!H:H,TV_7!B10,'Planilha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Controle'!B:B,TV_7!F$1,'Planilha de Controle'!H:H,TV_7!B11,'Planilha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Controle'!B:B,TV_7!F$1,'Planilha de Controle'!H:H,TV_7!B12,'Planilha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Controle'!B:B,TV_7!F$1,'Planilha de Controle'!H:H,TV_7!B13,'Planilha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Controle'!B:B,TV_7!F$1,'Planilha de Controle'!H:H,TV_7!B14,'Planilha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Controle'!B:B,TV_7!F$1,'Planilha de Controle'!H:H,TV_7!B15,'Planilha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Controle'!B:B,TV_7!F$1,'Planilha de Controle'!H:H,TV_7!B16,'Planilha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Controle'!B:B,TV_7!F$1,'Planilha de Controle'!H:H,TV_7!B17,'Planilha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Controle'!B:B,TV_7!F$1,'Planilha de Controle'!H:H,TV_7!B18,'Planilha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Controle'!B:B,TV_7!F$1,'Planilha de Controle'!H:H,TV_7!B19,'Planilha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Controle'!B:B,TV_7!F$1,'Planilha de Controle'!H:H,TV_7!B20,'Planilha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Controle'!B:B,TV_7!F$1,'Planilha de Controle'!H:H,TV_7!B21,'Planilha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Controle'!B:B,TV_7!F$1,'Planilha de Controle'!H:H,TV_7!B22,'Planilha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Controle'!B:B,TV_7!F$1,'Planilha de Controle'!H:H,TV_7!B23,'Planilha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Controle'!B:B,TV_7!F$1,'Planilha de Controle'!H:H,TV_7!B24,'Planilha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53887-BD76-4085-9059-C043DAB3C19A}">
  <sheetPr codeName="Planilha3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008-JUREMA</v>
      </c>
      <c r="E1" s="217"/>
      <c r="F1" s="36">
        <v>8</v>
      </c>
      <c r="H1" s="32" t="s">
        <v>436</v>
      </c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JUREMA 1065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008-Jurema- Endereço: Avenida Jurema 1065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 s="23"/>
    </row>
    <row r="4" spans="2:82" ht="20.100000000000001" customHeight="1" x14ac:dyDescent="0.25">
      <c r="B4" s="26" t="s">
        <v>430</v>
      </c>
      <c r="C4" s="27">
        <v>20</v>
      </c>
      <c r="D4" s="27">
        <f ca="1">SUMIFS('Planilha de Controle'!J:J,'Planilha de Controle'!B:B,TV_8!F$1,'Planilha de Controle'!H:H,TV_8!B4,'Planilha de Controle'!N:N,"Ativo")</f>
        <v>0</v>
      </c>
      <c r="E4" s="27">
        <f ca="1">IF(C4-D4&lt;0,0,C4-D4)</f>
        <v>20</v>
      </c>
      <c r="F4" s="30">
        <f t="shared" ref="F4:F24" ca="1" si="0">IF(C4&gt;0,(C4-E4)/C4,100%)</f>
        <v>0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 s="23"/>
    </row>
    <row r="5" spans="2:82" ht="20.100000000000001" customHeight="1" x14ac:dyDescent="0.25">
      <c r="B5" s="26" t="s">
        <v>48</v>
      </c>
      <c r="C5" s="27">
        <v>1</v>
      </c>
      <c r="D5" s="27">
        <f ca="1">SUMIFS('Planilha de Controle'!J:J,'Planilha de Controle'!B:B,TV_8!F$1,'Planilha de Controle'!H:H,TV_8!B5,'Planilha de Controle'!N:N,"Ativo")</f>
        <v>0</v>
      </c>
      <c r="E5" s="27">
        <f ca="1">IF(C5-D5&lt;0,0,C5-D5)</f>
        <v>1</v>
      </c>
      <c r="F5" s="30">
        <f t="shared" ca="1" si="0"/>
        <v>0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 s="23"/>
    </row>
    <row r="6" spans="2:82" ht="20.100000000000001" customHeight="1" x14ac:dyDescent="0.25">
      <c r="B6" s="26" t="s">
        <v>49</v>
      </c>
      <c r="C6" s="27">
        <v>1</v>
      </c>
      <c r="D6" s="27">
        <f>SUMIFS('Planilha de Controle'!J:J,'Planilha de Controle'!B:B,TV_8!F$1,'Planilha de Controle'!H:H,TV_8!B6,'Planilha de Controle'!N:N,"Ativo")</f>
        <v>0</v>
      </c>
      <c r="E6" s="27">
        <f t="shared" ref="E6:E24" si="1">IF(C6-D6&lt;0,0,C6-D6)</f>
        <v>1</v>
      </c>
      <c r="F6" s="30">
        <f t="shared" si="0"/>
        <v>0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 s="23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Controle'!B:B,TV_8!F$1,'Planilha de Controle'!H:H,TV_8!B7,'Planilha de Controle'!N:N,"Ativo")</f>
        <v>0</v>
      </c>
      <c r="E7" s="27">
        <f t="shared" si="1"/>
        <v>0</v>
      </c>
      <c r="F7" s="30">
        <f t="shared" si="0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cm="1">
        <f t="array" ref="BQ7:BQ44">IF(C20=0,"",_xlfn.SEQUENCE(C20,1,1,1))</f>
        <v>1</v>
      </c>
      <c r="BS7" s="23"/>
      <c r="BT7" s="23"/>
      <c r="BU7" s="71" cm="1">
        <f t="array" ref="BU7:BU44">IF(C20=0,"",_xlfn.SEQUENCE(C20,1,1,1))</f>
        <v>1</v>
      </c>
      <c r="BW7" s="23"/>
      <c r="BX7" s="23"/>
      <c r="BY7" s="23"/>
      <c r="BZ7" s="23"/>
      <c r="CA7" s="23"/>
      <c r="CB7" s="23"/>
      <c r="CC7" s="23"/>
      <c r="CD7" s="23"/>
    </row>
    <row r="8" spans="2:82" ht="20.100000000000001" customHeight="1" x14ac:dyDescent="0.25">
      <c r="B8" s="26" t="s">
        <v>51</v>
      </c>
      <c r="C8" s="27">
        <v>1</v>
      </c>
      <c r="D8" s="27">
        <f>SUMIFS('Planilha de Controle'!J:J,'Planilha de Controle'!B:B,TV_8!F$1,'Planilha de Controle'!H:H,TV_8!B8,'Planilha de Controle'!N:N,"Ativo")</f>
        <v>0</v>
      </c>
      <c r="E8" s="27">
        <f t="shared" si="1"/>
        <v>1</v>
      </c>
      <c r="F8" s="30">
        <f t="shared" si="0"/>
        <v>0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>
        <v>2</v>
      </c>
      <c r="BR8" s="23"/>
      <c r="BS8" s="23"/>
      <c r="BT8" s="23"/>
      <c r="BU8" s="71">
        <v>2</v>
      </c>
      <c r="BV8" s="23"/>
      <c r="BW8" s="23"/>
      <c r="BX8" s="73"/>
      <c r="BY8" s="73"/>
      <c r="BZ8" s="73"/>
      <c r="CA8" s="73"/>
      <c r="CB8" s="73"/>
      <c r="CC8" s="73"/>
      <c r="CD8" s="73"/>
    </row>
    <row r="9" spans="2:82" ht="20.100000000000001" customHeight="1" x14ac:dyDescent="0.25">
      <c r="B9" s="26" t="s">
        <v>52</v>
      </c>
      <c r="C9" s="27">
        <v>1</v>
      </c>
      <c r="D9" s="27">
        <f>SUMIFS('Planilha de Controle'!J:J,'Planilha de Controle'!B:B,TV_8!F$1,'Planilha de Controle'!H:H,TV_8!B9,'Planilha de Controle'!N:N,"Ativo")</f>
        <v>0</v>
      </c>
      <c r="E9" s="27">
        <f t="shared" si="1"/>
        <v>1</v>
      </c>
      <c r="F9" s="30">
        <f t="shared" si="0"/>
        <v>0</v>
      </c>
      <c r="G9" s="56"/>
      <c r="H9" s="45"/>
      <c r="I9" s="117"/>
      <c r="J9" s="117"/>
      <c r="K9" s="45"/>
      <c r="L9" s="110"/>
      <c r="M9" s="110"/>
      <c r="N9" s="45"/>
      <c r="O9" s="117"/>
      <c r="P9" s="117"/>
      <c r="Q9" s="45"/>
      <c r="R9" s="110"/>
      <c r="S9" s="110"/>
      <c r="T9" s="45"/>
      <c r="U9" s="117"/>
      <c r="V9" s="117"/>
      <c r="W9" s="45"/>
      <c r="X9" s="113"/>
      <c r="Y9" s="113"/>
      <c r="Z9" s="45"/>
      <c r="AA9" s="117"/>
      <c r="AB9" s="117"/>
      <c r="AC9" s="45"/>
      <c r="AD9" s="110"/>
      <c r="AE9" s="110"/>
      <c r="AF9" s="45"/>
      <c r="AG9" s="120"/>
      <c r="AH9" s="120"/>
      <c r="AI9" s="45"/>
      <c r="AJ9" s="113"/>
      <c r="AK9" s="113"/>
      <c r="AL9" s="45"/>
      <c r="AM9" s="120"/>
      <c r="AN9" s="120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>
        <v>3</v>
      </c>
      <c r="BR9" s="23"/>
      <c r="BS9" s="23"/>
      <c r="BT9" s="23"/>
      <c r="BU9" s="71">
        <v>3</v>
      </c>
      <c r="BV9" s="23"/>
      <c r="BW9" s="23"/>
      <c r="BX9" s="73"/>
      <c r="BY9" s="73"/>
      <c r="BZ9" s="73"/>
      <c r="CA9" s="73"/>
      <c r="CB9" s="73"/>
      <c r="CC9" s="73"/>
      <c r="CD9" s="73"/>
    </row>
    <row r="10" spans="2:82" ht="20.100000000000001" customHeight="1" x14ac:dyDescent="0.25">
      <c r="B10" s="26" t="s">
        <v>53</v>
      </c>
      <c r="C10" s="27">
        <v>1</v>
      </c>
      <c r="D10" s="27">
        <f>SUMIFS('Planilha de Controle'!J:J,'Planilha de Controle'!B:B,TV_8!F$1,'Planilha de Controle'!H:H,TV_8!B10,'Planilha de Controle'!N:N,"Ativo")</f>
        <v>0</v>
      </c>
      <c r="E10" s="27">
        <f t="shared" si="1"/>
        <v>1</v>
      </c>
      <c r="F10" s="30">
        <f t="shared" si="0"/>
        <v>0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>
        <v>4</v>
      </c>
      <c r="BR10" s="23"/>
      <c r="BS10" s="23"/>
      <c r="BT10" s="23"/>
      <c r="BU10" s="71">
        <v>4</v>
      </c>
      <c r="BV10" s="73"/>
      <c r="BW10" s="73"/>
      <c r="BX10" s="73"/>
      <c r="BY10" s="73"/>
      <c r="BZ10" s="73"/>
      <c r="CA10" s="73"/>
      <c r="CB10" s="73"/>
      <c r="CC10" s="73"/>
      <c r="CD10" s="73"/>
    </row>
    <row r="11" spans="2:82" ht="20.100000000000001" customHeight="1" x14ac:dyDescent="0.25">
      <c r="B11" s="26" t="s">
        <v>54</v>
      </c>
      <c r="C11" s="27">
        <v>5</v>
      </c>
      <c r="D11" s="27">
        <f>SUMIFS('Planilha de Controle'!J:J,'Planilha de Controle'!B:B,TV_8!F$1,'Planilha de Controle'!H:H,TV_8!B11,'Planilha de Controle'!N:N,"Ativo")</f>
        <v>0</v>
      </c>
      <c r="E11" s="27">
        <f t="shared" si="1"/>
        <v>5</v>
      </c>
      <c r="F11" s="30">
        <f t="shared" si="0"/>
        <v>0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>
        <v>5</v>
      </c>
      <c r="BR11" s="73"/>
      <c r="BS11" s="73"/>
      <c r="BT11" s="73"/>
      <c r="BU11" s="71">
        <v>5</v>
      </c>
      <c r="BV11" s="73"/>
      <c r="BW11" s="73"/>
      <c r="BX11" s="73"/>
      <c r="BY11" s="73"/>
      <c r="BZ11" s="73"/>
      <c r="CA11" s="73"/>
      <c r="CB11" s="73"/>
      <c r="CC11" s="73"/>
      <c r="CD11" s="73"/>
    </row>
    <row r="12" spans="2:82" ht="20.100000000000001" customHeight="1" x14ac:dyDescent="0.25">
      <c r="B12" s="26" t="s">
        <v>55</v>
      </c>
      <c r="C12" s="27">
        <v>1</v>
      </c>
      <c r="D12" s="27">
        <f>SUMIFS('Planilha de Controle'!J:J,'Planilha de Controle'!B:B,TV_8!F$1,'Planilha de Controle'!H:H,TV_8!B12,'Planilha de Controle'!N:N,"Ativo")</f>
        <v>0</v>
      </c>
      <c r="E12" s="27">
        <f t="shared" si="1"/>
        <v>1</v>
      </c>
      <c r="F12" s="30">
        <f t="shared" si="0"/>
        <v>0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>
        <v>6</v>
      </c>
      <c r="BR12" s="73"/>
      <c r="BS12" s="73"/>
      <c r="BT12" s="73"/>
      <c r="BU12" s="71">
        <v>6</v>
      </c>
      <c r="BV12" s="73"/>
      <c r="BW12" s="73"/>
      <c r="BX12" s="73"/>
      <c r="BY12" s="73"/>
      <c r="BZ12" s="73"/>
      <c r="CA12" s="73"/>
      <c r="CB12" s="73"/>
      <c r="CC12" s="73"/>
      <c r="CD12" s="73"/>
    </row>
    <row r="13" spans="2:82" ht="20.100000000000001" customHeight="1" x14ac:dyDescent="0.25">
      <c r="B13" s="26" t="s">
        <v>56</v>
      </c>
      <c r="C13" s="27">
        <v>50</v>
      </c>
      <c r="D13" s="27">
        <f ca="1">SUMIFS('Planilha de Controle'!J:J,'Planilha de Controle'!B:B,TV_8!F$1,'Planilha de Controle'!H:H,TV_8!B13,'Planilha de Controle'!N:N,"Ativo")</f>
        <v>0</v>
      </c>
      <c r="E13" s="27">
        <f t="shared" ca="1" si="1"/>
        <v>50</v>
      </c>
      <c r="F13" s="30">
        <f t="shared" ca="1" si="0"/>
        <v>0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>
        <v>7</v>
      </c>
      <c r="BR13" s="73"/>
      <c r="BS13" s="73"/>
      <c r="BT13" s="73"/>
      <c r="BU13" s="71">
        <v>7</v>
      </c>
      <c r="BV13" s="73"/>
      <c r="BW13" s="73"/>
      <c r="BX13" s="73"/>
      <c r="BY13" s="73"/>
      <c r="BZ13" s="73"/>
      <c r="CA13" s="73"/>
      <c r="CB13" s="73"/>
      <c r="CC13" s="73"/>
      <c r="CD13" s="73"/>
    </row>
    <row r="14" spans="2:82" ht="20.100000000000001" customHeight="1" x14ac:dyDescent="0.25">
      <c r="B14" s="26" t="s">
        <v>57</v>
      </c>
      <c r="C14" s="27">
        <v>8</v>
      </c>
      <c r="D14" s="27">
        <f>SUMIFS('Planilha de Controle'!J:J,'Planilha de Controle'!B:B,TV_8!F$1,'Planilha de Controle'!H:H,TV_8!B14,'Planilha de Controle'!N:N,"Ativo")</f>
        <v>0</v>
      </c>
      <c r="E14" s="27">
        <f t="shared" si="1"/>
        <v>8</v>
      </c>
      <c r="F14" s="30">
        <f t="shared" si="0"/>
        <v>0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>
        <v>8</v>
      </c>
      <c r="BR14" s="73"/>
      <c r="BS14" s="73"/>
      <c r="BT14" s="73"/>
      <c r="BU14" s="71">
        <v>8</v>
      </c>
      <c r="BV14" s="73"/>
      <c r="BW14" s="73"/>
      <c r="BX14" s="73"/>
      <c r="BY14" s="73"/>
      <c r="BZ14" s="73"/>
      <c r="CA14" s="73"/>
      <c r="CB14" s="73"/>
      <c r="CC14" s="73"/>
      <c r="CD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Controle'!B:B,TV_8!F$1,'Planilha de Controle'!H:H,TV_8!B15,'Planilha de Controle'!N:N,"Ativo")</f>
        <v>0</v>
      </c>
      <c r="E15" s="27">
        <f t="shared" si="1"/>
        <v>0</v>
      </c>
      <c r="F15" s="30">
        <f t="shared" si="0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>
        <v>9</v>
      </c>
      <c r="BR15" s="73"/>
      <c r="BS15" s="73"/>
      <c r="BT15" s="73"/>
      <c r="BU15" s="71">
        <v>9</v>
      </c>
      <c r="BV15" s="73"/>
      <c r="BW15" s="73"/>
      <c r="BX15" s="73"/>
      <c r="BY15" s="73"/>
      <c r="BZ15" s="73"/>
      <c r="CA15" s="73"/>
      <c r="CB15" s="73"/>
      <c r="CC15" s="73"/>
      <c r="CD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Controle'!B:B,TV_8!F$1,'Planilha de Controle'!H:H,TV_8!B16,'Planilha de Controle'!N:N,"Ativo")</f>
        <v>0</v>
      </c>
      <c r="E16" s="27">
        <f t="shared" si="1"/>
        <v>0</v>
      </c>
      <c r="F16" s="30">
        <f t="shared" si="0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>
        <v>10</v>
      </c>
      <c r="BR16" s="73"/>
      <c r="BS16" s="73"/>
      <c r="BT16" s="73"/>
      <c r="BU16" s="71">
        <v>10</v>
      </c>
      <c r="BV16" s="73"/>
      <c r="BW16" s="73"/>
      <c r="BX16" s="73"/>
      <c r="BY16" s="73"/>
      <c r="BZ16" s="73"/>
      <c r="CA16" s="73"/>
      <c r="CB16" s="73"/>
      <c r="CC16" s="73"/>
      <c r="CD16" s="73"/>
    </row>
    <row r="17" spans="2:82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Controle'!B:B,TV_8!F$1,'Planilha de Controle'!H:H,TV_8!B17,'Planilha de Controle'!N:N,"Ativo")</f>
        <v>0</v>
      </c>
      <c r="E17" s="27">
        <f t="shared" si="1"/>
        <v>0</v>
      </c>
      <c r="F17" s="30">
        <f t="shared" si="0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>
        <v>11</v>
      </c>
      <c r="BR17" s="73"/>
      <c r="BS17" s="73"/>
      <c r="BT17" s="73"/>
      <c r="BU17" s="71">
        <v>11</v>
      </c>
      <c r="BV17" s="73"/>
      <c r="BW17" s="73"/>
      <c r="BX17" s="73"/>
      <c r="BY17" s="73"/>
      <c r="BZ17" s="73"/>
      <c r="CA17" s="73"/>
      <c r="CB17" s="73"/>
      <c r="CC17" s="73"/>
      <c r="CD17" s="73"/>
    </row>
    <row r="18" spans="2:82" ht="20.100000000000001" customHeight="1" x14ac:dyDescent="0.25">
      <c r="B18" s="26" t="s">
        <v>58</v>
      </c>
      <c r="C18" s="27">
        <v>38</v>
      </c>
      <c r="D18" s="27">
        <f>SUMIFS('Planilha de Controle'!J:J,'Planilha de Controle'!B:B,TV_8!F$1,'Planilha de Controle'!H:H,TV_8!B18,'Planilha de Controle'!N:N,"Ativo")</f>
        <v>0</v>
      </c>
      <c r="E18" s="27">
        <f t="shared" si="1"/>
        <v>38</v>
      </c>
      <c r="F18" s="30">
        <f t="shared" si="0"/>
        <v>0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>
        <v>12</v>
      </c>
      <c r="BR18" s="73"/>
      <c r="BS18" s="73"/>
      <c r="BT18" s="73"/>
      <c r="BU18" s="71">
        <v>12</v>
      </c>
      <c r="BV18" s="73"/>
      <c r="BW18" s="73"/>
      <c r="BX18" s="73"/>
      <c r="BY18" s="73"/>
      <c r="BZ18" s="73"/>
      <c r="CA18" s="73"/>
      <c r="CB18" s="73"/>
      <c r="CC18" s="73"/>
      <c r="CD18" s="73"/>
    </row>
    <row r="19" spans="2:82" ht="20.100000000000001" customHeight="1" x14ac:dyDescent="0.25">
      <c r="B19" s="26" t="s">
        <v>59</v>
      </c>
      <c r="C19" s="27">
        <v>4</v>
      </c>
      <c r="D19" s="27">
        <f>SUMIFS('Planilha de Controle'!J:J,'Planilha de Controle'!B:B,TV_8!F$1,'Planilha de Controle'!H:H,TV_8!B19,'Planilha de Controle'!N:N,"Ativo")</f>
        <v>0</v>
      </c>
      <c r="E19" s="27">
        <f t="shared" si="1"/>
        <v>4</v>
      </c>
      <c r="F19" s="30">
        <f t="shared" si="0"/>
        <v>0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>
        <v>13</v>
      </c>
      <c r="BR19" s="73"/>
      <c r="BS19" s="73"/>
      <c r="BT19" s="73"/>
      <c r="BU19" s="71">
        <v>13</v>
      </c>
      <c r="BV19" s="73"/>
      <c r="BW19" s="73"/>
      <c r="BX19" s="73"/>
      <c r="BY19" s="73"/>
      <c r="BZ19" s="73"/>
      <c r="CA19" s="73"/>
      <c r="CB19" s="73"/>
      <c r="CC19" s="73"/>
      <c r="CD19" s="73"/>
    </row>
    <row r="20" spans="2:82" ht="20.100000000000001" customHeight="1" x14ac:dyDescent="0.25">
      <c r="B20" s="26" t="s">
        <v>60</v>
      </c>
      <c r="C20" s="27">
        <v>38</v>
      </c>
      <c r="D20" s="27">
        <f ca="1">SUMIFS('Planilha de Controle'!J:J,'Planilha de Controle'!B:B,TV_8!F$1,'Planilha de Controle'!H:H,TV_8!B20,'Planilha de Controle'!N:N,"Ativo")</f>
        <v>0</v>
      </c>
      <c r="E20" s="27">
        <f t="shared" ca="1" si="1"/>
        <v>38</v>
      </c>
      <c r="F20" s="30">
        <f t="shared" ca="1" si="0"/>
        <v>0</v>
      </c>
      <c r="G20" s="56"/>
      <c r="H20" s="45"/>
      <c r="I20" s="118"/>
      <c r="J20" s="118"/>
      <c r="K20" s="45"/>
      <c r="L20" s="111"/>
      <c r="M20" s="111"/>
      <c r="N20" s="45"/>
      <c r="O20" s="119"/>
      <c r="P20" s="119"/>
      <c r="Q20" s="45"/>
      <c r="R20" s="112"/>
      <c r="S20" s="112"/>
      <c r="T20" s="45"/>
      <c r="U20" s="119"/>
      <c r="V20" s="119"/>
      <c r="W20" s="45"/>
      <c r="X20" s="112"/>
      <c r="Y20" s="112"/>
      <c r="Z20" s="45"/>
      <c r="AA20" s="119"/>
      <c r="AB20" s="119"/>
      <c r="AC20" s="45"/>
      <c r="AD20" s="112"/>
      <c r="AE20" s="112"/>
      <c r="AF20" s="45"/>
      <c r="AG20" s="119"/>
      <c r="AH20" s="119"/>
      <c r="AI20" s="45"/>
      <c r="AJ20" s="112"/>
      <c r="AK20" s="112"/>
      <c r="AL20" s="45"/>
      <c r="AM20" s="119"/>
      <c r="AN20" s="119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>
        <v>14</v>
      </c>
      <c r="BR20" s="73"/>
      <c r="BS20" s="73"/>
      <c r="BT20" s="73"/>
      <c r="BU20" s="71">
        <v>14</v>
      </c>
      <c r="BV20" s="73"/>
      <c r="BW20" s="73"/>
      <c r="BX20" s="73"/>
      <c r="BY20" s="73"/>
      <c r="BZ20" s="73"/>
      <c r="CA20" s="73"/>
      <c r="CB20" s="73"/>
      <c r="CC20" s="73"/>
      <c r="CD20" s="73"/>
    </row>
    <row r="21" spans="2:82" ht="20.100000000000001" customHeight="1" x14ac:dyDescent="0.25">
      <c r="B21" s="26" t="s">
        <v>61</v>
      </c>
      <c r="C21" s="27">
        <v>1</v>
      </c>
      <c r="D21" s="27">
        <f>SUMIFS('Planilha de Controle'!J:J,'Planilha de Controle'!B:B,TV_8!F$1,'Planilha de Controle'!H:H,TV_8!B21,'Planilha de Controle'!N:N,"Ativo")</f>
        <v>0</v>
      </c>
      <c r="E21" s="27">
        <f t="shared" si="1"/>
        <v>1</v>
      </c>
      <c r="F21" s="30">
        <f t="shared" si="0"/>
        <v>0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>
        <v>15</v>
      </c>
      <c r="BR21" s="73"/>
      <c r="BS21" s="73"/>
      <c r="BT21" s="73"/>
      <c r="BU21" s="71">
        <v>15</v>
      </c>
      <c r="BV21" s="73"/>
      <c r="BW21" s="73"/>
      <c r="BX21" s="73"/>
      <c r="BY21" s="73"/>
      <c r="BZ21" s="73"/>
      <c r="CA21" s="73"/>
      <c r="CB21" s="73"/>
      <c r="CC21" s="73"/>
      <c r="CD21" s="73"/>
    </row>
    <row r="22" spans="2:82" ht="20.100000000000001" customHeight="1" x14ac:dyDescent="0.25">
      <c r="B22" s="26" t="s">
        <v>62</v>
      </c>
      <c r="C22" s="27">
        <v>350</v>
      </c>
      <c r="D22" s="27">
        <f>SUMIFS('Planilha de Controle'!J:J,'Planilha de Controle'!B:B,TV_8!F$1,'Planilha de Controle'!H:H,TV_8!B22,'Planilha de Controle'!N:N,"Ativo")</f>
        <v>0</v>
      </c>
      <c r="E22" s="27">
        <f t="shared" si="1"/>
        <v>350</v>
      </c>
      <c r="F22" s="30">
        <f t="shared" si="0"/>
        <v>0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>
        <v>16</v>
      </c>
      <c r="BR22" s="73"/>
      <c r="BS22" s="73"/>
      <c r="BT22" s="73"/>
      <c r="BU22" s="71">
        <v>16</v>
      </c>
      <c r="BV22" s="73"/>
      <c r="BW22" s="73"/>
      <c r="BX22" s="73"/>
      <c r="BY22" s="73"/>
      <c r="BZ22" s="73"/>
      <c r="CA22" s="73"/>
      <c r="CB22" s="73"/>
      <c r="CC22" s="73"/>
      <c r="CD22" s="73"/>
    </row>
    <row r="23" spans="2:82" ht="20.100000000000001" customHeight="1" thickBot="1" x14ac:dyDescent="0.3">
      <c r="B23" s="26" t="s">
        <v>63</v>
      </c>
      <c r="C23" s="27">
        <v>60</v>
      </c>
      <c r="D23" s="27">
        <f ca="1">SUMIFS('Planilha de Controle'!J:J,'Planilha de Controle'!B:B,TV_8!F$1,'Planilha de Controle'!H:H,TV_8!B23,'Planilha de Controle'!N:N,"Ativo")</f>
        <v>0</v>
      </c>
      <c r="E23" s="27">
        <f t="shared" ca="1" si="1"/>
        <v>60</v>
      </c>
      <c r="F23" s="30">
        <f t="shared" ca="1" si="0"/>
        <v>0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>
        <v>17</v>
      </c>
      <c r="BR23" s="73"/>
      <c r="BS23" s="73"/>
      <c r="BT23" s="73"/>
      <c r="BU23" s="71">
        <v>17</v>
      </c>
      <c r="BV23" s="73"/>
      <c r="BW23" s="73"/>
      <c r="BX23" s="73"/>
      <c r="BY23" s="73"/>
      <c r="BZ23" s="73"/>
      <c r="CA23" s="73"/>
      <c r="CB23" s="73"/>
      <c r="CC23" s="73"/>
      <c r="CD23" s="73"/>
    </row>
    <row r="24" spans="2:82" ht="18" customHeight="1" x14ac:dyDescent="0.25">
      <c r="B24" s="26" t="s">
        <v>285</v>
      </c>
      <c r="C24" s="27">
        <v>2</v>
      </c>
      <c r="D24" s="27">
        <f ca="1">SUMIFS('Planilha de Controle'!J:J,'Planilha de Controle'!B:B,TV_8!F$1,'Planilha de Controle'!H:H,TV_8!B24,'Planilha de Controle'!N:N,"Ativo")</f>
        <v>0</v>
      </c>
      <c r="E24" s="27">
        <f t="shared" ca="1" si="1"/>
        <v>2</v>
      </c>
      <c r="F24" s="30">
        <f t="shared" ca="1" si="0"/>
        <v>0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>
        <v>18</v>
      </c>
      <c r="BR24" s="73"/>
      <c r="BS24" s="73"/>
      <c r="BT24" s="73"/>
      <c r="BU24" s="71">
        <v>18</v>
      </c>
      <c r="BV24" s="73"/>
      <c r="BW24" s="73"/>
      <c r="BX24" s="73"/>
      <c r="BY24" s="73"/>
      <c r="BZ24" s="73"/>
      <c r="CA24" s="73"/>
      <c r="CB24" s="73"/>
      <c r="CC24" s="73"/>
      <c r="CD24" s="73"/>
    </row>
    <row r="25" spans="2:82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>
        <v>19</v>
      </c>
      <c r="BR25" s="73"/>
      <c r="BS25" s="73"/>
      <c r="BT25" s="73"/>
      <c r="BU25" s="71">
        <v>19</v>
      </c>
      <c r="BV25" s="73"/>
      <c r="BW25" s="73"/>
      <c r="BX25" s="73"/>
      <c r="BY25" s="73"/>
      <c r="BZ25" s="73"/>
      <c r="CA25" s="73"/>
      <c r="CB25" s="73"/>
      <c r="CC25" s="73"/>
      <c r="CD25" s="73"/>
    </row>
    <row r="26" spans="2:82" ht="20.100000000000001" customHeight="1" x14ac:dyDescent="0.25">
      <c r="B26" s="202" t="s">
        <v>71</v>
      </c>
      <c r="C26" s="203"/>
      <c r="D26" s="204"/>
      <c r="E26" s="31">
        <f ca="1">SUM(E5:E24)</f>
        <v>562</v>
      </c>
      <c r="BQ26" s="71">
        <v>20</v>
      </c>
      <c r="BR26" s="73"/>
      <c r="BS26" s="73"/>
      <c r="BT26" s="73"/>
      <c r="BU26" s="71">
        <v>20</v>
      </c>
      <c r="BV26" s="73"/>
      <c r="BW26" s="73"/>
      <c r="BX26" s="73"/>
      <c r="BY26" s="73"/>
      <c r="BZ26" s="73"/>
      <c r="CA26" s="73"/>
      <c r="CB26" s="73"/>
      <c r="CC26" s="73"/>
      <c r="CD26" s="73"/>
    </row>
    <row r="27" spans="2:82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>
        <v>21</v>
      </c>
      <c r="BR27" s="73"/>
      <c r="BS27" s="73"/>
      <c r="BT27" s="73"/>
      <c r="BU27" s="71">
        <v>21</v>
      </c>
      <c r="BV27" s="73"/>
      <c r="BW27" s="73"/>
      <c r="BX27" s="73"/>
      <c r="BY27" s="73"/>
      <c r="BZ27" s="73"/>
      <c r="CA27" s="73"/>
      <c r="CB27" s="73"/>
      <c r="CC27" s="73"/>
      <c r="CD27" s="73"/>
    </row>
    <row r="28" spans="2:82" ht="20.100000000000001" customHeight="1" x14ac:dyDescent="0.3">
      <c r="BQ28" s="71">
        <v>22</v>
      </c>
      <c r="BR28" s="73"/>
      <c r="BS28" s="73"/>
      <c r="BT28" s="73"/>
      <c r="BU28" s="71">
        <v>22</v>
      </c>
      <c r="BV28" s="73"/>
      <c r="BW28" s="73"/>
      <c r="BX28" s="73"/>
      <c r="BY28" s="73"/>
      <c r="BZ28" s="73"/>
      <c r="CA28" s="73"/>
      <c r="CB28" s="73"/>
      <c r="CC28" s="73"/>
      <c r="CD28" s="73"/>
    </row>
    <row r="29" spans="2:82" ht="20.100000000000001" customHeight="1" x14ac:dyDescent="0.3">
      <c r="BQ29" s="71">
        <v>23</v>
      </c>
      <c r="BR29" s="73"/>
      <c r="BS29" s="73"/>
      <c r="BT29" s="73"/>
      <c r="BU29" s="71">
        <v>23</v>
      </c>
      <c r="BV29" s="73"/>
      <c r="BW29" s="73"/>
      <c r="BX29" s="73"/>
      <c r="BY29" s="73"/>
      <c r="BZ29" s="73"/>
      <c r="CA29" s="73"/>
      <c r="CB29" s="73"/>
      <c r="CC29" s="73"/>
      <c r="CD29" s="73"/>
    </row>
    <row r="30" spans="2:82" ht="20.100000000000001" customHeight="1" x14ac:dyDescent="0.3">
      <c r="BQ30" s="71">
        <v>24</v>
      </c>
      <c r="BR30" s="73"/>
      <c r="BS30" s="73"/>
      <c r="BT30" s="73"/>
      <c r="BU30" s="71">
        <v>24</v>
      </c>
      <c r="BV30" s="73"/>
      <c r="BW30" s="73"/>
      <c r="BX30" s="73"/>
      <c r="BY30" s="73"/>
      <c r="BZ30" s="73"/>
      <c r="CA30" s="73"/>
      <c r="CB30" s="73"/>
      <c r="CC30" s="73"/>
      <c r="CD30" s="73"/>
    </row>
    <row r="31" spans="2:82" ht="20.100000000000001" customHeight="1" x14ac:dyDescent="0.3">
      <c r="BQ31" s="71">
        <v>25</v>
      </c>
      <c r="BR31" s="73"/>
      <c r="BS31" s="73"/>
      <c r="BT31" s="73"/>
      <c r="BU31" s="71">
        <v>25</v>
      </c>
      <c r="BV31" s="73"/>
      <c r="BW31" s="73"/>
      <c r="BX31" s="73"/>
      <c r="BY31" s="73"/>
      <c r="BZ31" s="73"/>
      <c r="CA31" s="73"/>
      <c r="CB31" s="73"/>
      <c r="CC31" s="73"/>
      <c r="CD31" s="73"/>
    </row>
    <row r="32" spans="2:82" ht="20.100000000000001" customHeight="1" x14ac:dyDescent="0.3">
      <c r="BQ32" s="71">
        <v>26</v>
      </c>
      <c r="BR32" s="73"/>
      <c r="BS32" s="73"/>
      <c r="BT32" s="73"/>
      <c r="BU32" s="71">
        <v>26</v>
      </c>
      <c r="BV32" s="73"/>
      <c r="BW32" s="73"/>
      <c r="BX32" s="73"/>
      <c r="BY32" s="73"/>
      <c r="BZ32" s="73"/>
      <c r="CA32" s="73"/>
      <c r="CB32" s="73"/>
      <c r="CC32" s="73"/>
      <c r="CD32" s="73"/>
    </row>
    <row r="33" spans="69:82" ht="20.100000000000001" customHeight="1" x14ac:dyDescent="0.3">
      <c r="BQ33" s="71">
        <v>27</v>
      </c>
      <c r="BR33" s="73"/>
      <c r="BS33" s="73"/>
      <c r="BT33" s="73"/>
      <c r="BU33" s="71">
        <v>27</v>
      </c>
      <c r="BV33" s="73"/>
      <c r="BW33" s="73"/>
      <c r="BX33" s="73"/>
      <c r="BY33" s="73"/>
      <c r="BZ33" s="73"/>
      <c r="CA33" s="73"/>
      <c r="CB33" s="73"/>
      <c r="CC33" s="73"/>
      <c r="CD33" s="73"/>
    </row>
    <row r="34" spans="69:82" ht="20.100000000000001" customHeight="1" x14ac:dyDescent="0.3">
      <c r="BQ34" s="71">
        <v>28</v>
      </c>
      <c r="BR34" s="73"/>
      <c r="BS34" s="73"/>
      <c r="BT34" s="73"/>
      <c r="BU34" s="71">
        <v>28</v>
      </c>
      <c r="BV34" s="73"/>
      <c r="BW34" s="73"/>
      <c r="BX34" s="73"/>
      <c r="BY34" s="73"/>
      <c r="BZ34" s="73"/>
      <c r="CA34" s="73"/>
      <c r="CB34" s="73"/>
      <c r="CC34" s="73"/>
      <c r="CD34" s="73"/>
    </row>
    <row r="35" spans="69:82" ht="20.100000000000001" customHeight="1" x14ac:dyDescent="0.3">
      <c r="BQ35" s="71">
        <v>29</v>
      </c>
      <c r="BR35" s="73"/>
      <c r="BS35" s="73"/>
      <c r="BT35" s="73"/>
      <c r="BU35" s="71">
        <v>29</v>
      </c>
      <c r="BV35" s="73"/>
      <c r="BW35" s="73"/>
      <c r="BX35" s="73"/>
      <c r="BY35" s="73"/>
      <c r="BZ35" s="73"/>
      <c r="CA35" s="73"/>
      <c r="CB35" s="73"/>
      <c r="CC35" s="73"/>
      <c r="CD35" s="73"/>
    </row>
    <row r="36" spans="69:82" ht="20.100000000000001" customHeight="1" x14ac:dyDescent="0.3">
      <c r="BQ36" s="71">
        <v>30</v>
      </c>
      <c r="BR36" s="73"/>
      <c r="BS36" s="73"/>
      <c r="BT36" s="73"/>
      <c r="BU36" s="71">
        <v>30</v>
      </c>
      <c r="BV36" s="73"/>
      <c r="BW36" s="73"/>
      <c r="BX36" s="73"/>
      <c r="BY36" s="73"/>
      <c r="BZ36" s="73"/>
      <c r="CA36" s="73"/>
      <c r="CB36" s="73"/>
      <c r="CC36" s="73"/>
      <c r="CD36" s="73"/>
    </row>
    <row r="37" spans="69:82" ht="20.100000000000001" customHeight="1" x14ac:dyDescent="0.3">
      <c r="BQ37" s="71">
        <v>31</v>
      </c>
      <c r="BR37" s="73"/>
      <c r="BS37" s="73"/>
      <c r="BT37" s="73"/>
      <c r="BU37" s="71">
        <v>31</v>
      </c>
      <c r="BV37" s="73"/>
      <c r="BW37" s="73"/>
      <c r="BX37" s="73"/>
      <c r="BY37" s="73"/>
      <c r="BZ37" s="73"/>
      <c r="CA37" s="73"/>
      <c r="CB37" s="73"/>
      <c r="CC37" s="73"/>
      <c r="CD37" s="73"/>
    </row>
    <row r="38" spans="69:82" ht="20.100000000000001" customHeight="1" x14ac:dyDescent="0.3">
      <c r="BQ38" s="71">
        <v>32</v>
      </c>
      <c r="BR38" s="73"/>
      <c r="BS38" s="73"/>
      <c r="BT38" s="73"/>
      <c r="BU38" s="71">
        <v>32</v>
      </c>
      <c r="BV38" s="73"/>
      <c r="BW38" s="73"/>
      <c r="BX38" s="73"/>
      <c r="BY38" s="73"/>
      <c r="BZ38" s="73"/>
      <c r="CA38" s="73"/>
      <c r="CB38" s="73"/>
      <c r="CC38" s="73"/>
      <c r="CD38" s="73"/>
    </row>
    <row r="39" spans="69:82" ht="20.100000000000001" customHeight="1" x14ac:dyDescent="0.3">
      <c r="BQ39" s="71">
        <v>33</v>
      </c>
      <c r="BR39" s="73"/>
      <c r="BS39" s="73"/>
      <c r="BT39" s="73"/>
      <c r="BU39" s="71">
        <v>33</v>
      </c>
      <c r="BV39" s="73"/>
      <c r="BW39" s="73"/>
      <c r="BX39" s="73"/>
      <c r="BY39" s="73"/>
      <c r="BZ39" s="73"/>
      <c r="CA39" s="73"/>
      <c r="CB39" s="73"/>
      <c r="CC39" s="73"/>
      <c r="CD39" s="73"/>
    </row>
    <row r="40" spans="69:82" ht="20.100000000000001" customHeight="1" x14ac:dyDescent="0.3">
      <c r="BQ40" s="71">
        <v>34</v>
      </c>
      <c r="BR40" s="73"/>
      <c r="BS40" s="73"/>
      <c r="BT40" s="73"/>
      <c r="BU40" s="71">
        <v>34</v>
      </c>
      <c r="BV40" s="73"/>
      <c r="BW40" s="73"/>
      <c r="BX40" s="73"/>
      <c r="BY40" s="73"/>
      <c r="BZ40" s="73"/>
      <c r="CA40" s="73"/>
      <c r="CB40" s="73"/>
      <c r="CC40" s="73"/>
      <c r="CD40" s="73"/>
    </row>
    <row r="41" spans="69:82" ht="20.100000000000001" customHeight="1" x14ac:dyDescent="0.3">
      <c r="BQ41" s="71">
        <v>35</v>
      </c>
      <c r="BR41" s="73"/>
      <c r="BS41" s="73"/>
      <c r="BT41" s="73"/>
      <c r="BU41" s="71">
        <v>35</v>
      </c>
      <c r="BV41" s="73"/>
      <c r="BW41" s="73"/>
      <c r="BX41" s="73"/>
      <c r="BY41" s="73"/>
      <c r="BZ41" s="73"/>
      <c r="CA41" s="73"/>
      <c r="CB41" s="73"/>
      <c r="CC41" s="73"/>
      <c r="CD41" s="73"/>
    </row>
    <row r="42" spans="69:82" ht="20.100000000000001" customHeight="1" x14ac:dyDescent="0.3">
      <c r="BQ42" s="71">
        <v>36</v>
      </c>
      <c r="BR42" s="73"/>
      <c r="BS42" s="73"/>
      <c r="BT42" s="73"/>
      <c r="BU42" s="71">
        <v>36</v>
      </c>
      <c r="BV42" s="73"/>
      <c r="BW42" s="73"/>
      <c r="BX42" s="73"/>
      <c r="BY42" s="73"/>
      <c r="BZ42" s="73"/>
      <c r="CA42" s="73"/>
      <c r="CB42" s="73"/>
      <c r="CC42" s="73"/>
      <c r="CD42" s="73"/>
    </row>
    <row r="43" spans="69:82" ht="20.100000000000001" customHeight="1" x14ac:dyDescent="0.3">
      <c r="BQ43" s="71">
        <v>37</v>
      </c>
      <c r="BR43" s="73"/>
      <c r="BS43" s="73"/>
      <c r="BT43" s="73"/>
      <c r="BU43" s="71">
        <v>37</v>
      </c>
      <c r="BV43" s="73"/>
      <c r="BW43" s="73"/>
      <c r="BX43" s="73"/>
      <c r="BY43" s="73"/>
      <c r="BZ43" s="73"/>
      <c r="CA43" s="73"/>
      <c r="CB43" s="73"/>
      <c r="CC43" s="73"/>
      <c r="CD43" s="73"/>
    </row>
    <row r="44" spans="69:82" ht="20.100000000000001" customHeight="1" x14ac:dyDescent="0.3">
      <c r="BQ44" s="71">
        <v>38</v>
      </c>
      <c r="BR44" s="73"/>
      <c r="BS44" s="73"/>
      <c r="BT44" s="73"/>
      <c r="BU44" s="71">
        <v>38</v>
      </c>
      <c r="BV44" s="73"/>
      <c r="BW44" s="73"/>
      <c r="BX44" s="73"/>
      <c r="BY44" s="73"/>
      <c r="BZ44" s="73"/>
      <c r="CA44" s="73"/>
      <c r="CB44" s="73"/>
      <c r="CC44" s="73"/>
      <c r="CD44" s="73"/>
    </row>
    <row r="45" spans="69:82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  <c r="CD45" s="73"/>
    </row>
    <row r="46" spans="69:82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  <c r="CD46" s="73"/>
    </row>
    <row r="47" spans="69:82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  <c r="CD47" s="73"/>
    </row>
    <row r="48" spans="69:82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  <c r="CD48" s="73"/>
    </row>
    <row r="49" spans="69:82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  <c r="CD49" s="73"/>
    </row>
    <row r="50" spans="69:82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  <c r="CD50" s="73"/>
    </row>
    <row r="51" spans="69:82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  <c r="CD51" s="73"/>
    </row>
    <row r="52" spans="69:82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  <c r="CD52" s="73"/>
    </row>
    <row r="53" spans="69:82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  <c r="CD53" s="73"/>
    </row>
    <row r="54" spans="69:82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  <c r="CD54" s="73"/>
    </row>
    <row r="55" spans="69:82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  <c r="CD55" s="73"/>
    </row>
    <row r="56" spans="69:82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  <c r="CD56" s="73"/>
    </row>
    <row r="57" spans="69:82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  <c r="CD57" s="73"/>
    </row>
    <row r="58" spans="69:82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  <c r="CD58" s="73"/>
    </row>
    <row r="59" spans="69:82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  <c r="CD59" s="73"/>
    </row>
    <row r="60" spans="69:82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  <c r="CD60" s="73"/>
    </row>
    <row r="61" spans="69:82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  <c r="CD61" s="73"/>
    </row>
    <row r="62" spans="69:82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  <c r="CD62" s="73"/>
    </row>
    <row r="63" spans="69:82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  <c r="CD63" s="73"/>
    </row>
    <row r="64" spans="69:82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  <c r="CD64" s="73"/>
    </row>
    <row r="65" spans="69:82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  <c r="CD65" s="73"/>
    </row>
    <row r="66" spans="69:82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  <c r="CD66" s="73"/>
    </row>
    <row r="67" spans="69:82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  <c r="CD67" s="73"/>
    </row>
    <row r="68" spans="69:82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  <c r="CD68" s="73"/>
    </row>
    <row r="69" spans="69:82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  <c r="CD69" s="73"/>
    </row>
    <row r="70" spans="69:82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  <c r="CD70" s="73"/>
    </row>
    <row r="71" spans="69:82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  <c r="CD71" s="73"/>
    </row>
    <row r="72" spans="69:82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  <c r="CD72" s="73"/>
    </row>
    <row r="73" spans="69:82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  <c r="CD73" s="73"/>
    </row>
    <row r="74" spans="69:82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  <c r="CD74" s="73"/>
    </row>
    <row r="75" spans="69:82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  <c r="CD75" s="73"/>
    </row>
    <row r="76" spans="69:82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  <c r="CD76" s="73"/>
    </row>
    <row r="77" spans="69:82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  <c r="CD77" s="73"/>
    </row>
    <row r="78" spans="69:82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  <c r="CD78" s="73"/>
    </row>
    <row r="79" spans="69:82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  <c r="CD79" s="73"/>
    </row>
    <row r="80" spans="69:82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  <c r="CD80" s="73"/>
    </row>
    <row r="81" spans="69:82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  <c r="CD81" s="73"/>
    </row>
    <row r="82" spans="69:82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  <c r="CD82" s="73"/>
    </row>
    <row r="83" spans="69:82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  <c r="CD83" s="73"/>
    </row>
    <row r="84" spans="69:82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  <c r="CD84" s="73"/>
    </row>
    <row r="85" spans="69:82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  <c r="CD85" s="73"/>
    </row>
    <row r="86" spans="69:82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  <c r="CD86" s="73"/>
    </row>
    <row r="87" spans="69:82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  <c r="CD87" s="73"/>
    </row>
    <row r="88" spans="69:82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  <c r="CD88" s="73"/>
    </row>
    <row r="89" spans="69:82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  <c r="CD89" s="73"/>
    </row>
    <row r="90" spans="69:82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  <c r="CD90" s="73"/>
    </row>
    <row r="91" spans="69:82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  <c r="CD91" s="73"/>
    </row>
    <row r="92" spans="69:82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  <c r="CD92" s="73"/>
    </row>
    <row r="93" spans="69:82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  <c r="CD93" s="73"/>
    </row>
    <row r="94" spans="69:82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  <c r="CD94" s="73"/>
    </row>
    <row r="95" spans="69:82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  <c r="CD95" s="73"/>
    </row>
    <row r="96" spans="69:82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  <c r="CD96" s="73"/>
    </row>
    <row r="97" spans="69:82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  <c r="CD97" s="73"/>
    </row>
    <row r="98" spans="69:82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  <c r="CD98" s="73"/>
    </row>
    <row r="99" spans="69:82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  <c r="CD99" s="73"/>
    </row>
    <row r="100" spans="69:82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  <c r="CD100" s="73"/>
    </row>
    <row r="101" spans="69:82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  <c r="CD101" s="73"/>
    </row>
    <row r="102" spans="69:82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  <c r="CD102" s="73"/>
    </row>
    <row r="103" spans="69:82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  <c r="CD103" s="73"/>
    </row>
    <row r="104" spans="69:82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  <c r="CD104" s="73"/>
    </row>
    <row r="105" spans="69:82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  <c r="CD105" s="73"/>
    </row>
    <row r="106" spans="69:82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  <c r="CD106" s="73"/>
    </row>
    <row r="107" spans="69:82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  <c r="CD107" s="73"/>
    </row>
    <row r="108" spans="69:82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  <c r="CD108" s="73"/>
    </row>
    <row r="109" spans="69:82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  <c r="CD109" s="73"/>
    </row>
    <row r="110" spans="69:82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  <c r="CD110" s="73"/>
    </row>
    <row r="111" spans="69:82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  <c r="CD111" s="73"/>
    </row>
    <row r="112" spans="69:82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  <c r="CD112" s="73"/>
    </row>
    <row r="113" spans="69:82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  <c r="CD113" s="73"/>
    </row>
    <row r="114" spans="69:82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  <c r="CD114" s="73"/>
    </row>
    <row r="115" spans="69:82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  <c r="CD115" s="73"/>
    </row>
    <row r="116" spans="69:82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  <c r="CD116" s="73"/>
    </row>
    <row r="117" spans="69:82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  <c r="CD117" s="73"/>
    </row>
    <row r="118" spans="69:82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  <c r="CD118" s="73"/>
    </row>
    <row r="119" spans="69:82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  <c r="CD119" s="73"/>
    </row>
    <row r="120" spans="69:82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  <c r="CD120" s="73"/>
    </row>
    <row r="121" spans="69:82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  <c r="CD121" s="73"/>
    </row>
    <row r="122" spans="69:82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  <c r="CD122" s="73"/>
    </row>
    <row r="123" spans="69:82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  <c r="CD123" s="73"/>
    </row>
    <row r="124" spans="69:82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  <c r="CD124" s="73"/>
    </row>
    <row r="125" spans="69:82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  <c r="CD125" s="73"/>
    </row>
    <row r="126" spans="69:82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  <c r="CD126" s="73"/>
    </row>
    <row r="127" spans="69:82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  <c r="CD127" s="73"/>
    </row>
    <row r="128" spans="69:82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  <c r="CD128" s="73"/>
    </row>
    <row r="129" spans="69:82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  <c r="CD129" s="73"/>
    </row>
    <row r="130" spans="69:82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  <c r="CD130" s="73"/>
    </row>
    <row r="131" spans="69:82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  <c r="CD131" s="73"/>
    </row>
    <row r="132" spans="69:82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  <c r="CD132" s="73"/>
    </row>
    <row r="133" spans="69:82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  <c r="CD133" s="73"/>
    </row>
    <row r="134" spans="69:82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  <c r="CD134" s="73"/>
    </row>
    <row r="135" spans="69:82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  <c r="CD135" s="73"/>
    </row>
    <row r="136" spans="69:82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  <c r="CD136" s="73"/>
    </row>
    <row r="137" spans="69:82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  <c r="CD137" s="73"/>
    </row>
    <row r="138" spans="69:82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  <c r="CD138" s="73"/>
    </row>
    <row r="139" spans="69:82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  <c r="CD139" s="73"/>
    </row>
    <row r="140" spans="69:82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  <c r="CD140" s="73"/>
    </row>
    <row r="141" spans="69:82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  <c r="CD141" s="73"/>
    </row>
    <row r="142" spans="69:82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  <c r="CD142" s="73"/>
    </row>
    <row r="143" spans="69:82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  <c r="CD143" s="73"/>
    </row>
    <row r="144" spans="69:82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  <c r="CD144" s="73"/>
    </row>
    <row r="145" spans="69:82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  <c r="CD145" s="73"/>
    </row>
    <row r="146" spans="69:82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  <c r="CD146" s="73"/>
    </row>
    <row r="147" spans="69:82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  <c r="CD147" s="73"/>
    </row>
    <row r="148" spans="69:82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  <c r="CD148" s="73"/>
    </row>
    <row r="149" spans="69:82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  <c r="CD149" s="73"/>
    </row>
    <row r="150" spans="69:82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  <c r="CD150" s="73"/>
    </row>
    <row r="151" spans="69:82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  <c r="CD151" s="73"/>
    </row>
    <row r="152" spans="69:82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  <c r="CD152" s="73"/>
    </row>
    <row r="153" spans="69:82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  <c r="CD153" s="73"/>
    </row>
    <row r="154" spans="69:82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  <c r="CD154" s="73"/>
    </row>
    <row r="155" spans="69:82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  <c r="CD155" s="73"/>
    </row>
    <row r="156" spans="69:82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  <c r="CD156" s="73"/>
    </row>
    <row r="157" spans="69:82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  <c r="CD157" s="73"/>
    </row>
    <row r="158" spans="69:82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  <c r="CD158" s="73"/>
    </row>
    <row r="159" spans="69:82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  <c r="CD159" s="73"/>
    </row>
    <row r="160" spans="69:82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  <c r="CD160" s="73"/>
    </row>
    <row r="161" spans="69:82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  <c r="CD161" s="73"/>
    </row>
    <row r="162" spans="69:82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  <c r="CD162" s="73"/>
    </row>
    <row r="163" spans="69:82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  <c r="CD163" s="73"/>
    </row>
    <row r="164" spans="69:82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  <c r="CD164" s="73"/>
    </row>
    <row r="165" spans="69:82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  <c r="CD165" s="73"/>
    </row>
    <row r="166" spans="69:82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  <c r="CD166" s="73"/>
    </row>
    <row r="167" spans="69:82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  <c r="CD167" s="73"/>
    </row>
    <row r="168" spans="69:82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  <c r="CD168" s="73"/>
    </row>
    <row r="169" spans="69:82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  <c r="CD169" s="73"/>
    </row>
    <row r="170" spans="69:82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  <c r="CD170" s="73"/>
    </row>
    <row r="171" spans="69:82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  <c r="CD171" s="73"/>
    </row>
    <row r="172" spans="69:82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  <c r="CD172" s="73"/>
    </row>
    <row r="173" spans="69:82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  <c r="CD173" s="73"/>
    </row>
    <row r="174" spans="69:82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  <c r="CD174" s="73"/>
    </row>
    <row r="175" spans="69:82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  <c r="CD175" s="73"/>
    </row>
    <row r="176" spans="69:82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  <c r="CD176" s="73"/>
    </row>
    <row r="177" spans="69:82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  <c r="CD177" s="73"/>
    </row>
    <row r="178" spans="69:82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  <c r="CD178" s="73"/>
    </row>
    <row r="179" spans="69:82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  <c r="CD179" s="73"/>
    </row>
    <row r="180" spans="69:82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  <c r="CD180" s="73"/>
    </row>
    <row r="181" spans="69:82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  <c r="CD181" s="73"/>
    </row>
    <row r="182" spans="69:82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  <c r="CD182" s="73"/>
    </row>
    <row r="183" spans="69:82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  <c r="CD183" s="73"/>
    </row>
    <row r="184" spans="69:82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  <c r="CD184" s="73"/>
    </row>
    <row r="185" spans="69:82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  <c r="CD185" s="73"/>
    </row>
    <row r="186" spans="69:82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  <c r="CD186" s="73"/>
    </row>
    <row r="187" spans="69:82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  <c r="CD187" s="73"/>
    </row>
    <row r="188" spans="69:82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  <c r="CD188" s="73"/>
    </row>
    <row r="189" spans="69:82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  <c r="CD189" s="73"/>
    </row>
    <row r="190" spans="69:82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  <c r="CD190" s="73"/>
    </row>
    <row r="191" spans="69:82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  <c r="CD191" s="73"/>
    </row>
    <row r="192" spans="69:82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  <c r="CD192" s="73"/>
    </row>
    <row r="193" spans="69:82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  <c r="CD193" s="73"/>
    </row>
    <row r="194" spans="69:82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  <c r="CD194" s="73"/>
    </row>
    <row r="195" spans="69:82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  <c r="CD195" s="73"/>
    </row>
    <row r="196" spans="69:82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  <c r="CD196" s="73"/>
    </row>
    <row r="197" spans="69:82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  <c r="CD197" s="73"/>
    </row>
    <row r="198" spans="69:82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  <c r="CD198" s="73"/>
    </row>
    <row r="199" spans="69:82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  <c r="CD199" s="73"/>
    </row>
    <row r="200" spans="69:82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  <c r="CD200" s="73"/>
    </row>
    <row r="201" spans="69:82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  <c r="CD201" s="73"/>
    </row>
    <row r="202" spans="69:82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  <c r="CD202" s="73"/>
    </row>
    <row r="203" spans="69:82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  <c r="CD203" s="73"/>
    </row>
    <row r="204" spans="69:82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  <c r="CD204" s="73"/>
    </row>
    <row r="205" spans="69:82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  <c r="CD205" s="73"/>
    </row>
    <row r="206" spans="69:82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  <c r="CD206" s="73"/>
    </row>
    <row r="207" spans="69:82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  <c r="CD207" s="73"/>
    </row>
    <row r="208" spans="69:82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  <c r="CD208" s="73"/>
    </row>
    <row r="209" spans="69:82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  <c r="CD209" s="73"/>
    </row>
    <row r="210" spans="69:82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  <c r="CD210" s="73"/>
    </row>
    <row r="211" spans="69:82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  <c r="CD211" s="73"/>
    </row>
    <row r="212" spans="69:82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  <c r="CD212" s="73"/>
    </row>
    <row r="213" spans="69:82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  <c r="CD213" s="73"/>
    </row>
    <row r="214" spans="69:82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  <c r="CD214" s="73"/>
    </row>
    <row r="215" spans="69:82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  <c r="CD215" s="73"/>
    </row>
    <row r="216" spans="69:82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  <c r="CD216" s="73"/>
    </row>
    <row r="217" spans="69:82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  <c r="CD217" s="73"/>
    </row>
    <row r="218" spans="69:82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  <c r="CD218" s="73"/>
    </row>
    <row r="219" spans="69:82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  <c r="CD219" s="73"/>
    </row>
    <row r="220" spans="69:82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  <c r="CD220" s="73"/>
    </row>
    <row r="221" spans="69:82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  <c r="CD221" s="73"/>
    </row>
    <row r="222" spans="69:82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  <c r="CD222" s="73"/>
    </row>
    <row r="223" spans="69:82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  <c r="CD223" s="73"/>
    </row>
    <row r="224" spans="69:82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  <c r="CD224" s="73"/>
    </row>
    <row r="225" spans="69:82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  <c r="CD225" s="73"/>
    </row>
    <row r="226" spans="69:82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  <c r="CD226" s="73"/>
    </row>
    <row r="227" spans="69:82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2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2" ht="20.100000000000001" customHeight="1" x14ac:dyDescent="0.3">
      <c r="BQ229" s="71"/>
      <c r="BR229" s="73"/>
      <c r="BS229" s="73"/>
      <c r="BT229" s="73"/>
    </row>
  </sheetData>
  <mergeCells count="23">
    <mergeCell ref="B27:C27"/>
    <mergeCell ref="D27:E27"/>
    <mergeCell ref="AV12:AW19"/>
    <mergeCell ref="D1:E1"/>
    <mergeCell ref="X5:Y6"/>
    <mergeCell ref="L7:M8"/>
    <mergeCell ref="AM21:AN22"/>
    <mergeCell ref="AP21:AQ22"/>
    <mergeCell ref="H2:AE2"/>
    <mergeCell ref="BQ5:BS5"/>
    <mergeCell ref="BU5:BW5"/>
    <mergeCell ref="BQ3:BW3"/>
    <mergeCell ref="BN3:BN18"/>
    <mergeCell ref="B26:D26"/>
    <mergeCell ref="BH10:BK12"/>
    <mergeCell ref="BH14:BK16"/>
    <mergeCell ref="O5:V8"/>
    <mergeCell ref="AT23:BJ23"/>
    <mergeCell ref="Y25:AE25"/>
    <mergeCell ref="U25:W25"/>
    <mergeCell ref="H25:S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BCBC9-B25E-4FCC-B36A-F4CA0977E518}">
  <sheetPr codeName="Planilha16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009-COLONIAL</v>
      </c>
      <c r="E1" s="217"/>
      <c r="F1" s="36">
        <v>9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CARLOS NUNES DE PAULA 1912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009-Colonial- Endereço: Rua Carlos Nunes De Paula 1912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Controle'!B:B,TV_9!F$1,'Planilha de Controle'!H:H,TV_9!B4,'Planilha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Controle'!B:B,TV_9!F$1,'Planilha de Controle'!H:H,TV_9!B5,'Planilha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Controle'!B:B,TV_9!F$1,'Planilha de Controle'!H:H,TV_9!B6,'Planilha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Controle'!B:B,TV_9!F$1,'Planilha de Controle'!H:H,TV_9!B7,'Planilha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Controle'!B:B,TV_9!F$1,'Planilha de Controle'!H:H,TV_9!B8,'Planilha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Controle'!B:B,TV_9!F$1,'Planilha de Controle'!H:H,TV_9!B9,'Planilha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Controle'!B:B,TV_9!F$1,'Planilha de Controle'!H:H,TV_9!B10,'Planilha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Controle'!B:B,TV_9!F$1,'Planilha de Controle'!H:H,TV_9!B11,'Planilha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Controle'!B:B,TV_9!F$1,'Planilha de Controle'!H:H,TV_9!B12,'Planilha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Controle'!B:B,TV_9!F$1,'Planilha de Controle'!H:H,TV_9!B13,'Planilha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Controle'!B:B,TV_9!F$1,'Planilha de Controle'!H:H,TV_9!B14,'Planilha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Controle'!B:B,TV_9!F$1,'Planilha de Controle'!H:H,TV_9!B15,'Planilha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Controle'!B:B,TV_9!F$1,'Planilha de Controle'!H:H,TV_9!B16,'Planilha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Controle'!B:B,TV_9!F$1,'Planilha de Controle'!H:H,TV_9!B17,'Planilha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Controle'!B:B,TV_9!F$1,'Planilha de Controle'!H:H,TV_9!B18,'Planilha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Controle'!B:B,TV_9!F$1,'Planilha de Controle'!H:H,TV_9!B19,'Planilha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Controle'!B:B,TV_9!F$1,'Planilha de Controle'!H:H,TV_9!B20,'Planilha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Controle'!B:B,TV_9!F$1,'Planilha de Controle'!H:H,TV_9!B21,'Planilha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Controle'!B:B,TV_9!F$1,'Planilha de Controle'!H:H,TV_9!B22,'Planilha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Controle'!B:B,TV_9!F$1,'Planilha de Controle'!H:H,TV_9!B23,'Planilha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Controle'!B:B,TV_9!F$1,'Planilha de Controle'!H:H,TV_9!B24,'Planilha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05DBC-678C-4853-9CC4-24AFC1C95BEF}">
  <sheetPr codeName="Planilha17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25" sqref="B25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010-MORUMBI</v>
      </c>
      <c r="E1" s="217"/>
      <c r="F1" s="36">
        <v>10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JOAO BATISTA DE SOUZA SOARE 3359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010-Morumbi- Endereço: Avenida Joao Batista De Souza Soare 3359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Controle'!B:B,TV_10!F$1,'Planilha de Controle'!H:H,TV_10!B4,'Planilha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Controle'!B:B,TV_10!F$1,'Planilha de Controle'!H:H,TV_10!B5,'Planilha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Controle'!B:B,TV_10!F$1,'Planilha de Controle'!H:H,TV_10!B6,'Planilha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Controle'!B:B,TV_10!F$1,'Planilha de Controle'!H:H,TV_10!B7,'Planilha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Controle'!B:B,TV_10!F$1,'Planilha de Controle'!H:H,TV_10!B8,'Planilha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Controle'!B:B,TV_10!F$1,'Planilha de Controle'!H:H,TV_10!B9,'Planilha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Controle'!B:B,TV_10!F$1,'Planilha de Controle'!H:H,TV_10!B10,'Planilha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Controle'!B:B,TV_10!F$1,'Planilha de Controle'!H:H,TV_10!B11,'Planilha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Controle'!B:B,TV_10!F$1,'Planilha de Controle'!H:H,TV_10!B12,'Planilha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Controle'!B:B,TV_10!F$1,'Planilha de Controle'!H:H,TV_10!B13,'Planilha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Controle'!B:B,TV_10!F$1,'Planilha de Controle'!H:H,TV_10!B14,'Planilha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Controle'!B:B,TV_10!F$1,'Planilha de Controle'!H:H,TV_10!B15,'Planilha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Controle'!B:B,TV_10!F$1,'Planilha de Controle'!H:H,TV_10!B16,'Planilha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Controle'!B:B,TV_10!F$1,'Planilha de Controle'!H:H,TV_10!B17,'Planilha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Controle'!B:B,TV_10!F$1,'Planilha de Controle'!H:H,TV_10!B18,'Planilha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Controle'!B:B,TV_10!F$1,'Planilha de Controle'!H:H,TV_10!B19,'Planilha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Controle'!B:B,TV_10!F$1,'Planilha de Controle'!H:H,TV_10!B20,'Planilha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Controle'!B:B,TV_10!F$1,'Planilha de Controle'!H:H,TV_10!B21,'Planilha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Controle'!B:B,TV_10!F$1,'Planilha de Controle'!H:H,TV_10!B22,'Planilha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Controle'!B:B,TV_10!F$1,'Planilha de Controle'!H:H,TV_10!B23,'Planilha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Controle'!B:B,TV_10!F$1,'Planilha de Controle'!H:H,TV_10!B24,'Planilha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2F834-E251-478F-88A1-23065A9AB9CE}">
  <sheetPr codeName="Planilha18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G27" sqref="G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011-V.VERDE</v>
      </c>
      <c r="E1" s="217"/>
      <c r="F1" s="36">
        <v>11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BENEDITO FRIGGI 3280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011-V.Verde- Endereço: Avenida Benedito Friggi 3280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Controle'!B:B,TV_11!F$1,'Planilha de Controle'!H:H,TV_11!B4,'Planilha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1</v>
      </c>
      <c r="D5" s="27">
        <f>SUMIFS('Planilha de Controle'!J:J,'Planilha de Controle'!B:B,TV_11!F$1,'Planilha de Controle'!H:H,TV_11!B5,'Planilha de Controle'!N:N,"Ativo")</f>
        <v>0</v>
      </c>
      <c r="E5" s="27">
        <f>IF(C5-D5&lt;0,0,C5-D5)</f>
        <v>1</v>
      </c>
      <c r="F5" s="30">
        <f>IF(C5&gt;0,(C5-E5)/C5,100%)</f>
        <v>0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1</v>
      </c>
      <c r="D6" s="27">
        <f>SUMIFS('Planilha de Controle'!J:J,'Planilha de Controle'!B:B,TV_11!F$1,'Planilha de Controle'!H:H,TV_11!B6,'Planilha de Controle'!N:N,"Ativo")</f>
        <v>0</v>
      </c>
      <c r="E6" s="27">
        <f t="shared" ref="E6:E24" si="0">IF(C6-D6&lt;0,0,C6-D6)</f>
        <v>1</v>
      </c>
      <c r="F6" s="30">
        <f t="shared" ref="F6:F24" si="1">IF(C6&gt;0,(C6-E6)/C6,100%)</f>
        <v>0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Controle'!B:B,TV_11!F$1,'Planilha de Controle'!H:H,TV_11!B7,'Planilha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cm="1">
        <f t="array" ref="BQ7:BQ29">IF(C20=0,"",_xlfn.SEQUENCE(C20,1,1,1))</f>
        <v>1</v>
      </c>
      <c r="BS7" s="23"/>
      <c r="BT7" s="23"/>
      <c r="BU7" s="71" cm="1">
        <f t="array" ref="BU7:BU29">IF(C20=0,"",_xlfn.SEQUENCE(C20,1,1,1))</f>
        <v>1</v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Controle'!B:B,TV_11!F$1,'Planilha de Controle'!H:H,TV_11!B8,'Planilha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>
        <v>2</v>
      </c>
      <c r="BR8" s="23"/>
      <c r="BS8" s="23"/>
      <c r="BT8" s="23"/>
      <c r="BU8" s="71">
        <v>2</v>
      </c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Controle'!B:B,TV_11!F$1,'Planilha de Controle'!H:H,TV_11!B9,'Planilha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>
        <v>3</v>
      </c>
      <c r="BR9" s="23"/>
      <c r="BS9" s="23"/>
      <c r="BT9" s="23"/>
      <c r="BU9" s="71">
        <v>3</v>
      </c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Controle'!B:B,TV_11!F$1,'Planilha de Controle'!H:H,TV_11!B10,'Planilha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>
        <v>4</v>
      </c>
      <c r="BR10" s="23"/>
      <c r="BS10" s="23"/>
      <c r="BT10" s="23"/>
      <c r="BU10" s="71">
        <v>4</v>
      </c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Controle'!B:B,TV_11!F$1,'Planilha de Controle'!H:H,TV_11!B11,'Planilha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>
        <v>5</v>
      </c>
      <c r="BR11" s="73"/>
      <c r="BS11" s="73"/>
      <c r="BT11" s="73"/>
      <c r="BU11" s="71">
        <v>5</v>
      </c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1</v>
      </c>
      <c r="D12" s="27">
        <f>SUMIFS('Planilha de Controle'!J:J,'Planilha de Controle'!B:B,TV_11!F$1,'Planilha de Controle'!H:H,TV_11!B12,'Planilha de Controle'!N:N,"Ativo")</f>
        <v>0</v>
      </c>
      <c r="E12" s="27">
        <f t="shared" si="0"/>
        <v>1</v>
      </c>
      <c r="F12" s="30">
        <f t="shared" si="1"/>
        <v>0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>
        <v>6</v>
      </c>
      <c r="BR12" s="73"/>
      <c r="BS12" s="73"/>
      <c r="BT12" s="73"/>
      <c r="BU12" s="71">
        <v>6</v>
      </c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50</v>
      </c>
      <c r="D13" s="27">
        <f ca="1">SUMIFS('Planilha de Controle'!J:J,'Planilha de Controle'!B:B,TV_11!F$1,'Planilha de Controle'!H:H,TV_11!B13,'Planilha de Controle'!N:N,"Ativo")</f>
        <v>20</v>
      </c>
      <c r="E13" s="27">
        <f t="shared" ca="1" si="0"/>
        <v>30</v>
      </c>
      <c r="F13" s="30">
        <f t="shared" ca="1" si="1"/>
        <v>0.4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>
        <v>7</v>
      </c>
      <c r="BR13" s="73"/>
      <c r="BS13" s="73"/>
      <c r="BT13" s="73"/>
      <c r="BU13" s="71">
        <v>7</v>
      </c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Controle'!B:B,TV_11!F$1,'Planilha de Controle'!H:H,TV_11!B14,'Planilha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>
        <v>8</v>
      </c>
      <c r="BR14" s="73"/>
      <c r="BS14" s="73"/>
      <c r="BT14" s="73"/>
      <c r="BU14" s="71">
        <v>8</v>
      </c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Controle'!B:B,TV_11!F$1,'Planilha de Controle'!H:H,TV_11!B15,'Planilha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>
        <v>9</v>
      </c>
      <c r="BR15" s="73"/>
      <c r="BS15" s="73"/>
      <c r="BT15" s="73"/>
      <c r="BU15" s="71">
        <v>9</v>
      </c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Controle'!B:B,TV_11!F$1,'Planilha de Controle'!H:H,TV_11!B16,'Planilha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>
        <v>10</v>
      </c>
      <c r="BR16" s="73"/>
      <c r="BS16" s="73"/>
      <c r="BT16" s="73"/>
      <c r="BU16" s="71">
        <v>10</v>
      </c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Controle'!B:B,TV_11!F$1,'Planilha de Controle'!H:H,TV_11!B17,'Planilha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>
        <v>11</v>
      </c>
      <c r="BR17" s="73"/>
      <c r="BS17" s="73"/>
      <c r="BT17" s="73"/>
      <c r="BU17" s="71">
        <v>11</v>
      </c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24</v>
      </c>
      <c r="D18" s="27">
        <f>SUMIFS('Planilha de Controle'!J:J,'Planilha de Controle'!B:B,TV_11!F$1,'Planilha de Controle'!H:H,TV_11!B18,'Planilha de Controle'!N:N,"Ativo")</f>
        <v>0</v>
      </c>
      <c r="E18" s="27">
        <f t="shared" si="0"/>
        <v>24</v>
      </c>
      <c r="F18" s="30">
        <f t="shared" si="1"/>
        <v>0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>
        <v>12</v>
      </c>
      <c r="BR18" s="73"/>
      <c r="BS18" s="73"/>
      <c r="BT18" s="73"/>
      <c r="BU18" s="71">
        <v>12</v>
      </c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4</v>
      </c>
      <c r="D19" s="27">
        <f>SUMIFS('Planilha de Controle'!J:J,'Planilha de Controle'!B:B,TV_11!F$1,'Planilha de Controle'!H:H,TV_11!B19,'Planilha de Controle'!N:N,"Ativo")</f>
        <v>0</v>
      </c>
      <c r="E19" s="27">
        <f t="shared" si="0"/>
        <v>4</v>
      </c>
      <c r="F19" s="30">
        <f t="shared" si="1"/>
        <v>0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>
        <v>13</v>
      </c>
      <c r="BR19" s="73"/>
      <c r="BS19" s="73"/>
      <c r="BT19" s="73"/>
      <c r="BU19" s="71">
        <v>13</v>
      </c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23</v>
      </c>
      <c r="D20" s="27">
        <f>SUMIFS('Planilha de Controle'!J:J,'Planilha de Controle'!B:B,TV_11!F$1,'Planilha de Controle'!H:H,TV_11!B20,'Planilha de Controle'!N:N,"Ativo")</f>
        <v>0</v>
      </c>
      <c r="E20" s="27">
        <f t="shared" si="0"/>
        <v>23</v>
      </c>
      <c r="F20" s="30">
        <f t="shared" si="1"/>
        <v>0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>
        <v>14</v>
      </c>
      <c r="BR20" s="73"/>
      <c r="BS20" s="73"/>
      <c r="BT20" s="73"/>
      <c r="BU20" s="71">
        <v>14</v>
      </c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1</v>
      </c>
      <c r="D21" s="27">
        <f>SUMIFS('Planilha de Controle'!J:J,'Planilha de Controle'!B:B,TV_11!F$1,'Planilha de Controle'!H:H,TV_11!B21,'Planilha de Controle'!N:N,"Ativo")</f>
        <v>0</v>
      </c>
      <c r="E21" s="27">
        <f t="shared" si="0"/>
        <v>1</v>
      </c>
      <c r="F21" s="30">
        <f t="shared" si="1"/>
        <v>0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>
        <v>15</v>
      </c>
      <c r="BR21" s="73"/>
      <c r="BS21" s="73"/>
      <c r="BT21" s="73"/>
      <c r="BU21" s="71">
        <v>15</v>
      </c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120</v>
      </c>
      <c r="D22" s="27">
        <f>SUMIFS('Planilha de Controle'!J:J,'Planilha de Controle'!B:B,TV_11!F$1,'Planilha de Controle'!H:H,TV_11!B22,'Planilha de Controle'!N:N,"Ativo")</f>
        <v>0</v>
      </c>
      <c r="E22" s="27">
        <f t="shared" si="0"/>
        <v>120</v>
      </c>
      <c r="F22" s="30">
        <f t="shared" si="1"/>
        <v>0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>
        <v>16</v>
      </c>
      <c r="BR22" s="73"/>
      <c r="BS22" s="73"/>
      <c r="BT22" s="73"/>
      <c r="BU22" s="71">
        <v>16</v>
      </c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30</v>
      </c>
      <c r="D23" s="27">
        <f>SUMIFS('Planilha de Controle'!J:J,'Planilha de Controle'!B:B,TV_11!F$1,'Planilha de Controle'!H:H,TV_11!B23,'Planilha de Controle'!N:N,"Ativo")</f>
        <v>0</v>
      </c>
      <c r="E23" s="27">
        <f t="shared" si="0"/>
        <v>30</v>
      </c>
      <c r="F23" s="30">
        <f t="shared" si="1"/>
        <v>0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>
        <v>17</v>
      </c>
      <c r="BR23" s="73"/>
      <c r="BS23" s="73"/>
      <c r="BT23" s="73"/>
      <c r="BU23" s="71">
        <v>17</v>
      </c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Controle'!B:B,TV_11!F$1,'Planilha de Controle'!H:H,TV_11!B24,'Planilha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>
        <v>18</v>
      </c>
      <c r="BR24" s="73"/>
      <c r="BS24" s="73"/>
      <c r="BT24" s="73"/>
      <c r="BU24" s="71">
        <v>18</v>
      </c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>
        <v>19</v>
      </c>
      <c r="BR25" s="73"/>
      <c r="BS25" s="73"/>
      <c r="BT25" s="73"/>
      <c r="BU25" s="71">
        <v>19</v>
      </c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235</v>
      </c>
      <c r="BQ26" s="71">
        <v>20</v>
      </c>
      <c r="BR26" s="73"/>
      <c r="BS26" s="73"/>
      <c r="BT26" s="73"/>
      <c r="BU26" s="71">
        <v>20</v>
      </c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>
        <v>21</v>
      </c>
      <c r="BR27" s="73"/>
      <c r="BS27" s="73"/>
      <c r="BT27" s="73"/>
      <c r="BU27" s="71">
        <v>21</v>
      </c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>
        <v>22</v>
      </c>
      <c r="BR28" s="73"/>
      <c r="BS28" s="73"/>
      <c r="BT28" s="73"/>
      <c r="BU28" s="71">
        <v>22</v>
      </c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>
        <v>23</v>
      </c>
      <c r="BR29" s="73"/>
      <c r="BS29" s="73"/>
      <c r="BT29" s="73"/>
      <c r="BU29" s="71">
        <v>23</v>
      </c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879FC-1786-40F0-98E8-7E996993BE8A}">
  <sheetPr codeName="Planilha19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012-BONSUCESSO</v>
      </c>
      <c r="E1" s="217"/>
      <c r="F1" s="36">
        <v>12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ARMANDO BEI 430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012-Bonsucesso- Endereço: Avenida Armando Bei 430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Controle'!B:B,TV_12!F$1,'Planilha de Controle'!H:H,TV_12!B4,'Planilha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Controle'!B:B,TV_12!F$1,'Planilha de Controle'!H:H,TV_12!B5,'Planilha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Controle'!B:B,TV_12!F$1,'Planilha de Controle'!H:H,TV_12!B6,'Planilha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Controle'!B:B,TV_12!F$1,'Planilha de Controle'!H:H,TV_12!B7,'Planilha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Controle'!B:B,TV_12!F$1,'Planilha de Controle'!H:H,TV_12!B8,'Planilha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Controle'!B:B,TV_12!F$1,'Planilha de Controle'!H:H,TV_12!B9,'Planilha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Controle'!B:B,TV_12!F$1,'Planilha de Controle'!H:H,TV_12!B10,'Planilha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Controle'!B:B,TV_12!F$1,'Planilha de Controle'!H:H,TV_12!B11,'Planilha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Controle'!B:B,TV_12!F$1,'Planilha de Controle'!H:H,TV_12!B12,'Planilha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Controle'!B:B,TV_12!F$1,'Planilha de Controle'!H:H,TV_12!B13,'Planilha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Controle'!B:B,TV_12!F$1,'Planilha de Controle'!H:H,TV_12!B14,'Planilha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Controle'!B:B,TV_12!F$1,'Planilha de Controle'!H:H,TV_12!B15,'Planilha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Controle'!B:B,TV_12!F$1,'Planilha de Controle'!H:H,TV_12!B16,'Planilha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Controle'!B:B,TV_12!F$1,'Planilha de Controle'!H:H,TV_12!B17,'Planilha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Controle'!B:B,TV_12!F$1,'Planilha de Controle'!H:H,TV_12!B18,'Planilha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Controle'!B:B,TV_12!F$1,'Planilha de Controle'!H:H,TV_12!B19,'Planilha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Controle'!B:B,TV_12!F$1,'Planilha de Controle'!H:H,TV_12!B20,'Planilha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Controle'!B:B,TV_12!F$1,'Planilha de Controle'!H:H,TV_12!B21,'Planilha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Controle'!B:B,TV_12!F$1,'Planilha de Controle'!H:H,TV_12!B22,'Planilha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Controle'!B:B,TV_12!F$1,'Planilha de Controle'!H:H,TV_12!B23,'Planilha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Controle'!B:B,TV_12!F$1,'Planilha de Controle'!H:H,TV_12!B24,'Planilha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2040B-2E52-4EC4-8DF1-F75FBEC94588}">
  <sheetPr codeName="Planilha20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013-CURUCA</v>
      </c>
      <c r="E1" s="217"/>
      <c r="F1" s="36">
        <v>13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PRACA FRANCISCO PEREIRA 80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013-Curuca- Endereço: Praca Francisco Pereira 80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Controle'!B:B,TV_13!F$1,'Planilha de Controle'!H:H,TV_13!B4,'Planilha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Controle'!B:B,TV_13!F$1,'Planilha de Controle'!H:H,TV_13!B5,'Planilha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Controle'!B:B,TV_13!F$1,'Planilha de Controle'!H:H,TV_13!B6,'Planilha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Controle'!B:B,TV_13!F$1,'Planilha de Controle'!H:H,TV_13!B7,'Planilha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Controle'!B:B,TV_13!F$1,'Planilha de Controle'!H:H,TV_13!B8,'Planilha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Controle'!B:B,TV_13!F$1,'Planilha de Controle'!H:H,TV_13!B9,'Planilha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Controle'!B:B,TV_13!F$1,'Planilha de Controle'!H:H,TV_13!B10,'Planilha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Controle'!B:B,TV_13!F$1,'Planilha de Controle'!H:H,TV_13!B11,'Planilha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Controle'!B:B,TV_13!F$1,'Planilha de Controle'!H:H,TV_13!B12,'Planilha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 ca="1">SUMIFS('Planilha de Controle'!J:J,'Planilha de Controle'!B:B,TV_13!F$1,'Planilha de Controle'!H:H,TV_13!B13,'Planilha de Controle'!N:N,"Ativo")</f>
        <v>20</v>
      </c>
      <c r="E13" s="27">
        <f t="shared" ca="1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Controle'!B:B,TV_13!F$1,'Planilha de Controle'!H:H,TV_13!B14,'Planilha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Controle'!B:B,TV_13!F$1,'Planilha de Controle'!H:H,TV_13!B15,'Planilha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Controle'!B:B,TV_13!F$1,'Planilha de Controle'!H:H,TV_13!B16,'Planilha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Controle'!B:B,TV_13!F$1,'Planilha de Controle'!H:H,TV_13!B17,'Planilha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Controle'!B:B,TV_13!F$1,'Planilha de Controle'!H:H,TV_13!B18,'Planilha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Controle'!B:B,TV_13!F$1,'Planilha de Controle'!H:H,TV_13!B19,'Planilha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Controle'!B:B,TV_13!F$1,'Planilha de Controle'!H:H,TV_13!B20,'Planilha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Controle'!B:B,TV_13!F$1,'Planilha de Controle'!H:H,TV_13!B21,'Planilha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Controle'!B:B,TV_13!F$1,'Planilha de Controle'!H:H,TV_13!B22,'Planilha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Controle'!B:B,TV_13!F$1,'Planilha de Controle'!H:H,TV_13!B23,'Planilha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Controle'!B:B,TV_13!F$1,'Planilha de Controle'!H:H,TV_13!B24,'Planilha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3351D-4E48-488A-81D7-9F39D4F43283}">
  <sheetPr codeName="Planilha21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014-CUMBICA</v>
      </c>
      <c r="E1" s="217"/>
      <c r="F1" s="36">
        <v>14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SENA MADUREIRA 1291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014-Cumbica- Endereço: Rua Sena Madureira 1291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Controle'!B:B,TV_14!F$1,'Planilha de Controle'!H:H,TV_14!B4,'Planilha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Controle'!B:B,TV_14!F$1,'Planilha de Controle'!H:H,TV_14!B5,'Planilha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Controle'!B:B,TV_14!F$1,'Planilha de Controle'!H:H,TV_14!B6,'Planilha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Controle'!B:B,TV_14!F$1,'Planilha de Controle'!H:H,TV_14!B7,'Planilha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Controle'!B:B,TV_14!F$1,'Planilha de Controle'!H:H,TV_14!B8,'Planilha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Controle'!B:B,TV_14!F$1,'Planilha de Controle'!H:H,TV_14!B9,'Planilha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Controle'!B:B,TV_14!F$1,'Planilha de Controle'!H:H,TV_14!B10,'Planilha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Controle'!B:B,TV_14!F$1,'Planilha de Controle'!H:H,TV_14!B11,'Planilha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Controle'!B:B,TV_14!F$1,'Planilha de Controle'!H:H,TV_14!B12,'Planilha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 ca="1">SUMIFS('Planilha de Controle'!J:J,'Planilha de Controle'!B:B,TV_14!F$1,'Planilha de Controle'!H:H,TV_14!B13,'Planilha de Controle'!N:N,"Ativo")</f>
        <v>0</v>
      </c>
      <c r="E13" s="27">
        <f t="shared" ca="1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Controle'!B:B,TV_14!F$1,'Planilha de Controle'!H:H,TV_14!B14,'Planilha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Controle'!B:B,TV_14!F$1,'Planilha de Controle'!H:H,TV_14!B15,'Planilha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Controle'!B:B,TV_14!F$1,'Planilha de Controle'!H:H,TV_14!B16,'Planilha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Controle'!B:B,TV_14!F$1,'Planilha de Controle'!H:H,TV_14!B17,'Planilha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Controle'!B:B,TV_14!F$1,'Planilha de Controle'!H:H,TV_14!B18,'Planilha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Controle'!B:B,TV_14!F$1,'Planilha de Controle'!H:H,TV_14!B19,'Planilha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Controle'!B:B,TV_14!F$1,'Planilha de Controle'!H:H,TV_14!B20,'Planilha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Controle'!B:B,TV_14!F$1,'Planilha de Controle'!H:H,TV_14!B21,'Planilha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Controle'!B:B,TV_14!F$1,'Planilha de Controle'!H:H,TV_14!B22,'Planilha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Controle'!B:B,TV_14!F$1,'Planilha de Controle'!H:H,TV_14!B23,'Planilha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Controle'!B:B,TV_14!F$1,'Planilha de Controle'!H:H,TV_14!B24,'Planilha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7907-E516-4390-B390-59A4C62DA68F}">
  <sheetPr codeName="Planilha22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015-UIRAPURU</v>
      </c>
      <c r="E1" s="217"/>
      <c r="F1" s="36">
        <v>15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JOAO BATISTA NOGUEIRA 750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015-Uirapuru- Endereço: Rua Joao Batista Nogueira 750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Controle'!B:B,TV_15!F$1,'Planilha de Controle'!H:H,TV_15!B4,'Planilha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Controle'!B:B,TV_15!F$1,'Planilha de Controle'!H:H,TV_15!B5,'Planilha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Controle'!B:B,TV_15!F$1,'Planilha de Controle'!H:H,TV_15!B6,'Planilha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Controle'!B:B,TV_15!F$1,'Planilha de Controle'!H:H,TV_15!B7,'Planilha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Controle'!B:B,TV_15!F$1,'Planilha de Controle'!H:H,TV_15!B8,'Planilha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Controle'!B:B,TV_15!F$1,'Planilha de Controle'!H:H,TV_15!B9,'Planilha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Controle'!B:B,TV_15!F$1,'Planilha de Controle'!H:H,TV_15!B10,'Planilha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Controle'!B:B,TV_15!F$1,'Planilha de Controle'!H:H,TV_15!B11,'Planilha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Controle'!B:B,TV_15!F$1,'Planilha de Controle'!H:H,TV_15!B12,'Planilha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Controle'!B:B,TV_15!F$1,'Planilha de Controle'!H:H,TV_15!B13,'Planilha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Controle'!B:B,TV_15!F$1,'Planilha de Controle'!H:H,TV_15!B14,'Planilha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Controle'!B:B,TV_15!F$1,'Planilha de Controle'!H:H,TV_15!B15,'Planilha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Controle'!B:B,TV_15!F$1,'Planilha de Controle'!H:H,TV_15!B16,'Planilha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Controle'!B:B,TV_15!F$1,'Planilha de Controle'!H:H,TV_15!B17,'Planilha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Controle'!B:B,TV_15!F$1,'Planilha de Controle'!H:H,TV_15!B18,'Planilha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Controle'!B:B,TV_15!F$1,'Planilha de Controle'!H:H,TV_15!B19,'Planilha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Controle'!B:B,TV_15!F$1,'Planilha de Controle'!H:H,TV_15!B20,'Planilha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Controle'!B:B,TV_15!F$1,'Planilha de Controle'!H:H,TV_15!B21,'Planilha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Controle'!B:B,TV_15!F$1,'Planilha de Controle'!H:H,TV_15!B22,'Planilha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Controle'!B:B,TV_15!F$1,'Planilha de Controle'!H:H,TV_15!B23,'Planilha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Controle'!B:B,TV_15!F$1,'Planilha de Controle'!H:H,TV_15!B24,'Planilha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A891-930B-4D36-AA7B-A39DEC5DBF04}">
  <sheetPr codeName="Planilha23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016-RAGUEB</v>
      </c>
      <c r="E1" s="217"/>
      <c r="F1" s="36">
        <v>16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JOAO MACIEL 2500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016-Ragueb- Endereço: Rua Joao Maciel 2500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Controle'!B:B,TV_16!F$1,'Planilha de Controle'!H:H,TV_16!B4,'Planilha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Controle'!B:B,TV_16!F$1,'Planilha de Controle'!H:H,TV_16!B5,'Planilha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Controle'!B:B,TV_16!F$1,'Planilha de Controle'!H:H,TV_16!B6,'Planilha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Controle'!B:B,TV_16!F$1,'Planilha de Controle'!H:H,TV_16!B7,'Planilha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Controle'!B:B,TV_16!F$1,'Planilha de Controle'!H:H,TV_16!B8,'Planilha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Controle'!B:B,TV_16!F$1,'Planilha de Controle'!H:H,TV_16!B9,'Planilha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Controle'!B:B,TV_16!F$1,'Planilha de Controle'!H:H,TV_16!B10,'Planilha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Controle'!B:B,TV_16!F$1,'Planilha de Controle'!H:H,TV_16!B11,'Planilha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Controle'!B:B,TV_16!F$1,'Planilha de Controle'!H:H,TV_16!B12,'Planilha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Controle'!B:B,TV_16!F$1,'Planilha de Controle'!H:H,TV_16!B13,'Planilha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Controle'!B:B,TV_16!F$1,'Planilha de Controle'!H:H,TV_16!B14,'Planilha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Controle'!B:B,TV_16!F$1,'Planilha de Controle'!H:H,TV_16!B15,'Planilha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Controle'!B:B,TV_16!F$1,'Planilha de Controle'!H:H,TV_16!B16,'Planilha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Controle'!B:B,TV_16!F$1,'Planilha de Controle'!H:H,TV_16!B17,'Planilha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Controle'!B:B,TV_16!F$1,'Planilha de Controle'!H:H,TV_16!B18,'Planilha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Controle'!B:B,TV_16!F$1,'Planilha de Controle'!H:H,TV_16!B19,'Planilha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Controle'!B:B,TV_16!F$1,'Planilha de Controle'!H:H,TV_16!B20,'Planilha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Controle'!B:B,TV_16!F$1,'Planilha de Controle'!H:H,TV_16!B21,'Planilha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Controle'!B:B,TV_16!F$1,'Planilha de Controle'!H:H,TV_16!B22,'Planilha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Controle'!B:B,TV_16!F$1,'Planilha de Controle'!H:H,TV_16!B23,'Planilha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Controle'!B:B,TV_16!F$1,'Planilha de Controle'!H:H,TV_16!B24,'Planilha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8C93-F99C-4973-A031-7A04DD4BE9A6}">
  <sheetPr codeName="Planilha24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017-PIRES RIO</v>
      </c>
      <c r="E1" s="217"/>
      <c r="F1" s="36">
        <v>17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PIRES DO RIO 4342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017-Pires Rio- Endereço: Avenida Pires Do Rio 4342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Controle'!B:B,TV_17!F$1,'Planilha de Controle'!H:H,TV_17!B4,'Planilha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Controle'!B:B,TV_17!F$1,'Planilha de Controle'!H:H,TV_17!B5,'Planilha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Controle'!B:B,TV_17!F$1,'Planilha de Controle'!H:H,TV_17!B6,'Planilha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Controle'!B:B,TV_17!F$1,'Planilha de Controle'!H:H,TV_17!B7,'Planilha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Controle'!B:B,TV_17!F$1,'Planilha de Controle'!H:H,TV_17!B8,'Planilha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Controle'!B:B,TV_17!F$1,'Planilha de Controle'!H:H,TV_17!B9,'Planilha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Controle'!B:B,TV_17!F$1,'Planilha de Controle'!H:H,TV_17!B10,'Planilha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Controle'!B:B,TV_17!F$1,'Planilha de Controle'!H:H,TV_17!B11,'Planilha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Controle'!B:B,TV_17!F$1,'Planilha de Controle'!H:H,TV_17!B12,'Planilha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Controle'!B:B,TV_17!F$1,'Planilha de Controle'!H:H,TV_17!B13,'Planilha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Controle'!B:B,TV_17!F$1,'Planilha de Controle'!H:H,TV_17!B14,'Planilha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Controle'!B:B,TV_17!F$1,'Planilha de Controle'!H:H,TV_17!B15,'Planilha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Controle'!B:B,TV_17!F$1,'Planilha de Controle'!H:H,TV_17!B16,'Planilha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Controle'!B:B,TV_17!F$1,'Planilha de Controle'!H:H,TV_17!B17,'Planilha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Controle'!B:B,TV_17!F$1,'Planilha de Controle'!H:H,TV_17!B18,'Planilha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Controle'!B:B,TV_17!F$1,'Planilha de Controle'!H:H,TV_17!B19,'Planilha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Controle'!B:B,TV_17!F$1,'Planilha de Controle'!H:H,TV_17!B20,'Planilha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Controle'!B:B,TV_17!F$1,'Planilha de Controle'!H:H,TV_17!B21,'Planilha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Controle'!B:B,TV_17!F$1,'Planilha de Controle'!H:H,TV_17!B22,'Planilha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Controle'!B:B,TV_17!F$1,'Planilha de Controle'!H:H,TV_17!B23,'Planilha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Controle'!B:B,TV_17!F$1,'Planilha de Controle'!H:H,TV_17!B24,'Planilha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87DFA-D37F-464F-9E9D-7D4106B98F69}">
  <sheetPr codeName="Planilha25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018-OL.FREIRE</v>
      </c>
      <c r="E1" s="217"/>
      <c r="F1" s="36">
        <v>18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OLIVEIRA FREIRE 480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018-Ol.Freire- Endereço: Avenida Oliveira Freire 480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Controle'!B:B,TV_18!F$1,'Planilha de Controle'!H:H,TV_18!B4,'Planilha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Controle'!B:B,TV_18!F$1,'Planilha de Controle'!H:H,TV_18!B5,'Planilha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Controle'!B:B,TV_18!F$1,'Planilha de Controle'!H:H,TV_18!B6,'Planilha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Controle'!B:B,TV_18!F$1,'Planilha de Controle'!H:H,TV_18!B7,'Planilha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Controle'!B:B,TV_18!F$1,'Planilha de Controle'!H:H,TV_18!B8,'Planilha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Controle'!B:B,TV_18!F$1,'Planilha de Controle'!H:H,TV_18!B9,'Planilha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Controle'!B:B,TV_18!F$1,'Planilha de Controle'!H:H,TV_18!B10,'Planilha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Controle'!B:B,TV_18!F$1,'Planilha de Controle'!H:H,TV_18!B11,'Planilha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Controle'!B:B,TV_18!F$1,'Planilha de Controle'!H:H,TV_18!B12,'Planilha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Controle'!B:B,TV_18!F$1,'Planilha de Controle'!H:H,TV_18!B13,'Planilha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Controle'!B:B,TV_18!F$1,'Planilha de Controle'!H:H,TV_18!B14,'Planilha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Controle'!B:B,TV_18!F$1,'Planilha de Controle'!H:H,TV_18!B15,'Planilha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Controle'!B:B,TV_18!F$1,'Planilha de Controle'!H:H,TV_18!B16,'Planilha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Controle'!B:B,TV_18!F$1,'Planilha de Controle'!H:H,TV_18!B17,'Planilha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Controle'!B:B,TV_18!F$1,'Planilha de Controle'!H:H,TV_18!B18,'Planilha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Controle'!B:B,TV_18!F$1,'Planilha de Controle'!H:H,TV_18!B19,'Planilha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Controle'!B:B,TV_18!F$1,'Planilha de Controle'!H:H,TV_18!B20,'Planilha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Controle'!B:B,TV_18!F$1,'Planilha de Controle'!H:H,TV_18!B21,'Planilha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Controle'!B:B,TV_18!F$1,'Planilha de Controle'!H:H,TV_18!B22,'Planilha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Controle'!B:B,TV_18!F$1,'Planilha de Controle'!H:H,TV_18!B23,'Planilha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Controle'!B:B,TV_18!F$1,'Planilha de Controle'!H:H,TV_18!B24,'Planilha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4F6CF-8F69-4DA3-84A2-BC144E77DC33}">
  <sheetPr codeName="Planilha26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019-MOGI2</v>
      </c>
      <c r="E1" s="217"/>
      <c r="F1" s="36">
        <v>19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HENRIQUE EROLES 1333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019-Mogi2- Endereço: Avenida Henrique Eroles 1333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Controle'!B:B,TV_19!F$1,'Planilha de Controle'!H:H,TV_19!B4,'Planilha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Controle'!B:B,TV_19!F$1,'Planilha de Controle'!H:H,TV_19!B5,'Planilha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Controle'!B:B,TV_19!F$1,'Planilha de Controle'!H:H,TV_19!B6,'Planilha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Controle'!B:B,TV_19!F$1,'Planilha de Controle'!H:H,TV_19!B7,'Planilha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Controle'!B:B,TV_19!F$1,'Planilha de Controle'!H:H,TV_19!B8,'Planilha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Controle'!B:B,TV_19!F$1,'Planilha de Controle'!H:H,TV_19!B9,'Planilha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Controle'!B:B,TV_19!F$1,'Planilha de Controle'!H:H,TV_19!B10,'Planilha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Controle'!B:B,TV_19!F$1,'Planilha de Controle'!H:H,TV_19!B11,'Planilha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Controle'!B:B,TV_19!F$1,'Planilha de Controle'!H:H,TV_19!B12,'Planilha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Controle'!B:B,TV_19!F$1,'Planilha de Controle'!H:H,TV_19!B13,'Planilha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Controle'!B:B,TV_19!F$1,'Planilha de Controle'!H:H,TV_19!B14,'Planilha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Controle'!B:B,TV_19!F$1,'Planilha de Controle'!H:H,TV_19!B15,'Planilha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Controle'!B:B,TV_19!F$1,'Planilha de Controle'!H:H,TV_19!B16,'Planilha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Controle'!B:B,TV_19!F$1,'Planilha de Controle'!H:H,TV_19!B17,'Planilha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Controle'!B:B,TV_19!F$1,'Planilha de Controle'!H:H,TV_19!B18,'Planilha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Controle'!B:B,TV_19!F$1,'Planilha de Controle'!H:H,TV_19!B19,'Planilha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Controle'!B:B,TV_19!F$1,'Planilha de Controle'!H:H,TV_19!B20,'Planilha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Controle'!B:B,TV_19!F$1,'Planilha de Controle'!H:H,TV_19!B21,'Planilha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Controle'!B:B,TV_19!F$1,'Planilha de Controle'!H:H,TV_19!B22,'Planilha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Controle'!B:B,TV_19!F$1,'Planilha de Controle'!H:H,TV_19!B23,'Planilha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Controle'!B:B,TV_19!F$1,'Planilha de Controle'!H:H,TV_19!B24,'Planilha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1CDA6-DC73-46A2-8DB0-6E2B2DAA9CBE}">
  <sheetPr codeName="Planilha27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020-AIMORE</v>
      </c>
      <c r="E1" s="217"/>
      <c r="F1" s="36">
        <v>20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BRAS DA ROCHA CARDOSO 1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020-Aimore- Endereço: Avenida Bras Da Rocha Cardoso 1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Controle'!B:B,TV_20!F$1,'Planilha de Controle'!H:H,TV_20!B4,'Planilha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Controle'!B:B,TV_20!F$1,'Planilha de Controle'!H:H,TV_20!B5,'Planilha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Controle'!B:B,TV_20!F$1,'Planilha de Controle'!H:H,TV_20!B6,'Planilha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Controle'!B:B,TV_20!F$1,'Planilha de Controle'!H:H,TV_20!B7,'Planilha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Controle'!B:B,TV_20!F$1,'Planilha de Controle'!H:H,TV_20!B8,'Planilha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Controle'!B:B,TV_20!F$1,'Planilha de Controle'!H:H,TV_20!B9,'Planilha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Controle'!B:B,TV_20!F$1,'Planilha de Controle'!H:H,TV_20!B10,'Planilha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Controle'!B:B,TV_20!F$1,'Planilha de Controle'!H:H,TV_20!B11,'Planilha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Controle'!B:B,TV_20!F$1,'Planilha de Controle'!H:H,TV_20!B12,'Planilha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Controle'!B:B,TV_20!F$1,'Planilha de Controle'!H:H,TV_20!B13,'Planilha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Controle'!B:B,TV_20!F$1,'Planilha de Controle'!H:H,TV_20!B14,'Planilha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Controle'!B:B,TV_20!F$1,'Planilha de Controle'!H:H,TV_20!B15,'Planilha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Controle'!B:B,TV_20!F$1,'Planilha de Controle'!H:H,TV_20!B16,'Planilha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Controle'!B:B,TV_20!F$1,'Planilha de Controle'!H:H,TV_20!B17,'Planilha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Controle'!B:B,TV_20!F$1,'Planilha de Controle'!H:H,TV_20!B18,'Planilha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Controle'!B:B,TV_20!F$1,'Planilha de Controle'!H:H,TV_20!B19,'Planilha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Controle'!B:B,TV_20!F$1,'Planilha de Controle'!H:H,TV_20!B20,'Planilha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Controle'!B:B,TV_20!F$1,'Planilha de Controle'!H:H,TV_20!B21,'Planilha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Controle'!B:B,TV_20!F$1,'Planilha de Controle'!H:H,TV_20!B22,'Planilha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Controle'!B:B,TV_20!F$1,'Planilha de Controle'!H:H,TV_20!B23,'Planilha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Controle'!B:B,TV_20!F$1,'Planilha de Controle'!H:H,TV_20!B24,'Planilha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36414-7A12-4F8D-922B-74874C946812}">
  <sheetPr codeName="Planilha28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021-BARREIRA</v>
      </c>
      <c r="E1" s="217"/>
      <c r="F1" s="36">
        <v>21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DA BARREIRA GRANDE 2905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021-Barreira- Endereço: Avenida Da Barreira Grande 2905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Controle'!B:B,TV_21!F$1,'Planilha de Controle'!H:H,TV_21!B4,'Planilha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Controle'!B:B,TV_21!F$1,'Planilha de Controle'!H:H,TV_21!B5,'Planilha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Controle'!B:B,TV_21!F$1,'Planilha de Controle'!H:H,TV_21!B6,'Planilha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Controle'!B:B,TV_21!F$1,'Planilha de Controle'!H:H,TV_21!B7,'Planilha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Controle'!B:B,TV_21!F$1,'Planilha de Controle'!H:H,TV_21!B8,'Planilha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Controle'!B:B,TV_21!F$1,'Planilha de Controle'!H:H,TV_21!B9,'Planilha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Controle'!B:B,TV_21!F$1,'Planilha de Controle'!H:H,TV_21!B10,'Planilha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Controle'!B:B,TV_21!F$1,'Planilha de Controle'!H:H,TV_21!B11,'Planilha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Controle'!B:B,TV_21!F$1,'Planilha de Controle'!H:H,TV_21!B12,'Planilha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Controle'!B:B,TV_21!F$1,'Planilha de Controle'!H:H,TV_21!B13,'Planilha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Controle'!B:B,TV_21!F$1,'Planilha de Controle'!H:H,TV_21!B14,'Planilha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Controle'!B:B,TV_21!F$1,'Planilha de Controle'!H:H,TV_21!B15,'Planilha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Controle'!B:B,TV_21!F$1,'Planilha de Controle'!H:H,TV_21!B16,'Planilha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Controle'!B:B,TV_21!F$1,'Planilha de Controle'!H:H,TV_21!B17,'Planilha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Controle'!B:B,TV_21!F$1,'Planilha de Controle'!H:H,TV_21!B18,'Planilha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Controle'!B:B,TV_21!F$1,'Planilha de Controle'!H:H,TV_21!B19,'Planilha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Controle'!B:B,TV_21!F$1,'Planilha de Controle'!H:H,TV_21!B20,'Planilha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Controle'!B:B,TV_21!F$1,'Planilha de Controle'!H:H,TV_21!B21,'Planilha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Controle'!B:B,TV_21!F$1,'Planilha de Controle'!H:H,TV_21!B22,'Planilha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Controle'!B:B,TV_21!F$1,'Planilha de Controle'!H:H,TV_21!B23,'Planilha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Controle'!B:B,TV_21!F$1,'Planilha de Controle'!H:H,TV_21!B24,'Planilha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BEAE-5836-49B7-82F8-13BBAF7D2A1F}">
  <sheetPr codeName="Planilha29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022-CALMON</v>
      </c>
      <c r="E1" s="217"/>
      <c r="F1" s="36">
        <v>22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GETULIO VARGAS 1200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022-Calmon- Endereço: Avenida Getulio Vargas 1200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Controle'!B:B,TV_22!F$1,'Planilha de Controle'!H:H,TV_22!B4,'Planilha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Controle'!B:B,TV_22!F$1,'Planilha de Controle'!H:H,TV_22!B5,'Planilha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Controle'!B:B,TV_22!F$1,'Planilha de Controle'!H:H,TV_22!B6,'Planilha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Controle'!B:B,TV_22!F$1,'Planilha de Controle'!H:H,TV_22!B7,'Planilha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Controle'!B:B,TV_22!F$1,'Planilha de Controle'!H:H,TV_22!B8,'Planilha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Controle'!B:B,TV_22!F$1,'Planilha de Controle'!H:H,TV_22!B9,'Planilha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Controle'!B:B,TV_22!F$1,'Planilha de Controle'!H:H,TV_22!B10,'Planilha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Controle'!B:B,TV_22!F$1,'Planilha de Controle'!H:H,TV_22!B11,'Planilha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Controle'!B:B,TV_22!F$1,'Planilha de Controle'!H:H,TV_22!B12,'Planilha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Controle'!B:B,TV_22!F$1,'Planilha de Controle'!H:H,TV_22!B13,'Planilha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Controle'!B:B,TV_22!F$1,'Planilha de Controle'!H:H,TV_22!B14,'Planilha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Controle'!B:B,TV_22!F$1,'Planilha de Controle'!H:H,TV_22!B15,'Planilha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Controle'!B:B,TV_22!F$1,'Planilha de Controle'!H:H,TV_22!B16,'Planilha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Controle'!B:B,TV_22!F$1,'Planilha de Controle'!H:H,TV_22!B17,'Planilha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Controle'!B:B,TV_22!F$1,'Planilha de Controle'!H:H,TV_22!B18,'Planilha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Controle'!B:B,TV_22!F$1,'Planilha de Controle'!H:H,TV_22!B19,'Planilha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Controle'!B:B,TV_22!F$1,'Planilha de Controle'!H:H,TV_22!B20,'Planilha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Controle'!B:B,TV_22!F$1,'Planilha de Controle'!H:H,TV_22!B21,'Planilha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Controle'!B:B,TV_22!F$1,'Planilha de Controle'!H:H,TV_22!B22,'Planilha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Controle'!B:B,TV_22!F$1,'Planilha de Controle'!H:H,TV_22!B23,'Planilha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Controle'!B:B,TV_22!F$1,'Planilha de Controle'!H:H,TV_22!B24,'Planilha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FFC49-AB48-451B-B6D9-F54459CB1C34}">
  <sheetPr codeName="Planilha30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023-D.BENTA</v>
      </c>
      <c r="E1" s="217"/>
      <c r="F1" s="36">
        <v>23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FRANCISCO MARENGO 2301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023-D.Benta- Endereço: Avenida Francisco Marengo 2301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Controle'!B:B,TV_23!F$1,'Planilha de Controle'!H:H,TV_23!B4,'Planilha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Controle'!B:B,TV_23!F$1,'Planilha de Controle'!H:H,TV_23!B5,'Planilha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Controle'!B:B,TV_23!F$1,'Planilha de Controle'!H:H,TV_23!B6,'Planilha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Controle'!B:B,TV_23!F$1,'Planilha de Controle'!H:H,TV_23!B7,'Planilha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Controle'!B:B,TV_23!F$1,'Planilha de Controle'!H:H,TV_23!B8,'Planilha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Controle'!B:B,TV_23!F$1,'Planilha de Controle'!H:H,TV_23!B9,'Planilha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Controle'!B:B,TV_23!F$1,'Planilha de Controle'!H:H,TV_23!B10,'Planilha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Controle'!B:B,TV_23!F$1,'Planilha de Controle'!H:H,TV_23!B11,'Planilha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Controle'!B:B,TV_23!F$1,'Planilha de Controle'!H:H,TV_23!B12,'Planilha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Controle'!B:B,TV_23!F$1,'Planilha de Controle'!H:H,TV_23!B13,'Planilha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Controle'!B:B,TV_23!F$1,'Planilha de Controle'!H:H,TV_23!B14,'Planilha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Controle'!B:B,TV_23!F$1,'Planilha de Controle'!H:H,TV_23!B15,'Planilha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Controle'!B:B,TV_23!F$1,'Planilha de Controle'!H:H,TV_23!B16,'Planilha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Controle'!B:B,TV_23!F$1,'Planilha de Controle'!H:H,TV_23!B17,'Planilha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Controle'!B:B,TV_23!F$1,'Planilha de Controle'!H:H,TV_23!B18,'Planilha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Controle'!B:B,TV_23!F$1,'Planilha de Controle'!H:H,TV_23!B19,'Planilha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Controle'!B:B,TV_23!F$1,'Planilha de Controle'!H:H,TV_23!B20,'Planilha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Controle'!B:B,TV_23!F$1,'Planilha de Controle'!H:H,TV_23!B21,'Planilha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Controle'!B:B,TV_23!F$1,'Planilha de Controle'!H:H,TV_23!B22,'Planilha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Controle'!B:B,TV_23!F$1,'Planilha de Controle'!H:H,TV_23!B23,'Planilha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Controle'!B:B,TV_23!F$1,'Planilha de Controle'!H:H,TV_23!B24,'Planilha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2FC0-9D8A-4366-B3B8-93705EB2CC2C}">
  <sheetPr codeName="Planilha31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024-PIMENTAS</v>
      </c>
      <c r="E1" s="217"/>
      <c r="F1" s="36">
        <v>24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ESTRADA EST PRES JUSCELINO K DE OLI 1090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024-Pimentas- Endereço: Estrada Est Pres Juscelino K De Oli 1090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Controle'!B:B,TV_24!F$1,'Planilha de Controle'!H:H,TV_24!B4,'Planilha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Controle'!B:B,TV_24!F$1,'Planilha de Controle'!H:H,TV_24!B5,'Planilha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Controle'!B:B,TV_24!F$1,'Planilha de Controle'!H:H,TV_24!B6,'Planilha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Controle'!B:B,TV_24!F$1,'Planilha de Controle'!H:H,TV_24!B7,'Planilha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Controle'!B:B,TV_24!F$1,'Planilha de Controle'!H:H,TV_24!B8,'Planilha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Controle'!B:B,TV_24!F$1,'Planilha de Controle'!H:H,TV_24!B9,'Planilha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Controle'!B:B,TV_24!F$1,'Planilha de Controle'!H:H,TV_24!B10,'Planilha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Controle'!B:B,TV_24!F$1,'Planilha de Controle'!H:H,TV_24!B11,'Planilha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Controle'!B:B,TV_24!F$1,'Planilha de Controle'!H:H,TV_24!B12,'Planilha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Controle'!B:B,TV_24!F$1,'Planilha de Controle'!H:H,TV_24!B13,'Planilha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Controle'!B:B,TV_24!F$1,'Planilha de Controle'!H:H,TV_24!B14,'Planilha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Controle'!B:B,TV_24!F$1,'Planilha de Controle'!H:H,TV_24!B15,'Planilha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Controle'!B:B,TV_24!F$1,'Planilha de Controle'!H:H,TV_24!B16,'Planilha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Controle'!B:B,TV_24!F$1,'Planilha de Controle'!H:H,TV_24!B17,'Planilha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Controle'!B:B,TV_24!F$1,'Planilha de Controle'!H:H,TV_24!B18,'Planilha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Controle'!B:B,TV_24!F$1,'Planilha de Controle'!H:H,TV_24!B19,'Planilha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Controle'!B:B,TV_24!F$1,'Planilha de Controle'!H:H,TV_24!B20,'Planilha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Controle'!B:B,TV_24!F$1,'Planilha de Controle'!H:H,TV_24!B21,'Planilha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Controle'!B:B,TV_24!F$1,'Planilha de Controle'!H:H,TV_24!B22,'Planilha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Controle'!B:B,TV_24!F$1,'Planilha de Controle'!H:H,TV_24!B23,'Planilha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Controle'!B:B,TV_24!F$1,'Planilha de Controle'!H:H,TV_24!B24,'Planilha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F9C71-D02E-4C71-BF1D-C190C0AF0481}">
  <sheetPr codeName="Planilha32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025-TAUBATE1</v>
      </c>
      <c r="E1" s="217"/>
      <c r="F1" s="36">
        <v>25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CHARLES SCHNNEIDER 420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025-Taubate1- Endereço: Avenida Charles Schnneider 420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Controle'!B:B,TV_25!F$1,'Planilha de Controle'!H:H,TV_25!B4,'Planilha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Controle'!B:B,TV_25!F$1,'Planilha de Controle'!H:H,TV_25!B5,'Planilha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Controle'!B:B,TV_25!F$1,'Planilha de Controle'!H:H,TV_25!B6,'Planilha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Controle'!B:B,TV_25!F$1,'Planilha de Controle'!H:H,TV_25!B7,'Planilha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Controle'!B:B,TV_25!F$1,'Planilha de Controle'!H:H,TV_25!B8,'Planilha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Controle'!B:B,TV_25!F$1,'Planilha de Controle'!H:H,TV_25!B9,'Planilha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Controle'!B:B,TV_25!F$1,'Planilha de Controle'!H:H,TV_25!B10,'Planilha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Controle'!B:B,TV_25!F$1,'Planilha de Controle'!H:H,TV_25!B11,'Planilha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Controle'!B:B,TV_25!F$1,'Planilha de Controle'!H:H,TV_25!B12,'Planilha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Controle'!B:B,TV_25!F$1,'Planilha de Controle'!H:H,TV_25!B13,'Planilha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Controle'!B:B,TV_25!F$1,'Planilha de Controle'!H:H,TV_25!B14,'Planilha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Controle'!B:B,TV_25!F$1,'Planilha de Controle'!H:H,TV_25!B15,'Planilha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Controle'!B:B,TV_25!F$1,'Planilha de Controle'!H:H,TV_25!B16,'Planilha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Controle'!B:B,TV_25!F$1,'Planilha de Controle'!H:H,TV_25!B17,'Planilha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Controle'!B:B,TV_25!F$1,'Planilha de Controle'!H:H,TV_25!B18,'Planilha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Controle'!B:B,TV_25!F$1,'Planilha de Controle'!H:H,TV_25!B19,'Planilha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Controle'!B:B,TV_25!F$1,'Planilha de Controle'!H:H,TV_25!B20,'Planilha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Controle'!B:B,TV_25!F$1,'Planilha de Controle'!H:H,TV_25!B21,'Planilha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Controle'!B:B,TV_25!F$1,'Planilha de Controle'!H:H,TV_25!B22,'Planilha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Controle'!B:B,TV_25!F$1,'Planilha de Controle'!H:H,TV_25!B23,'Planilha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Controle'!B:B,TV_25!F$1,'Planilha de Controle'!H:H,TV_25!B24,'Planilha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2A537-6744-4635-97E5-B08AC141B60E}">
  <sheetPr codeName="Planilha33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026-STO AND2</v>
      </c>
      <c r="E1" s="217"/>
      <c r="F1" s="36">
        <v>26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CORONEL SEABRA 321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026-Sto And2- Endereço: Rua Coronel Seabra 321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Controle'!B:B,TV_26!F$1,'Planilha de Controle'!H:H,TV_26!B4,'Planilha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1</v>
      </c>
      <c r="D5" s="27">
        <f ca="1">SUMIFS('Planilha de Controle'!J:J,'Planilha de Controle'!B:B,TV_26!F$1,'Planilha de Controle'!H:H,TV_26!B5,'Planilha de Controle'!N:N,"Ativo")</f>
        <v>0</v>
      </c>
      <c r="E5" s="27">
        <f ca="1">IF(C5-D5&lt;0,0,C5-D5)</f>
        <v>1</v>
      </c>
      <c r="F5" s="30">
        <f ca="1">IF(C5&gt;0,(C5-E5)/C5,100%)</f>
        <v>0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1</v>
      </c>
      <c r="D6" s="27">
        <f>SUMIFS('Planilha de Controle'!J:J,'Planilha de Controle'!B:B,TV_26!F$1,'Planilha de Controle'!H:H,TV_26!B6,'Planilha de Controle'!N:N,"Ativo")</f>
        <v>0</v>
      </c>
      <c r="E6" s="27">
        <f t="shared" ref="E6:E24" si="0">IF(C6-D6&lt;0,0,C6-D6)</f>
        <v>1</v>
      </c>
      <c r="F6" s="30">
        <f t="shared" ref="F6:F24" si="1">IF(C6&gt;0,(C6-E6)/C6,100%)</f>
        <v>0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4</v>
      </c>
      <c r="D7" s="27">
        <f>SUMIFS('Planilha de Controle'!J:J,'Planilha de Controle'!B:B,TV_26!F$1,'Planilha de Controle'!H:H,TV_26!B7,'Planilha de Controle'!N:N,"Ativo")</f>
        <v>0</v>
      </c>
      <c r="E7" s="27">
        <f t="shared" si="0"/>
        <v>4</v>
      </c>
      <c r="F7" s="30">
        <f t="shared" si="1"/>
        <v>0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cm="1">
        <f t="array" ref="BQ7:BQ37">IF(C20=0,"",_xlfn.SEQUENCE(C20,1,1,1))</f>
        <v>1</v>
      </c>
      <c r="BS7" s="23"/>
      <c r="BT7" s="23"/>
      <c r="BU7" s="71" cm="1">
        <f t="array" ref="BU7:BU37">IF(C20=0,"",_xlfn.SEQUENCE(C20,1,1,1))</f>
        <v>1</v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15</v>
      </c>
      <c r="D8" s="27">
        <f>SUMIFS('Planilha de Controle'!J:J,'Planilha de Controle'!B:B,TV_26!F$1,'Planilha de Controle'!H:H,TV_26!B8,'Planilha de Controle'!N:N,"Ativo")</f>
        <v>0</v>
      </c>
      <c r="E8" s="27">
        <f t="shared" si="0"/>
        <v>15</v>
      </c>
      <c r="F8" s="30">
        <f t="shared" si="1"/>
        <v>0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>
        <v>2</v>
      </c>
      <c r="BR8" s="23"/>
      <c r="BS8" s="23"/>
      <c r="BT8" s="23"/>
      <c r="BU8" s="71">
        <v>2</v>
      </c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Controle'!B:B,TV_26!F$1,'Planilha de Controle'!H:H,TV_26!B9,'Planilha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>
        <v>3</v>
      </c>
      <c r="BR9" s="23"/>
      <c r="BS9" s="23"/>
      <c r="BT9" s="23"/>
      <c r="BU9" s="71">
        <v>3</v>
      </c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Controle'!B:B,TV_26!F$1,'Planilha de Controle'!H:H,TV_26!B10,'Planilha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ELEVADOR 1</v>
      </c>
      <c r="BI10" s="178"/>
      <c r="BJ10" s="178"/>
      <c r="BK10" s="179"/>
      <c r="BL10" s="58"/>
      <c r="BM10" s="45"/>
      <c r="BN10" s="163"/>
      <c r="BO10" s="45"/>
      <c r="BP10" s="68"/>
      <c r="BQ10" s="71">
        <v>4</v>
      </c>
      <c r="BR10" s="23"/>
      <c r="BS10" s="23"/>
      <c r="BT10" s="23"/>
      <c r="BU10" s="71">
        <v>4</v>
      </c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Controle'!B:B,TV_26!F$1,'Planilha de Controle'!H:H,TV_26!B11,'Planilha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>
        <v>5</v>
      </c>
      <c r="BR11" s="73"/>
      <c r="BS11" s="73"/>
      <c r="BT11" s="73"/>
      <c r="BU11" s="71">
        <v>5</v>
      </c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1</v>
      </c>
      <c r="D12" s="27">
        <f>SUMIFS('Planilha de Controle'!J:J,'Planilha de Controle'!B:B,TV_26!F$1,'Planilha de Controle'!H:H,TV_26!B12,'Planilha de Controle'!N:N,"Ativo")</f>
        <v>0</v>
      </c>
      <c r="E12" s="27">
        <f t="shared" si="0"/>
        <v>1</v>
      </c>
      <c r="F12" s="30">
        <f t="shared" si="1"/>
        <v>0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>
        <v>6</v>
      </c>
      <c r="BR12" s="73"/>
      <c r="BS12" s="73"/>
      <c r="BT12" s="73"/>
      <c r="BU12" s="71">
        <v>6</v>
      </c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50</v>
      </c>
      <c r="D13" s="27">
        <f ca="1">SUMIFS('Planilha de Controle'!J:J,'Planilha de Controle'!B:B,TV_26!F$1,'Planilha de Controle'!H:H,TV_26!B13,'Planilha de Controle'!N:N,"Ativo")</f>
        <v>20</v>
      </c>
      <c r="E13" s="27">
        <f t="shared" ca="1" si="0"/>
        <v>30</v>
      </c>
      <c r="F13" s="30">
        <f t="shared" ca="1" si="1"/>
        <v>0.4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>
        <v>7</v>
      </c>
      <c r="BR13" s="73"/>
      <c r="BS13" s="73"/>
      <c r="BT13" s="73"/>
      <c r="BU13" s="71">
        <v>7</v>
      </c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2</v>
      </c>
      <c r="D14" s="27">
        <f>SUMIFS('Planilha de Controle'!J:J,'Planilha de Controle'!B:B,TV_26!F$1,'Planilha de Controle'!H:H,TV_26!B14,'Planilha de Controle'!N:N,"Ativo")</f>
        <v>0</v>
      </c>
      <c r="E14" s="27">
        <f t="shared" si="0"/>
        <v>2</v>
      </c>
      <c r="F14" s="30">
        <f t="shared" si="1"/>
        <v>0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ELEVADOR 2</v>
      </c>
      <c r="BI14" s="188"/>
      <c r="BJ14" s="188"/>
      <c r="BK14" s="189"/>
      <c r="BL14" s="58"/>
      <c r="BM14" s="45"/>
      <c r="BN14" s="163"/>
      <c r="BO14" s="45"/>
      <c r="BP14" s="68"/>
      <c r="BQ14" s="71">
        <v>8</v>
      </c>
      <c r="BR14" s="73"/>
      <c r="BS14" s="73"/>
      <c r="BT14" s="73"/>
      <c r="BU14" s="71">
        <v>8</v>
      </c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2</v>
      </c>
      <c r="D15" s="27">
        <f ca="1">SUMIFS('Planilha de Controle'!J:J,'Planilha de Controle'!B:B,TV_26!F$1,'Planilha de Controle'!H:H,TV_26!B15,'Planilha de Controle'!N:N,"Ativo")</f>
        <v>0</v>
      </c>
      <c r="E15" s="27">
        <f t="shared" ca="1" si="0"/>
        <v>2</v>
      </c>
      <c r="F15" s="30">
        <f t="shared" ca="1" si="1"/>
        <v>0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>
        <v>9</v>
      </c>
      <c r="BR15" s="73"/>
      <c r="BS15" s="73"/>
      <c r="BT15" s="73"/>
      <c r="BU15" s="71">
        <v>9</v>
      </c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2</v>
      </c>
      <c r="D16" s="27">
        <f>SUMIFS('Planilha de Controle'!J:J,'Planilha de Controle'!B:B,TV_26!F$1,'Planilha de Controle'!H:H,TV_26!B16,'Planilha de Controle'!N:N,"Ativo")</f>
        <v>0</v>
      </c>
      <c r="E16" s="27">
        <f t="shared" si="0"/>
        <v>2</v>
      </c>
      <c r="F16" s="30">
        <f t="shared" si="1"/>
        <v>0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>
        <v>10</v>
      </c>
      <c r="BR16" s="73"/>
      <c r="BS16" s="73"/>
      <c r="BT16" s="73"/>
      <c r="BU16" s="71">
        <v>10</v>
      </c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3</v>
      </c>
      <c r="D17" s="27">
        <f ca="1">SUMIFS('Planilha de Controle'!J:J,'Planilha de Controle'!B:B,TV_26!F$1,'Planilha de Controle'!H:H,TV_26!B17,'Planilha de Controle'!N:N,"Ativo")</f>
        <v>0</v>
      </c>
      <c r="E17" s="27">
        <f t="shared" ca="1" si="0"/>
        <v>3</v>
      </c>
      <c r="F17" s="30">
        <f t="shared" ca="1" si="1"/>
        <v>0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>
        <v>11</v>
      </c>
      <c r="BR17" s="73"/>
      <c r="BS17" s="73"/>
      <c r="BT17" s="73"/>
      <c r="BU17" s="71">
        <v>11</v>
      </c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35</v>
      </c>
      <c r="D18" s="27">
        <f>SUMIFS('Planilha de Controle'!J:J,'Planilha de Controle'!B:B,TV_26!F$1,'Planilha de Controle'!H:H,TV_26!B18,'Planilha de Controle'!N:N,"Ativo")</f>
        <v>0</v>
      </c>
      <c r="E18" s="27">
        <f t="shared" si="0"/>
        <v>35</v>
      </c>
      <c r="F18" s="30">
        <f t="shared" si="1"/>
        <v>0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>
        <v>12</v>
      </c>
      <c r="BR18" s="73"/>
      <c r="BS18" s="73"/>
      <c r="BT18" s="73"/>
      <c r="BU18" s="71">
        <v>12</v>
      </c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4</v>
      </c>
      <c r="D19" s="27">
        <f>SUMIFS('Planilha de Controle'!J:J,'Planilha de Controle'!B:B,TV_26!F$1,'Planilha de Controle'!H:H,TV_26!B19,'Planilha de Controle'!N:N,"Ativo")</f>
        <v>0</v>
      </c>
      <c r="E19" s="27">
        <f t="shared" si="0"/>
        <v>4</v>
      </c>
      <c r="F19" s="30">
        <f t="shared" si="1"/>
        <v>0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>
        <v>13</v>
      </c>
      <c r="BR19" s="73"/>
      <c r="BS19" s="73"/>
      <c r="BT19" s="73"/>
      <c r="BU19" s="71">
        <v>13</v>
      </c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31</v>
      </c>
      <c r="D20" s="27">
        <f ca="1">SUMIFS('Planilha de Controle'!J:J,'Planilha de Controle'!B:B,TV_26!F$1,'Planilha de Controle'!H:H,TV_26!B20,'Planilha de Controle'!N:N,"Ativo")</f>
        <v>0</v>
      </c>
      <c r="E20" s="27">
        <f t="shared" ca="1" si="0"/>
        <v>31</v>
      </c>
      <c r="F20" s="30">
        <f t="shared" ca="1" si="1"/>
        <v>0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>
        <v>14</v>
      </c>
      <c r="BR20" s="73"/>
      <c r="BS20" s="73"/>
      <c r="BT20" s="73"/>
      <c r="BU20" s="71">
        <v>14</v>
      </c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Controle'!B:B,TV_26!F$1,'Planilha de Controle'!H:H,TV_26!B21,'Planilha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>
        <v>15</v>
      </c>
      <c r="BR21" s="73"/>
      <c r="BS21" s="73"/>
      <c r="BT21" s="73"/>
      <c r="BU21" s="71">
        <v>15</v>
      </c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342</v>
      </c>
      <c r="D22" s="27">
        <f>SUMIFS('Planilha de Controle'!J:J,'Planilha de Controle'!B:B,TV_26!F$1,'Planilha de Controle'!H:H,TV_26!B22,'Planilha de Controle'!N:N,"Ativo")</f>
        <v>0</v>
      </c>
      <c r="E22" s="27">
        <f t="shared" si="0"/>
        <v>342</v>
      </c>
      <c r="F22" s="30">
        <f t="shared" si="1"/>
        <v>0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>
        <v>16</v>
      </c>
      <c r="BR22" s="73"/>
      <c r="BS22" s="73"/>
      <c r="BT22" s="73"/>
      <c r="BU22" s="71">
        <v>16</v>
      </c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28</v>
      </c>
      <c r="D23" s="27">
        <f>SUMIFS('Planilha de Controle'!J:J,'Planilha de Controle'!B:B,TV_26!F$1,'Planilha de Controle'!H:H,TV_26!B23,'Planilha de Controle'!N:N,"Ativo")</f>
        <v>0</v>
      </c>
      <c r="E23" s="27">
        <f t="shared" si="0"/>
        <v>28</v>
      </c>
      <c r="F23" s="30">
        <f t="shared" si="1"/>
        <v>0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>
        <v>17</v>
      </c>
      <c r="BR23" s="73"/>
      <c r="BS23" s="73"/>
      <c r="BT23" s="73"/>
      <c r="BU23" s="71">
        <v>17</v>
      </c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Controle'!B:B,TV_26!F$1,'Planilha de Controle'!H:H,TV_26!B24,'Planilha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>
        <v>18</v>
      </c>
      <c r="BR24" s="73"/>
      <c r="BS24" s="73"/>
      <c r="BT24" s="73"/>
      <c r="BU24" s="71">
        <v>18</v>
      </c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>
        <v>19</v>
      </c>
      <c r="BR25" s="73"/>
      <c r="BS25" s="73"/>
      <c r="BT25" s="73"/>
      <c r="BU25" s="71">
        <v>19</v>
      </c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501</v>
      </c>
      <c r="BQ26" s="71">
        <v>20</v>
      </c>
      <c r="BR26" s="73"/>
      <c r="BS26" s="73"/>
      <c r="BT26" s="73"/>
      <c r="BU26" s="71">
        <v>20</v>
      </c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>
        <v>21</v>
      </c>
      <c r="BR27" s="73"/>
      <c r="BS27" s="73"/>
      <c r="BT27" s="73"/>
      <c r="BU27" s="71">
        <v>21</v>
      </c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>
        <v>22</v>
      </c>
      <c r="BR28" s="73"/>
      <c r="BS28" s="73"/>
      <c r="BT28" s="73"/>
      <c r="BU28" s="71">
        <v>22</v>
      </c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>
        <v>23</v>
      </c>
      <c r="BR29" s="73"/>
      <c r="BS29" s="73"/>
      <c r="BT29" s="73"/>
      <c r="BU29" s="71">
        <v>23</v>
      </c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>
        <v>24</v>
      </c>
      <c r="BR30" s="73"/>
      <c r="BS30" s="73"/>
      <c r="BT30" s="73"/>
      <c r="BU30" s="71">
        <v>24</v>
      </c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>
        <v>25</v>
      </c>
      <c r="BR31" s="73"/>
      <c r="BS31" s="73"/>
      <c r="BT31" s="73"/>
      <c r="BU31" s="71">
        <v>25</v>
      </c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>
        <v>26</v>
      </c>
      <c r="BR32" s="73"/>
      <c r="BS32" s="73"/>
      <c r="BT32" s="73"/>
      <c r="BU32" s="71">
        <v>26</v>
      </c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>
        <v>27</v>
      </c>
      <c r="BR33" s="73"/>
      <c r="BS33" s="73"/>
      <c r="BT33" s="73"/>
      <c r="BU33" s="71">
        <v>27</v>
      </c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>
        <v>28</v>
      </c>
      <c r="BR34" s="73"/>
      <c r="BS34" s="73"/>
      <c r="BT34" s="73"/>
      <c r="BU34" s="71">
        <v>28</v>
      </c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>
        <v>29</v>
      </c>
      <c r="BR35" s="73"/>
      <c r="BS35" s="73"/>
      <c r="BT35" s="73"/>
      <c r="BU35" s="71">
        <v>29</v>
      </c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>
        <v>30</v>
      </c>
      <c r="BR36" s="73"/>
      <c r="BS36" s="73"/>
      <c r="BT36" s="73"/>
      <c r="BU36" s="71">
        <v>30</v>
      </c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>
        <v>31</v>
      </c>
      <c r="BR37" s="73"/>
      <c r="BS37" s="73"/>
      <c r="BT37" s="73"/>
      <c r="BU37" s="71">
        <v>31</v>
      </c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C1239-4FBD-4D2F-BD8F-C5DBEA861633}">
  <sheetPr codeName="Planilha34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027-V.MAZZA</v>
      </c>
      <c r="E1" s="217"/>
      <c r="F1" s="36">
        <v>27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BRASILIA 700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027-V.Mazza- Endereço: Avenida Brasilia 700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Controle'!B:B,TV_27!F$1,'Planilha de Controle'!H:H,TV_27!B4,'Planilha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Controle'!B:B,TV_27!F$1,'Planilha de Controle'!H:H,TV_27!B5,'Planilha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Controle'!B:B,TV_27!F$1,'Planilha de Controle'!H:H,TV_27!B6,'Planilha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Controle'!B:B,TV_27!F$1,'Planilha de Controle'!H:H,TV_27!B7,'Planilha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Controle'!B:B,TV_27!F$1,'Planilha de Controle'!H:H,TV_27!B8,'Planilha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Controle'!B:B,TV_27!F$1,'Planilha de Controle'!H:H,TV_27!B9,'Planilha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Controle'!B:B,TV_27!F$1,'Planilha de Controle'!H:H,TV_27!B10,'Planilha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Controle'!B:B,TV_27!F$1,'Planilha de Controle'!H:H,TV_27!B11,'Planilha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Controle'!B:B,TV_27!F$1,'Planilha de Controle'!H:H,TV_27!B12,'Planilha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Controle'!B:B,TV_27!F$1,'Planilha de Controle'!H:H,TV_27!B13,'Planilha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Controle'!B:B,TV_27!F$1,'Planilha de Controle'!H:H,TV_27!B14,'Planilha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Controle'!B:B,TV_27!F$1,'Planilha de Controle'!H:H,TV_27!B15,'Planilha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Controle'!B:B,TV_27!F$1,'Planilha de Controle'!H:H,TV_27!B16,'Planilha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Controle'!B:B,TV_27!F$1,'Planilha de Controle'!H:H,TV_27!B17,'Planilha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Controle'!B:B,TV_27!F$1,'Planilha de Controle'!H:H,TV_27!B18,'Planilha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Controle'!B:B,TV_27!F$1,'Planilha de Controle'!H:H,TV_27!B19,'Planilha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Controle'!B:B,TV_27!F$1,'Planilha de Controle'!H:H,TV_27!B20,'Planilha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Controle'!B:B,TV_27!F$1,'Planilha de Controle'!H:H,TV_27!B21,'Planilha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Controle'!B:B,TV_27!F$1,'Planilha de Controle'!H:H,TV_27!B22,'Planilha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Controle'!B:B,TV_27!F$1,'Planilha de Controle'!H:H,TV_27!B23,'Planilha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Controle'!B:B,TV_27!F$1,'Planilha de Controle'!H:H,TV_27!B24,'Planilha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92CDF-629D-4F11-97F8-616FCEB12913}">
  <sheetPr codeName="Planilha35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028-TAUBATE2</v>
      </c>
      <c r="E1" s="217"/>
      <c r="F1" s="36">
        <v>28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JOSE VICENTE DE BARROS 780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028-Taubate2- Endereço: Rua Jose Vicente De Barros 780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Controle'!B:B,TV_28!F$1,'Planilha de Controle'!H:H,TV_28!B4,'Planilha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Controle'!B:B,TV_28!F$1,'Planilha de Controle'!H:H,TV_28!B5,'Planilha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Controle'!B:B,TV_28!F$1,'Planilha de Controle'!H:H,TV_28!B6,'Planilha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Controle'!B:B,TV_28!F$1,'Planilha de Controle'!H:H,TV_28!B7,'Planilha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Controle'!B:B,TV_28!F$1,'Planilha de Controle'!H:H,TV_28!B8,'Planilha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Controle'!B:B,TV_28!F$1,'Planilha de Controle'!H:H,TV_28!B9,'Planilha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Controle'!B:B,TV_28!F$1,'Planilha de Controle'!H:H,TV_28!B10,'Planilha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Controle'!B:B,TV_28!F$1,'Planilha de Controle'!H:H,TV_28!B11,'Planilha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Controle'!B:B,TV_28!F$1,'Planilha de Controle'!H:H,TV_28!B12,'Planilha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Controle'!B:B,TV_28!F$1,'Planilha de Controle'!H:H,TV_28!B13,'Planilha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Controle'!B:B,TV_28!F$1,'Planilha de Controle'!H:H,TV_28!B14,'Planilha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Controle'!B:B,TV_28!F$1,'Planilha de Controle'!H:H,TV_28!B15,'Planilha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Controle'!B:B,TV_28!F$1,'Planilha de Controle'!H:H,TV_28!B16,'Planilha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Controle'!B:B,TV_28!F$1,'Planilha de Controle'!H:H,TV_28!B17,'Planilha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Controle'!B:B,TV_28!F$1,'Planilha de Controle'!H:H,TV_28!B18,'Planilha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Controle'!B:B,TV_28!F$1,'Planilha de Controle'!H:H,TV_28!B19,'Planilha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Controle'!B:B,TV_28!F$1,'Planilha de Controle'!H:H,TV_28!B20,'Planilha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Controle'!B:B,TV_28!F$1,'Planilha de Controle'!H:H,TV_28!B21,'Planilha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Controle'!B:B,TV_28!F$1,'Planilha de Controle'!H:H,TV_28!B22,'Planilha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Controle'!B:B,TV_28!F$1,'Planilha de Controle'!H:H,TV_28!B23,'Planilha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Controle'!B:B,TV_28!F$1,'Planilha de Controle'!H:H,TV_28!B24,'Planilha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12438-874B-4D7D-AA9F-7D1567D74548}">
  <sheetPr codeName="Planilha36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029-VL DIVA2</v>
      </c>
      <c r="E1" s="217"/>
      <c r="F1" s="36">
        <v>29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SAPOPEMBA 4431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029-Vl Diva2- Endereço: Avenida Sapopemba 4431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Controle'!B:B,TV_29!F$1,'Planilha de Controle'!H:H,TV_29!B4,'Planilha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Controle'!B:B,TV_29!F$1,'Planilha de Controle'!H:H,TV_29!B5,'Planilha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Controle'!B:B,TV_29!F$1,'Planilha de Controle'!H:H,TV_29!B6,'Planilha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Controle'!B:B,TV_29!F$1,'Planilha de Controle'!H:H,TV_29!B7,'Planilha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Controle'!B:B,TV_29!F$1,'Planilha de Controle'!H:H,TV_29!B8,'Planilha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Controle'!B:B,TV_29!F$1,'Planilha de Controle'!H:H,TV_29!B9,'Planilha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Controle'!B:B,TV_29!F$1,'Planilha de Controle'!H:H,TV_29!B10,'Planilha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Controle'!B:B,TV_29!F$1,'Planilha de Controle'!H:H,TV_29!B11,'Planilha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Controle'!B:B,TV_29!F$1,'Planilha de Controle'!H:H,TV_29!B12,'Planilha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Controle'!B:B,TV_29!F$1,'Planilha de Controle'!H:H,TV_29!B13,'Planilha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Controle'!B:B,TV_29!F$1,'Planilha de Controle'!H:H,TV_29!B14,'Planilha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Controle'!B:B,TV_29!F$1,'Planilha de Controle'!H:H,TV_29!B15,'Planilha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Controle'!B:B,TV_29!F$1,'Planilha de Controle'!H:H,TV_29!B16,'Planilha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Controle'!B:B,TV_29!F$1,'Planilha de Controle'!H:H,TV_29!B17,'Planilha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Controle'!B:B,TV_29!F$1,'Planilha de Controle'!H:H,TV_29!B18,'Planilha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Controle'!B:B,TV_29!F$1,'Planilha de Controle'!H:H,TV_29!B19,'Planilha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Controle'!B:B,TV_29!F$1,'Planilha de Controle'!H:H,TV_29!B20,'Planilha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Controle'!B:B,TV_29!F$1,'Planilha de Controle'!H:H,TV_29!B21,'Planilha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Controle'!B:B,TV_29!F$1,'Planilha de Controle'!H:H,TV_29!B22,'Planilha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Controle'!B:B,TV_29!F$1,'Planilha de Controle'!H:H,TV_29!B23,'Planilha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Controle'!B:B,TV_29!F$1,'Planilha de Controle'!H:H,TV_29!B24,'Planilha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DCA15-23B3-438D-BD2C-126E83ED9A00}">
  <sheetPr codeName="Planilha37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030-ITAQUA</v>
      </c>
      <c r="E1" s="217"/>
      <c r="F1" s="36">
        <v>30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ESTRADA DE SAO BENTO 549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030-Itaqua- Endereço: Estrada De Sao Bento 549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Controle'!B:B,TV_30!F$1,'Planilha de Controle'!H:H,TV_30!B4,'Planilha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Controle'!B:B,TV_30!F$1,'Planilha de Controle'!H:H,TV_30!B5,'Planilha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Controle'!B:B,TV_30!F$1,'Planilha de Controle'!H:H,TV_30!B6,'Planilha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Controle'!B:B,TV_30!F$1,'Planilha de Controle'!H:H,TV_30!B7,'Planilha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Controle'!B:B,TV_30!F$1,'Planilha de Controle'!H:H,TV_30!B8,'Planilha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Controle'!B:B,TV_30!F$1,'Planilha de Controle'!H:H,TV_30!B9,'Planilha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Controle'!B:B,TV_30!F$1,'Planilha de Controle'!H:H,TV_30!B10,'Planilha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Controle'!B:B,TV_30!F$1,'Planilha de Controle'!H:H,TV_30!B11,'Planilha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Controle'!B:B,TV_30!F$1,'Planilha de Controle'!H:H,TV_30!B12,'Planilha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Controle'!B:B,TV_30!F$1,'Planilha de Controle'!H:H,TV_30!B13,'Planilha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Controle'!B:B,TV_30!F$1,'Planilha de Controle'!H:H,TV_30!B14,'Planilha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Controle'!B:B,TV_30!F$1,'Planilha de Controle'!H:H,TV_30!B15,'Planilha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Controle'!B:B,TV_30!F$1,'Planilha de Controle'!H:H,TV_30!B16,'Planilha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Controle'!B:B,TV_30!F$1,'Planilha de Controle'!H:H,TV_30!B17,'Planilha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Controle'!B:B,TV_30!F$1,'Planilha de Controle'!H:H,TV_30!B18,'Planilha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Controle'!B:B,TV_30!F$1,'Planilha de Controle'!H:H,TV_30!B19,'Planilha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Controle'!B:B,TV_30!F$1,'Planilha de Controle'!H:H,TV_30!B20,'Planilha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Controle'!B:B,TV_30!F$1,'Planilha de Controle'!H:H,TV_30!B21,'Planilha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Controle'!B:B,TV_30!F$1,'Planilha de Controle'!H:H,TV_30!B22,'Planilha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Controle'!B:B,TV_30!F$1,'Planilha de Controle'!H:H,TV_30!B23,'Planilha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Controle'!B:B,TV_30!F$1,'Planilha de Controle'!H:H,TV_30!B24,'Planilha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35CFA-B39A-48F0-806D-8CA0A9CCE81B}">
  <sheetPr codeName="Planilha38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031-MERC.ATI</v>
      </c>
      <c r="E1" s="217"/>
      <c r="F1" s="36">
        <v>31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GERONIMO CAMARGO 4905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031-Merc.Ati- Endereço: Avenida Geronimo Camargo 4905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Controle'!B:B,TV_31!F$1,'Planilha de Controle'!H:H,TV_31!B4,'Planilha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Controle'!B:B,TV_31!F$1,'Planilha de Controle'!H:H,TV_31!B5,'Planilha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Controle'!B:B,TV_31!F$1,'Planilha de Controle'!H:H,TV_31!B6,'Planilha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Controle'!B:B,TV_31!F$1,'Planilha de Controle'!H:H,TV_31!B7,'Planilha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Controle'!B:B,TV_31!F$1,'Planilha de Controle'!H:H,TV_31!B8,'Planilha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Controle'!B:B,TV_31!F$1,'Planilha de Controle'!H:H,TV_31!B9,'Planilha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Controle'!B:B,TV_31!F$1,'Planilha de Controle'!H:H,TV_31!B10,'Planilha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Controle'!B:B,TV_31!F$1,'Planilha de Controle'!H:H,TV_31!B11,'Planilha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Controle'!B:B,TV_31!F$1,'Planilha de Controle'!H:H,TV_31!B12,'Planilha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Controle'!B:B,TV_31!F$1,'Planilha de Controle'!H:H,TV_31!B13,'Planilha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Controle'!B:B,TV_31!F$1,'Planilha de Controle'!H:H,TV_31!B14,'Planilha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Controle'!B:B,TV_31!F$1,'Planilha de Controle'!H:H,TV_31!B15,'Planilha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Controle'!B:B,TV_31!F$1,'Planilha de Controle'!H:H,TV_31!B16,'Planilha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Controle'!B:B,TV_31!F$1,'Planilha de Controle'!H:H,TV_31!B17,'Planilha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Controle'!B:B,TV_31!F$1,'Planilha de Controle'!H:H,TV_31!B18,'Planilha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Controle'!B:B,TV_31!F$1,'Planilha de Controle'!H:H,TV_31!B19,'Planilha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Controle'!B:B,TV_31!F$1,'Planilha de Controle'!H:H,TV_31!B20,'Planilha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Controle'!B:B,TV_31!F$1,'Planilha de Controle'!H:H,TV_31!B21,'Planilha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Controle'!B:B,TV_31!F$1,'Planilha de Controle'!H:H,TV_31!B22,'Planilha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Controle'!B:B,TV_31!F$1,'Planilha de Controle'!H:H,TV_31!B23,'Planilha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Controle'!B:B,TV_31!F$1,'Planilha de Controle'!H:H,TV_31!B24,'Planilha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DCAA5-2FAE-4034-BD7E-4A2908A6132B}">
  <sheetPr codeName="Planilha39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032-ATIBAIA</v>
      </c>
      <c r="E1" s="217"/>
      <c r="F1" s="36">
        <v>32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AV PRF CARLOS A DE C PINTO 356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032-Atibaia- Endereço: Avenida Av Prf Carlos A De C Pinto 356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Controle'!B:B,TV_32!F$1,'Planilha de Controle'!H:H,TV_32!B4,'Planilha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Controle'!B:B,TV_32!F$1,'Planilha de Controle'!H:H,TV_32!B5,'Planilha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Controle'!B:B,TV_32!F$1,'Planilha de Controle'!H:H,TV_32!B6,'Planilha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Controle'!B:B,TV_32!F$1,'Planilha de Controle'!H:H,TV_32!B7,'Planilha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Controle'!B:B,TV_32!F$1,'Planilha de Controle'!H:H,TV_32!B8,'Planilha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Controle'!B:B,TV_32!F$1,'Planilha de Controle'!H:H,TV_32!B9,'Planilha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Controle'!B:B,TV_32!F$1,'Planilha de Controle'!H:H,TV_32!B10,'Planilha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Controle'!B:B,TV_32!F$1,'Planilha de Controle'!H:H,TV_32!B11,'Planilha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Controle'!B:B,TV_32!F$1,'Planilha de Controle'!H:H,TV_32!B12,'Planilha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Controle'!B:B,TV_32!F$1,'Planilha de Controle'!H:H,TV_32!B13,'Planilha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Controle'!B:B,TV_32!F$1,'Planilha de Controle'!H:H,TV_32!B14,'Planilha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Controle'!B:B,TV_32!F$1,'Planilha de Controle'!H:H,TV_32!B15,'Planilha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Controle'!B:B,TV_32!F$1,'Planilha de Controle'!H:H,TV_32!B16,'Planilha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Controle'!B:B,TV_32!F$1,'Planilha de Controle'!H:H,TV_32!B17,'Planilha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Controle'!B:B,TV_32!F$1,'Planilha de Controle'!H:H,TV_32!B18,'Planilha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Controle'!B:B,TV_32!F$1,'Planilha de Controle'!H:H,TV_32!B19,'Planilha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Controle'!B:B,TV_32!F$1,'Planilha de Controle'!H:H,TV_32!B20,'Planilha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Controle'!B:B,TV_32!F$1,'Planilha de Controle'!H:H,TV_32!B21,'Planilha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Controle'!B:B,TV_32!F$1,'Planilha de Controle'!H:H,TV_32!B22,'Planilha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Controle'!B:B,TV_32!F$1,'Planilha de Controle'!H:H,TV_32!B23,'Planilha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Controle'!B:B,TV_32!F$1,'Planilha de Controle'!H:H,TV_32!B24,'Planilha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9DD9-B1AA-4C47-9470-21C6D09E1CF8}">
  <sheetPr codeName="Planilha40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033-ATIBAIA</v>
      </c>
      <c r="E1" s="217"/>
      <c r="F1" s="36">
        <v>33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PRACA PEDRO DE TOLEDO 101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033-Atibaia- Endereço: Praca Pedro De Toledo 101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Controle'!B:B,TV_33!F$1,'Planilha de Controle'!H:H,TV_33!B4,'Planilha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Controle'!B:B,TV_33!F$1,'Planilha de Controle'!H:H,TV_33!B5,'Planilha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Controle'!B:B,TV_33!F$1,'Planilha de Controle'!H:H,TV_33!B6,'Planilha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Controle'!B:B,TV_33!F$1,'Planilha de Controle'!H:H,TV_33!B7,'Planilha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Controle'!B:B,TV_33!F$1,'Planilha de Controle'!H:H,TV_33!B8,'Planilha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Controle'!B:B,TV_33!F$1,'Planilha de Controle'!H:H,TV_33!B9,'Planilha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Controle'!B:B,TV_33!F$1,'Planilha de Controle'!H:H,TV_33!B10,'Planilha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Controle'!B:B,TV_33!F$1,'Planilha de Controle'!H:H,TV_33!B11,'Planilha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Controle'!B:B,TV_33!F$1,'Planilha de Controle'!H:H,TV_33!B12,'Planilha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Controle'!B:B,TV_33!F$1,'Planilha de Controle'!H:H,TV_33!B13,'Planilha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Controle'!B:B,TV_33!F$1,'Planilha de Controle'!H:H,TV_33!B14,'Planilha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Controle'!B:B,TV_33!F$1,'Planilha de Controle'!H:H,TV_33!B15,'Planilha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Controle'!B:B,TV_33!F$1,'Planilha de Controle'!H:H,TV_33!B16,'Planilha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Controle'!B:B,TV_33!F$1,'Planilha de Controle'!H:H,TV_33!B17,'Planilha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Controle'!B:B,TV_33!F$1,'Planilha de Controle'!H:H,TV_33!B18,'Planilha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Controle'!B:B,TV_33!F$1,'Planilha de Controle'!H:H,TV_33!B19,'Planilha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Controle'!B:B,TV_33!F$1,'Planilha de Controle'!H:H,TV_33!B20,'Planilha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Controle'!B:B,TV_33!F$1,'Planilha de Controle'!H:H,TV_33!B21,'Planilha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Controle'!B:B,TV_33!F$1,'Planilha de Controle'!H:H,TV_33!B22,'Planilha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Controle'!B:B,TV_33!F$1,'Planilha de Controle'!H:H,TV_33!B23,'Planilha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Controle'!B:B,TV_33!F$1,'Planilha de Controle'!H:H,TV_33!B24,'Planilha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9FD1E-0CC8-4556-A780-E875FEAD603E}">
  <sheetPr codeName="Planilha41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C4" sqref="C4:C24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034-ATIBAIA</v>
      </c>
      <c r="E1" s="217"/>
      <c r="F1" s="36">
        <v>34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ALAMEDA PROFESSOR LUCAS NOGUEIRA GA 2827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034-Atibaia- Endereço: Alameda Professor Lucas Nogueira Ga 2827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Controle'!B:B,TV_34!F$1,'Planilha de Controle'!H:H,TV_34!B4,'Planilha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Controle'!B:B,TV_34!F$1,'Planilha de Controle'!H:H,TV_34!B5,'Planilha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Controle'!B:B,TV_34!F$1,'Planilha de Controle'!H:H,TV_34!B6,'Planilha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Controle'!B:B,TV_34!F$1,'Planilha de Controle'!H:H,TV_34!B7,'Planilha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Controle'!B:B,TV_34!F$1,'Planilha de Controle'!H:H,TV_34!B8,'Planilha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Controle'!B:B,TV_34!F$1,'Planilha de Controle'!H:H,TV_34!B9,'Planilha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Controle'!B:B,TV_34!F$1,'Planilha de Controle'!H:H,TV_34!B10,'Planilha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Controle'!B:B,TV_34!F$1,'Planilha de Controle'!H:H,TV_34!B11,'Planilha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Controle'!B:B,TV_34!F$1,'Planilha de Controle'!H:H,TV_34!B12,'Planilha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 ca="1">SUMIFS('Planilha de Controle'!J:J,'Planilha de Controle'!B:B,TV_34!F$1,'Planilha de Controle'!H:H,TV_34!B13,'Planilha de Controle'!N:N,"Ativo")</f>
        <v>0</v>
      </c>
      <c r="E13" s="27">
        <f t="shared" ca="1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Controle'!B:B,TV_34!F$1,'Planilha de Controle'!H:H,TV_34!B14,'Planilha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Controle'!B:B,TV_34!F$1,'Planilha de Controle'!H:H,TV_34!B15,'Planilha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Controle'!B:B,TV_34!F$1,'Planilha de Controle'!H:H,TV_34!B16,'Planilha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Controle'!B:B,TV_34!F$1,'Planilha de Controle'!H:H,TV_34!B17,'Planilha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Controle'!B:B,TV_34!F$1,'Planilha de Controle'!H:H,TV_34!B18,'Planilha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Controle'!B:B,TV_34!F$1,'Planilha de Controle'!H:H,TV_34!B19,'Planilha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Controle'!B:B,TV_34!F$1,'Planilha de Controle'!H:H,TV_34!B20,'Planilha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Controle'!B:B,TV_34!F$1,'Planilha de Controle'!H:H,TV_34!B21,'Planilha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Controle'!B:B,TV_34!F$1,'Planilha de Controle'!H:H,TV_34!B22,'Planilha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Controle'!B:B,TV_34!F$1,'Planilha de Controle'!H:H,TV_34!B23,'Planilha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Controle'!B:B,TV_34!F$1,'Planilha de Controle'!H:H,TV_34!B24,'Planilha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228A5-8EC2-4F72-B499-CBCC9392C500}">
  <sheetPr codeName="Planilha42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035-ATIBAIA</v>
      </c>
      <c r="E1" s="217"/>
      <c r="F1" s="36">
        <v>35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LOURENCO FRANCO 233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035-Atibaia- Endereço: Rua Lourenco Franco 233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Controle'!B:B,TV_35!F$1,'Planilha de Controle'!H:H,TV_35!B4,'Planilha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Controle'!B:B,TV_35!F$1,'Planilha de Controle'!H:H,TV_35!B5,'Planilha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Controle'!B:B,TV_35!F$1,'Planilha de Controle'!H:H,TV_35!B6,'Planilha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Controle'!B:B,TV_35!F$1,'Planilha de Controle'!H:H,TV_35!B7,'Planilha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Controle'!B:B,TV_35!F$1,'Planilha de Controle'!H:H,TV_35!B8,'Planilha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Controle'!B:B,TV_35!F$1,'Planilha de Controle'!H:H,TV_35!B9,'Planilha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Controle'!B:B,TV_35!F$1,'Planilha de Controle'!H:H,TV_35!B10,'Planilha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Controle'!B:B,TV_35!F$1,'Planilha de Controle'!H:H,TV_35!B11,'Planilha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Controle'!B:B,TV_35!F$1,'Planilha de Controle'!H:H,TV_35!B12,'Planilha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Controle'!B:B,TV_35!F$1,'Planilha de Controle'!H:H,TV_35!B13,'Planilha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Controle'!B:B,TV_35!F$1,'Planilha de Controle'!H:H,TV_35!B14,'Planilha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Controle'!B:B,TV_35!F$1,'Planilha de Controle'!H:H,TV_35!B15,'Planilha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Controle'!B:B,TV_35!F$1,'Planilha de Controle'!H:H,TV_35!B16,'Planilha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Controle'!B:B,TV_35!F$1,'Planilha de Controle'!H:H,TV_35!B17,'Planilha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Controle'!B:B,TV_35!F$1,'Planilha de Controle'!H:H,TV_35!B18,'Planilha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Controle'!B:B,TV_35!F$1,'Planilha de Controle'!H:H,TV_35!B19,'Planilha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Controle'!B:B,TV_35!F$1,'Planilha de Controle'!H:H,TV_35!B20,'Planilha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Controle'!B:B,TV_35!F$1,'Planilha de Controle'!H:H,TV_35!B21,'Planilha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Controle'!B:B,TV_35!F$1,'Planilha de Controle'!H:H,TV_35!B22,'Planilha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Controle'!B:B,TV_35!F$1,'Planilha de Controle'!H:H,TV_35!B23,'Planilha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Controle'!B:B,TV_35!F$1,'Planilha de Controle'!H:H,TV_35!B24,'Planilha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A166-B9BA-4A19-9F23-04F9E5CC63C3}">
  <sheetPr codeName="Planilha43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036-V.REDONDA</v>
      </c>
      <c r="E1" s="217"/>
      <c r="F1" s="36">
        <v>36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VIA SERGIO BRAGA 951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036-V.Redonda- Endereço: Via Sergio Braga 951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Controle'!B:B,TV_36!F$1,'Planilha de Controle'!H:H,TV_36!B4,'Planilha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Controle'!B:B,TV_36!F$1,'Planilha de Controle'!H:H,TV_36!B5,'Planilha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Controle'!B:B,TV_36!F$1,'Planilha de Controle'!H:H,TV_36!B6,'Planilha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Controle'!B:B,TV_36!F$1,'Planilha de Controle'!H:H,TV_36!B7,'Planilha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Controle'!B:B,TV_36!F$1,'Planilha de Controle'!H:H,TV_36!B8,'Planilha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Controle'!B:B,TV_36!F$1,'Planilha de Controle'!H:H,TV_36!B9,'Planilha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Controle'!B:B,TV_36!F$1,'Planilha de Controle'!H:H,TV_36!B10,'Planilha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Controle'!B:B,TV_36!F$1,'Planilha de Controle'!H:H,TV_36!B11,'Planilha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Controle'!B:B,TV_36!F$1,'Planilha de Controle'!H:H,TV_36!B12,'Planilha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Controle'!B:B,TV_36!F$1,'Planilha de Controle'!H:H,TV_36!B13,'Planilha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Controle'!B:B,TV_36!F$1,'Planilha de Controle'!H:H,TV_36!B14,'Planilha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Controle'!B:B,TV_36!F$1,'Planilha de Controle'!H:H,TV_36!B15,'Planilha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Controle'!B:B,TV_36!F$1,'Planilha de Controle'!H:H,TV_36!B16,'Planilha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Controle'!B:B,TV_36!F$1,'Planilha de Controle'!H:H,TV_36!B17,'Planilha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Controle'!B:B,TV_36!F$1,'Planilha de Controle'!H:H,TV_36!B18,'Planilha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Controle'!B:B,TV_36!F$1,'Planilha de Controle'!H:H,TV_36!B19,'Planilha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Controle'!B:B,TV_36!F$1,'Planilha de Controle'!H:H,TV_36!B20,'Planilha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Controle'!B:B,TV_36!F$1,'Planilha de Controle'!H:H,TV_36!B21,'Planilha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Controle'!B:B,TV_36!F$1,'Planilha de Controle'!H:H,TV_36!B22,'Planilha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Controle'!B:B,TV_36!F$1,'Planilha de Controle'!H:H,TV_36!B23,'Planilha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Controle'!B:B,TV_36!F$1,'Planilha de Controle'!H:H,TV_36!B24,'Planilha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EB199-35E2-4B8B-884F-8DE4154C6A47}">
  <sheetPr codeName="Planilha44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037-PARANAGUA</v>
      </c>
      <c r="E1" s="217"/>
      <c r="F1" s="36">
        <v>37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PARANAGUA 2226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037-Paranagua- Endereço: Avenida Paranagua 2226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Controle'!B:B,TV_37!F$1,'Planilha de Controle'!H:H,TV_37!B4,'Planilha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Controle'!B:B,TV_37!F$1,'Planilha de Controle'!H:H,TV_37!B5,'Planilha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Controle'!B:B,TV_37!F$1,'Planilha de Controle'!H:H,TV_37!B6,'Planilha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Controle'!B:B,TV_37!F$1,'Planilha de Controle'!H:H,TV_37!B7,'Planilha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Controle'!B:B,TV_37!F$1,'Planilha de Controle'!H:H,TV_37!B8,'Planilha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Controle'!B:B,TV_37!F$1,'Planilha de Controle'!H:H,TV_37!B9,'Planilha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Controle'!B:B,TV_37!F$1,'Planilha de Controle'!H:H,TV_37!B10,'Planilha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Controle'!B:B,TV_37!F$1,'Planilha de Controle'!H:H,TV_37!B11,'Planilha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Controle'!B:B,TV_37!F$1,'Planilha de Controle'!H:H,TV_37!B12,'Planilha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Controle'!B:B,TV_37!F$1,'Planilha de Controle'!H:H,TV_37!B13,'Planilha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Controle'!B:B,TV_37!F$1,'Planilha de Controle'!H:H,TV_37!B14,'Planilha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Controle'!B:B,TV_37!F$1,'Planilha de Controle'!H:H,TV_37!B15,'Planilha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Controle'!B:B,TV_37!F$1,'Planilha de Controle'!H:H,TV_37!B16,'Planilha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Controle'!B:B,TV_37!F$1,'Planilha de Controle'!H:H,TV_37!B17,'Planilha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Controle'!B:B,TV_37!F$1,'Planilha de Controle'!H:H,TV_37!B18,'Planilha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Controle'!B:B,TV_37!F$1,'Planilha de Controle'!H:H,TV_37!B19,'Planilha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Controle'!B:B,TV_37!F$1,'Planilha de Controle'!H:H,TV_37!B20,'Planilha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Controle'!B:B,TV_37!F$1,'Planilha de Controle'!H:H,TV_37!B21,'Planilha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Controle'!B:B,TV_37!F$1,'Planilha de Controle'!H:H,TV_37!B22,'Planilha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Controle'!B:B,TV_37!F$1,'Planilha de Controle'!H:H,TV_37!B23,'Planilha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Controle'!B:B,TV_37!F$1,'Planilha de Controle'!H:H,TV_37!B24,'Planilha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34909-5CBB-4106-8500-69E2D973A9C7}">
  <sheetPr codeName="Planilha45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038-MAUA</v>
      </c>
      <c r="E1" s="217"/>
      <c r="F1" s="36">
        <v>38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BARAO DE MAUA 3232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038-Maua- Endereço: Avenida Barao De Maua 3232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Controle'!B:B,TV_38!F$1,'Planilha de Controle'!H:H,TV_38!B4,'Planilha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Controle'!B:B,TV_38!F$1,'Planilha de Controle'!H:H,TV_38!B5,'Planilha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Controle'!B:B,TV_38!F$1,'Planilha de Controle'!H:H,TV_38!B6,'Planilha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Controle'!B:B,TV_38!F$1,'Planilha de Controle'!H:H,TV_38!B7,'Planilha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Controle'!B:B,TV_38!F$1,'Planilha de Controle'!H:H,TV_38!B8,'Planilha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Controle'!B:B,TV_38!F$1,'Planilha de Controle'!H:H,TV_38!B9,'Planilha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Controle'!B:B,TV_38!F$1,'Planilha de Controle'!H:H,TV_38!B10,'Planilha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Controle'!B:B,TV_38!F$1,'Planilha de Controle'!H:H,TV_38!B11,'Planilha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Controle'!B:B,TV_38!F$1,'Planilha de Controle'!H:H,TV_38!B12,'Planilha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Controle'!B:B,TV_38!F$1,'Planilha de Controle'!H:H,TV_38!B13,'Planilha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Controle'!B:B,TV_38!F$1,'Planilha de Controle'!H:H,TV_38!B14,'Planilha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Controle'!B:B,TV_38!F$1,'Planilha de Controle'!H:H,TV_38!B15,'Planilha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Controle'!B:B,TV_38!F$1,'Planilha de Controle'!H:H,TV_38!B16,'Planilha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Controle'!B:B,TV_38!F$1,'Planilha de Controle'!H:H,TV_38!B17,'Planilha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Controle'!B:B,TV_38!F$1,'Planilha de Controle'!H:H,TV_38!B18,'Planilha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Controle'!B:B,TV_38!F$1,'Planilha de Controle'!H:H,TV_38!B19,'Planilha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Controle'!B:B,TV_38!F$1,'Planilha de Controle'!H:H,TV_38!B20,'Planilha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Controle'!B:B,TV_38!F$1,'Planilha de Controle'!H:H,TV_38!B21,'Planilha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Controle'!B:B,TV_38!F$1,'Planilha de Controle'!H:H,TV_38!B22,'Planilha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Controle'!B:B,TV_38!F$1,'Planilha de Controle'!H:H,TV_38!B23,'Planilha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Controle'!B:B,TV_38!F$1,'Planilha de Controle'!H:H,TV_38!B24,'Planilha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1191B-3711-4469-8834-37D6BAC73046}">
  <sheetPr codeName="Planilha46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039-ITAQUA2</v>
      </c>
      <c r="E1" s="217"/>
      <c r="F1" s="36">
        <v>39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ESTRADA DE SANTA ISABEL 1254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039-Itaqua2- Endereço: Estrada De Santa Isabel 1254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Controle'!B:B,TV_39!F$1,'Planilha de Controle'!H:H,TV_39!B4,'Planilha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Controle'!B:B,TV_39!F$1,'Planilha de Controle'!H:H,TV_39!B5,'Planilha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Controle'!B:B,TV_39!F$1,'Planilha de Controle'!H:H,TV_39!B6,'Planilha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Controle'!B:B,TV_39!F$1,'Planilha de Controle'!H:H,TV_39!B7,'Planilha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Controle'!B:B,TV_39!F$1,'Planilha de Controle'!H:H,TV_39!B8,'Planilha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Controle'!B:B,TV_39!F$1,'Planilha de Controle'!H:H,TV_39!B9,'Planilha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Controle'!B:B,TV_39!F$1,'Planilha de Controle'!H:H,TV_39!B10,'Planilha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Controle'!B:B,TV_39!F$1,'Planilha de Controle'!H:H,TV_39!B11,'Planilha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Controle'!B:B,TV_39!F$1,'Planilha de Controle'!H:H,TV_39!B12,'Planilha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Controle'!B:B,TV_39!F$1,'Planilha de Controle'!H:H,TV_39!B13,'Planilha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Controle'!B:B,TV_39!F$1,'Planilha de Controle'!H:H,TV_39!B14,'Planilha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Controle'!B:B,TV_39!F$1,'Planilha de Controle'!H:H,TV_39!B15,'Planilha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Controle'!B:B,TV_39!F$1,'Planilha de Controle'!H:H,TV_39!B16,'Planilha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Controle'!B:B,TV_39!F$1,'Planilha de Controle'!H:H,TV_39!B17,'Planilha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Controle'!B:B,TV_39!F$1,'Planilha de Controle'!H:H,TV_39!B18,'Planilha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Controle'!B:B,TV_39!F$1,'Planilha de Controle'!H:H,TV_39!B19,'Planilha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Controle'!B:B,TV_39!F$1,'Planilha de Controle'!H:H,TV_39!B20,'Planilha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Controle'!B:B,TV_39!F$1,'Planilha de Controle'!H:H,TV_39!B21,'Planilha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Controle'!B:B,TV_39!F$1,'Planilha de Controle'!H:H,TV_39!B22,'Planilha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Controle'!B:B,TV_39!F$1,'Planilha de Controle'!H:H,TV_39!B23,'Planilha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Controle'!B:B,TV_39!F$1,'Planilha de Controle'!H:H,TV_39!B24,'Planilha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31DF8-6D22-47AC-8AB8-630EBD2254BA}">
  <sheetPr codeName="Planilha47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040-BIRITIBA</v>
      </c>
      <c r="E1" s="217"/>
      <c r="F1" s="36">
        <v>40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ALFREDO ROLIM DE MOURA 20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040-Biritiba- Endereço: Alfredo Rolim De Moura 20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Controle'!B:B,TV_40!F$1,'Planilha de Controle'!H:H,TV_40!B4,'Planilha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Controle'!B:B,TV_40!F$1,'Planilha de Controle'!H:H,TV_40!B5,'Planilha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Controle'!B:B,TV_40!F$1,'Planilha de Controle'!H:H,TV_40!B6,'Planilha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Controle'!B:B,TV_40!F$1,'Planilha de Controle'!H:H,TV_40!B7,'Planilha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Controle'!B:B,TV_40!F$1,'Planilha de Controle'!H:H,TV_40!B8,'Planilha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Controle'!B:B,TV_40!F$1,'Planilha de Controle'!H:H,TV_40!B9,'Planilha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Controle'!B:B,TV_40!F$1,'Planilha de Controle'!H:H,TV_40!B10,'Planilha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Controle'!B:B,TV_40!F$1,'Planilha de Controle'!H:H,TV_40!B11,'Planilha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Controle'!B:B,TV_40!F$1,'Planilha de Controle'!H:H,TV_40!B12,'Planilha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Controle'!B:B,TV_40!F$1,'Planilha de Controle'!H:H,TV_40!B13,'Planilha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Controle'!B:B,TV_40!F$1,'Planilha de Controle'!H:H,TV_40!B14,'Planilha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Controle'!B:B,TV_40!F$1,'Planilha de Controle'!H:H,TV_40!B15,'Planilha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Controle'!B:B,TV_40!F$1,'Planilha de Controle'!H:H,TV_40!B16,'Planilha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Controle'!B:B,TV_40!F$1,'Planilha de Controle'!H:H,TV_40!B17,'Planilha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Controle'!B:B,TV_40!F$1,'Planilha de Controle'!H:H,TV_40!B18,'Planilha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Controle'!B:B,TV_40!F$1,'Planilha de Controle'!H:H,TV_40!B19,'Planilha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Controle'!B:B,TV_40!F$1,'Planilha de Controle'!H:H,TV_40!B20,'Planilha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Controle'!B:B,TV_40!F$1,'Planilha de Controle'!H:H,TV_40!B21,'Planilha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Controle'!B:B,TV_40!F$1,'Planilha de Controle'!H:H,TV_40!B22,'Planilha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Controle'!B:B,TV_40!F$1,'Planilha de Controle'!H:H,TV_40!B23,'Planilha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Controle'!B:B,TV_40!F$1,'Planilha de Controle'!H:H,TV_40!B24,'Planilha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53A4-D959-496F-94E5-2A75C864F439}">
  <sheetPr codeName="Planilha48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041-MERC.BON</v>
      </c>
      <c r="E1" s="217"/>
      <c r="F1" s="36">
        <v>41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ESTRADA ACACIO ANTONIO BATISTA 763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041-Merc.Bon- Endereço: Estrada Acacio Antonio Batista 763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Controle'!B:B,TV_41!F$1,'Planilha de Controle'!H:H,TV_41!B4,'Planilha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Controle'!B:B,TV_41!F$1,'Planilha de Controle'!H:H,TV_41!B5,'Planilha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Controle'!B:B,TV_41!F$1,'Planilha de Controle'!H:H,TV_41!B6,'Planilha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Controle'!B:B,TV_41!F$1,'Planilha de Controle'!H:H,TV_41!B7,'Planilha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Controle'!B:B,TV_41!F$1,'Planilha de Controle'!H:H,TV_41!B8,'Planilha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Controle'!B:B,TV_41!F$1,'Planilha de Controle'!H:H,TV_41!B9,'Planilha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Controle'!B:B,TV_41!F$1,'Planilha de Controle'!H:H,TV_41!B10,'Planilha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Controle'!B:B,TV_41!F$1,'Planilha de Controle'!H:H,TV_41!B11,'Planilha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Controle'!B:B,TV_41!F$1,'Planilha de Controle'!H:H,TV_41!B12,'Planilha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Controle'!B:B,TV_41!F$1,'Planilha de Controle'!H:H,TV_41!B13,'Planilha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Controle'!B:B,TV_41!F$1,'Planilha de Controle'!H:H,TV_41!B14,'Planilha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Controle'!B:B,TV_41!F$1,'Planilha de Controle'!H:H,TV_41!B15,'Planilha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Controle'!B:B,TV_41!F$1,'Planilha de Controle'!H:H,TV_41!B16,'Planilha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Controle'!B:B,TV_41!F$1,'Planilha de Controle'!H:H,TV_41!B17,'Planilha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Controle'!B:B,TV_41!F$1,'Planilha de Controle'!H:H,TV_41!B18,'Planilha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Controle'!B:B,TV_41!F$1,'Planilha de Controle'!H:H,TV_41!B19,'Planilha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Controle'!B:B,TV_41!F$1,'Planilha de Controle'!H:H,TV_41!B20,'Planilha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Controle'!B:B,TV_41!F$1,'Planilha de Controle'!H:H,TV_41!B21,'Planilha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Controle'!B:B,TV_41!F$1,'Planilha de Controle'!H:H,TV_41!B22,'Planilha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Controle'!B:B,TV_41!F$1,'Planilha de Controle'!H:H,TV_41!B23,'Planilha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Controle'!B:B,TV_41!F$1,'Planilha de Controle'!H:H,TV_41!B24,'Planilha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6146E-8A5D-4917-A37F-CD9AB20BEAFE}">
  <sheetPr codeName="Planilha49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042-CUMBICA2</v>
      </c>
      <c r="E1" s="217"/>
      <c r="F1" s="36">
        <v>42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CAMINHO DO CAMPO DO RINCAO 254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042-Cumbica2- Endereço: Caminho Do Campo Do Rincao 254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Controle'!B:B,TV_42!F$1,'Planilha de Controle'!H:H,TV_42!B4,'Planilha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Controle'!B:B,TV_42!F$1,'Planilha de Controle'!H:H,TV_42!B5,'Planilha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Controle'!B:B,TV_42!F$1,'Planilha de Controle'!H:H,TV_42!B6,'Planilha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Controle'!B:B,TV_42!F$1,'Planilha de Controle'!H:H,TV_42!B7,'Planilha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Controle'!B:B,TV_42!F$1,'Planilha de Controle'!H:H,TV_42!B8,'Planilha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Controle'!B:B,TV_42!F$1,'Planilha de Controle'!H:H,TV_42!B9,'Planilha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Controle'!B:B,TV_42!F$1,'Planilha de Controle'!H:H,TV_42!B10,'Planilha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Controle'!B:B,TV_42!F$1,'Planilha de Controle'!H:H,TV_42!B11,'Planilha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Controle'!B:B,TV_42!F$1,'Planilha de Controle'!H:H,TV_42!B12,'Planilha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Controle'!B:B,TV_42!F$1,'Planilha de Controle'!H:H,TV_42!B13,'Planilha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Controle'!B:B,TV_42!F$1,'Planilha de Controle'!H:H,TV_42!B14,'Planilha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Controle'!B:B,TV_42!F$1,'Planilha de Controle'!H:H,TV_42!B15,'Planilha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Controle'!B:B,TV_42!F$1,'Planilha de Controle'!H:H,TV_42!B16,'Planilha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Controle'!B:B,TV_42!F$1,'Planilha de Controle'!H:H,TV_42!B17,'Planilha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Controle'!B:B,TV_42!F$1,'Planilha de Controle'!H:H,TV_42!B18,'Planilha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Controle'!B:B,TV_42!F$1,'Planilha de Controle'!H:H,TV_42!B19,'Planilha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Controle'!B:B,TV_42!F$1,'Planilha de Controle'!H:H,TV_42!B20,'Planilha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Controle'!B:B,TV_42!F$1,'Planilha de Controle'!H:H,TV_42!B21,'Planilha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Controle'!B:B,TV_42!F$1,'Planilha de Controle'!H:H,TV_42!B22,'Planilha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Controle'!B:B,TV_42!F$1,'Planilha de Controle'!H:H,TV_42!B23,'Planilha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Controle'!B:B,TV_42!F$1,'Planilha de Controle'!H:H,TV_42!B24,'Planilha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B392D-FC91-4AB3-8275-201918152BF4}">
  <sheetPr codeName="Planilha50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043-OLFREIRE2</v>
      </c>
      <c r="E1" s="217"/>
      <c r="F1" s="36">
        <v>43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OLIVEIRA FREIRE 1189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043-Olfreire2- Endereço: Avenida Oliveira Freire 1189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Controle'!B:B,TV_43!F$1,'Planilha de Controle'!H:H,TV_43!B4,'Planilha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Controle'!B:B,TV_43!F$1,'Planilha de Controle'!H:H,TV_43!B5,'Planilha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Controle'!B:B,TV_43!F$1,'Planilha de Controle'!H:H,TV_43!B6,'Planilha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Controle'!B:B,TV_43!F$1,'Planilha de Controle'!H:H,TV_43!B7,'Planilha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Controle'!B:B,TV_43!F$1,'Planilha de Controle'!H:H,TV_43!B8,'Planilha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Controle'!B:B,TV_43!F$1,'Planilha de Controle'!H:H,TV_43!B9,'Planilha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Controle'!B:B,TV_43!F$1,'Planilha de Controle'!H:H,TV_43!B10,'Planilha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Controle'!B:B,TV_43!F$1,'Planilha de Controle'!H:H,TV_43!B11,'Planilha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Controle'!B:B,TV_43!F$1,'Planilha de Controle'!H:H,TV_43!B12,'Planilha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Controle'!B:B,TV_43!F$1,'Planilha de Controle'!H:H,TV_43!B13,'Planilha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Controle'!B:B,TV_43!F$1,'Planilha de Controle'!H:H,TV_43!B14,'Planilha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Controle'!B:B,TV_43!F$1,'Planilha de Controle'!H:H,TV_43!B15,'Planilha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Controle'!B:B,TV_43!F$1,'Planilha de Controle'!H:H,TV_43!B16,'Planilha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Controle'!B:B,TV_43!F$1,'Planilha de Controle'!H:H,TV_43!B17,'Planilha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Controle'!B:B,TV_43!F$1,'Planilha de Controle'!H:H,TV_43!B18,'Planilha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Controle'!B:B,TV_43!F$1,'Planilha de Controle'!H:H,TV_43!B19,'Planilha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Controle'!B:B,TV_43!F$1,'Planilha de Controle'!H:H,TV_43!B20,'Planilha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Controle'!B:B,TV_43!F$1,'Planilha de Controle'!H:H,TV_43!B21,'Planilha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Controle'!B:B,TV_43!F$1,'Planilha de Controle'!H:H,TV_43!B22,'Planilha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Controle'!B:B,TV_43!F$1,'Planilha de Controle'!H:H,TV_43!B23,'Planilha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Controle'!B:B,TV_43!F$1,'Planilha de Controle'!H:H,TV_43!B24,'Planilha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6552-9596-4E9B-8BC0-03C217FF5F15}">
  <sheetPr codeName="Planilha51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044-TIBURCIO2</v>
      </c>
      <c r="E1" s="217"/>
      <c r="F1" s="36">
        <v>44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TIBURCIO DE SOUSA 900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044-Tiburcio2- Endereço: Rua Tiburcio De Sousa 900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Controle'!B:B,TV_44!F$1,'Planilha de Controle'!H:H,TV_44!B4,'Planilha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Controle'!B:B,TV_44!F$1,'Planilha de Controle'!H:H,TV_44!B5,'Planilha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Controle'!B:B,TV_44!F$1,'Planilha de Controle'!H:H,TV_44!B6,'Planilha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Controle'!B:B,TV_44!F$1,'Planilha de Controle'!H:H,TV_44!B7,'Planilha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Controle'!B:B,TV_44!F$1,'Planilha de Controle'!H:H,TV_44!B8,'Planilha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Controle'!B:B,TV_44!F$1,'Planilha de Controle'!H:H,TV_44!B9,'Planilha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Controle'!B:B,TV_44!F$1,'Planilha de Controle'!H:H,TV_44!B10,'Planilha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Controle'!B:B,TV_44!F$1,'Planilha de Controle'!H:H,TV_44!B11,'Planilha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Controle'!B:B,TV_44!F$1,'Planilha de Controle'!H:H,TV_44!B12,'Planilha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Controle'!B:B,TV_44!F$1,'Planilha de Controle'!H:H,TV_44!B13,'Planilha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Controle'!B:B,TV_44!F$1,'Planilha de Controle'!H:H,TV_44!B14,'Planilha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Controle'!B:B,TV_44!F$1,'Planilha de Controle'!H:H,TV_44!B15,'Planilha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Controle'!B:B,TV_44!F$1,'Planilha de Controle'!H:H,TV_44!B16,'Planilha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Controle'!B:B,TV_44!F$1,'Planilha de Controle'!H:H,TV_44!B17,'Planilha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Controle'!B:B,TV_44!F$1,'Planilha de Controle'!H:H,TV_44!B18,'Planilha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Controle'!B:B,TV_44!F$1,'Planilha de Controle'!H:H,TV_44!B19,'Planilha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Controle'!B:B,TV_44!F$1,'Planilha de Controle'!H:H,TV_44!B20,'Planilha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Controle'!B:B,TV_44!F$1,'Planilha de Controle'!H:H,TV_44!B21,'Planilha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Controle'!B:B,TV_44!F$1,'Planilha de Controle'!H:H,TV_44!B22,'Planilha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Controle'!B:B,TV_44!F$1,'Planilha de Controle'!H:H,TV_44!B23,'Planilha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Controle'!B:B,TV_44!F$1,'Planilha de Controle'!H:H,TV_44!B24,'Planilha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69BB8-5D41-41C3-A136-15928CD9770D}">
  <sheetPr codeName="Planilha52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045-POA 2</v>
      </c>
      <c r="E1" s="217"/>
      <c r="F1" s="36">
        <v>45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MARIA DO ROSARIO 76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045-Poa 2- Endereço: Rua Maria Do Rosario 76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Controle'!B:B,TV_45!F$1,'Planilha de Controle'!H:H,TV_45!B4,'Planilha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Controle'!B:B,TV_45!F$1,'Planilha de Controle'!H:H,TV_45!B5,'Planilha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Controle'!B:B,TV_45!F$1,'Planilha de Controle'!H:H,TV_45!B6,'Planilha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Controle'!B:B,TV_45!F$1,'Planilha de Controle'!H:H,TV_45!B7,'Planilha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Controle'!B:B,TV_45!F$1,'Planilha de Controle'!H:H,TV_45!B8,'Planilha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Controle'!B:B,TV_45!F$1,'Planilha de Controle'!H:H,TV_45!B9,'Planilha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Controle'!B:B,TV_45!F$1,'Planilha de Controle'!H:H,TV_45!B10,'Planilha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Controle'!B:B,TV_45!F$1,'Planilha de Controle'!H:H,TV_45!B11,'Planilha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Controle'!B:B,TV_45!F$1,'Planilha de Controle'!H:H,TV_45!B12,'Planilha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Controle'!B:B,TV_45!F$1,'Planilha de Controle'!H:H,TV_45!B13,'Planilha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Controle'!B:B,TV_45!F$1,'Planilha de Controle'!H:H,TV_45!B14,'Planilha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Controle'!B:B,TV_45!F$1,'Planilha de Controle'!H:H,TV_45!B15,'Planilha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Controle'!B:B,TV_45!F$1,'Planilha de Controle'!H:H,TV_45!B16,'Planilha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Controle'!B:B,TV_45!F$1,'Planilha de Controle'!H:H,TV_45!B17,'Planilha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Controle'!B:B,TV_45!F$1,'Planilha de Controle'!H:H,TV_45!B18,'Planilha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Controle'!B:B,TV_45!F$1,'Planilha de Controle'!H:H,TV_45!B19,'Planilha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Controle'!B:B,TV_45!F$1,'Planilha de Controle'!H:H,TV_45!B20,'Planilha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Controle'!B:B,TV_45!F$1,'Planilha de Controle'!H:H,TV_45!B21,'Planilha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Controle'!B:B,TV_45!F$1,'Planilha de Controle'!H:H,TV_45!B22,'Planilha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Controle'!B:B,TV_45!F$1,'Planilha de Controle'!H:H,TV_45!B23,'Planilha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Controle'!B:B,TV_45!F$1,'Planilha de Controle'!H:H,TV_45!B24,'Planilha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B261E-3626-442C-9A42-3CE17EF87DB1}">
  <sheetPr codeName="Planilha53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C4" sqref="C4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046-OSASCO</v>
      </c>
      <c r="E1" s="217"/>
      <c r="F1" s="36">
        <v>46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AVESTRUZ 688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046-Osasco- Endereço: Rua Avestruz 688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Controle'!B:B,TV_46!F$1,'Planilha de Controle'!H:H,TV_46!B4,'Planilha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2</v>
      </c>
      <c r="D5" s="27">
        <f ca="1">SUMIFS('Planilha de Controle'!J:J,'Planilha de Controle'!B:B,TV_46!F$1,'Planilha de Controle'!H:H,TV_46!B5,'Planilha de Controle'!N:N,"Ativo")</f>
        <v>0</v>
      </c>
      <c r="E5" s="27">
        <f ca="1">IF(C5-D5&lt;0,0,C5-D5)</f>
        <v>2</v>
      </c>
      <c r="F5" s="30">
        <f ca="1">IF(C5&gt;0,(C5-E5)/C5,100%)</f>
        <v>0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1</v>
      </c>
      <c r="D6" s="27">
        <f>SUMIFS('Planilha de Controle'!J:J,'Planilha de Controle'!B:B,TV_46!F$1,'Planilha de Controle'!H:H,TV_46!B6,'Planilha de Controle'!N:N,"Ativo")</f>
        <v>0</v>
      </c>
      <c r="E6" s="27">
        <f t="shared" ref="E6:E24" si="0">IF(C6-D6&lt;0,0,C6-D6)</f>
        <v>1</v>
      </c>
      <c r="F6" s="30">
        <f t="shared" ref="F6:F24" si="1">IF(C6&gt;0,(C6-E6)/C6,100%)</f>
        <v>0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Controle'!B:B,TV_46!F$1,'Planilha de Controle'!H:H,TV_46!B7,'Planilha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cm="1">
        <f t="array" ref="BQ7:BQ35">IF(C20=0,"",_xlfn.SEQUENCE(C20,1,1,1))</f>
        <v>1</v>
      </c>
      <c r="BS7" s="23"/>
      <c r="BT7" s="23"/>
      <c r="BU7" s="71" cm="1">
        <f t="array" ref="BU7:BU35">IF(C20=0,"",_xlfn.SEQUENCE(C20,1,1,1))</f>
        <v>1</v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1</v>
      </c>
      <c r="D8" s="27">
        <f>SUMIFS('Planilha de Controle'!J:J,'Planilha de Controle'!B:B,TV_46!F$1,'Planilha de Controle'!H:H,TV_46!B8,'Planilha de Controle'!N:N,"Ativo")</f>
        <v>0</v>
      </c>
      <c r="E8" s="27">
        <f t="shared" si="0"/>
        <v>1</v>
      </c>
      <c r="F8" s="30">
        <f t="shared" si="1"/>
        <v>0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>
        <v>2</v>
      </c>
      <c r="BR8" s="23"/>
      <c r="BS8" s="23"/>
      <c r="BT8" s="23"/>
      <c r="BU8" s="71">
        <v>2</v>
      </c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Controle'!B:B,TV_46!F$1,'Planilha de Controle'!H:H,TV_46!B9,'Planilha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>
        <v>3</v>
      </c>
      <c r="BR9" s="23"/>
      <c r="BS9" s="23"/>
      <c r="BT9" s="23"/>
      <c r="BU9" s="71">
        <v>3</v>
      </c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Controle'!B:B,TV_46!F$1,'Planilha de Controle'!H:H,TV_46!B10,'Planilha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ELEVADOR 1</v>
      </c>
      <c r="BI10" s="178"/>
      <c r="BJ10" s="178"/>
      <c r="BK10" s="179"/>
      <c r="BL10" s="58"/>
      <c r="BM10" s="45"/>
      <c r="BN10" s="163"/>
      <c r="BO10" s="45"/>
      <c r="BP10" s="68"/>
      <c r="BQ10" s="71">
        <v>4</v>
      </c>
      <c r="BR10" s="23"/>
      <c r="BS10" s="23"/>
      <c r="BT10" s="23"/>
      <c r="BU10" s="71">
        <v>4</v>
      </c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Controle'!B:B,TV_46!F$1,'Planilha de Controle'!H:H,TV_46!B11,'Planilha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>
        <v>5</v>
      </c>
      <c r="BR11" s="73"/>
      <c r="BS11" s="73"/>
      <c r="BT11" s="73"/>
      <c r="BU11" s="71">
        <v>5</v>
      </c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1</v>
      </c>
      <c r="D12" s="27">
        <f>SUMIFS('Planilha de Controle'!J:J,'Planilha de Controle'!B:B,TV_46!F$1,'Planilha de Controle'!H:H,TV_46!B12,'Planilha de Controle'!N:N,"Ativo")</f>
        <v>0</v>
      </c>
      <c r="E12" s="27">
        <f t="shared" si="0"/>
        <v>1</v>
      </c>
      <c r="F12" s="30">
        <f t="shared" si="1"/>
        <v>0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>
        <v>6</v>
      </c>
      <c r="BR12" s="73"/>
      <c r="BS12" s="73"/>
      <c r="BT12" s="73"/>
      <c r="BU12" s="71">
        <v>6</v>
      </c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30</v>
      </c>
      <c r="D13" s="27">
        <f>SUMIFS('Planilha de Controle'!J:J,'Planilha de Controle'!B:B,TV_46!F$1,'Planilha de Controle'!H:H,TV_46!B13,'Planilha de Controle'!N:N,"Ativo")</f>
        <v>0</v>
      </c>
      <c r="E13" s="27">
        <f t="shared" si="0"/>
        <v>30</v>
      </c>
      <c r="F13" s="30">
        <f t="shared" si="1"/>
        <v>0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>
        <v>7</v>
      </c>
      <c r="BR13" s="73"/>
      <c r="BS13" s="73"/>
      <c r="BT13" s="73"/>
      <c r="BU13" s="71">
        <v>7</v>
      </c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Controle'!B:B,TV_46!F$1,'Planilha de Controle'!H:H,TV_46!B14,'Planilha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ELEVADOR 2</v>
      </c>
      <c r="BI14" s="188"/>
      <c r="BJ14" s="188"/>
      <c r="BK14" s="189"/>
      <c r="BL14" s="58"/>
      <c r="BM14" s="45"/>
      <c r="BN14" s="163"/>
      <c r="BO14" s="45"/>
      <c r="BP14" s="68"/>
      <c r="BQ14" s="71">
        <v>8</v>
      </c>
      <c r="BR14" s="73"/>
      <c r="BS14" s="73"/>
      <c r="BT14" s="73"/>
      <c r="BU14" s="71">
        <v>8</v>
      </c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1</v>
      </c>
      <c r="D15" s="27">
        <f>SUMIFS('Planilha de Controle'!J:J,'Planilha de Controle'!B:B,TV_46!F$1,'Planilha de Controle'!H:H,TV_46!B15,'Planilha de Controle'!N:N,"Ativo")</f>
        <v>0</v>
      </c>
      <c r="E15" s="27">
        <f t="shared" si="0"/>
        <v>1</v>
      </c>
      <c r="F15" s="30">
        <f t="shared" si="1"/>
        <v>0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>
        <v>9</v>
      </c>
      <c r="BR15" s="73"/>
      <c r="BS15" s="73"/>
      <c r="BT15" s="73"/>
      <c r="BU15" s="71">
        <v>9</v>
      </c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1</v>
      </c>
      <c r="D16" s="27">
        <f>SUMIFS('Planilha de Controle'!J:J,'Planilha de Controle'!B:B,TV_46!F$1,'Planilha de Controle'!H:H,TV_46!B16,'Planilha de Controle'!N:N,"Ativo")</f>
        <v>0</v>
      </c>
      <c r="E16" s="27">
        <f t="shared" si="0"/>
        <v>1</v>
      </c>
      <c r="F16" s="30">
        <f t="shared" si="1"/>
        <v>0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>
        <v>10</v>
      </c>
      <c r="BR16" s="73"/>
      <c r="BS16" s="73"/>
      <c r="BT16" s="73"/>
      <c r="BU16" s="71">
        <v>10</v>
      </c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1</v>
      </c>
      <c r="D17" s="27">
        <f>SUMIFS('Planilha de Controle'!J:J,'Planilha de Controle'!B:B,TV_46!F$1,'Planilha de Controle'!H:H,TV_46!B17,'Planilha de Controle'!N:N,"Ativo")</f>
        <v>0</v>
      </c>
      <c r="E17" s="27">
        <f t="shared" si="0"/>
        <v>1</v>
      </c>
      <c r="F17" s="30">
        <f t="shared" si="1"/>
        <v>0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>
        <v>11</v>
      </c>
      <c r="BR17" s="73"/>
      <c r="BS17" s="73"/>
      <c r="BT17" s="73"/>
      <c r="BU17" s="71">
        <v>11</v>
      </c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27</v>
      </c>
      <c r="D18" s="27">
        <f>SUMIFS('Planilha de Controle'!J:J,'Planilha de Controle'!B:B,TV_46!F$1,'Planilha de Controle'!H:H,TV_46!B18,'Planilha de Controle'!N:N,"Ativo")</f>
        <v>0</v>
      </c>
      <c r="E18" s="27">
        <f t="shared" si="0"/>
        <v>27</v>
      </c>
      <c r="F18" s="30">
        <f t="shared" si="1"/>
        <v>0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>
        <v>12</v>
      </c>
      <c r="BR18" s="73"/>
      <c r="BS18" s="73"/>
      <c r="BT18" s="73"/>
      <c r="BU18" s="71">
        <v>12</v>
      </c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Controle'!B:B,TV_46!F$1,'Planilha de Controle'!H:H,TV_46!B19,'Planilha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>
        <v>13</v>
      </c>
      <c r="BR19" s="73"/>
      <c r="BS19" s="73"/>
      <c r="BT19" s="73"/>
      <c r="BU19" s="71">
        <v>13</v>
      </c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29</v>
      </c>
      <c r="D20" s="27">
        <f>SUMIFS('Planilha de Controle'!J:J,'Planilha de Controle'!B:B,TV_46!F$1,'Planilha de Controle'!H:H,TV_46!B20,'Planilha de Controle'!N:N,"Ativo")</f>
        <v>0</v>
      </c>
      <c r="E20" s="27">
        <f t="shared" si="0"/>
        <v>29</v>
      </c>
      <c r="F20" s="30">
        <f t="shared" si="1"/>
        <v>0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>
        <v>14</v>
      </c>
      <c r="BR20" s="73"/>
      <c r="BS20" s="73"/>
      <c r="BT20" s="73"/>
      <c r="BU20" s="71">
        <v>14</v>
      </c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Controle'!B:B,TV_46!F$1,'Planilha de Controle'!H:H,TV_46!B21,'Planilha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>
        <v>15</v>
      </c>
      <c r="BR21" s="73"/>
      <c r="BS21" s="73"/>
      <c r="BT21" s="73"/>
      <c r="BU21" s="71">
        <v>15</v>
      </c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150</v>
      </c>
      <c r="D22" s="27">
        <f>SUMIFS('Planilha de Controle'!J:J,'Planilha de Controle'!B:B,TV_46!F$1,'Planilha de Controle'!H:H,TV_46!B22,'Planilha de Controle'!N:N,"Ativo")</f>
        <v>0</v>
      </c>
      <c r="E22" s="27">
        <f t="shared" si="0"/>
        <v>150</v>
      </c>
      <c r="F22" s="30">
        <f t="shared" si="1"/>
        <v>0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>
        <v>16</v>
      </c>
      <c r="BR22" s="73"/>
      <c r="BS22" s="73"/>
      <c r="BT22" s="73"/>
      <c r="BU22" s="71">
        <v>16</v>
      </c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41</v>
      </c>
      <c r="D23" s="27">
        <f>SUMIFS('Planilha de Controle'!J:J,'Planilha de Controle'!B:B,TV_46!F$1,'Planilha de Controle'!H:H,TV_46!B23,'Planilha de Controle'!N:N,"Ativo")</f>
        <v>0</v>
      </c>
      <c r="E23" s="27">
        <f t="shared" si="0"/>
        <v>41</v>
      </c>
      <c r="F23" s="30">
        <f t="shared" si="1"/>
        <v>0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>
        <v>17</v>
      </c>
      <c r="BR23" s="73"/>
      <c r="BS23" s="73"/>
      <c r="BT23" s="73"/>
      <c r="BU23" s="71">
        <v>17</v>
      </c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Controle'!B:B,TV_46!F$1,'Planilha de Controle'!H:H,TV_46!B24,'Planilha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>
        <v>18</v>
      </c>
      <c r="BR24" s="73"/>
      <c r="BS24" s="73"/>
      <c r="BT24" s="73"/>
      <c r="BU24" s="71">
        <v>18</v>
      </c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>
        <v>19</v>
      </c>
      <c r="BR25" s="73"/>
      <c r="BS25" s="73"/>
      <c r="BT25" s="73"/>
      <c r="BU25" s="71">
        <v>19</v>
      </c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285</v>
      </c>
      <c r="BQ26" s="71">
        <v>20</v>
      </c>
      <c r="BR26" s="73"/>
      <c r="BS26" s="73"/>
      <c r="BT26" s="73"/>
      <c r="BU26" s="71">
        <v>20</v>
      </c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>
        <v>21</v>
      </c>
      <c r="BR27" s="73"/>
      <c r="BS27" s="73"/>
      <c r="BT27" s="73"/>
      <c r="BU27" s="71">
        <v>21</v>
      </c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>
        <v>22</v>
      </c>
      <c r="BR28" s="73"/>
      <c r="BS28" s="73"/>
      <c r="BT28" s="73"/>
      <c r="BU28" s="71">
        <v>22</v>
      </c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>
        <v>23</v>
      </c>
      <c r="BR29" s="73"/>
      <c r="BS29" s="73"/>
      <c r="BT29" s="73"/>
      <c r="BU29" s="71">
        <v>23</v>
      </c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>
        <v>24</v>
      </c>
      <c r="BR30" s="73"/>
      <c r="BS30" s="73"/>
      <c r="BT30" s="73"/>
      <c r="BU30" s="71">
        <v>24</v>
      </c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>
        <v>25</v>
      </c>
      <c r="BR31" s="73"/>
      <c r="BS31" s="73"/>
      <c r="BT31" s="73"/>
      <c r="BU31" s="71">
        <v>25</v>
      </c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>
        <v>26</v>
      </c>
      <c r="BR32" s="73"/>
      <c r="BS32" s="73"/>
      <c r="BT32" s="73"/>
      <c r="BU32" s="71">
        <v>26</v>
      </c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>
        <v>27</v>
      </c>
      <c r="BR33" s="73"/>
      <c r="BS33" s="73"/>
      <c r="BT33" s="73"/>
      <c r="BU33" s="71">
        <v>27</v>
      </c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>
        <v>28</v>
      </c>
      <c r="BR34" s="73"/>
      <c r="BS34" s="73"/>
      <c r="BT34" s="73"/>
      <c r="BU34" s="71">
        <v>28</v>
      </c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>
        <v>29</v>
      </c>
      <c r="BR35" s="73"/>
      <c r="BS35" s="73"/>
      <c r="BT35" s="73"/>
      <c r="BU35" s="71">
        <v>29</v>
      </c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5899D-DB03-4DDD-975C-5D3EA43A49B5}">
  <sheetPr codeName="Planilha54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047-SHOP.ITA</v>
      </c>
      <c r="E1" s="217"/>
      <c r="F1" s="36">
        <v>47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ESTRADA MUNICIPAL DO MANDI 1205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047-Shop.Ita- Endereço: Estrada Municipal Do Mandi 1205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Controle'!B:B,TV_47!F$1,'Planilha de Controle'!H:H,TV_47!B4,'Planilha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Controle'!B:B,TV_47!F$1,'Planilha de Controle'!H:H,TV_47!B5,'Planilha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Controle'!B:B,TV_47!F$1,'Planilha de Controle'!H:H,TV_47!B6,'Planilha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Controle'!B:B,TV_47!F$1,'Planilha de Controle'!H:H,TV_47!B7,'Planilha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Controle'!B:B,TV_47!F$1,'Planilha de Controle'!H:H,TV_47!B8,'Planilha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Controle'!B:B,TV_47!F$1,'Planilha de Controle'!H:H,TV_47!B9,'Planilha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Controle'!B:B,TV_47!F$1,'Planilha de Controle'!H:H,TV_47!B10,'Planilha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Controle'!B:B,TV_47!F$1,'Planilha de Controle'!H:H,TV_47!B11,'Planilha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Controle'!B:B,TV_47!F$1,'Planilha de Controle'!H:H,TV_47!B12,'Planilha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Controle'!B:B,TV_47!F$1,'Planilha de Controle'!H:H,TV_47!B13,'Planilha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Controle'!B:B,TV_47!F$1,'Planilha de Controle'!H:H,TV_47!B14,'Planilha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Controle'!B:B,TV_47!F$1,'Planilha de Controle'!H:H,TV_47!B15,'Planilha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Controle'!B:B,TV_47!F$1,'Planilha de Controle'!H:H,TV_47!B16,'Planilha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Controle'!B:B,TV_47!F$1,'Planilha de Controle'!H:H,TV_47!B17,'Planilha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Controle'!B:B,TV_47!F$1,'Planilha de Controle'!H:H,TV_47!B18,'Planilha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Controle'!B:B,TV_47!F$1,'Planilha de Controle'!H:H,TV_47!B19,'Planilha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Controle'!B:B,TV_47!F$1,'Planilha de Controle'!H:H,TV_47!B20,'Planilha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Controle'!B:B,TV_47!F$1,'Planilha de Controle'!H:H,TV_47!B21,'Planilha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Controle'!B:B,TV_47!F$1,'Planilha de Controle'!H:H,TV_47!B22,'Planilha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Controle'!B:B,TV_47!F$1,'Planilha de Controle'!H:H,TV_47!B23,'Planilha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Controle'!B:B,TV_47!F$1,'Planilha de Controle'!H:H,TV_47!B24,'Planilha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155FF-D5D8-4305-9D97-A33E9AB3FCD9}">
  <sheetPr codeName="Planilha55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048-LORENA</v>
      </c>
      <c r="E1" s="217"/>
      <c r="F1" s="36">
        <v>48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CORONEL JOSE VICENTE 312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048-Lorena- Endereço: Avenida Coronel Jose Vicente 312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Controle'!B:B,TV_48!F$1,'Planilha de Controle'!H:H,TV_48!B4,'Planilha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Controle'!B:B,TV_48!F$1,'Planilha de Controle'!H:H,TV_48!B5,'Planilha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Controle'!B:B,TV_48!F$1,'Planilha de Controle'!H:H,TV_48!B6,'Planilha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Controle'!B:B,TV_48!F$1,'Planilha de Controle'!H:H,TV_48!B7,'Planilha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Controle'!B:B,TV_48!F$1,'Planilha de Controle'!H:H,TV_48!B8,'Planilha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Controle'!B:B,TV_48!F$1,'Planilha de Controle'!H:H,TV_48!B9,'Planilha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Controle'!B:B,TV_48!F$1,'Planilha de Controle'!H:H,TV_48!B10,'Planilha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Controle'!B:B,TV_48!F$1,'Planilha de Controle'!H:H,TV_48!B11,'Planilha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Controle'!B:B,TV_48!F$1,'Planilha de Controle'!H:H,TV_48!B12,'Planilha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Controle'!B:B,TV_48!F$1,'Planilha de Controle'!H:H,TV_48!B13,'Planilha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Controle'!B:B,TV_48!F$1,'Planilha de Controle'!H:H,TV_48!B14,'Planilha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Controle'!B:B,TV_48!F$1,'Planilha de Controle'!H:H,TV_48!B15,'Planilha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Controle'!B:B,TV_48!F$1,'Planilha de Controle'!H:H,TV_48!B16,'Planilha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Controle'!B:B,TV_48!F$1,'Planilha de Controle'!H:H,TV_48!B17,'Planilha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Controle'!B:B,TV_48!F$1,'Planilha de Controle'!H:H,TV_48!B18,'Planilha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Controle'!B:B,TV_48!F$1,'Planilha de Controle'!H:H,TV_48!B19,'Planilha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Controle'!B:B,TV_48!F$1,'Planilha de Controle'!H:H,TV_48!B20,'Planilha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Controle'!B:B,TV_48!F$1,'Planilha de Controle'!H:H,TV_48!B21,'Planilha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Controle'!B:B,TV_48!F$1,'Planilha de Controle'!H:H,TV_48!B22,'Planilha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Controle'!B:B,TV_48!F$1,'Planilha de Controle'!H:H,TV_48!B23,'Planilha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Controle'!B:B,TV_48!F$1,'Planilha de Controle'!H:H,TV_48!B24,'Planilha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A2548-3F90-4FF5-9E1E-B39B963253D1}">
  <sheetPr codeName="Planilha56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049-SHOP.PIMENTAS</v>
      </c>
      <c r="E1" s="217"/>
      <c r="F1" s="36">
        <v>49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ESTRADA EST PRES JUSCELINO K DE OLI 408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049-Shop.Pimentas- Endereço: Estrada Est Pres Juscelino K De Oli 408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Controle'!B:B,TV_49!F$1,'Planilha de Controle'!H:H,TV_49!B4,'Planilha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Controle'!B:B,TV_49!F$1,'Planilha de Controle'!H:H,TV_49!B5,'Planilha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Controle'!B:B,TV_49!F$1,'Planilha de Controle'!H:H,TV_49!B6,'Planilha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Controle'!B:B,TV_49!F$1,'Planilha de Controle'!H:H,TV_49!B7,'Planilha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Controle'!B:B,TV_49!F$1,'Planilha de Controle'!H:H,TV_49!B8,'Planilha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Controle'!B:B,TV_49!F$1,'Planilha de Controle'!H:H,TV_49!B9,'Planilha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Controle'!B:B,TV_49!F$1,'Planilha de Controle'!H:H,TV_49!B10,'Planilha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Controle'!B:B,TV_49!F$1,'Planilha de Controle'!H:H,TV_49!B11,'Planilha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Controle'!B:B,TV_49!F$1,'Planilha de Controle'!H:H,TV_49!B12,'Planilha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Controle'!B:B,TV_49!F$1,'Planilha de Controle'!H:H,TV_49!B13,'Planilha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Controle'!B:B,TV_49!F$1,'Planilha de Controle'!H:H,TV_49!B14,'Planilha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Controle'!B:B,TV_49!F$1,'Planilha de Controle'!H:H,TV_49!B15,'Planilha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Controle'!B:B,TV_49!F$1,'Planilha de Controle'!H:H,TV_49!B16,'Planilha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Controle'!B:B,TV_49!F$1,'Planilha de Controle'!H:H,TV_49!B17,'Planilha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Controle'!B:B,TV_49!F$1,'Planilha de Controle'!H:H,TV_49!B18,'Planilha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Controle'!B:B,TV_49!F$1,'Planilha de Controle'!H:H,TV_49!B19,'Planilha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Controle'!B:B,TV_49!F$1,'Planilha de Controle'!H:H,TV_49!B20,'Planilha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Controle'!B:B,TV_49!F$1,'Planilha de Controle'!H:H,TV_49!B21,'Planilha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Controle'!B:B,TV_49!F$1,'Planilha de Controle'!H:H,TV_49!B22,'Planilha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Controle'!B:B,TV_49!F$1,'Planilha de Controle'!H:H,TV_49!B23,'Planilha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Controle'!B:B,TV_49!F$1,'Planilha de Controle'!H:H,TV_49!B24,'Planilha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D7DF-E7EE-49E5-B6AF-62D6DADA9540}">
  <sheetPr codeName="Planilha57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C4" sqref="C4:C23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050-CAMILOPO</v>
      </c>
      <c r="E1" s="217"/>
      <c r="F1" s="36">
        <v>50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LEONILDA 265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050-Camilopo- Endereço: Rua Leonilda 265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Controle'!B:B,TV_50!F$1,'Planilha de Controle'!H:H,TV_50!B4,'Planilha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1</v>
      </c>
      <c r="D5" s="27">
        <f ca="1">SUMIFS('Planilha de Controle'!J:J,'Planilha de Controle'!B:B,TV_50!F$1,'Planilha de Controle'!H:H,TV_50!B5,'Planilha de Controle'!N:N,"Ativo")</f>
        <v>0</v>
      </c>
      <c r="E5" s="27">
        <f ca="1">IF(C5-D5&lt;0,0,C5-D5)</f>
        <v>1</v>
      </c>
      <c r="F5" s="30">
        <f ca="1">IF(C5&gt;0,(C5-E5)/C5,100%)</f>
        <v>0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1</v>
      </c>
      <c r="D6" s="27">
        <f>SUMIFS('Planilha de Controle'!J:J,'Planilha de Controle'!B:B,TV_50!F$1,'Planilha de Controle'!H:H,TV_50!B6,'Planilha de Controle'!N:N,"Ativo")</f>
        <v>0</v>
      </c>
      <c r="E6" s="27">
        <f t="shared" ref="E6:E24" si="0">IF(C6-D6&lt;0,0,C6-D6)</f>
        <v>1</v>
      </c>
      <c r="F6" s="30">
        <f t="shared" ref="F6:F24" si="1">IF(C6&gt;0,(C6-E6)/C6,100%)</f>
        <v>0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Controle'!B:B,TV_50!F$1,'Planilha de Controle'!H:H,TV_50!B7,'Planilha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cm="1">
        <f t="array" ref="BQ7:BQ31">IF(C20=0,"",_xlfn.SEQUENCE(C20,1,1,1))</f>
        <v>1</v>
      </c>
      <c r="BS7" s="23"/>
      <c r="BT7" s="23"/>
      <c r="BU7" s="71" cm="1">
        <f t="array" ref="BU7:BU31">IF(C20=0,"",_xlfn.SEQUENCE(C20,1,1,1))</f>
        <v>1</v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Controle'!B:B,TV_50!F$1,'Planilha de Controle'!H:H,TV_50!B8,'Planilha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>
        <v>2</v>
      </c>
      <c r="BR8" s="23"/>
      <c r="BS8" s="23"/>
      <c r="BT8" s="23"/>
      <c r="BU8" s="71">
        <v>2</v>
      </c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Controle'!B:B,TV_50!F$1,'Planilha de Controle'!H:H,TV_50!B9,'Planilha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>
        <v>3</v>
      </c>
      <c r="BR9" s="23"/>
      <c r="BS9" s="23"/>
      <c r="BT9" s="23"/>
      <c r="BU9" s="71">
        <v>3</v>
      </c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10</v>
      </c>
      <c r="D10" s="27">
        <f>SUMIFS('Planilha de Controle'!J:J,'Planilha de Controle'!B:B,TV_50!F$1,'Planilha de Controle'!H:H,TV_50!B10,'Planilha de Controle'!N:N,"Ativo")</f>
        <v>0</v>
      </c>
      <c r="E10" s="27">
        <f t="shared" si="0"/>
        <v>10</v>
      </c>
      <c r="F10" s="30">
        <f t="shared" si="1"/>
        <v>0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ELEVADOR 1</v>
      </c>
      <c r="BI10" s="178"/>
      <c r="BJ10" s="178"/>
      <c r="BK10" s="179"/>
      <c r="BL10" s="58"/>
      <c r="BM10" s="45"/>
      <c r="BN10" s="163"/>
      <c r="BO10" s="45"/>
      <c r="BP10" s="68"/>
      <c r="BQ10" s="71">
        <v>4</v>
      </c>
      <c r="BR10" s="23"/>
      <c r="BS10" s="23"/>
      <c r="BT10" s="23"/>
      <c r="BU10" s="71">
        <v>4</v>
      </c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Controle'!B:B,TV_50!F$1,'Planilha de Controle'!H:H,TV_50!B11,'Planilha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>
        <v>5</v>
      </c>
      <c r="BR11" s="73"/>
      <c r="BS11" s="73"/>
      <c r="BT11" s="73"/>
      <c r="BU11" s="71">
        <v>5</v>
      </c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Controle'!B:B,TV_50!F$1,'Planilha de Controle'!H:H,TV_50!B12,'Planilha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>
        <v>6</v>
      </c>
      <c r="BR12" s="73"/>
      <c r="BS12" s="73"/>
      <c r="BT12" s="73"/>
      <c r="BU12" s="71">
        <v>6</v>
      </c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30</v>
      </c>
      <c r="D13" s="27">
        <f ca="1">SUMIFS('Planilha de Controle'!J:J,'Planilha de Controle'!B:B,TV_50!F$1,'Planilha de Controle'!H:H,TV_50!B13,'Planilha de Controle'!N:N,"Ativo")</f>
        <v>0</v>
      </c>
      <c r="E13" s="27">
        <f t="shared" ca="1" si="0"/>
        <v>30</v>
      </c>
      <c r="F13" s="30">
        <f t="shared" ca="1" si="1"/>
        <v>0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>
        <v>7</v>
      </c>
      <c r="BR13" s="73"/>
      <c r="BS13" s="73"/>
      <c r="BT13" s="73"/>
      <c r="BU13" s="71">
        <v>7</v>
      </c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2</v>
      </c>
      <c r="D14" s="27">
        <f>SUMIFS('Planilha de Controle'!J:J,'Planilha de Controle'!B:B,TV_50!F$1,'Planilha de Controle'!H:H,TV_50!B14,'Planilha de Controle'!N:N,"Ativo")</f>
        <v>0</v>
      </c>
      <c r="E14" s="27">
        <f t="shared" si="0"/>
        <v>2</v>
      </c>
      <c r="F14" s="30">
        <f t="shared" si="1"/>
        <v>0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ELEVADOR 2</v>
      </c>
      <c r="BI14" s="188"/>
      <c r="BJ14" s="188"/>
      <c r="BK14" s="189"/>
      <c r="BL14" s="58"/>
      <c r="BM14" s="45"/>
      <c r="BN14" s="163"/>
      <c r="BO14" s="45"/>
      <c r="BP14" s="68"/>
      <c r="BQ14" s="71">
        <v>8</v>
      </c>
      <c r="BR14" s="73"/>
      <c r="BS14" s="73"/>
      <c r="BT14" s="73"/>
      <c r="BU14" s="71">
        <v>8</v>
      </c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2</v>
      </c>
      <c r="D15" s="27">
        <f ca="1">SUMIFS('Planilha de Controle'!J:J,'Planilha de Controle'!B:B,TV_50!F$1,'Planilha de Controle'!H:H,TV_50!B15,'Planilha de Controle'!N:N,"Ativo")</f>
        <v>0</v>
      </c>
      <c r="E15" s="27">
        <f t="shared" ca="1" si="0"/>
        <v>2</v>
      </c>
      <c r="F15" s="30">
        <f t="shared" ca="1" si="1"/>
        <v>0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>
        <v>9</v>
      </c>
      <c r="BR15" s="73"/>
      <c r="BS15" s="73"/>
      <c r="BT15" s="73"/>
      <c r="BU15" s="71">
        <v>9</v>
      </c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1</v>
      </c>
      <c r="D16" s="27">
        <f>SUMIFS('Planilha de Controle'!J:J,'Planilha de Controle'!B:B,TV_50!F$1,'Planilha de Controle'!H:H,TV_50!B16,'Planilha de Controle'!N:N,"Ativo")</f>
        <v>0</v>
      </c>
      <c r="E16" s="27">
        <f t="shared" si="0"/>
        <v>1</v>
      </c>
      <c r="F16" s="30">
        <f t="shared" si="1"/>
        <v>0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>
        <v>10</v>
      </c>
      <c r="BR16" s="73"/>
      <c r="BS16" s="73"/>
      <c r="BT16" s="73"/>
      <c r="BU16" s="71">
        <v>10</v>
      </c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2</v>
      </c>
      <c r="D17" s="27">
        <f ca="1">SUMIFS('Planilha de Controle'!J:J,'Planilha de Controle'!B:B,TV_50!F$1,'Planilha de Controle'!H:H,TV_50!B17,'Planilha de Controle'!N:N,"Ativo")</f>
        <v>0</v>
      </c>
      <c r="E17" s="27">
        <f t="shared" ca="1" si="0"/>
        <v>2</v>
      </c>
      <c r="F17" s="30">
        <f t="shared" ca="1" si="1"/>
        <v>0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>
        <v>11</v>
      </c>
      <c r="BR17" s="73"/>
      <c r="BS17" s="73"/>
      <c r="BT17" s="73"/>
      <c r="BU17" s="71">
        <v>11</v>
      </c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25</v>
      </c>
      <c r="D18" s="27">
        <f>SUMIFS('Planilha de Controle'!J:J,'Planilha de Controle'!B:B,TV_50!F$1,'Planilha de Controle'!H:H,TV_50!B18,'Planilha de Controle'!N:N,"Ativo")</f>
        <v>0</v>
      </c>
      <c r="E18" s="27">
        <f t="shared" si="0"/>
        <v>25</v>
      </c>
      <c r="F18" s="30">
        <f t="shared" si="1"/>
        <v>0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>
        <v>12</v>
      </c>
      <c r="BR18" s="73"/>
      <c r="BS18" s="73"/>
      <c r="BT18" s="73"/>
      <c r="BU18" s="71">
        <v>12</v>
      </c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Controle'!B:B,TV_50!F$1,'Planilha de Controle'!H:H,TV_50!B19,'Planilha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>
        <v>13</v>
      </c>
      <c r="BR19" s="73"/>
      <c r="BS19" s="73"/>
      <c r="BT19" s="73"/>
      <c r="BU19" s="71">
        <v>13</v>
      </c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25</v>
      </c>
      <c r="D20" s="27">
        <f ca="1">SUMIFS('Planilha de Controle'!J:J,'Planilha de Controle'!B:B,TV_50!F$1,'Planilha de Controle'!H:H,TV_50!B20,'Planilha de Controle'!N:N,"Ativo")</f>
        <v>0</v>
      </c>
      <c r="E20" s="27">
        <f t="shared" ca="1" si="0"/>
        <v>25</v>
      </c>
      <c r="F20" s="30">
        <f t="shared" ca="1" si="1"/>
        <v>0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>
        <v>14</v>
      </c>
      <c r="BR20" s="73"/>
      <c r="BS20" s="73"/>
      <c r="BT20" s="73"/>
      <c r="BU20" s="71">
        <v>14</v>
      </c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Controle'!B:B,TV_50!F$1,'Planilha de Controle'!H:H,TV_50!B21,'Planilha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>
        <v>15</v>
      </c>
      <c r="BR21" s="73"/>
      <c r="BS21" s="73"/>
      <c r="BT21" s="73"/>
      <c r="BU21" s="71">
        <v>15</v>
      </c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344</v>
      </c>
      <c r="D22" s="27">
        <f>SUMIFS('Planilha de Controle'!J:J,'Planilha de Controle'!B:B,TV_50!F$1,'Planilha de Controle'!H:H,TV_50!B22,'Planilha de Controle'!N:N,"Ativo")</f>
        <v>0</v>
      </c>
      <c r="E22" s="27">
        <f t="shared" si="0"/>
        <v>344</v>
      </c>
      <c r="F22" s="30">
        <f t="shared" si="1"/>
        <v>0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>
        <v>16</v>
      </c>
      <c r="BR22" s="73"/>
      <c r="BS22" s="73"/>
      <c r="BT22" s="73"/>
      <c r="BU22" s="71">
        <v>16</v>
      </c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34</v>
      </c>
      <c r="D23" s="27">
        <f>SUMIFS('Planilha de Controle'!J:J,'Planilha de Controle'!B:B,TV_50!F$1,'Planilha de Controle'!H:H,TV_50!B23,'Planilha de Controle'!N:N,"Ativo")</f>
        <v>0</v>
      </c>
      <c r="E23" s="27">
        <f t="shared" si="0"/>
        <v>34</v>
      </c>
      <c r="F23" s="30">
        <f t="shared" si="1"/>
        <v>0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>
        <v>17</v>
      </c>
      <c r="BR23" s="73"/>
      <c r="BS23" s="73"/>
      <c r="BT23" s="73"/>
      <c r="BU23" s="71">
        <v>17</v>
      </c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Controle'!B:B,TV_50!F$1,'Planilha de Controle'!H:H,TV_50!B24,'Planilha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>
        <v>18</v>
      </c>
      <c r="BR24" s="73"/>
      <c r="BS24" s="73"/>
      <c r="BT24" s="73"/>
      <c r="BU24" s="71">
        <v>18</v>
      </c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>
        <v>19</v>
      </c>
      <c r="BR25" s="73"/>
      <c r="BS25" s="73"/>
      <c r="BT25" s="73"/>
      <c r="BU25" s="71">
        <v>19</v>
      </c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477</v>
      </c>
      <c r="BQ26" s="71">
        <v>20</v>
      </c>
      <c r="BR26" s="73"/>
      <c r="BS26" s="73"/>
      <c r="BT26" s="73"/>
      <c r="BU26" s="71">
        <v>20</v>
      </c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>
        <v>21</v>
      </c>
      <c r="BR27" s="73"/>
      <c r="BS27" s="73"/>
      <c r="BT27" s="73"/>
      <c r="BU27" s="71">
        <v>21</v>
      </c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>
        <v>22</v>
      </c>
      <c r="BR28" s="73"/>
      <c r="BS28" s="73"/>
      <c r="BT28" s="73"/>
      <c r="BU28" s="71">
        <v>22</v>
      </c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>
        <v>23</v>
      </c>
      <c r="BR29" s="73"/>
      <c r="BS29" s="73"/>
      <c r="BT29" s="73"/>
      <c r="BU29" s="71">
        <v>23</v>
      </c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>
        <v>24</v>
      </c>
      <c r="BR30" s="73"/>
      <c r="BS30" s="73"/>
      <c r="BT30" s="73"/>
      <c r="BU30" s="71">
        <v>24</v>
      </c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>
        <v>25</v>
      </c>
      <c r="BR31" s="73"/>
      <c r="BS31" s="73"/>
      <c r="BT31" s="73"/>
      <c r="BU31" s="71">
        <v>25</v>
      </c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BB537-4383-43D6-A35B-97871B61F31A}">
  <sheetPr codeName="Planilha58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5" sqref="B5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051-PQ CONTINENTAL I</v>
      </c>
      <c r="E1" s="217"/>
      <c r="F1" s="36">
        <v>51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JOAO PALMA ALEMAN 715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051-Pq Continental I- Endereço: Avenida Joao Palma Aleman 715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Controle'!B:B,TV_51!F$1,'Planilha de Controle'!H:H,TV_51!B4,'Planilha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2</v>
      </c>
      <c r="D5" s="27">
        <f ca="1">SUMIFS('Planilha de Controle'!J:J,'Planilha de Controle'!B:B,TV_51!F$1,'Planilha de Controle'!H:H,TV_51!B5,'Planilha de Controle'!N:N,"Ativo")</f>
        <v>0</v>
      </c>
      <c r="E5" s="27">
        <f ca="1">IF(C5-D5&lt;0,0,C5-D5)</f>
        <v>2</v>
      </c>
      <c r="F5" s="30">
        <f ca="1">IF(C5&gt;0,(C5-E5)/C5,100%)</f>
        <v>0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1</v>
      </c>
      <c r="D6" s="27">
        <f>SUMIFS('Planilha de Controle'!J:J,'Planilha de Controle'!B:B,TV_51!F$1,'Planilha de Controle'!H:H,TV_51!B6,'Planilha de Controle'!N:N,"Ativo")</f>
        <v>0</v>
      </c>
      <c r="E6" s="27">
        <f t="shared" ref="E6:E24" si="0">IF(C6-D6&lt;0,0,C6-D6)</f>
        <v>1</v>
      </c>
      <c r="F6" s="30">
        <f t="shared" ref="F6:F24" si="1">IF(C6&gt;0,(C6-E6)/C6,100%)</f>
        <v>0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4</v>
      </c>
      <c r="D7" s="27">
        <f>SUMIFS('Planilha de Controle'!J:J,'Planilha de Controle'!B:B,TV_51!F$1,'Planilha de Controle'!H:H,TV_51!B7,'Planilha de Controle'!N:N,"Ativo")</f>
        <v>0</v>
      </c>
      <c r="E7" s="27">
        <f t="shared" si="0"/>
        <v>4</v>
      </c>
      <c r="F7" s="30">
        <f t="shared" si="1"/>
        <v>0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cm="1">
        <f t="array" ref="BQ7:BQ34">IF(C20=0,"",_xlfn.SEQUENCE(C20,1,1,1))</f>
        <v>1</v>
      </c>
      <c r="BS7" s="23"/>
      <c r="BT7" s="23"/>
      <c r="BU7" s="71" cm="1">
        <f t="array" ref="BU7:BU34">IF(C20=0,"",_xlfn.SEQUENCE(C20,1,1,1))</f>
        <v>1</v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20</v>
      </c>
      <c r="D8" s="27">
        <f>SUMIFS('Planilha de Controle'!J:J,'Planilha de Controle'!B:B,TV_51!F$1,'Planilha de Controle'!H:H,TV_51!B8,'Planilha de Controle'!N:N,"Ativo")</f>
        <v>0</v>
      </c>
      <c r="E8" s="27">
        <f t="shared" si="0"/>
        <v>20</v>
      </c>
      <c r="F8" s="30">
        <f t="shared" si="1"/>
        <v>0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>
        <v>2</v>
      </c>
      <c r="BR8" s="23"/>
      <c r="BS8" s="23"/>
      <c r="BT8" s="23"/>
      <c r="BU8" s="71">
        <v>2</v>
      </c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5</v>
      </c>
      <c r="D9" s="27">
        <f>SUMIFS('Planilha de Controle'!J:J,'Planilha de Controle'!B:B,TV_51!F$1,'Planilha de Controle'!H:H,TV_51!B9,'Planilha de Controle'!N:N,"Ativo")</f>
        <v>0</v>
      </c>
      <c r="E9" s="27">
        <f t="shared" si="0"/>
        <v>5</v>
      </c>
      <c r="F9" s="30">
        <f t="shared" si="1"/>
        <v>0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>
        <v>3</v>
      </c>
      <c r="BR9" s="23"/>
      <c r="BS9" s="23"/>
      <c r="BT9" s="23"/>
      <c r="BU9" s="71">
        <v>3</v>
      </c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3</v>
      </c>
      <c r="D10" s="27">
        <f>SUMIFS('Planilha de Controle'!J:J,'Planilha de Controle'!B:B,TV_51!F$1,'Planilha de Controle'!H:H,TV_51!B10,'Planilha de Controle'!N:N,"Ativo")</f>
        <v>0</v>
      </c>
      <c r="E10" s="27">
        <f t="shared" si="0"/>
        <v>3</v>
      </c>
      <c r="F10" s="30">
        <f t="shared" si="1"/>
        <v>0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ELEVADOR 1</v>
      </c>
      <c r="BI10" s="178"/>
      <c r="BJ10" s="178"/>
      <c r="BK10" s="179"/>
      <c r="BL10" s="58"/>
      <c r="BM10" s="45"/>
      <c r="BN10" s="163"/>
      <c r="BO10" s="45"/>
      <c r="BP10" s="68"/>
      <c r="BQ10" s="71">
        <v>4</v>
      </c>
      <c r="BR10" s="23"/>
      <c r="BS10" s="23"/>
      <c r="BT10" s="23"/>
      <c r="BU10" s="71">
        <v>4</v>
      </c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Controle'!B:B,TV_51!F$1,'Planilha de Controle'!H:H,TV_51!B11,'Planilha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>
        <v>5</v>
      </c>
      <c r="BR11" s="73"/>
      <c r="BS11" s="73"/>
      <c r="BT11" s="73"/>
      <c r="BU11" s="71">
        <v>5</v>
      </c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Controle'!B:B,TV_51!F$1,'Planilha de Controle'!H:H,TV_51!B12,'Planilha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>
        <v>6</v>
      </c>
      <c r="BR12" s="73"/>
      <c r="BS12" s="73"/>
      <c r="BT12" s="73"/>
      <c r="BU12" s="71">
        <v>6</v>
      </c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50</v>
      </c>
      <c r="D13" s="27">
        <f ca="1">SUMIFS('Planilha de Controle'!J:J,'Planilha de Controle'!B:B,TV_51!F$1,'Planilha de Controle'!H:H,TV_51!B13,'Planilha de Controle'!N:N,"Ativo")</f>
        <v>0</v>
      </c>
      <c r="E13" s="27">
        <f t="shared" ca="1" si="0"/>
        <v>50</v>
      </c>
      <c r="F13" s="30">
        <f t="shared" ca="1" si="1"/>
        <v>0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>
        <v>7</v>
      </c>
      <c r="BR13" s="73"/>
      <c r="BS13" s="73"/>
      <c r="BT13" s="73"/>
      <c r="BU13" s="71">
        <v>7</v>
      </c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2</v>
      </c>
      <c r="D14" s="27">
        <f>SUMIFS('Planilha de Controle'!J:J,'Planilha de Controle'!B:B,TV_51!F$1,'Planilha de Controle'!H:H,TV_51!B14,'Planilha de Controle'!N:N,"Ativo")</f>
        <v>0</v>
      </c>
      <c r="E14" s="27">
        <f t="shared" si="0"/>
        <v>2</v>
      </c>
      <c r="F14" s="30">
        <f t="shared" si="1"/>
        <v>0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ELEVADOR 2</v>
      </c>
      <c r="BI14" s="188"/>
      <c r="BJ14" s="188"/>
      <c r="BK14" s="189"/>
      <c r="BL14" s="58"/>
      <c r="BM14" s="45"/>
      <c r="BN14" s="163"/>
      <c r="BO14" s="45"/>
      <c r="BP14" s="68"/>
      <c r="BQ14" s="71">
        <v>8</v>
      </c>
      <c r="BR14" s="73"/>
      <c r="BS14" s="73"/>
      <c r="BT14" s="73"/>
      <c r="BU14" s="71">
        <v>8</v>
      </c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1</v>
      </c>
      <c r="D15" s="27">
        <f ca="1">SUMIFS('Planilha de Controle'!J:J,'Planilha de Controle'!B:B,TV_51!F$1,'Planilha de Controle'!H:H,TV_51!B15,'Planilha de Controle'!N:N,"Ativo")</f>
        <v>0</v>
      </c>
      <c r="E15" s="27">
        <f t="shared" ca="1" si="0"/>
        <v>1</v>
      </c>
      <c r="F15" s="30">
        <f t="shared" ca="1" si="1"/>
        <v>0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>
        <v>9</v>
      </c>
      <c r="BR15" s="73"/>
      <c r="BS15" s="73"/>
      <c r="BT15" s="73"/>
      <c r="BU15" s="71">
        <v>9</v>
      </c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1</v>
      </c>
      <c r="D16" s="27">
        <f>SUMIFS('Planilha de Controle'!J:J,'Planilha de Controle'!B:B,TV_51!F$1,'Planilha de Controle'!H:H,TV_51!B16,'Planilha de Controle'!N:N,"Ativo")</f>
        <v>0</v>
      </c>
      <c r="E16" s="27">
        <f t="shared" si="0"/>
        <v>1</v>
      </c>
      <c r="F16" s="30">
        <f t="shared" si="1"/>
        <v>0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>
        <v>10</v>
      </c>
      <c r="BR16" s="73"/>
      <c r="BS16" s="73"/>
      <c r="BT16" s="73"/>
      <c r="BU16" s="71">
        <v>10</v>
      </c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2</v>
      </c>
      <c r="D17" s="27">
        <f ca="1">SUMIFS('Planilha de Controle'!J:J,'Planilha de Controle'!B:B,TV_51!F$1,'Planilha de Controle'!H:H,TV_51!B17,'Planilha de Controle'!N:N,"Ativo")</f>
        <v>0</v>
      </c>
      <c r="E17" s="27">
        <f t="shared" ca="1" si="0"/>
        <v>2</v>
      </c>
      <c r="F17" s="30">
        <f t="shared" ca="1" si="1"/>
        <v>0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>
        <v>11</v>
      </c>
      <c r="BR17" s="73"/>
      <c r="BS17" s="73"/>
      <c r="BT17" s="73"/>
      <c r="BU17" s="71">
        <v>11</v>
      </c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28</v>
      </c>
      <c r="D18" s="27">
        <f>SUMIFS('Planilha de Controle'!J:J,'Planilha de Controle'!B:B,TV_51!F$1,'Planilha de Controle'!H:H,TV_51!B18,'Planilha de Controle'!N:N,"Ativo")</f>
        <v>0</v>
      </c>
      <c r="E18" s="27">
        <f t="shared" si="0"/>
        <v>28</v>
      </c>
      <c r="F18" s="30">
        <f t="shared" si="1"/>
        <v>0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>
        <v>12</v>
      </c>
      <c r="BR18" s="73"/>
      <c r="BS18" s="73"/>
      <c r="BT18" s="73"/>
      <c r="BU18" s="71">
        <v>12</v>
      </c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4</v>
      </c>
      <c r="D19" s="27">
        <f>SUMIFS('Planilha de Controle'!J:J,'Planilha de Controle'!B:B,TV_51!F$1,'Planilha de Controle'!H:H,TV_51!B19,'Planilha de Controle'!N:N,"Ativo")</f>
        <v>0</v>
      </c>
      <c r="E19" s="27">
        <f t="shared" si="0"/>
        <v>4</v>
      </c>
      <c r="F19" s="30">
        <f t="shared" si="1"/>
        <v>0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>
        <v>13</v>
      </c>
      <c r="BR19" s="73"/>
      <c r="BS19" s="73"/>
      <c r="BT19" s="73"/>
      <c r="BU19" s="71">
        <v>13</v>
      </c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28</v>
      </c>
      <c r="D20" s="27">
        <f>SUMIFS('Planilha de Controle'!J:J,'Planilha de Controle'!B:B,TV_51!F$1,'Planilha de Controle'!H:H,TV_51!B20,'Planilha de Controle'!N:N,"Ativo")</f>
        <v>0</v>
      </c>
      <c r="E20" s="27">
        <f t="shared" si="0"/>
        <v>28</v>
      </c>
      <c r="F20" s="30">
        <f t="shared" si="1"/>
        <v>0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>
        <v>14</v>
      </c>
      <c r="BR20" s="73"/>
      <c r="BS20" s="73"/>
      <c r="BT20" s="73"/>
      <c r="BU20" s="71">
        <v>14</v>
      </c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1</v>
      </c>
      <c r="D21" s="27">
        <f>SUMIFS('Planilha de Controle'!J:J,'Planilha de Controle'!B:B,TV_51!F$1,'Planilha de Controle'!H:H,TV_51!B21,'Planilha de Controle'!N:N,"Ativo")</f>
        <v>0</v>
      </c>
      <c r="E21" s="27">
        <f t="shared" si="0"/>
        <v>1</v>
      </c>
      <c r="F21" s="30">
        <f t="shared" si="1"/>
        <v>0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>
        <v>15</v>
      </c>
      <c r="BR21" s="73"/>
      <c r="BS21" s="73"/>
      <c r="BT21" s="73"/>
      <c r="BU21" s="71">
        <v>15</v>
      </c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460</v>
      </c>
      <c r="D22" s="27">
        <f>SUMIFS('Planilha de Controle'!J:J,'Planilha de Controle'!B:B,TV_51!F$1,'Planilha de Controle'!H:H,TV_51!B22,'Planilha de Controle'!N:N,"Ativo")</f>
        <v>0</v>
      </c>
      <c r="E22" s="27">
        <f t="shared" si="0"/>
        <v>460</v>
      </c>
      <c r="F22" s="30">
        <f t="shared" si="1"/>
        <v>0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>
        <v>16</v>
      </c>
      <c r="BR22" s="73"/>
      <c r="BS22" s="73"/>
      <c r="BT22" s="73"/>
      <c r="BU22" s="71">
        <v>16</v>
      </c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62</v>
      </c>
      <c r="D23" s="27">
        <f>SUMIFS('Planilha de Controle'!J:J,'Planilha de Controle'!B:B,TV_51!F$1,'Planilha de Controle'!H:H,TV_51!B23,'Planilha de Controle'!N:N,"Ativo")</f>
        <v>0</v>
      </c>
      <c r="E23" s="27">
        <f t="shared" si="0"/>
        <v>62</v>
      </c>
      <c r="F23" s="30">
        <f t="shared" si="1"/>
        <v>0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>
        <v>17</v>
      </c>
      <c r="BR23" s="73"/>
      <c r="BS23" s="73"/>
      <c r="BT23" s="73"/>
      <c r="BU23" s="71">
        <v>17</v>
      </c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Controle'!B:B,TV_51!F$1,'Planilha de Controle'!H:H,TV_51!B24,'Planilha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>
        <v>18</v>
      </c>
      <c r="BR24" s="73"/>
      <c r="BS24" s="73"/>
      <c r="BT24" s="73"/>
      <c r="BU24" s="71">
        <v>18</v>
      </c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>
        <v>19</v>
      </c>
      <c r="BR25" s="73"/>
      <c r="BS25" s="73"/>
      <c r="BT25" s="73"/>
      <c r="BU25" s="71">
        <v>19</v>
      </c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674</v>
      </c>
      <c r="BQ26" s="71">
        <v>20</v>
      </c>
      <c r="BR26" s="73"/>
      <c r="BS26" s="73"/>
      <c r="BT26" s="73"/>
      <c r="BU26" s="71">
        <v>20</v>
      </c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>
        <v>21</v>
      </c>
      <c r="BR27" s="73"/>
      <c r="BS27" s="73"/>
      <c r="BT27" s="73"/>
      <c r="BU27" s="71">
        <v>21</v>
      </c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>
        <v>22</v>
      </c>
      <c r="BR28" s="73"/>
      <c r="BS28" s="73"/>
      <c r="BT28" s="73"/>
      <c r="BU28" s="71">
        <v>22</v>
      </c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>
        <v>23</v>
      </c>
      <c r="BR29" s="73"/>
      <c r="BS29" s="73"/>
      <c r="BT29" s="73"/>
      <c r="BU29" s="71">
        <v>23</v>
      </c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>
        <v>24</v>
      </c>
      <c r="BR30" s="73"/>
      <c r="BS30" s="73"/>
      <c r="BT30" s="73"/>
      <c r="BU30" s="71">
        <v>24</v>
      </c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>
        <v>25</v>
      </c>
      <c r="BR31" s="73"/>
      <c r="BS31" s="73"/>
      <c r="BT31" s="73"/>
      <c r="BU31" s="71">
        <v>25</v>
      </c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>
        <v>26</v>
      </c>
      <c r="BR32" s="73"/>
      <c r="BS32" s="73"/>
      <c r="BT32" s="73"/>
      <c r="BU32" s="71">
        <v>26</v>
      </c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>
        <v>27</v>
      </c>
      <c r="BR33" s="73"/>
      <c r="BS33" s="73"/>
      <c r="BT33" s="73"/>
      <c r="BU33" s="71">
        <v>27</v>
      </c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>
        <v>28</v>
      </c>
      <c r="BR34" s="73"/>
      <c r="BS34" s="73"/>
      <c r="BT34" s="73"/>
      <c r="BU34" s="71">
        <v>28</v>
      </c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40EE2-DE85-41E2-9C6D-8FD74D780781}">
  <sheetPr codeName="Planilha59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052-MOGI3</v>
      </c>
      <c r="E1" s="217"/>
      <c r="F1" s="36">
        <v>52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HENRIQUE EROLES 513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052-Mogi3- Endereço: Avenida Henrique Eroles 513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Controle'!B:B,TV_52!F$1,'Planilha de Controle'!H:H,TV_52!B4,'Planilha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Controle'!B:B,TV_52!F$1,'Planilha de Controle'!H:H,TV_52!B5,'Planilha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Controle'!B:B,TV_52!F$1,'Planilha de Controle'!H:H,TV_52!B6,'Planilha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Controle'!B:B,TV_52!F$1,'Planilha de Controle'!H:H,TV_52!B7,'Planilha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Controle'!B:B,TV_52!F$1,'Planilha de Controle'!H:H,TV_52!B8,'Planilha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Controle'!B:B,TV_52!F$1,'Planilha de Controle'!H:H,TV_52!B9,'Planilha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Controle'!B:B,TV_52!F$1,'Planilha de Controle'!H:H,TV_52!B10,'Planilha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Controle'!B:B,TV_52!F$1,'Planilha de Controle'!H:H,TV_52!B11,'Planilha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Controle'!B:B,TV_52!F$1,'Planilha de Controle'!H:H,TV_52!B12,'Planilha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 ca="1">SUMIFS('Planilha de Controle'!J:J,'Planilha de Controle'!B:B,TV_52!F$1,'Planilha de Controle'!H:H,TV_52!B13,'Planilha de Controle'!N:N,"Ativo")</f>
        <v>0</v>
      </c>
      <c r="E13" s="27">
        <f t="shared" ca="1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Controle'!B:B,TV_52!F$1,'Planilha de Controle'!H:H,TV_52!B14,'Planilha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Controle'!B:B,TV_52!F$1,'Planilha de Controle'!H:H,TV_52!B15,'Planilha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Controle'!B:B,TV_52!F$1,'Planilha de Controle'!H:H,TV_52!B16,'Planilha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Controle'!B:B,TV_52!F$1,'Planilha de Controle'!H:H,TV_52!B17,'Planilha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Controle'!B:B,TV_52!F$1,'Planilha de Controle'!H:H,TV_52!B18,'Planilha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Controle'!B:B,TV_52!F$1,'Planilha de Controle'!H:H,TV_52!B19,'Planilha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Controle'!B:B,TV_52!F$1,'Planilha de Controle'!H:H,TV_52!B20,'Planilha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Controle'!B:B,TV_52!F$1,'Planilha de Controle'!H:H,TV_52!B21,'Planilha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Controle'!B:B,TV_52!F$1,'Planilha de Controle'!H:H,TV_52!B22,'Planilha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Controle'!B:B,TV_52!F$1,'Planilha de Controle'!H:H,TV_52!B23,'Planilha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Controle'!B:B,TV_52!F$1,'Planilha de Controle'!H:H,TV_52!B24,'Planilha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CE128-F276-4588-8C8A-33BE10C0CC1B}">
  <sheetPr codeName="Planilha60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053-V.REDON2</v>
      </c>
      <c r="E1" s="217"/>
      <c r="F1" s="36">
        <v>53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QUINZE DE NOVEMBRO 150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053-V.Redon2- Endereço: Rua Quinze De Novembro 150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Controle'!B:B,TV_53!F$1,'Planilha de Controle'!H:H,TV_53!B4,'Planilha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Controle'!B:B,TV_53!F$1,'Planilha de Controle'!H:H,TV_53!B5,'Planilha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Controle'!B:B,TV_53!F$1,'Planilha de Controle'!H:H,TV_53!B6,'Planilha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Controle'!B:B,TV_53!F$1,'Planilha de Controle'!H:H,TV_53!B7,'Planilha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Controle'!B:B,TV_53!F$1,'Planilha de Controle'!H:H,TV_53!B8,'Planilha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Controle'!B:B,TV_53!F$1,'Planilha de Controle'!H:H,TV_53!B9,'Planilha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Controle'!B:B,TV_53!F$1,'Planilha de Controle'!H:H,TV_53!B10,'Planilha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Controle'!B:B,TV_53!F$1,'Planilha de Controle'!H:H,TV_53!B11,'Planilha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Controle'!B:B,TV_53!F$1,'Planilha de Controle'!H:H,TV_53!B12,'Planilha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Controle'!B:B,TV_53!F$1,'Planilha de Controle'!H:H,TV_53!B13,'Planilha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Controle'!B:B,TV_53!F$1,'Planilha de Controle'!H:H,TV_53!B14,'Planilha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Controle'!B:B,TV_53!F$1,'Planilha de Controle'!H:H,TV_53!B15,'Planilha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Controle'!B:B,TV_53!F$1,'Planilha de Controle'!H:H,TV_53!B16,'Planilha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Controle'!B:B,TV_53!F$1,'Planilha de Controle'!H:H,TV_53!B17,'Planilha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Controle'!B:B,TV_53!F$1,'Planilha de Controle'!H:H,TV_53!B18,'Planilha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Controle'!B:B,TV_53!F$1,'Planilha de Controle'!H:H,TV_53!B19,'Planilha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Controle'!B:B,TV_53!F$1,'Planilha de Controle'!H:H,TV_53!B20,'Planilha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Controle'!B:B,TV_53!F$1,'Planilha de Controle'!H:H,TV_53!B21,'Planilha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Controle'!B:B,TV_53!F$1,'Planilha de Controle'!H:H,TV_53!B22,'Planilha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Controle'!B:B,TV_53!F$1,'Planilha de Controle'!H:H,TV_53!B23,'Planilha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Controle'!B:B,TV_53!F$1,'Planilha de Controle'!H:H,TV_53!B24,'Planilha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977BA-565C-466B-8804-967C64C7B1AB}">
  <sheetPr codeName="Planilha61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054-LAVRAS</v>
      </c>
      <c r="E1" s="217"/>
      <c r="F1" s="36">
        <v>54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AV. JOSE BRUMATTI 2374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054-Lavras- Endereço: Av. Jose Brumatti 2374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Controle'!B:B,TV_54!F$1,'Planilha de Controle'!H:H,TV_54!B4,'Planilha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 ca="1">SUMIFS('Planilha de Controle'!J:J,'Planilha de Controle'!B:B,TV_54!F$1,'Planilha de Controle'!H:H,TV_54!B5,'Planilha de Controle'!N:N,"Ativo")</f>
        <v>0</v>
      </c>
      <c r="E5" s="27">
        <f ca="1"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Controle'!B:B,TV_54!F$1,'Planilha de Controle'!H:H,TV_54!B6,'Planilha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Controle'!B:B,TV_54!F$1,'Planilha de Controle'!H:H,TV_54!B7,'Planilha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Controle'!B:B,TV_54!F$1,'Planilha de Controle'!H:H,TV_54!B8,'Planilha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Controle'!B:B,TV_54!F$1,'Planilha de Controle'!H:H,TV_54!B9,'Planilha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Controle'!B:B,TV_54!F$1,'Planilha de Controle'!H:H,TV_54!B10,'Planilha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Controle'!B:B,TV_54!F$1,'Planilha de Controle'!H:H,TV_54!B11,'Planilha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Controle'!B:B,TV_54!F$1,'Planilha de Controle'!H:H,TV_54!B12,'Planilha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Controle'!B:B,TV_54!F$1,'Planilha de Controle'!H:H,TV_54!B13,'Planilha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Controle'!B:B,TV_54!F$1,'Planilha de Controle'!H:H,TV_54!B14,'Planilha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Controle'!B:B,TV_54!F$1,'Planilha de Controle'!H:H,TV_54!B15,'Planilha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Controle'!B:B,TV_54!F$1,'Planilha de Controle'!H:H,TV_54!B16,'Planilha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Controle'!B:B,TV_54!F$1,'Planilha de Controle'!H:H,TV_54!B17,'Planilha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Controle'!B:B,TV_54!F$1,'Planilha de Controle'!H:H,TV_54!B18,'Planilha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Controle'!B:B,TV_54!F$1,'Planilha de Controle'!H:H,TV_54!B19,'Planilha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Controle'!B:B,TV_54!F$1,'Planilha de Controle'!H:H,TV_54!B20,'Planilha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Controle'!B:B,TV_54!F$1,'Planilha de Controle'!H:H,TV_54!B21,'Planilha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Controle'!B:B,TV_54!F$1,'Planilha de Controle'!H:H,TV_54!B22,'Planilha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Controle'!B:B,TV_54!F$1,'Planilha de Controle'!H:H,TV_54!B23,'Planilha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Controle'!B:B,TV_54!F$1,'Planilha de Controle'!H:H,TV_54!B24,'Planilha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AE97-C6E2-4968-94C9-8D2FFE48FA8B}">
  <sheetPr codeName="Planilha62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055-BONSUCE3</v>
      </c>
      <c r="E1" s="217"/>
      <c r="F1" s="36">
        <v>55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RUA TAMOTSU IWASSE 3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055-Bonsuce3- Endereço: Rua Tamotsu Iwasse 3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Controle'!B:B,TV_55!F$1,'Planilha de Controle'!H:H,TV_55!B4,'Planilha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Controle'!B:B,TV_55!F$1,'Planilha de Controle'!H:H,TV_55!B5,'Planilha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Controle'!B:B,TV_55!F$1,'Planilha de Controle'!H:H,TV_55!B6,'Planilha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Controle'!B:B,TV_55!F$1,'Planilha de Controle'!H:H,TV_55!B7,'Planilha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Controle'!B:B,TV_55!F$1,'Planilha de Controle'!H:H,TV_55!B8,'Planilha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Controle'!B:B,TV_55!F$1,'Planilha de Controle'!H:H,TV_55!B9,'Planilha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Controle'!B:B,TV_55!F$1,'Planilha de Controle'!H:H,TV_55!B10,'Planilha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Controle'!B:B,TV_55!F$1,'Planilha de Controle'!H:H,TV_55!B11,'Planilha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Controle'!B:B,TV_55!F$1,'Planilha de Controle'!H:H,TV_55!B12,'Planilha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Controle'!B:B,TV_55!F$1,'Planilha de Controle'!H:H,TV_55!B13,'Planilha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Controle'!B:B,TV_55!F$1,'Planilha de Controle'!H:H,TV_55!B14,'Planilha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Controle'!B:B,TV_55!F$1,'Planilha de Controle'!H:H,TV_55!B15,'Planilha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Controle'!B:B,TV_55!F$1,'Planilha de Controle'!H:H,TV_55!B16,'Planilha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Controle'!B:B,TV_55!F$1,'Planilha de Controle'!H:H,TV_55!B17,'Planilha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Controle'!B:B,TV_55!F$1,'Planilha de Controle'!H:H,TV_55!B18,'Planilha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Controle'!B:B,TV_55!F$1,'Planilha de Controle'!H:H,TV_55!B19,'Planilha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Controle'!B:B,TV_55!F$1,'Planilha de Controle'!H:H,TV_55!B20,'Planilha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Controle'!B:B,TV_55!F$1,'Planilha de Controle'!H:H,TV_55!B21,'Planilha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Controle'!B:B,TV_55!F$1,'Planilha de Controle'!H:H,TV_55!B22,'Planilha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Controle'!B:B,TV_55!F$1,'Planilha de Controle'!H:H,TV_55!B23,'Planilha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Controle'!B:B,TV_55!F$1,'Planilha de Controle'!H:H,TV_55!B24,'Planilha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3A270-29C5-446B-BF88-05D8F007D1FB}">
  <sheetPr codeName="Planilha63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056-ELENCO</v>
      </c>
      <c r="E1" s="217"/>
      <c r="F1" s="36">
        <v>56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ESTRADA DO ELENCO 848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056-Elenco- Endereço: Estrada Do Elenco 848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Controle'!B:B,TV_56!F$1,'Planilha de Controle'!H:H,TV_56!B4,'Planilha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Controle'!B:B,TV_56!F$1,'Planilha de Controle'!H:H,TV_56!B5,'Planilha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Controle'!B:B,TV_56!F$1,'Planilha de Controle'!H:H,TV_56!B6,'Planilha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Controle'!B:B,TV_56!F$1,'Planilha de Controle'!H:H,TV_56!B7,'Planilha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Controle'!B:B,TV_56!F$1,'Planilha de Controle'!H:H,TV_56!B8,'Planilha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Controle'!B:B,TV_56!F$1,'Planilha de Controle'!H:H,TV_56!B9,'Planilha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Controle'!B:B,TV_56!F$1,'Planilha de Controle'!H:H,TV_56!B10,'Planilha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Controle'!B:B,TV_56!F$1,'Planilha de Controle'!H:H,TV_56!B11,'Planilha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Controle'!B:B,TV_56!F$1,'Planilha de Controle'!H:H,TV_56!B12,'Planilha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Controle'!B:B,TV_56!F$1,'Planilha de Controle'!H:H,TV_56!B13,'Planilha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Controle'!B:B,TV_56!F$1,'Planilha de Controle'!H:H,TV_56!B14,'Planilha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Controle'!B:B,TV_56!F$1,'Planilha de Controle'!H:H,TV_56!B15,'Planilha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Controle'!B:B,TV_56!F$1,'Planilha de Controle'!H:H,TV_56!B16,'Planilha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Controle'!B:B,TV_56!F$1,'Planilha de Controle'!H:H,TV_56!B17,'Planilha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Controle'!B:B,TV_56!F$1,'Planilha de Controle'!H:H,TV_56!B18,'Planilha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Controle'!B:B,TV_56!F$1,'Planilha de Controle'!H:H,TV_56!B19,'Planilha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Controle'!B:B,TV_56!F$1,'Planilha de Controle'!H:H,TV_56!B20,'Planilha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Controle'!B:B,TV_56!F$1,'Planilha de Controle'!H:H,TV_56!B21,'Planilha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Controle'!B:B,TV_56!F$1,'Planilha de Controle'!H:H,TV_56!B22,'Planilha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Controle'!B:B,TV_56!F$1,'Planilha de Controle'!H:H,TV_56!B23,'Planilha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Controle'!B:B,TV_56!F$1,'Planilha de Controle'!H:H,TV_56!B24,'Planilha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13FCD-C669-4637-AE75-5A7266473AB1}">
  <sheetPr codeName="Planilha64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057-ANELVIARIO</v>
      </c>
      <c r="E1" s="217"/>
      <c r="F1" s="36">
        <v>57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 PRES HUMBERTO DE A. CASTELO BRA 3413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057-Anelviario- Endereço: Av Pres Humberto De A. Castelo Bra 3413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Controle'!B:B,TV_57!F$1,'Planilha de Controle'!H:H,TV_57!B4,'Planilha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2</v>
      </c>
      <c r="D5" s="27">
        <f ca="1">SUMIFS('Planilha de Controle'!J:J,'Planilha de Controle'!B:B,TV_57!F$1,'Planilha de Controle'!H:H,TV_57!B5,'Planilha de Controle'!N:N,"Ativo")</f>
        <v>0</v>
      </c>
      <c r="E5" s="27">
        <f ca="1">IF(C5-D5&lt;0,0,C5-D5)</f>
        <v>2</v>
      </c>
      <c r="F5" s="30">
        <f ca="1">IF(C5&gt;0,(C5-E5)/C5,100%)</f>
        <v>0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1</v>
      </c>
      <c r="D6" s="27">
        <f>SUMIFS('Planilha de Controle'!J:J,'Planilha de Controle'!B:B,TV_57!F$1,'Planilha de Controle'!H:H,TV_57!B6,'Planilha de Controle'!N:N,"Ativo")</f>
        <v>0</v>
      </c>
      <c r="E6" s="27">
        <f t="shared" ref="E6:E24" si="0">IF(C6-D6&lt;0,0,C6-D6)</f>
        <v>1</v>
      </c>
      <c r="F6" s="30">
        <f t="shared" ref="F6:F24" si="1">IF(C6&gt;0,(C6-E6)/C6,100%)</f>
        <v>0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2</v>
      </c>
      <c r="D7" s="27">
        <f>SUMIFS('Planilha de Controle'!J:J,'Planilha de Controle'!B:B,TV_57!F$1,'Planilha de Controle'!H:H,TV_57!B7,'Planilha de Controle'!N:N,"Ativo")</f>
        <v>0</v>
      </c>
      <c r="E7" s="27">
        <f t="shared" si="0"/>
        <v>2</v>
      </c>
      <c r="F7" s="30">
        <f t="shared" si="1"/>
        <v>0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Controle'!B:B,TV_57!F$1,'Planilha de Controle'!H:H,TV_57!B8,'Planilha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Controle'!B:B,TV_57!F$1,'Planilha de Controle'!H:H,TV_57!B9,'Planilha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2</v>
      </c>
      <c r="D10" s="27">
        <f>SUMIFS('Planilha de Controle'!J:J,'Planilha de Controle'!B:B,TV_57!F$1,'Planilha de Controle'!H:H,TV_57!B10,'Planilha de Controle'!N:N,"Ativo")</f>
        <v>0</v>
      </c>
      <c r="E10" s="27">
        <f t="shared" si="0"/>
        <v>2</v>
      </c>
      <c r="F10" s="30">
        <f t="shared" si="1"/>
        <v>0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ELEVADOR 1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Controle'!B:B,TV_57!F$1,'Planilha de Controle'!H:H,TV_57!B11,'Planilha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1</v>
      </c>
      <c r="D12" s="27">
        <f>SUMIFS('Planilha de Controle'!J:J,'Planilha de Controle'!B:B,TV_57!F$1,'Planilha de Controle'!H:H,TV_57!B12,'Planilha de Controle'!N:N,"Ativo")</f>
        <v>0</v>
      </c>
      <c r="E12" s="27">
        <f t="shared" si="0"/>
        <v>1</v>
      </c>
      <c r="F12" s="30">
        <f t="shared" si="1"/>
        <v>0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50</v>
      </c>
      <c r="D13" s="27">
        <f ca="1">SUMIFS('Planilha de Controle'!J:J,'Planilha de Controle'!B:B,TV_57!F$1,'Planilha de Controle'!H:H,TV_57!B13,'Planilha de Controle'!N:N,"Ativo")</f>
        <v>20</v>
      </c>
      <c r="E13" s="27">
        <f t="shared" ca="1" si="0"/>
        <v>30</v>
      </c>
      <c r="F13" s="30">
        <f t="shared" ca="1" si="1"/>
        <v>0.4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2</v>
      </c>
      <c r="D14" s="27">
        <f>SUMIFS('Planilha de Controle'!J:J,'Planilha de Controle'!B:B,TV_57!F$1,'Planilha de Controle'!H:H,TV_57!B14,'Planilha de Controle'!N:N,"Ativo")</f>
        <v>0</v>
      </c>
      <c r="E14" s="27">
        <f t="shared" si="0"/>
        <v>2</v>
      </c>
      <c r="F14" s="30">
        <f t="shared" si="1"/>
        <v>0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ELEVADOR 2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1</v>
      </c>
      <c r="D15" s="27">
        <f>SUMIFS('Planilha de Controle'!J:J,'Planilha de Controle'!B:B,TV_57!F$1,'Planilha de Controle'!H:H,TV_57!B15,'Planilha de Controle'!N:N,"Ativo")</f>
        <v>0</v>
      </c>
      <c r="E15" s="27">
        <f t="shared" si="0"/>
        <v>1</v>
      </c>
      <c r="F15" s="30">
        <f t="shared" si="1"/>
        <v>0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1</v>
      </c>
      <c r="D16" s="27">
        <f>SUMIFS('Planilha de Controle'!J:J,'Planilha de Controle'!B:B,TV_57!F$1,'Planilha de Controle'!H:H,TV_57!B16,'Planilha de Controle'!N:N,"Ativo")</f>
        <v>0</v>
      </c>
      <c r="E16" s="27">
        <f t="shared" si="0"/>
        <v>1</v>
      </c>
      <c r="F16" s="30">
        <f t="shared" si="1"/>
        <v>0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2</v>
      </c>
      <c r="D17" s="27">
        <f ca="1">SUMIFS('Planilha de Controle'!J:J,'Planilha de Controle'!B:B,TV_57!F$1,'Planilha de Controle'!H:H,TV_57!B17,'Planilha de Controle'!N:N,"Ativo")</f>
        <v>0</v>
      </c>
      <c r="E17" s="27">
        <f t="shared" ca="1" si="0"/>
        <v>2</v>
      </c>
      <c r="F17" s="30">
        <f t="shared" ca="1" si="1"/>
        <v>0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38</v>
      </c>
      <c r="D18" s="27">
        <f>SUMIFS('Planilha de Controle'!J:J,'Planilha de Controle'!B:B,TV_57!F$1,'Planilha de Controle'!H:H,TV_57!B18,'Planilha de Controle'!N:N,"Ativo")</f>
        <v>0</v>
      </c>
      <c r="E18" s="27">
        <f t="shared" si="0"/>
        <v>38</v>
      </c>
      <c r="F18" s="30">
        <f t="shared" si="1"/>
        <v>0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4</v>
      </c>
      <c r="D19" s="27">
        <f>SUMIFS('Planilha de Controle'!J:J,'Planilha de Controle'!B:B,TV_57!F$1,'Planilha de Controle'!H:H,TV_57!B19,'Planilha de Controle'!N:N,"Ativo")</f>
        <v>0</v>
      </c>
      <c r="E19" s="27">
        <f t="shared" si="0"/>
        <v>4</v>
      </c>
      <c r="F19" s="30">
        <f t="shared" si="1"/>
        <v>0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 ca="1">SUMIFS('Planilha de Controle'!J:J,'Planilha de Controle'!B:B,TV_57!F$1,'Planilha de Controle'!H:H,TV_57!B20,'Planilha de Controle'!N:N,"Ativo")</f>
        <v>0</v>
      </c>
      <c r="E20" s="27">
        <f t="shared" ca="1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1</v>
      </c>
      <c r="D21" s="27">
        <f>SUMIFS('Planilha de Controle'!J:J,'Planilha de Controle'!B:B,TV_57!F$1,'Planilha de Controle'!H:H,TV_57!B21,'Planilha de Controle'!N:N,"Ativo")</f>
        <v>0</v>
      </c>
      <c r="E21" s="27">
        <f t="shared" si="0"/>
        <v>1</v>
      </c>
      <c r="F21" s="30">
        <f t="shared" si="1"/>
        <v>0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350</v>
      </c>
      <c r="D22" s="27">
        <f>SUMIFS('Planilha de Controle'!J:J,'Planilha de Controle'!B:B,TV_57!F$1,'Planilha de Controle'!H:H,TV_57!B22,'Planilha de Controle'!N:N,"Ativo")</f>
        <v>0</v>
      </c>
      <c r="E22" s="27">
        <f t="shared" si="0"/>
        <v>350</v>
      </c>
      <c r="F22" s="30">
        <f t="shared" si="1"/>
        <v>0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60</v>
      </c>
      <c r="D23" s="27">
        <f ca="1">SUMIFS('Planilha de Controle'!J:J,'Planilha de Controle'!B:B,TV_57!F$1,'Planilha de Controle'!H:H,TV_57!B23,'Planilha de Controle'!N:N,"Ativo")</f>
        <v>0</v>
      </c>
      <c r="E23" s="27">
        <f t="shared" ca="1" si="0"/>
        <v>60</v>
      </c>
      <c r="F23" s="30">
        <f t="shared" ca="1" si="1"/>
        <v>0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 ca="1">SUMIFS('Planilha de Controle'!J:J,'Planilha de Controle'!B:B,TV_57!F$1,'Planilha de Controle'!H:H,TV_57!B24,'Planilha de Controle'!N:N,"Ativo")</f>
        <v>0</v>
      </c>
      <c r="E24" s="27">
        <f t="shared" ca="1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497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ACE27-6D87-46C1-8F5C-723C5E229708}">
  <sheetPr codeName="Planilha65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058-PRAIAG-01</v>
      </c>
      <c r="E1" s="217"/>
      <c r="F1" s="36">
        <v>58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DO TRABALHADOR 4000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058-Praiag-01- Endereço: Avenida Do Trabalhador 4000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Controle'!B:B,TV_58!F$1,'Planilha de Controle'!H:H,TV_58!B4,'Planilha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Controle'!B:B,TV_58!F$1,'Planilha de Controle'!H:H,TV_58!B5,'Planilha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Controle'!B:B,TV_58!F$1,'Planilha de Controle'!H:H,TV_58!B6,'Planilha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Controle'!B:B,TV_58!F$1,'Planilha de Controle'!H:H,TV_58!B7,'Planilha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Controle'!B:B,TV_58!F$1,'Planilha de Controle'!H:H,TV_58!B8,'Planilha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Controle'!B:B,TV_58!F$1,'Planilha de Controle'!H:H,TV_58!B9,'Planilha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Controle'!B:B,TV_58!F$1,'Planilha de Controle'!H:H,TV_58!B10,'Planilha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Controle'!B:B,TV_58!F$1,'Planilha de Controle'!H:H,TV_58!B11,'Planilha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Controle'!B:B,TV_58!F$1,'Planilha de Controle'!H:H,TV_58!B12,'Planilha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 ca="1">SUMIFS('Planilha de Controle'!J:J,'Planilha de Controle'!B:B,TV_58!F$1,'Planilha de Controle'!H:H,TV_58!B13,'Planilha de Controle'!N:N,"Ativo")</f>
        <v>20</v>
      </c>
      <c r="E13" s="27">
        <f t="shared" ca="1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Controle'!B:B,TV_58!F$1,'Planilha de Controle'!H:H,TV_58!B14,'Planilha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Controle'!B:B,TV_58!F$1,'Planilha de Controle'!H:H,TV_58!B15,'Planilha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Controle'!B:B,TV_58!F$1,'Planilha de Controle'!H:H,TV_58!B16,'Planilha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Controle'!B:B,TV_58!F$1,'Planilha de Controle'!H:H,TV_58!B17,'Planilha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Controle'!B:B,TV_58!F$1,'Planilha de Controle'!H:H,TV_58!B18,'Planilha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Controle'!B:B,TV_58!F$1,'Planilha de Controle'!H:H,TV_58!B19,'Planilha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Controle'!B:B,TV_58!F$1,'Planilha de Controle'!H:H,TV_58!B20,'Planilha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Controle'!B:B,TV_58!F$1,'Planilha de Controle'!H:H,TV_58!B21,'Planilha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Controle'!B:B,TV_58!F$1,'Planilha de Controle'!H:H,TV_58!B22,'Planilha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Controle'!B:B,TV_58!F$1,'Planilha de Controle'!H:H,TV_58!B23,'Planilha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Controle'!B:B,TV_58!F$1,'Planilha de Controle'!H:H,TV_58!B24,'Planilha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 ca="1"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FD085-9A0C-4A01-B112-C58DF9E69B9B}">
  <sheetPr codeName="Planilha66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059-VILA VELHA</v>
      </c>
      <c r="E1" s="217"/>
      <c r="F1" s="36">
        <v>59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VILA VELHA 585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059-Vila Velha- Endereço: Avenida Vila Velha 585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Controle'!B:B,TV_59!F$1,'Planilha de Controle'!H:H,TV_59!B4,'Planilha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Controle'!B:B,TV_59!F$1,'Planilha de Controle'!H:H,TV_59!B5,'Planilha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Controle'!B:B,TV_59!F$1,'Planilha de Controle'!H:H,TV_59!B6,'Planilha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Controle'!B:B,TV_59!F$1,'Planilha de Controle'!H:H,TV_59!B7,'Planilha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Controle'!B:B,TV_59!F$1,'Planilha de Controle'!H:H,TV_59!B8,'Planilha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Controle'!B:B,TV_59!F$1,'Planilha de Controle'!H:H,TV_59!B9,'Planilha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Controle'!B:B,TV_59!F$1,'Planilha de Controle'!H:H,TV_59!B10,'Planilha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Controle'!B:B,TV_59!F$1,'Planilha de Controle'!H:H,TV_59!B11,'Planilha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Controle'!B:B,TV_59!F$1,'Planilha de Controle'!H:H,TV_59!B12,'Planilha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Controle'!B:B,TV_59!F$1,'Planilha de Controle'!H:H,TV_59!B13,'Planilha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Controle'!B:B,TV_59!F$1,'Planilha de Controle'!H:H,TV_59!B14,'Planilha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Controle'!B:B,TV_59!F$1,'Planilha de Controle'!H:H,TV_59!B15,'Planilha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Controle'!B:B,TV_59!F$1,'Planilha de Controle'!H:H,TV_59!B16,'Planilha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Controle'!B:B,TV_59!F$1,'Planilha de Controle'!H:H,TV_59!B17,'Planilha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Controle'!B:B,TV_59!F$1,'Planilha de Controle'!H:H,TV_59!B18,'Planilha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Controle'!B:B,TV_59!F$1,'Planilha de Controle'!H:H,TV_59!B19,'Planilha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Controle'!B:B,TV_59!F$1,'Planilha de Controle'!H:H,TV_59!B20,'Planilha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Controle'!B:B,TV_59!F$1,'Planilha de Controle'!H:H,TV_59!B21,'Planilha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Controle'!B:B,TV_59!F$1,'Planilha de Controle'!H:H,TV_59!B22,'Planilha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Controle'!B:B,TV_59!F$1,'Planilha de Controle'!H:H,TV_59!B23,'Planilha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Controle'!B:B,TV_59!F$1,'Planilha de Controle'!H:H,TV_59!B24,'Planilha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CDA89-8159-4AB3-8E19-29E641759EBF}">
  <sheetPr codeName="Planilha67">
    <tabColor theme="0"/>
  </sheetPr>
  <dimension ref="B1:CD229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27" sqref="H27"/>
    </sheetView>
  </sheetViews>
  <sheetFormatPr defaultColWidth="4.7109375" defaultRowHeight="20.100000000000001" customHeight="1" x14ac:dyDescent="0.3"/>
  <cols>
    <col min="1" max="1" width="4.7109375" style="23"/>
    <col min="2" max="2" width="35.42578125" style="24" bestFit="1" customWidth="1"/>
    <col min="3" max="3" width="8.140625" style="25" customWidth="1"/>
    <col min="4" max="5" width="10.28515625" style="25" customWidth="1"/>
    <col min="6" max="6" width="5.42578125" style="23" customWidth="1"/>
    <col min="7" max="43" width="2.42578125" style="23" customWidth="1"/>
    <col min="44" max="44" width="2.7109375" style="23" customWidth="1"/>
    <col min="45" max="61" width="2.42578125" style="23" customWidth="1"/>
    <col min="62" max="67" width="2.5703125" style="23" customWidth="1"/>
    <col min="68" max="68" width="3.28515625" style="35" customWidth="1"/>
    <col min="69" max="69" width="10.140625" style="69" customWidth="1"/>
    <col min="70" max="71" width="16.42578125" style="74" customWidth="1"/>
    <col min="72" max="72" width="3.5703125" style="74" customWidth="1"/>
    <col min="73" max="73" width="11.28515625" style="69" customWidth="1"/>
    <col min="74" max="75" width="15.140625" style="74" customWidth="1"/>
    <col min="76" max="76" width="11.42578125" style="74" bestFit="1" customWidth="1"/>
    <col min="77" max="77" width="15.140625" style="74" bestFit="1" customWidth="1"/>
    <col min="78" max="78" width="13.140625" style="74" bestFit="1" customWidth="1"/>
    <col min="79" max="79" width="6.42578125" style="74" bestFit="1" customWidth="1"/>
    <col min="80" max="80" width="14.28515625" style="74" bestFit="1" customWidth="1"/>
    <col min="81" max="81" width="15.140625" style="74" bestFit="1" customWidth="1"/>
    <col min="82" max="82" width="11.5703125" style="74" bestFit="1" customWidth="1"/>
    <col min="83" max="101" width="11" style="23" customWidth="1"/>
    <col min="102" max="16384" width="4.7109375" style="23"/>
  </cols>
  <sheetData>
    <row r="1" spans="2:82" s="22" customFormat="1" ht="42.75" customHeight="1" x14ac:dyDescent="0.25">
      <c r="B1" s="33" t="s">
        <v>72</v>
      </c>
      <c r="C1" s="34"/>
      <c r="D1" s="217" t="str">
        <f>_xlfn.XLOOKUP(F1,Endereços!A:A,Endereços!B:B)</f>
        <v>060-PRAIAG-02</v>
      </c>
      <c r="E1" s="217"/>
      <c r="F1" s="36">
        <v>60</v>
      </c>
      <c r="H1" s="32"/>
      <c r="BP1" s="37"/>
      <c r="BQ1" s="70"/>
      <c r="BR1" s="72"/>
      <c r="BS1" s="72"/>
      <c r="BT1" s="72"/>
      <c r="BU1" s="70"/>
      <c r="BV1" s="72"/>
      <c r="BW1" s="72"/>
      <c r="BX1" s="72"/>
      <c r="BY1" s="72"/>
      <c r="BZ1" s="72"/>
      <c r="CA1" s="72"/>
      <c r="CB1" s="72"/>
      <c r="CC1" s="72"/>
      <c r="CD1" s="72"/>
    </row>
    <row r="2" spans="2:82" ht="12" customHeight="1" thickBot="1" x14ac:dyDescent="0.35">
      <c r="H2" s="162" t="str">
        <f>_xlfn.XLOOKUP(F1,Endereços!A:A,Endereços!H:H)</f>
        <v>AVENIDA DOM PEDRO II 903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BQ2" s="71"/>
      <c r="BR2" s="73"/>
      <c r="BS2" s="73"/>
      <c r="BT2" s="73"/>
      <c r="BU2" s="71"/>
      <c r="BV2" s="73"/>
      <c r="BW2" s="73"/>
      <c r="BX2" s="73"/>
      <c r="BY2" s="73"/>
      <c r="BZ2" s="73"/>
      <c r="CA2" s="73"/>
      <c r="CB2" s="73"/>
      <c r="CC2" s="73"/>
      <c r="CD2" s="73"/>
    </row>
    <row r="3" spans="2:82" ht="20.100000000000001" customHeight="1" x14ac:dyDescent="0.25">
      <c r="B3" s="129" t="s">
        <v>290</v>
      </c>
      <c r="C3" s="130" t="s">
        <v>284</v>
      </c>
      <c r="D3" s="130" t="s">
        <v>65</v>
      </c>
      <c r="E3" s="130" t="s">
        <v>66</v>
      </c>
      <c r="G3" s="53"/>
      <c r="H3" s="65" t="s">
        <v>70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5"/>
      <c r="BM3" s="45"/>
      <c r="BN3" s="163" t="str">
        <f>"Loja: "&amp;PROPER(D1)&amp;"- Endereço: "&amp;PROPER(H2)</f>
        <v>Loja: 060-Praiag-02- Endereço: Avenida Dom Pedro Ii 903</v>
      </c>
      <c r="BO3" s="45"/>
      <c r="BP3" s="68"/>
      <c r="BQ3" s="213" t="s">
        <v>465</v>
      </c>
      <c r="BR3" s="213"/>
      <c r="BS3" s="213"/>
      <c r="BT3" s="213"/>
      <c r="BU3" s="213"/>
      <c r="BV3" s="213"/>
      <c r="BW3" s="213"/>
      <c r="BX3" s="23"/>
      <c r="BY3" s="23"/>
      <c r="BZ3" s="23"/>
      <c r="CA3" s="23"/>
      <c r="CB3" s="23"/>
      <c r="CC3" s="23"/>
      <c r="CD3"/>
    </row>
    <row r="4" spans="2:82" ht="20.100000000000001" customHeight="1" x14ac:dyDescent="0.25">
      <c r="B4" s="26" t="s">
        <v>430</v>
      </c>
      <c r="C4" s="27">
        <v>0</v>
      </c>
      <c r="D4" s="27">
        <f>SUMIFS('Planilha de Controle'!J:J,'Planilha de Controle'!B:B,TV_60!F$1,'Planilha de Controle'!H:H,TV_60!B4,'Planilha de Controle'!N:N,"Ativo")</f>
        <v>0</v>
      </c>
      <c r="E4" s="27">
        <f>IF(C4-D4&lt;0,0,C4-D4)</f>
        <v>0</v>
      </c>
      <c r="F4" s="30">
        <f>IF(C4&gt;0,(C4-E4)/C4,100%)</f>
        <v>1</v>
      </c>
      <c r="G4" s="56"/>
      <c r="H4" s="45"/>
      <c r="I4" s="57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6"/>
      <c r="BD4" s="46"/>
      <c r="BE4" s="46"/>
      <c r="BF4" s="46"/>
      <c r="BG4" s="46"/>
      <c r="BH4" s="46"/>
      <c r="BI4" s="46"/>
      <c r="BJ4" s="46"/>
      <c r="BK4" s="46"/>
      <c r="BL4" s="58"/>
      <c r="BM4" s="45"/>
      <c r="BN4" s="163"/>
      <c r="BO4" s="45"/>
      <c r="BP4" s="68"/>
      <c r="BQ4" s="71"/>
      <c r="BR4" s="73"/>
      <c r="BS4" s="73"/>
      <c r="BT4" s="73"/>
      <c r="BU4" s="71"/>
      <c r="BV4" s="73"/>
      <c r="BW4" s="73"/>
      <c r="BX4" s="23"/>
      <c r="BY4" s="23"/>
      <c r="BZ4" s="23"/>
      <c r="CA4" s="23"/>
      <c r="CB4" s="23"/>
      <c r="CC4" s="23"/>
      <c r="CD4"/>
    </row>
    <row r="5" spans="2:82" ht="20.100000000000001" customHeight="1" x14ac:dyDescent="0.25">
      <c r="B5" s="26" t="s">
        <v>48</v>
      </c>
      <c r="C5" s="27">
        <v>0</v>
      </c>
      <c r="D5" s="27">
        <f>SUMIFS('Planilha de Controle'!J:J,'Planilha de Controle'!B:B,TV_60!F$1,'Planilha de Controle'!H:H,TV_60!B5,'Planilha de Controle'!N:N,"Ativo")</f>
        <v>0</v>
      </c>
      <c r="E5" s="27">
        <f>IF(C5-D5&lt;0,0,C5-D5)</f>
        <v>0</v>
      </c>
      <c r="F5" s="30">
        <f>IF(C5&gt;0,(C5-E5)/C5,100%)</f>
        <v>1</v>
      </c>
      <c r="G5" s="56"/>
      <c r="H5" s="45"/>
      <c r="I5" s="43"/>
      <c r="J5" s="44"/>
      <c r="K5" s="45"/>
      <c r="L5" s="45"/>
      <c r="M5" s="45"/>
      <c r="N5" s="45"/>
      <c r="O5" s="164" t="s">
        <v>61</v>
      </c>
      <c r="P5" s="165"/>
      <c r="Q5" s="165"/>
      <c r="R5" s="165"/>
      <c r="S5" s="165"/>
      <c r="T5" s="165"/>
      <c r="U5" s="165"/>
      <c r="V5" s="166"/>
      <c r="W5" s="45"/>
      <c r="X5" s="171" t="s">
        <v>286</v>
      </c>
      <c r="Y5" s="172"/>
      <c r="Z5" s="45"/>
      <c r="AA5" s="43"/>
      <c r="AB5" s="44"/>
      <c r="AC5" s="45"/>
      <c r="AD5" s="43"/>
      <c r="AE5" s="44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58"/>
      <c r="BM5" s="45"/>
      <c r="BN5" s="163"/>
      <c r="BO5" s="45"/>
      <c r="BP5" s="68"/>
      <c r="BQ5" s="214" t="s">
        <v>466</v>
      </c>
      <c r="BR5" s="215"/>
      <c r="BS5" s="216"/>
      <c r="BT5" s="73"/>
      <c r="BU5" s="214" t="s">
        <v>467</v>
      </c>
      <c r="BV5" s="215"/>
      <c r="BW5" s="216"/>
      <c r="BX5" s="23"/>
      <c r="BY5" s="23"/>
      <c r="BZ5" s="23"/>
      <c r="CA5" s="23"/>
      <c r="CB5" s="23"/>
      <c r="CC5" s="23"/>
      <c r="CD5"/>
    </row>
    <row r="6" spans="2:82" ht="20.100000000000001" customHeight="1" x14ac:dyDescent="0.25">
      <c r="B6" s="26" t="s">
        <v>49</v>
      </c>
      <c r="C6" s="27">
        <v>0</v>
      </c>
      <c r="D6" s="27">
        <f>SUMIFS('Planilha de Controle'!J:J,'Planilha de Controle'!B:B,TV_60!F$1,'Planilha de Controle'!H:H,TV_60!B6,'Planilha de Controle'!N:N,"Ativo")</f>
        <v>0</v>
      </c>
      <c r="E6" s="27">
        <f t="shared" ref="E6:E24" si="0">IF(C6-D6&lt;0,0,C6-D6)</f>
        <v>0</v>
      </c>
      <c r="F6" s="30">
        <f t="shared" ref="F6:F24" si="1">IF(C6&gt;0,(C6-E6)/C6,100%)</f>
        <v>1</v>
      </c>
      <c r="G6" s="56"/>
      <c r="H6" s="45"/>
      <c r="I6" s="46"/>
      <c r="J6" s="46"/>
      <c r="K6" s="45"/>
      <c r="L6" s="45"/>
      <c r="M6" s="45"/>
      <c r="N6" s="45"/>
      <c r="O6" s="167"/>
      <c r="P6" s="168"/>
      <c r="Q6" s="168"/>
      <c r="R6" s="168"/>
      <c r="S6" s="168"/>
      <c r="T6" s="168"/>
      <c r="U6" s="168"/>
      <c r="V6" s="169"/>
      <c r="W6" s="45"/>
      <c r="X6" s="173"/>
      <c r="Y6" s="174"/>
      <c r="Z6" s="45"/>
      <c r="AA6" s="46"/>
      <c r="AB6" s="46"/>
      <c r="AC6" s="45"/>
      <c r="AD6" s="46"/>
      <c r="AE6" s="46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6"/>
      <c r="BD6" s="46"/>
      <c r="BE6" s="46"/>
      <c r="BF6" s="46"/>
      <c r="BG6" s="46"/>
      <c r="BH6" s="46"/>
      <c r="BI6" s="46"/>
      <c r="BJ6" s="46"/>
      <c r="BK6" s="46"/>
      <c r="BL6" s="58"/>
      <c r="BM6" s="45"/>
      <c r="BN6" s="163"/>
      <c r="BO6" s="45"/>
      <c r="BP6" s="68"/>
      <c r="BQ6" s="142" t="s">
        <v>461</v>
      </c>
      <c r="BR6" s="144" t="s">
        <v>458</v>
      </c>
      <c r="BS6" s="143" t="s">
        <v>459</v>
      </c>
      <c r="BT6" s="23"/>
      <c r="BU6" s="142" t="s">
        <v>460</v>
      </c>
      <c r="BV6" s="144" t="s">
        <v>458</v>
      </c>
      <c r="BW6" s="143" t="s">
        <v>459</v>
      </c>
      <c r="BX6" s="23"/>
      <c r="BY6" s="23"/>
      <c r="BZ6" s="23"/>
      <c r="CA6" s="23"/>
      <c r="CB6" s="23"/>
      <c r="CC6" s="23"/>
      <c r="CD6"/>
    </row>
    <row r="7" spans="2:82" ht="20.100000000000001" customHeight="1" x14ac:dyDescent="0.25">
      <c r="B7" s="26" t="s">
        <v>50</v>
      </c>
      <c r="C7" s="27">
        <v>0</v>
      </c>
      <c r="D7" s="27">
        <f>SUMIFS('Planilha de Controle'!J:J,'Planilha de Controle'!B:B,TV_60!F$1,'Planilha de Controle'!H:H,TV_60!B7,'Planilha de Controle'!N:N,"Ativo")</f>
        <v>0</v>
      </c>
      <c r="E7" s="27">
        <f t="shared" si="0"/>
        <v>0</v>
      </c>
      <c r="F7" s="30">
        <f t="shared" si="1"/>
        <v>1</v>
      </c>
      <c r="G7" s="56"/>
      <c r="H7" s="45"/>
      <c r="I7" s="63"/>
      <c r="J7" s="63"/>
      <c r="K7" s="45"/>
      <c r="L7" s="171" t="s">
        <v>286</v>
      </c>
      <c r="M7" s="172"/>
      <c r="N7" s="45"/>
      <c r="O7" s="167"/>
      <c r="P7" s="168"/>
      <c r="Q7" s="168"/>
      <c r="R7" s="168"/>
      <c r="S7" s="168"/>
      <c r="T7" s="168"/>
      <c r="U7" s="168"/>
      <c r="V7" s="169"/>
      <c r="W7" s="45"/>
      <c r="X7" s="45"/>
      <c r="Y7" s="45"/>
      <c r="Z7" s="45"/>
      <c r="AA7" s="63"/>
      <c r="AB7" s="63"/>
      <c r="AC7" s="45"/>
      <c r="AD7" s="63"/>
      <c r="AE7" s="63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58"/>
      <c r="BM7" s="45"/>
      <c r="BN7" s="163"/>
      <c r="BO7" s="45"/>
      <c r="BP7" s="68"/>
      <c r="BQ7" s="71" t="str" cm="1">
        <f t="array" ref="BQ7">IF(C20=0,"",_xlfn.SEQUENCE(C20,1,1,1))</f>
        <v/>
      </c>
      <c r="BS7" s="23"/>
      <c r="BT7" s="23"/>
      <c r="BU7" s="71" t="str" cm="1">
        <f t="array" ref="BU7">IF(C20=0,"",_xlfn.SEQUENCE(C20,1,1,1))</f>
        <v/>
      </c>
      <c r="BW7" s="23"/>
      <c r="BX7" s="23"/>
      <c r="BY7" s="23"/>
      <c r="BZ7" s="23"/>
      <c r="CA7" s="23"/>
      <c r="CB7" s="23"/>
      <c r="CC7" s="23"/>
      <c r="CD7"/>
    </row>
    <row r="8" spans="2:82" ht="20.100000000000001" customHeight="1" x14ac:dyDescent="0.25">
      <c r="B8" s="26" t="s">
        <v>51</v>
      </c>
      <c r="C8" s="27">
        <v>0</v>
      </c>
      <c r="D8" s="27">
        <f>SUMIFS('Planilha de Controle'!J:J,'Planilha de Controle'!B:B,TV_60!F$1,'Planilha de Controle'!H:H,TV_60!B8,'Planilha de Controle'!N:N,"Ativo")</f>
        <v>0</v>
      </c>
      <c r="E8" s="27">
        <f t="shared" si="0"/>
        <v>0</v>
      </c>
      <c r="F8" s="30">
        <f t="shared" si="1"/>
        <v>1</v>
      </c>
      <c r="G8" s="56"/>
      <c r="H8" s="45"/>
      <c r="I8" s="39"/>
      <c r="J8" s="40"/>
      <c r="K8" s="45"/>
      <c r="L8" s="175"/>
      <c r="M8" s="176"/>
      <c r="N8" s="45"/>
      <c r="O8" s="167"/>
      <c r="P8" s="168"/>
      <c r="Q8" s="170"/>
      <c r="R8" s="168"/>
      <c r="S8" s="168"/>
      <c r="T8" s="170"/>
      <c r="U8" s="168"/>
      <c r="V8" s="169"/>
      <c r="W8" s="45"/>
      <c r="X8" s="45"/>
      <c r="Y8" s="45"/>
      <c r="Z8" s="45"/>
      <c r="AA8" s="39"/>
      <c r="AB8" s="40"/>
      <c r="AC8" s="45"/>
      <c r="AD8" s="39"/>
      <c r="AE8" s="40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58"/>
      <c r="BM8" s="45"/>
      <c r="BN8" s="163"/>
      <c r="BO8" s="45"/>
      <c r="BP8" s="68"/>
      <c r="BQ8" s="71"/>
      <c r="BR8" s="23"/>
      <c r="BS8" s="23"/>
      <c r="BT8" s="23"/>
      <c r="BU8" s="71"/>
      <c r="BV8" s="23"/>
      <c r="BW8" s="23"/>
      <c r="BX8" s="73"/>
      <c r="BY8" s="73"/>
      <c r="BZ8" s="73"/>
      <c r="CA8" s="73"/>
      <c r="CB8" s="73"/>
      <c r="CC8" s="73"/>
    </row>
    <row r="9" spans="2:82" ht="20.100000000000001" customHeight="1" x14ac:dyDescent="0.25">
      <c r="B9" s="26" t="s">
        <v>52</v>
      </c>
      <c r="C9" s="27">
        <v>0</v>
      </c>
      <c r="D9" s="27">
        <f>SUMIFS('Planilha de Controle'!J:J,'Planilha de Controle'!B:B,TV_60!F$1,'Planilha de Controle'!H:H,TV_60!B9,'Planilha de Controle'!N:N,"Ativo")</f>
        <v>0</v>
      </c>
      <c r="E9" s="27">
        <f t="shared" si="0"/>
        <v>0</v>
      </c>
      <c r="F9" s="30">
        <f t="shared" si="1"/>
        <v>1</v>
      </c>
      <c r="G9" s="56"/>
      <c r="H9" s="45"/>
      <c r="I9" s="110"/>
      <c r="J9" s="110"/>
      <c r="K9" s="45"/>
      <c r="L9" s="110"/>
      <c r="M9" s="110"/>
      <c r="N9" s="45"/>
      <c r="O9" s="110"/>
      <c r="P9" s="110"/>
      <c r="Q9" s="45"/>
      <c r="R9" s="110"/>
      <c r="S9" s="110"/>
      <c r="T9" s="45"/>
      <c r="U9" s="110"/>
      <c r="V9" s="110"/>
      <c r="W9" s="45"/>
      <c r="X9" s="113"/>
      <c r="Y9" s="113"/>
      <c r="Z9" s="45"/>
      <c r="AA9" s="110"/>
      <c r="AB9" s="110"/>
      <c r="AC9" s="45"/>
      <c r="AD9" s="110"/>
      <c r="AE9" s="110"/>
      <c r="AF9" s="45"/>
      <c r="AG9" s="113"/>
      <c r="AH9" s="113"/>
      <c r="AI9" s="45"/>
      <c r="AJ9" s="113"/>
      <c r="AK9" s="113"/>
      <c r="AL9" s="45"/>
      <c r="AM9" s="113"/>
      <c r="AN9" s="113"/>
      <c r="AO9" s="45"/>
      <c r="AP9" s="113"/>
      <c r="AQ9" s="113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58"/>
      <c r="BM9" s="45"/>
      <c r="BN9" s="163"/>
      <c r="BO9" s="45"/>
      <c r="BP9" s="68"/>
      <c r="BQ9" s="71"/>
      <c r="BR9" s="23"/>
      <c r="BS9" s="23"/>
      <c r="BT9" s="23"/>
      <c r="BU9" s="71"/>
      <c r="BV9" s="23"/>
      <c r="BW9" s="23"/>
      <c r="BX9" s="73"/>
      <c r="BY9" s="73"/>
      <c r="BZ9" s="73"/>
      <c r="CA9" s="73"/>
      <c r="CB9" s="73"/>
      <c r="CC9" s="73"/>
    </row>
    <row r="10" spans="2:82" ht="20.100000000000001" customHeight="1" x14ac:dyDescent="0.25">
      <c r="B10" s="26" t="s">
        <v>53</v>
      </c>
      <c r="C10" s="27">
        <v>0</v>
      </c>
      <c r="D10" s="27">
        <f>SUMIFS('Planilha de Controle'!J:J,'Planilha de Controle'!B:B,TV_60!F$1,'Planilha de Controle'!H:H,TV_60!B10,'Planilha de Controle'!N:N,"Ativo")</f>
        <v>0</v>
      </c>
      <c r="E10" s="27">
        <f t="shared" si="0"/>
        <v>0</v>
      </c>
      <c r="F10" s="30">
        <f t="shared" si="1"/>
        <v>1</v>
      </c>
      <c r="G10" s="56"/>
      <c r="H10" s="45"/>
      <c r="I10" s="48"/>
      <c r="J10" s="109"/>
      <c r="K10" s="45"/>
      <c r="L10" s="48"/>
      <c r="M10" s="109"/>
      <c r="N10" s="45"/>
      <c r="O10" s="48"/>
      <c r="P10" s="109"/>
      <c r="Q10" s="45"/>
      <c r="R10" s="48"/>
      <c r="S10" s="109"/>
      <c r="T10" s="45"/>
      <c r="U10" s="48"/>
      <c r="V10" s="109"/>
      <c r="W10" s="45"/>
      <c r="X10" s="48"/>
      <c r="Y10" s="109"/>
      <c r="Z10" s="45"/>
      <c r="AA10" s="48"/>
      <c r="AB10" s="109"/>
      <c r="AC10" s="45"/>
      <c r="AD10" s="48"/>
      <c r="AE10" s="109"/>
      <c r="AF10" s="45"/>
      <c r="AG10" s="41"/>
      <c r="AH10" s="42"/>
      <c r="AI10" s="45"/>
      <c r="AJ10" s="41"/>
      <c r="AK10" s="42"/>
      <c r="AL10" s="45"/>
      <c r="AM10" s="48"/>
      <c r="AN10" s="109"/>
      <c r="AO10" s="45"/>
      <c r="AP10" s="48"/>
      <c r="AQ10" s="109"/>
      <c r="AR10" s="45"/>
      <c r="AS10" s="45"/>
      <c r="AT10" s="48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177" t="str">
        <f>IF(C17=0,"Sem elevador","ELEVADOR 1")</f>
        <v>Sem elevador</v>
      </c>
      <c r="BI10" s="178"/>
      <c r="BJ10" s="178"/>
      <c r="BK10" s="179"/>
      <c r="BL10" s="58"/>
      <c r="BM10" s="45"/>
      <c r="BN10" s="163"/>
      <c r="BO10" s="45"/>
      <c r="BP10" s="68"/>
      <c r="BQ10" s="71"/>
      <c r="BR10" s="23"/>
      <c r="BS10" s="23"/>
      <c r="BT10" s="23"/>
      <c r="BU10" s="71"/>
      <c r="BV10" s="73"/>
      <c r="BW10" s="73"/>
      <c r="BX10" s="73"/>
      <c r="BY10" s="73"/>
      <c r="BZ10" s="73"/>
      <c r="CA10" s="73"/>
      <c r="CB10" s="73"/>
      <c r="CC10" s="73"/>
    </row>
    <row r="11" spans="2:82" ht="20.100000000000001" customHeight="1" x14ac:dyDescent="0.25">
      <c r="B11" s="26" t="s">
        <v>54</v>
      </c>
      <c r="C11" s="27">
        <v>0</v>
      </c>
      <c r="D11" s="27">
        <f>SUMIFS('Planilha de Controle'!J:J,'Planilha de Controle'!B:B,TV_60!F$1,'Planilha de Controle'!H:H,TV_60!B11,'Planilha de Controle'!N:N,"Ativo")</f>
        <v>0</v>
      </c>
      <c r="E11" s="27">
        <f t="shared" si="0"/>
        <v>0</v>
      </c>
      <c r="F11" s="30">
        <f t="shared" si="1"/>
        <v>1</v>
      </c>
      <c r="G11" s="56"/>
      <c r="H11" s="45"/>
      <c r="I11" s="46"/>
      <c r="J11" s="46"/>
      <c r="K11" s="45"/>
      <c r="L11" s="46"/>
      <c r="M11" s="46"/>
      <c r="N11" s="45"/>
      <c r="O11" s="46"/>
      <c r="P11" s="46"/>
      <c r="Q11" s="45"/>
      <c r="R11" s="46"/>
      <c r="S11" s="46"/>
      <c r="T11" s="45"/>
      <c r="U11" s="46"/>
      <c r="V11" s="46"/>
      <c r="W11" s="45"/>
      <c r="X11" s="46"/>
      <c r="Y11" s="46"/>
      <c r="Z11" s="45"/>
      <c r="AA11" s="46"/>
      <c r="AB11" s="46"/>
      <c r="AC11" s="45"/>
      <c r="AD11" s="46"/>
      <c r="AE11" s="46"/>
      <c r="AF11" s="45"/>
      <c r="AG11" s="47"/>
      <c r="AH11" s="47"/>
      <c r="AI11" s="45"/>
      <c r="AJ11" s="47"/>
      <c r="AK11" s="47"/>
      <c r="AL11" s="45"/>
      <c r="AM11" s="46"/>
      <c r="AN11" s="46"/>
      <c r="AO11" s="45"/>
      <c r="AP11" s="46"/>
      <c r="AQ11" s="46"/>
      <c r="AR11" s="45"/>
      <c r="AS11" s="45"/>
      <c r="AT11" s="48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180"/>
      <c r="BI11" s="181"/>
      <c r="BJ11" s="181"/>
      <c r="BK11" s="182"/>
      <c r="BL11" s="58"/>
      <c r="BM11" s="45"/>
      <c r="BN11" s="163"/>
      <c r="BO11" s="45"/>
      <c r="BP11" s="68"/>
      <c r="BQ11" s="71"/>
      <c r="BR11" s="73"/>
      <c r="BS11" s="73"/>
      <c r="BT11" s="73"/>
      <c r="BU11" s="71"/>
      <c r="BV11" s="73"/>
      <c r="BW11" s="73"/>
      <c r="BX11" s="73"/>
      <c r="BY11" s="73"/>
      <c r="BZ11" s="73"/>
      <c r="CA11" s="73"/>
      <c r="CB11" s="73"/>
      <c r="CC11" s="73"/>
    </row>
    <row r="12" spans="2:82" ht="20.100000000000001" customHeight="1" x14ac:dyDescent="0.25">
      <c r="B12" s="26" t="s">
        <v>55</v>
      </c>
      <c r="C12" s="27">
        <v>0</v>
      </c>
      <c r="D12" s="27">
        <f>SUMIFS('Planilha de Controle'!J:J,'Planilha de Controle'!B:B,TV_60!F$1,'Planilha de Controle'!H:H,TV_60!B12,'Planilha de Controle'!N:N,"Ativo")</f>
        <v>0</v>
      </c>
      <c r="E12" s="27">
        <f t="shared" si="0"/>
        <v>0</v>
      </c>
      <c r="F12" s="30">
        <f t="shared" si="1"/>
        <v>1</v>
      </c>
      <c r="G12" s="56"/>
      <c r="H12" s="45"/>
      <c r="I12" s="46"/>
      <c r="J12" s="46"/>
      <c r="K12" s="45"/>
      <c r="L12" s="46"/>
      <c r="M12" s="46"/>
      <c r="N12" s="45"/>
      <c r="O12" s="46"/>
      <c r="P12" s="46"/>
      <c r="Q12" s="45"/>
      <c r="R12" s="46"/>
      <c r="S12" s="46"/>
      <c r="T12" s="45"/>
      <c r="U12" s="46"/>
      <c r="V12" s="46"/>
      <c r="W12" s="45"/>
      <c r="X12" s="46"/>
      <c r="Y12" s="46"/>
      <c r="Z12" s="45"/>
      <c r="AA12" s="46"/>
      <c r="AB12" s="46"/>
      <c r="AC12" s="45"/>
      <c r="AD12" s="46"/>
      <c r="AE12" s="46"/>
      <c r="AF12" s="45"/>
      <c r="AG12" s="46"/>
      <c r="AH12" s="46"/>
      <c r="AI12" s="45"/>
      <c r="AJ12" s="46"/>
      <c r="AK12" s="46"/>
      <c r="AL12" s="45"/>
      <c r="AM12" s="46"/>
      <c r="AN12" s="46"/>
      <c r="AO12" s="45"/>
      <c r="AP12" s="46"/>
      <c r="AQ12" s="46"/>
      <c r="AR12" s="45"/>
      <c r="AS12" s="45"/>
      <c r="AT12" s="48"/>
      <c r="AU12" s="64"/>
      <c r="AV12" s="186" t="s">
        <v>431</v>
      </c>
      <c r="AW12" s="186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183"/>
      <c r="BI12" s="184"/>
      <c r="BJ12" s="184"/>
      <c r="BK12" s="185"/>
      <c r="BL12" s="58"/>
      <c r="BM12" s="45"/>
      <c r="BN12" s="163"/>
      <c r="BO12" s="45"/>
      <c r="BP12" s="68"/>
      <c r="BQ12" s="71"/>
      <c r="BR12" s="73"/>
      <c r="BS12" s="73"/>
      <c r="BT12" s="73"/>
      <c r="BU12" s="71"/>
      <c r="BV12" s="73"/>
      <c r="BW12" s="73"/>
      <c r="BX12" s="73"/>
      <c r="BY12" s="73"/>
      <c r="BZ12" s="73"/>
      <c r="CA12" s="73"/>
      <c r="CB12" s="73"/>
      <c r="CC12" s="73"/>
    </row>
    <row r="13" spans="2:82" ht="20.100000000000001" customHeight="1" x14ac:dyDescent="0.25">
      <c r="B13" s="26" t="s">
        <v>56</v>
      </c>
      <c r="C13" s="27">
        <v>0</v>
      </c>
      <c r="D13" s="27">
        <f>SUMIFS('Planilha de Controle'!J:J,'Planilha de Controle'!B:B,TV_60!F$1,'Planilha de Controle'!H:H,TV_60!B13,'Planilha de Controle'!N:N,"Ativo")</f>
        <v>0</v>
      </c>
      <c r="E13" s="27">
        <f t="shared" si="0"/>
        <v>0</v>
      </c>
      <c r="F13" s="30">
        <f t="shared" si="1"/>
        <v>1</v>
      </c>
      <c r="G13" s="56"/>
      <c r="H13" s="45"/>
      <c r="I13" s="46"/>
      <c r="J13" s="46"/>
      <c r="K13" s="45"/>
      <c r="L13" s="46"/>
      <c r="M13" s="46"/>
      <c r="N13" s="45"/>
      <c r="O13" s="46"/>
      <c r="P13" s="46"/>
      <c r="Q13" s="45"/>
      <c r="R13" s="46"/>
      <c r="S13" s="46"/>
      <c r="T13" s="45"/>
      <c r="U13" s="46"/>
      <c r="V13" s="46"/>
      <c r="W13" s="45"/>
      <c r="X13" s="46"/>
      <c r="Y13" s="46"/>
      <c r="Z13" s="45"/>
      <c r="AA13" s="46"/>
      <c r="AB13" s="46"/>
      <c r="AC13" s="45"/>
      <c r="AD13" s="46"/>
      <c r="AE13" s="46"/>
      <c r="AF13" s="45"/>
      <c r="AG13" s="46"/>
      <c r="AH13" s="46"/>
      <c r="AI13" s="45"/>
      <c r="AJ13" s="46"/>
      <c r="AK13" s="46"/>
      <c r="AL13" s="45"/>
      <c r="AM13" s="46"/>
      <c r="AN13" s="46"/>
      <c r="AO13" s="45"/>
      <c r="AP13" s="46"/>
      <c r="AQ13" s="46"/>
      <c r="AR13" s="45"/>
      <c r="AS13" s="45"/>
      <c r="AT13" s="48"/>
      <c r="AU13" s="64"/>
      <c r="AV13" s="186"/>
      <c r="AW13" s="186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58"/>
      <c r="BM13" s="45"/>
      <c r="BN13" s="163"/>
      <c r="BO13" s="45"/>
      <c r="BP13" s="68"/>
      <c r="BQ13" s="71"/>
      <c r="BR13" s="73"/>
      <c r="BS13" s="73"/>
      <c r="BT13" s="73"/>
      <c r="BU13" s="71"/>
      <c r="BV13" s="73"/>
      <c r="BW13" s="73"/>
      <c r="BX13" s="73"/>
      <c r="BY13" s="73"/>
      <c r="BZ13" s="73"/>
      <c r="CA13" s="73"/>
      <c r="CB13" s="73"/>
      <c r="CC13" s="73"/>
    </row>
    <row r="14" spans="2:82" ht="20.100000000000001" customHeight="1" x14ac:dyDescent="0.25">
      <c r="B14" s="26" t="s">
        <v>57</v>
      </c>
      <c r="C14" s="27">
        <v>0</v>
      </c>
      <c r="D14" s="27">
        <f>SUMIFS('Planilha de Controle'!J:J,'Planilha de Controle'!B:B,TV_60!F$1,'Planilha de Controle'!H:H,TV_60!B14,'Planilha de Controle'!N:N,"Ativo")</f>
        <v>0</v>
      </c>
      <c r="E14" s="27">
        <f t="shared" si="0"/>
        <v>0</v>
      </c>
      <c r="F14" s="30">
        <f t="shared" si="1"/>
        <v>1</v>
      </c>
      <c r="G14" s="56"/>
      <c r="H14" s="45"/>
      <c r="I14" s="46"/>
      <c r="J14" s="46"/>
      <c r="K14" s="45"/>
      <c r="L14" s="46"/>
      <c r="M14" s="46"/>
      <c r="N14" s="45"/>
      <c r="O14" s="46"/>
      <c r="P14" s="46"/>
      <c r="Q14" s="45"/>
      <c r="R14" s="46"/>
      <c r="S14" s="46"/>
      <c r="T14" s="45"/>
      <c r="U14" s="46"/>
      <c r="V14" s="46"/>
      <c r="W14" s="45"/>
      <c r="X14" s="46"/>
      <c r="Y14" s="46"/>
      <c r="Z14" s="45"/>
      <c r="AA14" s="46"/>
      <c r="AB14" s="46"/>
      <c r="AC14" s="45"/>
      <c r="AD14" s="46"/>
      <c r="AE14" s="46"/>
      <c r="AF14" s="45"/>
      <c r="AG14" s="46"/>
      <c r="AH14" s="46"/>
      <c r="AI14" s="45"/>
      <c r="AJ14" s="46"/>
      <c r="AK14" s="46"/>
      <c r="AL14" s="45"/>
      <c r="AM14" s="46"/>
      <c r="AN14" s="46"/>
      <c r="AO14" s="45"/>
      <c r="AP14" s="46"/>
      <c r="AQ14" s="46"/>
      <c r="AR14" s="45"/>
      <c r="AS14" s="45"/>
      <c r="AT14" s="48"/>
      <c r="AU14" s="64"/>
      <c r="AV14" s="186"/>
      <c r="AW14" s="186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187" t="str">
        <f>IF(C17=0,"Sem elevador","ELEVADOR 2")</f>
        <v>Sem elevador</v>
      </c>
      <c r="BI14" s="188"/>
      <c r="BJ14" s="188"/>
      <c r="BK14" s="189"/>
      <c r="BL14" s="58"/>
      <c r="BM14" s="45"/>
      <c r="BN14" s="163"/>
      <c r="BO14" s="45"/>
      <c r="BP14" s="68"/>
      <c r="BQ14" s="71"/>
      <c r="BR14" s="73"/>
      <c r="BS14" s="73"/>
      <c r="BT14" s="73"/>
      <c r="BU14" s="71"/>
      <c r="BV14" s="73"/>
      <c r="BW14" s="73"/>
      <c r="BX14" s="73"/>
      <c r="BY14" s="73"/>
      <c r="BZ14" s="73"/>
      <c r="CA14" s="73"/>
      <c r="CB14" s="73"/>
      <c r="CC14" s="73"/>
    </row>
    <row r="15" spans="2:82" ht="20.100000000000001" customHeight="1" x14ac:dyDescent="0.25">
      <c r="B15" s="26" t="s">
        <v>64</v>
      </c>
      <c r="C15" s="27">
        <v>0</v>
      </c>
      <c r="D15" s="27">
        <f>SUMIFS('Planilha de Controle'!J:J,'Planilha de Controle'!B:B,TV_60!F$1,'Planilha de Controle'!H:H,TV_60!B15,'Planilha de Controle'!N:N,"Ativo")</f>
        <v>0</v>
      </c>
      <c r="E15" s="27">
        <f t="shared" si="0"/>
        <v>0</v>
      </c>
      <c r="F15" s="30">
        <f t="shared" si="1"/>
        <v>1</v>
      </c>
      <c r="G15" s="56"/>
      <c r="H15" s="45"/>
      <c r="I15" s="46"/>
      <c r="J15" s="46"/>
      <c r="K15" s="45"/>
      <c r="L15" s="46"/>
      <c r="M15" s="46"/>
      <c r="N15" s="45"/>
      <c r="O15" s="46"/>
      <c r="P15" s="46"/>
      <c r="Q15" s="45"/>
      <c r="R15" s="46"/>
      <c r="S15" s="46"/>
      <c r="T15" s="45"/>
      <c r="U15" s="46"/>
      <c r="V15" s="46"/>
      <c r="W15" s="45"/>
      <c r="X15" s="46"/>
      <c r="Y15" s="46"/>
      <c r="Z15" s="45"/>
      <c r="AA15" s="46"/>
      <c r="AB15" s="46"/>
      <c r="AC15" s="45"/>
      <c r="AD15" s="46"/>
      <c r="AE15" s="46"/>
      <c r="AF15" s="45"/>
      <c r="AG15" s="46"/>
      <c r="AH15" s="46"/>
      <c r="AI15" s="45"/>
      <c r="AJ15" s="46"/>
      <c r="AK15" s="46"/>
      <c r="AL15" s="45"/>
      <c r="AM15" s="46"/>
      <c r="AN15" s="46"/>
      <c r="AO15" s="45"/>
      <c r="AP15" s="46"/>
      <c r="AQ15" s="46"/>
      <c r="AR15" s="45"/>
      <c r="AS15" s="45"/>
      <c r="AT15" s="48"/>
      <c r="AU15" s="64"/>
      <c r="AV15" s="186"/>
      <c r="AW15" s="186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190"/>
      <c r="BI15" s="191"/>
      <c r="BJ15" s="191"/>
      <c r="BK15" s="192"/>
      <c r="BL15" s="58"/>
      <c r="BM15" s="45"/>
      <c r="BN15" s="163"/>
      <c r="BO15" s="45"/>
      <c r="BP15" s="68"/>
      <c r="BQ15" s="71"/>
      <c r="BR15" s="73"/>
      <c r="BS15" s="73"/>
      <c r="BT15" s="73"/>
      <c r="BU15" s="71"/>
      <c r="BV15" s="73"/>
      <c r="BW15" s="73"/>
      <c r="BX15" s="73"/>
      <c r="BY15" s="73"/>
      <c r="BZ15" s="73"/>
      <c r="CA15" s="73"/>
      <c r="CB15" s="73"/>
      <c r="CC15" s="73"/>
    </row>
    <row r="16" spans="2:82" ht="20.100000000000001" customHeight="1" x14ac:dyDescent="0.25">
      <c r="B16" s="26" t="s">
        <v>69</v>
      </c>
      <c r="C16" s="27">
        <v>0</v>
      </c>
      <c r="D16" s="27">
        <f>SUMIFS('Planilha de Controle'!J:J,'Planilha de Controle'!B:B,TV_60!F$1,'Planilha de Controle'!H:H,TV_60!B16,'Planilha de Controle'!N:N,"Ativo")</f>
        <v>0</v>
      </c>
      <c r="E16" s="27">
        <f t="shared" si="0"/>
        <v>0</v>
      </c>
      <c r="F16" s="30">
        <f t="shared" si="1"/>
        <v>1</v>
      </c>
      <c r="G16" s="56"/>
      <c r="H16" s="45"/>
      <c r="I16" s="46"/>
      <c r="J16" s="46"/>
      <c r="K16" s="45"/>
      <c r="L16" s="46"/>
      <c r="M16" s="46"/>
      <c r="N16" s="45"/>
      <c r="O16" s="46"/>
      <c r="P16" s="46"/>
      <c r="Q16" s="45"/>
      <c r="R16" s="46"/>
      <c r="S16" s="46"/>
      <c r="T16" s="45"/>
      <c r="U16" s="46"/>
      <c r="V16" s="46"/>
      <c r="W16" s="45"/>
      <c r="X16" s="46"/>
      <c r="Y16" s="46"/>
      <c r="Z16" s="45"/>
      <c r="AA16" s="46"/>
      <c r="AB16" s="46"/>
      <c r="AC16" s="45"/>
      <c r="AD16" s="46"/>
      <c r="AE16" s="46"/>
      <c r="AF16" s="45"/>
      <c r="AG16" s="46"/>
      <c r="AH16" s="46"/>
      <c r="AI16" s="45"/>
      <c r="AJ16" s="46"/>
      <c r="AK16" s="46"/>
      <c r="AL16" s="45"/>
      <c r="AM16" s="46"/>
      <c r="AN16" s="46"/>
      <c r="AO16" s="45"/>
      <c r="AP16" s="46"/>
      <c r="AQ16" s="46"/>
      <c r="AR16" s="45"/>
      <c r="AS16" s="45"/>
      <c r="AT16" s="48"/>
      <c r="AU16" s="64"/>
      <c r="AV16" s="186"/>
      <c r="AW16" s="186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193"/>
      <c r="BI16" s="194"/>
      <c r="BJ16" s="194"/>
      <c r="BK16" s="195"/>
      <c r="BL16" s="58"/>
      <c r="BM16" s="45"/>
      <c r="BN16" s="163"/>
      <c r="BO16" s="45"/>
      <c r="BP16" s="68"/>
      <c r="BQ16" s="71"/>
      <c r="BR16" s="73"/>
      <c r="BS16" s="73"/>
      <c r="BT16" s="73"/>
      <c r="BU16" s="71"/>
      <c r="BV16" s="73"/>
      <c r="BW16" s="73"/>
      <c r="BX16" s="73"/>
      <c r="BY16" s="73"/>
      <c r="BZ16" s="73"/>
      <c r="CA16" s="73"/>
      <c r="CB16" s="73"/>
      <c r="CC16" s="73"/>
    </row>
    <row r="17" spans="2:81" ht="20.100000000000001" customHeight="1" x14ac:dyDescent="0.25">
      <c r="B17" s="26" t="s">
        <v>68</v>
      </c>
      <c r="C17" s="27">
        <v>0</v>
      </c>
      <c r="D17" s="27">
        <f>SUMIFS('Planilha de Controle'!J:J,'Planilha de Controle'!B:B,TV_60!F$1,'Planilha de Controle'!H:H,TV_60!B17,'Planilha de Controle'!N:N,"Ativo")</f>
        <v>0</v>
      </c>
      <c r="E17" s="27">
        <f t="shared" si="0"/>
        <v>0</v>
      </c>
      <c r="F17" s="30">
        <f t="shared" si="1"/>
        <v>1</v>
      </c>
      <c r="G17" s="56"/>
      <c r="H17" s="45"/>
      <c r="I17" s="46"/>
      <c r="J17" s="46"/>
      <c r="K17" s="45"/>
      <c r="L17" s="46"/>
      <c r="M17" s="46"/>
      <c r="N17" s="45"/>
      <c r="O17" s="46"/>
      <c r="P17" s="46"/>
      <c r="Q17" s="45"/>
      <c r="R17" s="46"/>
      <c r="S17" s="46"/>
      <c r="T17" s="45"/>
      <c r="U17" s="46"/>
      <c r="V17" s="46"/>
      <c r="W17" s="45"/>
      <c r="X17" s="46"/>
      <c r="Y17" s="46"/>
      <c r="Z17" s="45"/>
      <c r="AA17" s="46"/>
      <c r="AB17" s="46"/>
      <c r="AC17" s="45"/>
      <c r="AD17" s="46"/>
      <c r="AE17" s="46"/>
      <c r="AF17" s="45"/>
      <c r="AG17" s="46"/>
      <c r="AH17" s="46"/>
      <c r="AI17" s="45"/>
      <c r="AJ17" s="46"/>
      <c r="AK17" s="46"/>
      <c r="AL17" s="45"/>
      <c r="AM17" s="46"/>
      <c r="AN17" s="46"/>
      <c r="AO17" s="45"/>
      <c r="AP17" s="46"/>
      <c r="AQ17" s="46"/>
      <c r="AR17" s="45"/>
      <c r="AS17" s="45"/>
      <c r="AT17" s="48"/>
      <c r="AU17" s="64"/>
      <c r="AV17" s="186"/>
      <c r="AW17" s="186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58"/>
      <c r="BM17" s="45"/>
      <c r="BN17" s="163"/>
      <c r="BO17" s="45"/>
      <c r="BP17" s="68"/>
      <c r="BQ17" s="71"/>
      <c r="BR17" s="73"/>
      <c r="BS17" s="73"/>
      <c r="BT17" s="73"/>
      <c r="BU17" s="71"/>
      <c r="BV17" s="73"/>
      <c r="BW17" s="73"/>
      <c r="BX17" s="73"/>
      <c r="BY17" s="73"/>
      <c r="BZ17" s="73"/>
      <c r="CA17" s="73"/>
      <c r="CB17" s="73"/>
      <c r="CC17" s="73"/>
    </row>
    <row r="18" spans="2:81" ht="20.100000000000001" customHeight="1" x14ac:dyDescent="0.25">
      <c r="B18" s="26" t="s">
        <v>58</v>
      </c>
      <c r="C18" s="27">
        <v>0</v>
      </c>
      <c r="D18" s="27">
        <f>SUMIFS('Planilha de Controle'!J:J,'Planilha de Controle'!B:B,TV_60!F$1,'Planilha de Controle'!H:H,TV_60!B18,'Planilha de Controle'!N:N,"Ativo")</f>
        <v>0</v>
      </c>
      <c r="E18" s="27">
        <f t="shared" si="0"/>
        <v>0</v>
      </c>
      <c r="F18" s="30">
        <f t="shared" si="1"/>
        <v>1</v>
      </c>
      <c r="G18" s="56"/>
      <c r="H18" s="45"/>
      <c r="I18" s="46"/>
      <c r="J18" s="46"/>
      <c r="K18" s="45"/>
      <c r="L18" s="46"/>
      <c r="M18" s="46"/>
      <c r="N18" s="45"/>
      <c r="O18" s="46"/>
      <c r="P18" s="46"/>
      <c r="Q18" s="45"/>
      <c r="R18" s="46"/>
      <c r="S18" s="46"/>
      <c r="T18" s="45"/>
      <c r="U18" s="46"/>
      <c r="V18" s="46"/>
      <c r="W18" s="45"/>
      <c r="X18" s="46"/>
      <c r="Y18" s="46"/>
      <c r="Z18" s="45"/>
      <c r="AA18" s="46"/>
      <c r="AB18" s="46"/>
      <c r="AC18" s="45"/>
      <c r="AD18" s="46"/>
      <c r="AE18" s="46"/>
      <c r="AF18" s="45"/>
      <c r="AG18" s="46"/>
      <c r="AH18" s="46"/>
      <c r="AI18" s="45"/>
      <c r="AJ18" s="46"/>
      <c r="AK18" s="46"/>
      <c r="AL18" s="45"/>
      <c r="AM18" s="46"/>
      <c r="AN18" s="46"/>
      <c r="AO18" s="45"/>
      <c r="AP18" s="46"/>
      <c r="AQ18" s="46"/>
      <c r="AR18" s="45"/>
      <c r="AS18" s="45"/>
      <c r="AT18" s="48"/>
      <c r="AU18" s="64"/>
      <c r="AV18" s="186"/>
      <c r="AW18" s="186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58"/>
      <c r="BM18" s="45"/>
      <c r="BN18" s="163"/>
      <c r="BO18" s="45"/>
      <c r="BP18" s="68"/>
      <c r="BQ18" s="71"/>
      <c r="BR18" s="73"/>
      <c r="BS18" s="73"/>
      <c r="BT18" s="73"/>
      <c r="BU18" s="71"/>
      <c r="BV18" s="73"/>
      <c r="BW18" s="73"/>
      <c r="BX18" s="73"/>
      <c r="BY18" s="73"/>
      <c r="BZ18" s="73"/>
      <c r="CA18" s="73"/>
      <c r="CB18" s="73"/>
      <c r="CC18" s="73"/>
    </row>
    <row r="19" spans="2:81" ht="20.100000000000001" customHeight="1" x14ac:dyDescent="0.25">
      <c r="B19" s="26" t="s">
        <v>59</v>
      </c>
      <c r="C19" s="27">
        <v>0</v>
      </c>
      <c r="D19" s="27">
        <f>SUMIFS('Planilha de Controle'!J:J,'Planilha de Controle'!B:B,TV_60!F$1,'Planilha de Controle'!H:H,TV_60!B19,'Planilha de Controle'!N:N,"Ativo")</f>
        <v>0</v>
      </c>
      <c r="E19" s="27">
        <f t="shared" si="0"/>
        <v>0</v>
      </c>
      <c r="F19" s="30">
        <f t="shared" si="1"/>
        <v>1</v>
      </c>
      <c r="G19" s="56"/>
      <c r="H19" s="45"/>
      <c r="I19" s="48"/>
      <c r="J19" s="109"/>
      <c r="K19" s="45"/>
      <c r="L19" s="48"/>
      <c r="M19" s="109"/>
      <c r="N19" s="45"/>
      <c r="O19" s="48"/>
      <c r="P19" s="109"/>
      <c r="Q19" s="45"/>
      <c r="R19" s="48"/>
      <c r="S19" s="109"/>
      <c r="T19" s="45"/>
      <c r="U19" s="48"/>
      <c r="V19" s="109"/>
      <c r="W19" s="45"/>
      <c r="X19" s="48"/>
      <c r="Y19" s="109"/>
      <c r="Z19" s="45"/>
      <c r="AA19" s="48"/>
      <c r="AB19" s="109"/>
      <c r="AC19" s="45"/>
      <c r="AD19" s="48"/>
      <c r="AE19" s="109"/>
      <c r="AF19" s="45"/>
      <c r="AG19" s="48"/>
      <c r="AH19" s="109"/>
      <c r="AI19" s="45"/>
      <c r="AJ19" s="48"/>
      <c r="AK19" s="109"/>
      <c r="AL19" s="45"/>
      <c r="AM19" s="48"/>
      <c r="AN19" s="109"/>
      <c r="AO19" s="45"/>
      <c r="AP19" s="48"/>
      <c r="AQ19" s="109"/>
      <c r="AR19" s="45"/>
      <c r="AS19" s="45"/>
      <c r="AT19" s="48"/>
      <c r="AU19" s="45"/>
      <c r="AV19" s="186"/>
      <c r="AW19" s="186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58"/>
      <c r="BM19" s="67"/>
      <c r="BN19" s="66"/>
      <c r="BO19" s="45"/>
      <c r="BP19" s="68"/>
      <c r="BQ19" s="71"/>
      <c r="BR19" s="73"/>
      <c r="BS19" s="73"/>
      <c r="BT19" s="73"/>
      <c r="BU19" s="71"/>
      <c r="BV19" s="73"/>
      <c r="BW19" s="73"/>
      <c r="BX19" s="73"/>
      <c r="BY19" s="73"/>
      <c r="BZ19" s="73"/>
      <c r="CA19" s="73"/>
      <c r="CB19" s="73"/>
      <c r="CC19" s="73"/>
    </row>
    <row r="20" spans="2:81" ht="20.100000000000001" customHeight="1" x14ac:dyDescent="0.25">
      <c r="B20" s="26" t="s">
        <v>60</v>
      </c>
      <c r="C20" s="27">
        <v>0</v>
      </c>
      <c r="D20" s="27">
        <f>SUMIFS('Planilha de Controle'!J:J,'Planilha de Controle'!B:B,TV_60!F$1,'Planilha de Controle'!H:H,TV_60!B20,'Planilha de Controle'!N:N,"Ativo")</f>
        <v>0</v>
      </c>
      <c r="E20" s="27">
        <f t="shared" si="0"/>
        <v>0</v>
      </c>
      <c r="F20" s="30">
        <f t="shared" si="1"/>
        <v>1</v>
      </c>
      <c r="G20" s="56"/>
      <c r="H20" s="45"/>
      <c r="I20" s="111"/>
      <c r="J20" s="111"/>
      <c r="K20" s="45"/>
      <c r="L20" s="111"/>
      <c r="M20" s="111"/>
      <c r="N20" s="45"/>
      <c r="O20" s="112"/>
      <c r="P20" s="112"/>
      <c r="Q20" s="45"/>
      <c r="R20" s="112"/>
      <c r="S20" s="112"/>
      <c r="T20" s="45"/>
      <c r="U20" s="112"/>
      <c r="V20" s="112"/>
      <c r="W20" s="45"/>
      <c r="X20" s="112"/>
      <c r="Y20" s="112"/>
      <c r="Z20" s="45"/>
      <c r="AA20" s="112"/>
      <c r="AB20" s="112"/>
      <c r="AC20" s="45"/>
      <c r="AD20" s="112"/>
      <c r="AE20" s="112"/>
      <c r="AF20" s="45"/>
      <c r="AG20" s="112"/>
      <c r="AH20" s="112"/>
      <c r="AI20" s="45"/>
      <c r="AJ20" s="112"/>
      <c r="AK20" s="112"/>
      <c r="AL20" s="45"/>
      <c r="AM20" s="112"/>
      <c r="AN20" s="112"/>
      <c r="AO20" s="45"/>
      <c r="AP20" s="112"/>
      <c r="AQ20" s="112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58"/>
      <c r="BM20" s="67"/>
      <c r="BN20" s="66"/>
      <c r="BO20" s="45"/>
      <c r="BP20" s="68"/>
      <c r="BQ20" s="71"/>
      <c r="BR20" s="73"/>
      <c r="BS20" s="73"/>
      <c r="BT20" s="73"/>
      <c r="BU20" s="71"/>
      <c r="BV20" s="73"/>
      <c r="BW20" s="73"/>
      <c r="BX20" s="73"/>
      <c r="BY20" s="73"/>
      <c r="BZ20" s="73"/>
      <c r="CA20" s="73"/>
      <c r="CB20" s="73"/>
      <c r="CC20" s="73"/>
    </row>
    <row r="21" spans="2:81" ht="20.100000000000001" customHeight="1" x14ac:dyDescent="0.25">
      <c r="B21" s="26" t="s">
        <v>61</v>
      </c>
      <c r="C21" s="27">
        <v>0</v>
      </c>
      <c r="D21" s="27">
        <f>SUMIFS('Planilha de Controle'!J:J,'Planilha de Controle'!B:B,TV_60!F$1,'Planilha de Controle'!H:H,TV_60!B21,'Planilha de Controle'!N:N,"Ativo")</f>
        <v>0</v>
      </c>
      <c r="E21" s="27">
        <f t="shared" si="0"/>
        <v>0</v>
      </c>
      <c r="F21" s="30">
        <f t="shared" si="1"/>
        <v>1</v>
      </c>
      <c r="G21" s="56"/>
      <c r="H21" s="45"/>
      <c r="I21" s="45"/>
      <c r="J21" s="45"/>
      <c r="K21" s="45"/>
      <c r="L21" s="45"/>
      <c r="M21" s="45"/>
      <c r="N21" s="45"/>
      <c r="O21" s="47"/>
      <c r="P21" s="47"/>
      <c r="Q21" s="45"/>
      <c r="R21" s="47"/>
      <c r="S21" s="47"/>
      <c r="T21" s="45"/>
      <c r="U21" s="47"/>
      <c r="V21" s="47"/>
      <c r="W21" s="45"/>
      <c r="X21" s="47"/>
      <c r="Y21" s="47"/>
      <c r="Z21" s="45"/>
      <c r="AA21" s="47"/>
      <c r="AB21" s="47"/>
      <c r="AC21" s="45"/>
      <c r="AD21" s="47"/>
      <c r="AE21" s="47"/>
      <c r="AF21" s="45"/>
      <c r="AG21" s="47"/>
      <c r="AH21" s="47"/>
      <c r="AI21" s="45"/>
      <c r="AJ21" s="47"/>
      <c r="AK21" s="47"/>
      <c r="AL21" s="45"/>
      <c r="AM21" s="207" t="s">
        <v>287</v>
      </c>
      <c r="AN21" s="208"/>
      <c r="AO21" s="59"/>
      <c r="AP21" s="207" t="s">
        <v>287</v>
      </c>
      <c r="AQ21" s="208"/>
      <c r="AR21" s="45"/>
      <c r="AS21" s="45"/>
      <c r="AT21" s="51" t="s">
        <v>67</v>
      </c>
      <c r="AU21" s="51" t="s">
        <v>67</v>
      </c>
      <c r="AV21" s="51" t="s">
        <v>67</v>
      </c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58"/>
      <c r="BM21" s="67"/>
      <c r="BN21" s="66"/>
      <c r="BO21" s="45"/>
      <c r="BP21" s="68"/>
      <c r="BQ21" s="71"/>
      <c r="BR21" s="73"/>
      <c r="BS21" s="73"/>
      <c r="BT21" s="73"/>
      <c r="BU21" s="71"/>
      <c r="BV21" s="73"/>
      <c r="BW21" s="73"/>
      <c r="BX21" s="73"/>
      <c r="BY21" s="73"/>
      <c r="BZ21" s="73"/>
      <c r="CA21" s="73"/>
      <c r="CB21" s="73"/>
      <c r="CC21" s="73"/>
    </row>
    <row r="22" spans="2:81" ht="20.100000000000001" customHeight="1" x14ac:dyDescent="0.25">
      <c r="B22" s="26" t="s">
        <v>62</v>
      </c>
      <c r="C22" s="27">
        <v>0</v>
      </c>
      <c r="D22" s="27">
        <f>SUMIFS('Planilha de Controle'!J:J,'Planilha de Controle'!B:B,TV_60!F$1,'Planilha de Controle'!H:H,TV_60!B22,'Planilha de Controle'!N:N,"Ativo")</f>
        <v>0</v>
      </c>
      <c r="E22" s="27">
        <f t="shared" si="0"/>
        <v>0</v>
      </c>
      <c r="F22" s="30">
        <f t="shared" si="1"/>
        <v>1</v>
      </c>
      <c r="G22" s="56"/>
      <c r="H22" s="45"/>
      <c r="I22" s="45"/>
      <c r="J22" s="45"/>
      <c r="K22" s="45"/>
      <c r="L22" s="45"/>
      <c r="M22" s="45"/>
      <c r="N22" s="45"/>
      <c r="O22" s="46"/>
      <c r="P22" s="46"/>
      <c r="Q22" s="45"/>
      <c r="R22" s="46"/>
      <c r="S22" s="46"/>
      <c r="T22" s="45"/>
      <c r="U22" s="46"/>
      <c r="V22" s="46"/>
      <c r="W22" s="45"/>
      <c r="X22" s="46"/>
      <c r="Y22" s="46"/>
      <c r="Z22" s="45"/>
      <c r="AA22" s="46"/>
      <c r="AB22" s="46"/>
      <c r="AC22" s="45"/>
      <c r="AD22" s="46"/>
      <c r="AE22" s="46"/>
      <c r="AF22" s="45"/>
      <c r="AG22" s="46"/>
      <c r="AH22" s="46"/>
      <c r="AI22" s="45"/>
      <c r="AJ22" s="46"/>
      <c r="AK22" s="46"/>
      <c r="AL22" s="45"/>
      <c r="AM22" s="209"/>
      <c r="AN22" s="210"/>
      <c r="AO22" s="59"/>
      <c r="AP22" s="209"/>
      <c r="AQ22" s="210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58"/>
      <c r="BM22" s="67"/>
      <c r="BN22" s="66"/>
      <c r="BO22" s="45"/>
      <c r="BP22" s="68"/>
      <c r="BQ22" s="71"/>
      <c r="BR22" s="73"/>
      <c r="BS22" s="73"/>
      <c r="BT22" s="73"/>
      <c r="BU22" s="71"/>
      <c r="BV22" s="73"/>
      <c r="BW22" s="73"/>
      <c r="BX22" s="73"/>
      <c r="BY22" s="73"/>
      <c r="BZ22" s="73"/>
      <c r="CA22" s="73"/>
      <c r="CB22" s="73"/>
      <c r="CC22" s="73"/>
    </row>
    <row r="23" spans="2:81" ht="20.100000000000001" customHeight="1" thickBot="1" x14ac:dyDescent="0.3">
      <c r="B23" s="26" t="s">
        <v>63</v>
      </c>
      <c r="C23" s="27">
        <v>0</v>
      </c>
      <c r="D23" s="27">
        <f>SUMIFS('Planilha de Controle'!J:J,'Planilha de Controle'!B:B,TV_60!F$1,'Planilha de Controle'!H:H,TV_60!B23,'Planilha de Controle'!N:N,"Ativo")</f>
        <v>0</v>
      </c>
      <c r="E23" s="27">
        <f t="shared" si="0"/>
        <v>0</v>
      </c>
      <c r="F23" s="30">
        <f t="shared" si="1"/>
        <v>1</v>
      </c>
      <c r="G23" s="60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196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8"/>
      <c r="BK23" s="61"/>
      <c r="BL23" s="62"/>
      <c r="BM23" s="67"/>
      <c r="BN23" s="66"/>
      <c r="BO23" s="45"/>
      <c r="BP23" s="68"/>
      <c r="BQ23" s="71"/>
      <c r="BR23" s="73"/>
      <c r="BS23" s="73"/>
      <c r="BT23" s="73"/>
      <c r="BU23" s="71"/>
      <c r="BV23" s="73"/>
      <c r="BW23" s="73"/>
      <c r="BX23" s="73"/>
      <c r="BY23" s="73"/>
      <c r="BZ23" s="73"/>
      <c r="CA23" s="73"/>
      <c r="CB23" s="73"/>
      <c r="CC23" s="73"/>
    </row>
    <row r="24" spans="2:81" ht="18" customHeight="1" x14ac:dyDescent="0.25">
      <c r="B24" s="26" t="s">
        <v>285</v>
      </c>
      <c r="C24" s="27">
        <v>0</v>
      </c>
      <c r="D24" s="27">
        <f>SUMIFS('Planilha de Controle'!J:J,'Planilha de Controle'!B:B,TV_60!F$1,'Planilha de Controle'!H:H,TV_60!B24,'Planilha de Controle'!N:N,"Ativo")</f>
        <v>0</v>
      </c>
      <c r="E24" s="27">
        <f t="shared" si="0"/>
        <v>0</v>
      </c>
      <c r="F24" s="30">
        <f t="shared" si="1"/>
        <v>1</v>
      </c>
      <c r="G24" s="45"/>
      <c r="H24" s="45"/>
      <c r="I24" s="52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9"/>
      <c r="BK24" s="49"/>
      <c r="BL24" s="49"/>
      <c r="BM24" s="50"/>
      <c r="BN24" s="45"/>
      <c r="BO24" s="45"/>
      <c r="BP24" s="68"/>
      <c r="BQ24" s="71"/>
      <c r="BR24" s="73"/>
      <c r="BS24" s="73"/>
      <c r="BT24" s="73"/>
      <c r="BU24" s="71"/>
      <c r="BV24" s="73"/>
      <c r="BW24" s="73"/>
      <c r="BX24" s="73"/>
      <c r="BY24" s="73"/>
      <c r="BZ24" s="73"/>
      <c r="CA24" s="73"/>
      <c r="CB24" s="73"/>
      <c r="CC24" s="73"/>
    </row>
    <row r="25" spans="2:81" ht="20.100000000000001" customHeight="1" x14ac:dyDescent="0.25">
      <c r="B25" s="28"/>
      <c r="C25" s="29"/>
      <c r="D25" s="29"/>
      <c r="E25" s="29"/>
      <c r="G25" s="45"/>
      <c r="H25" s="199" t="s">
        <v>73</v>
      </c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1"/>
      <c r="T25" s="45"/>
      <c r="U25" s="199" t="s">
        <v>74</v>
      </c>
      <c r="V25" s="200"/>
      <c r="W25" s="201"/>
      <c r="X25" s="45"/>
      <c r="Y25" s="199" t="s">
        <v>75</v>
      </c>
      <c r="Z25" s="200"/>
      <c r="AA25" s="200"/>
      <c r="AB25" s="200"/>
      <c r="AC25" s="200"/>
      <c r="AD25" s="200"/>
      <c r="AE25" s="201"/>
      <c r="AF25" s="45"/>
      <c r="AG25" s="199" t="s">
        <v>76</v>
      </c>
      <c r="AH25" s="200"/>
      <c r="AI25" s="200"/>
      <c r="AJ25" s="201"/>
      <c r="AK25" s="45"/>
      <c r="AL25" s="199" t="s">
        <v>77</v>
      </c>
      <c r="AM25" s="200"/>
      <c r="AN25" s="200"/>
      <c r="AO25" s="200"/>
      <c r="AP25" s="200"/>
      <c r="AQ25" s="201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68"/>
      <c r="BQ25" s="71"/>
      <c r="BR25" s="73"/>
      <c r="BS25" s="73"/>
      <c r="BT25" s="73"/>
      <c r="BU25" s="71"/>
      <c r="BV25" s="73"/>
      <c r="BW25" s="73"/>
      <c r="BX25" s="73"/>
      <c r="BY25" s="73"/>
      <c r="BZ25" s="73"/>
      <c r="CA25" s="73"/>
      <c r="CB25" s="73"/>
      <c r="CC25" s="73"/>
    </row>
    <row r="26" spans="2:81" ht="20.100000000000001" customHeight="1" x14ac:dyDescent="0.25">
      <c r="B26" s="202" t="s">
        <v>71</v>
      </c>
      <c r="C26" s="203"/>
      <c r="D26" s="204"/>
      <c r="E26" s="31">
        <f>SUM(E5:E24)</f>
        <v>0</v>
      </c>
      <c r="BQ26" s="71"/>
      <c r="BR26" s="73"/>
      <c r="BS26" s="73"/>
      <c r="BT26" s="73"/>
      <c r="BU26" s="71"/>
      <c r="BV26" s="73"/>
      <c r="BW26" s="73"/>
      <c r="BX26" s="73"/>
      <c r="BY26" s="73"/>
      <c r="BZ26" s="73"/>
      <c r="CA26" s="73"/>
      <c r="CB26" s="73"/>
      <c r="CC26" s="73"/>
    </row>
    <row r="27" spans="2:81" ht="20.100000000000001" customHeight="1" x14ac:dyDescent="0.25">
      <c r="B27" s="205" t="s">
        <v>428</v>
      </c>
      <c r="C27" s="205"/>
      <c r="D27" s="206">
        <f ca="1">IF('Planilha de Controle'!K2=TRUE,TODAY(),'Planilha de Controle'!I1)</f>
        <v>45899</v>
      </c>
      <c r="E27" s="206"/>
      <c r="BQ27" s="71"/>
      <c r="BR27" s="73"/>
      <c r="BS27" s="73"/>
      <c r="BT27" s="73"/>
      <c r="BU27" s="71"/>
      <c r="BV27" s="73"/>
      <c r="BW27" s="73"/>
      <c r="BX27" s="73"/>
      <c r="BY27" s="73"/>
      <c r="BZ27" s="73"/>
      <c r="CA27" s="73"/>
      <c r="CB27" s="73"/>
      <c r="CC27" s="73"/>
    </row>
    <row r="28" spans="2:81" ht="20.100000000000001" customHeight="1" x14ac:dyDescent="0.3">
      <c r="BQ28" s="71"/>
      <c r="BR28" s="73"/>
      <c r="BS28" s="73"/>
      <c r="BT28" s="73"/>
      <c r="BU28" s="71"/>
      <c r="BV28" s="73"/>
      <c r="BW28" s="73"/>
      <c r="BX28" s="73"/>
      <c r="BY28" s="73"/>
      <c r="BZ28" s="73"/>
      <c r="CA28" s="73"/>
      <c r="CB28" s="73"/>
      <c r="CC28" s="73"/>
    </row>
    <row r="29" spans="2:81" ht="20.100000000000001" customHeight="1" x14ac:dyDescent="0.3">
      <c r="BQ29" s="71"/>
      <c r="BR29" s="73"/>
      <c r="BS29" s="73"/>
      <c r="BT29" s="73"/>
      <c r="BU29" s="71"/>
      <c r="BV29" s="73"/>
      <c r="BW29" s="73"/>
      <c r="BX29" s="73"/>
      <c r="BY29" s="73"/>
      <c r="BZ29" s="73"/>
      <c r="CA29" s="73"/>
      <c r="CB29" s="73"/>
      <c r="CC29" s="73"/>
    </row>
    <row r="30" spans="2:81" ht="20.100000000000001" customHeight="1" x14ac:dyDescent="0.3">
      <c r="BQ30" s="71"/>
      <c r="BR30" s="73"/>
      <c r="BS30" s="73"/>
      <c r="BT30" s="73"/>
      <c r="BU30" s="71"/>
      <c r="BV30" s="73"/>
      <c r="BW30" s="73"/>
      <c r="BX30" s="73"/>
      <c r="BY30" s="73"/>
      <c r="BZ30" s="73"/>
      <c r="CA30" s="73"/>
      <c r="CB30" s="73"/>
      <c r="CC30" s="73"/>
    </row>
    <row r="31" spans="2:81" ht="20.100000000000001" customHeight="1" x14ac:dyDescent="0.3">
      <c r="BQ31" s="71"/>
      <c r="BR31" s="73"/>
      <c r="BS31" s="73"/>
      <c r="BT31" s="73"/>
      <c r="BU31" s="71"/>
      <c r="BV31" s="73"/>
      <c r="BW31" s="73"/>
      <c r="BX31" s="73"/>
      <c r="BY31" s="73"/>
      <c r="BZ31" s="73"/>
      <c r="CA31" s="73"/>
      <c r="CB31" s="73"/>
      <c r="CC31" s="73"/>
    </row>
    <row r="32" spans="2:81" ht="20.100000000000001" customHeight="1" x14ac:dyDescent="0.3">
      <c r="BQ32" s="71"/>
      <c r="BR32" s="73"/>
      <c r="BS32" s="73"/>
      <c r="BT32" s="73"/>
      <c r="BU32" s="71"/>
      <c r="BV32" s="73"/>
      <c r="BW32" s="73"/>
      <c r="BX32" s="73"/>
      <c r="BY32" s="73"/>
      <c r="BZ32" s="73"/>
      <c r="CA32" s="73"/>
      <c r="CB32" s="73"/>
      <c r="CC32" s="73"/>
    </row>
    <row r="33" spans="69:81" ht="20.100000000000001" customHeight="1" x14ac:dyDescent="0.3">
      <c r="BQ33" s="71"/>
      <c r="BR33" s="73"/>
      <c r="BS33" s="73"/>
      <c r="BT33" s="73"/>
      <c r="BU33" s="71"/>
      <c r="BV33" s="73"/>
      <c r="BW33" s="73"/>
      <c r="BX33" s="73"/>
      <c r="BY33" s="73"/>
      <c r="BZ33" s="73"/>
      <c r="CA33" s="73"/>
      <c r="CB33" s="73"/>
      <c r="CC33" s="73"/>
    </row>
    <row r="34" spans="69:81" ht="20.100000000000001" customHeight="1" x14ac:dyDescent="0.3">
      <c r="BQ34" s="71"/>
      <c r="BR34" s="73"/>
      <c r="BS34" s="73"/>
      <c r="BT34" s="73"/>
      <c r="BU34" s="71"/>
      <c r="BV34" s="73"/>
      <c r="BW34" s="73"/>
      <c r="BX34" s="73"/>
      <c r="BY34" s="73"/>
      <c r="BZ34" s="73"/>
      <c r="CA34" s="73"/>
      <c r="CB34" s="73"/>
      <c r="CC34" s="73"/>
    </row>
    <row r="35" spans="69:81" ht="20.100000000000001" customHeight="1" x14ac:dyDescent="0.3">
      <c r="BQ35" s="71"/>
      <c r="BR35" s="73"/>
      <c r="BS35" s="73"/>
      <c r="BT35" s="73"/>
      <c r="BU35" s="71"/>
      <c r="BV35" s="73"/>
      <c r="BW35" s="73"/>
      <c r="BX35" s="73"/>
      <c r="BY35" s="73"/>
      <c r="BZ35" s="73"/>
      <c r="CA35" s="73"/>
      <c r="CB35" s="73"/>
      <c r="CC35" s="73"/>
    </row>
    <row r="36" spans="69:81" ht="20.100000000000001" customHeight="1" x14ac:dyDescent="0.3">
      <c r="BQ36" s="71"/>
      <c r="BR36" s="73"/>
      <c r="BS36" s="73"/>
      <c r="BT36" s="73"/>
      <c r="BU36" s="71"/>
      <c r="BV36" s="73"/>
      <c r="BW36" s="73"/>
      <c r="BX36" s="73"/>
      <c r="BY36" s="73"/>
      <c r="BZ36" s="73"/>
      <c r="CA36" s="73"/>
      <c r="CB36" s="73"/>
      <c r="CC36" s="73"/>
    </row>
    <row r="37" spans="69:81" ht="20.100000000000001" customHeight="1" x14ac:dyDescent="0.3">
      <c r="BQ37" s="71"/>
      <c r="BR37" s="73"/>
      <c r="BS37" s="73"/>
      <c r="BT37" s="73"/>
      <c r="BU37" s="71"/>
      <c r="BV37" s="73"/>
      <c r="BW37" s="73"/>
      <c r="BX37" s="73"/>
      <c r="BY37" s="73"/>
      <c r="BZ37" s="73"/>
      <c r="CA37" s="73"/>
      <c r="CB37" s="73"/>
      <c r="CC37" s="73"/>
    </row>
    <row r="38" spans="69:81" ht="20.100000000000001" customHeight="1" x14ac:dyDescent="0.3">
      <c r="BQ38" s="71"/>
      <c r="BR38" s="73"/>
      <c r="BS38" s="73"/>
      <c r="BT38" s="73"/>
      <c r="BU38" s="71"/>
      <c r="BV38" s="73"/>
      <c r="BW38" s="73"/>
      <c r="BX38" s="73"/>
      <c r="BY38" s="73"/>
      <c r="BZ38" s="73"/>
      <c r="CA38" s="73"/>
      <c r="CB38" s="73"/>
      <c r="CC38" s="73"/>
    </row>
    <row r="39" spans="69:81" ht="20.100000000000001" customHeight="1" x14ac:dyDescent="0.3">
      <c r="BQ39" s="71"/>
      <c r="BR39" s="73"/>
      <c r="BS39" s="73"/>
      <c r="BT39" s="73"/>
      <c r="BU39" s="71"/>
      <c r="BV39" s="73"/>
      <c r="BW39" s="73"/>
      <c r="BX39" s="73"/>
      <c r="BY39" s="73"/>
      <c r="BZ39" s="73"/>
      <c r="CA39" s="73"/>
      <c r="CB39" s="73"/>
      <c r="CC39" s="73"/>
    </row>
    <row r="40" spans="69:81" ht="20.100000000000001" customHeight="1" x14ac:dyDescent="0.3">
      <c r="BQ40" s="71"/>
      <c r="BR40" s="73"/>
      <c r="BS40" s="73"/>
      <c r="BT40" s="73"/>
      <c r="BU40" s="71"/>
      <c r="BV40" s="73"/>
      <c r="BW40" s="73"/>
      <c r="BX40" s="73"/>
      <c r="BY40" s="73"/>
      <c r="BZ40" s="73"/>
      <c r="CA40" s="73"/>
      <c r="CB40" s="73"/>
      <c r="CC40" s="73"/>
    </row>
    <row r="41" spans="69:81" ht="20.100000000000001" customHeight="1" x14ac:dyDescent="0.3">
      <c r="BQ41" s="71"/>
      <c r="BR41" s="73"/>
      <c r="BS41" s="73"/>
      <c r="BT41" s="73"/>
      <c r="BU41" s="71"/>
      <c r="BV41" s="73"/>
      <c r="BW41" s="73"/>
      <c r="BX41" s="73"/>
      <c r="BY41" s="73"/>
      <c r="BZ41" s="73"/>
      <c r="CA41" s="73"/>
      <c r="CB41" s="73"/>
      <c r="CC41" s="73"/>
    </row>
    <row r="42" spans="69:81" ht="20.100000000000001" customHeight="1" x14ac:dyDescent="0.3">
      <c r="BQ42" s="71"/>
      <c r="BR42" s="73"/>
      <c r="BS42" s="73"/>
      <c r="BT42" s="73"/>
      <c r="BU42" s="71"/>
      <c r="BV42" s="73"/>
      <c r="BW42" s="73"/>
      <c r="BX42" s="73"/>
      <c r="BY42" s="73"/>
      <c r="BZ42" s="73"/>
      <c r="CA42" s="73"/>
      <c r="CB42" s="73"/>
      <c r="CC42" s="73"/>
    </row>
    <row r="43" spans="69:81" ht="20.100000000000001" customHeight="1" x14ac:dyDescent="0.3">
      <c r="BQ43" s="71"/>
      <c r="BR43" s="73"/>
      <c r="BS43" s="73"/>
      <c r="BT43" s="73"/>
      <c r="BU43" s="71"/>
      <c r="BV43" s="73"/>
      <c r="BW43" s="73"/>
      <c r="BX43" s="73"/>
      <c r="BY43" s="73"/>
      <c r="BZ43" s="73"/>
      <c r="CA43" s="73"/>
      <c r="CB43" s="73"/>
      <c r="CC43" s="73"/>
    </row>
    <row r="44" spans="69:81" ht="20.100000000000001" customHeight="1" x14ac:dyDescent="0.3">
      <c r="BQ44" s="71"/>
      <c r="BR44" s="73"/>
      <c r="BS44" s="73"/>
      <c r="BT44" s="73"/>
      <c r="BU44" s="71"/>
      <c r="BV44" s="73"/>
      <c r="BW44" s="73"/>
      <c r="BX44" s="73"/>
      <c r="BY44" s="73"/>
      <c r="BZ44" s="73"/>
      <c r="CA44" s="73"/>
      <c r="CB44" s="73"/>
      <c r="CC44" s="73"/>
    </row>
    <row r="45" spans="69:81" ht="20.100000000000001" customHeight="1" x14ac:dyDescent="0.3">
      <c r="BQ45" s="71"/>
      <c r="BR45" s="73"/>
      <c r="BS45" s="73"/>
      <c r="BT45" s="73"/>
      <c r="BU45" s="71"/>
      <c r="BV45" s="73"/>
      <c r="BW45" s="73"/>
      <c r="BX45" s="73"/>
      <c r="BY45" s="73"/>
      <c r="BZ45" s="73"/>
      <c r="CA45" s="73"/>
      <c r="CB45" s="73"/>
      <c r="CC45" s="73"/>
    </row>
    <row r="46" spans="69:81" ht="20.100000000000001" customHeight="1" x14ac:dyDescent="0.3">
      <c r="BQ46" s="71"/>
      <c r="BR46" s="73"/>
      <c r="BS46" s="73"/>
      <c r="BT46" s="73"/>
      <c r="BU46" s="71"/>
      <c r="BV46" s="73"/>
      <c r="BW46" s="73"/>
      <c r="BX46" s="73"/>
      <c r="BY46" s="73"/>
      <c r="BZ46" s="73"/>
      <c r="CA46" s="73"/>
      <c r="CB46" s="73"/>
      <c r="CC46" s="73"/>
    </row>
    <row r="47" spans="69:81" ht="20.100000000000001" customHeight="1" x14ac:dyDescent="0.3">
      <c r="BQ47" s="71"/>
      <c r="BR47" s="73"/>
      <c r="BS47" s="73"/>
      <c r="BT47" s="73"/>
      <c r="BU47" s="71"/>
      <c r="BV47" s="73"/>
      <c r="BW47" s="73"/>
      <c r="BX47" s="73"/>
      <c r="BY47" s="73"/>
      <c r="BZ47" s="73"/>
      <c r="CA47" s="73"/>
      <c r="CB47" s="73"/>
      <c r="CC47" s="73"/>
    </row>
    <row r="48" spans="69:81" ht="20.100000000000001" customHeight="1" x14ac:dyDescent="0.3">
      <c r="BQ48" s="71"/>
      <c r="BR48" s="73"/>
      <c r="BS48" s="73"/>
      <c r="BT48" s="73"/>
      <c r="BU48" s="71"/>
      <c r="BV48" s="73"/>
      <c r="BW48" s="73"/>
      <c r="BX48" s="73"/>
      <c r="BY48" s="73"/>
      <c r="BZ48" s="73"/>
      <c r="CA48" s="73"/>
      <c r="CB48" s="73"/>
      <c r="CC48" s="73"/>
    </row>
    <row r="49" spans="69:81" ht="20.100000000000001" customHeight="1" x14ac:dyDescent="0.3">
      <c r="BQ49" s="71"/>
      <c r="BR49" s="73"/>
      <c r="BS49" s="73"/>
      <c r="BT49" s="73"/>
      <c r="BU49" s="71"/>
      <c r="BV49" s="73"/>
      <c r="BW49" s="73"/>
      <c r="BX49" s="73"/>
      <c r="BY49" s="73"/>
      <c r="BZ49" s="73"/>
      <c r="CA49" s="73"/>
      <c r="CB49" s="73"/>
      <c r="CC49" s="73"/>
    </row>
    <row r="50" spans="69:81" ht="20.100000000000001" customHeight="1" x14ac:dyDescent="0.3">
      <c r="BQ50" s="71"/>
      <c r="BR50" s="73"/>
      <c r="BS50" s="73"/>
      <c r="BT50" s="73"/>
      <c r="BU50" s="71"/>
      <c r="BV50" s="73"/>
      <c r="BW50" s="73"/>
      <c r="BX50" s="73"/>
      <c r="BY50" s="73"/>
      <c r="BZ50" s="73"/>
      <c r="CA50" s="73"/>
      <c r="CB50" s="73"/>
      <c r="CC50" s="73"/>
    </row>
    <row r="51" spans="69:81" ht="20.100000000000001" customHeight="1" x14ac:dyDescent="0.3">
      <c r="BQ51" s="71"/>
      <c r="BR51" s="73"/>
      <c r="BS51" s="73"/>
      <c r="BT51" s="73"/>
      <c r="BU51" s="71"/>
      <c r="BV51" s="73"/>
      <c r="BW51" s="73"/>
      <c r="BX51" s="73"/>
      <c r="BY51" s="73"/>
      <c r="BZ51" s="73"/>
      <c r="CA51" s="73"/>
      <c r="CB51" s="73"/>
      <c r="CC51" s="73"/>
    </row>
    <row r="52" spans="69:81" ht="20.100000000000001" customHeight="1" x14ac:dyDescent="0.3">
      <c r="BQ52" s="71"/>
      <c r="BR52" s="73"/>
      <c r="BS52" s="73"/>
      <c r="BT52" s="73"/>
      <c r="BU52" s="71"/>
      <c r="BV52" s="73"/>
      <c r="BW52" s="73"/>
      <c r="BX52" s="73"/>
      <c r="BY52" s="73"/>
      <c r="BZ52" s="73"/>
      <c r="CA52" s="73"/>
      <c r="CB52" s="73"/>
      <c r="CC52" s="73"/>
    </row>
    <row r="53" spans="69:81" ht="20.100000000000001" customHeight="1" x14ac:dyDescent="0.3">
      <c r="BQ53" s="71"/>
      <c r="BR53" s="73"/>
      <c r="BS53" s="73"/>
      <c r="BT53" s="73"/>
      <c r="BU53" s="71"/>
      <c r="BV53" s="73"/>
      <c r="BW53" s="73"/>
      <c r="BX53" s="73"/>
      <c r="BY53" s="73"/>
      <c r="BZ53" s="73"/>
      <c r="CA53" s="73"/>
      <c r="CB53" s="73"/>
      <c r="CC53" s="73"/>
    </row>
    <row r="54" spans="69:81" ht="20.100000000000001" customHeight="1" x14ac:dyDescent="0.3">
      <c r="BQ54" s="71"/>
      <c r="BR54" s="73"/>
      <c r="BS54" s="73"/>
      <c r="BT54" s="73"/>
      <c r="BU54" s="71"/>
      <c r="BV54" s="73"/>
      <c r="BW54" s="73"/>
      <c r="BX54" s="73"/>
      <c r="BY54" s="73"/>
      <c r="BZ54" s="73"/>
      <c r="CA54" s="73"/>
      <c r="CB54" s="73"/>
      <c r="CC54" s="73"/>
    </row>
    <row r="55" spans="69:81" ht="20.100000000000001" customHeight="1" x14ac:dyDescent="0.3">
      <c r="BQ55" s="71"/>
      <c r="BR55" s="73"/>
      <c r="BS55" s="73"/>
      <c r="BT55" s="73"/>
      <c r="BU55" s="71"/>
      <c r="BV55" s="73"/>
      <c r="BW55" s="73"/>
      <c r="BX55" s="73"/>
      <c r="BY55" s="73"/>
      <c r="BZ55" s="73"/>
      <c r="CA55" s="73"/>
      <c r="CB55" s="73"/>
      <c r="CC55" s="73"/>
    </row>
    <row r="56" spans="69:81" ht="20.100000000000001" customHeight="1" x14ac:dyDescent="0.3">
      <c r="BQ56" s="71"/>
      <c r="BR56" s="73"/>
      <c r="BS56" s="73"/>
      <c r="BT56" s="73"/>
      <c r="BU56" s="71"/>
      <c r="BV56" s="73"/>
      <c r="BW56" s="73"/>
      <c r="BX56" s="73"/>
      <c r="BY56" s="73"/>
      <c r="BZ56" s="73"/>
      <c r="CA56" s="73"/>
      <c r="CB56" s="73"/>
      <c r="CC56" s="73"/>
    </row>
    <row r="57" spans="69:81" ht="20.100000000000001" customHeight="1" x14ac:dyDescent="0.3">
      <c r="BQ57" s="71"/>
      <c r="BR57" s="73"/>
      <c r="BS57" s="73"/>
      <c r="BT57" s="73"/>
      <c r="BU57" s="71"/>
      <c r="BV57" s="73"/>
      <c r="BW57" s="73"/>
      <c r="BX57" s="73"/>
      <c r="BY57" s="73"/>
      <c r="BZ57" s="73"/>
      <c r="CA57" s="73"/>
      <c r="CB57" s="73"/>
      <c r="CC57" s="73"/>
    </row>
    <row r="58" spans="69:81" ht="20.100000000000001" customHeight="1" x14ac:dyDescent="0.3">
      <c r="BQ58" s="71"/>
      <c r="BR58" s="73"/>
      <c r="BS58" s="73"/>
      <c r="BT58" s="73"/>
      <c r="BU58" s="71"/>
      <c r="BV58" s="73"/>
      <c r="BW58" s="73"/>
      <c r="BX58" s="73"/>
      <c r="BY58" s="73"/>
      <c r="BZ58" s="73"/>
      <c r="CA58" s="73"/>
      <c r="CB58" s="73"/>
      <c r="CC58" s="73"/>
    </row>
    <row r="59" spans="69:81" ht="20.100000000000001" customHeight="1" x14ac:dyDescent="0.3">
      <c r="BQ59" s="71"/>
      <c r="BR59" s="73"/>
      <c r="BS59" s="73"/>
      <c r="BT59" s="73"/>
      <c r="BU59" s="71"/>
      <c r="BV59" s="73"/>
      <c r="BW59" s="73"/>
      <c r="BX59" s="73"/>
      <c r="BY59" s="73"/>
      <c r="BZ59" s="73"/>
      <c r="CA59" s="73"/>
      <c r="CB59" s="73"/>
      <c r="CC59" s="73"/>
    </row>
    <row r="60" spans="69:81" ht="20.100000000000001" customHeight="1" x14ac:dyDescent="0.3">
      <c r="BQ60" s="71"/>
      <c r="BR60" s="73"/>
      <c r="BS60" s="73"/>
      <c r="BT60" s="73"/>
      <c r="BU60" s="71"/>
      <c r="BV60" s="73"/>
      <c r="BW60" s="73"/>
      <c r="BX60" s="73"/>
      <c r="BY60" s="73"/>
      <c r="BZ60" s="73"/>
      <c r="CA60" s="73"/>
      <c r="CB60" s="73"/>
      <c r="CC60" s="73"/>
    </row>
    <row r="61" spans="69:81" ht="20.100000000000001" customHeight="1" x14ac:dyDescent="0.3">
      <c r="BQ61" s="71"/>
      <c r="BR61" s="73"/>
      <c r="BS61" s="73"/>
      <c r="BT61" s="73"/>
      <c r="BU61" s="71"/>
      <c r="BV61" s="73"/>
      <c r="BW61" s="73"/>
      <c r="BX61" s="73"/>
      <c r="BY61" s="73"/>
      <c r="BZ61" s="73"/>
      <c r="CA61" s="73"/>
      <c r="CB61" s="73"/>
      <c r="CC61" s="73"/>
    </row>
    <row r="62" spans="69:81" ht="20.100000000000001" customHeight="1" x14ac:dyDescent="0.3">
      <c r="BQ62" s="71"/>
      <c r="BR62" s="73"/>
      <c r="BS62" s="73"/>
      <c r="BT62" s="73"/>
      <c r="BU62" s="71"/>
      <c r="BV62" s="73"/>
      <c r="BW62" s="73"/>
      <c r="BX62" s="73"/>
      <c r="BY62" s="73"/>
      <c r="BZ62" s="73"/>
      <c r="CA62" s="73"/>
      <c r="CB62" s="73"/>
      <c r="CC62" s="73"/>
    </row>
    <row r="63" spans="69:81" ht="20.100000000000001" customHeight="1" x14ac:dyDescent="0.3">
      <c r="BQ63" s="71"/>
      <c r="BR63" s="73"/>
      <c r="BS63" s="73"/>
      <c r="BT63" s="73"/>
      <c r="BU63" s="71"/>
      <c r="BV63" s="73"/>
      <c r="BW63" s="73"/>
      <c r="BX63" s="73"/>
      <c r="BY63" s="73"/>
      <c r="BZ63" s="73"/>
      <c r="CA63" s="73"/>
      <c r="CB63" s="73"/>
      <c r="CC63" s="73"/>
    </row>
    <row r="64" spans="69:81" ht="20.100000000000001" customHeight="1" x14ac:dyDescent="0.3">
      <c r="BQ64" s="71"/>
      <c r="BR64" s="73"/>
      <c r="BS64" s="73"/>
      <c r="BT64" s="73"/>
      <c r="BU64" s="71"/>
      <c r="BV64" s="73"/>
      <c r="BW64" s="73"/>
      <c r="BX64" s="73"/>
      <c r="BY64" s="73"/>
      <c r="BZ64" s="73"/>
      <c r="CA64" s="73"/>
      <c r="CB64" s="73"/>
      <c r="CC64" s="73"/>
    </row>
    <row r="65" spans="69:81" ht="20.100000000000001" customHeight="1" x14ac:dyDescent="0.3">
      <c r="BQ65" s="71"/>
      <c r="BR65" s="73"/>
      <c r="BS65" s="73"/>
      <c r="BT65" s="73"/>
      <c r="BU65" s="71"/>
      <c r="BV65" s="73"/>
      <c r="BW65" s="73"/>
      <c r="BX65" s="73"/>
      <c r="BY65" s="73"/>
      <c r="BZ65" s="73"/>
      <c r="CA65" s="73"/>
      <c r="CB65" s="73"/>
      <c r="CC65" s="73"/>
    </row>
    <row r="66" spans="69:81" ht="20.100000000000001" customHeight="1" x14ac:dyDescent="0.3">
      <c r="BQ66" s="71"/>
      <c r="BR66" s="73"/>
      <c r="BS66" s="73"/>
      <c r="BT66" s="73"/>
      <c r="BU66" s="71"/>
      <c r="BV66" s="73"/>
      <c r="BW66" s="73"/>
      <c r="BX66" s="73"/>
      <c r="BY66" s="73"/>
      <c r="BZ66" s="73"/>
      <c r="CA66" s="73"/>
      <c r="CB66" s="73"/>
      <c r="CC66" s="73"/>
    </row>
    <row r="67" spans="69:81" ht="20.100000000000001" customHeight="1" x14ac:dyDescent="0.3">
      <c r="BQ67" s="71"/>
      <c r="BR67" s="73"/>
      <c r="BS67" s="73"/>
      <c r="BT67" s="73"/>
      <c r="BU67" s="71"/>
      <c r="BV67" s="73"/>
      <c r="BW67" s="73"/>
      <c r="BX67" s="73"/>
      <c r="BY67" s="73"/>
      <c r="BZ67" s="73"/>
      <c r="CA67" s="73"/>
      <c r="CB67" s="73"/>
      <c r="CC67" s="73"/>
    </row>
    <row r="68" spans="69:81" ht="20.100000000000001" customHeight="1" x14ac:dyDescent="0.3">
      <c r="BQ68" s="71"/>
      <c r="BR68" s="73"/>
      <c r="BS68" s="73"/>
      <c r="BT68" s="73"/>
      <c r="BU68" s="71"/>
      <c r="BV68" s="73"/>
      <c r="BW68" s="73"/>
      <c r="BX68" s="73"/>
      <c r="BY68" s="73"/>
      <c r="BZ68" s="73"/>
      <c r="CA68" s="73"/>
      <c r="CB68" s="73"/>
      <c r="CC68" s="73"/>
    </row>
    <row r="69" spans="69:81" ht="20.100000000000001" customHeight="1" x14ac:dyDescent="0.3">
      <c r="BQ69" s="71"/>
      <c r="BR69" s="73"/>
      <c r="BS69" s="73"/>
      <c r="BT69" s="73"/>
      <c r="BU69" s="71"/>
      <c r="BV69" s="73"/>
      <c r="BW69" s="73"/>
      <c r="BX69" s="73"/>
      <c r="BY69" s="73"/>
      <c r="BZ69" s="73"/>
      <c r="CA69" s="73"/>
      <c r="CB69" s="73"/>
      <c r="CC69" s="73"/>
    </row>
    <row r="70" spans="69:81" ht="20.100000000000001" customHeight="1" x14ac:dyDescent="0.3">
      <c r="BQ70" s="71"/>
      <c r="BR70" s="73"/>
      <c r="BS70" s="73"/>
      <c r="BT70" s="73"/>
      <c r="BU70" s="71"/>
      <c r="BV70" s="73"/>
      <c r="BW70" s="73"/>
      <c r="BX70" s="73"/>
      <c r="BY70" s="73"/>
      <c r="BZ70" s="73"/>
      <c r="CA70" s="73"/>
      <c r="CB70" s="73"/>
      <c r="CC70" s="73"/>
    </row>
    <row r="71" spans="69:81" ht="20.100000000000001" customHeight="1" x14ac:dyDescent="0.3">
      <c r="BQ71" s="71"/>
      <c r="BR71" s="73"/>
      <c r="BS71" s="73"/>
      <c r="BT71" s="73"/>
      <c r="BU71" s="71"/>
      <c r="BV71" s="73"/>
      <c r="BW71" s="73"/>
      <c r="BX71" s="73"/>
      <c r="BY71" s="73"/>
      <c r="BZ71" s="73"/>
      <c r="CA71" s="73"/>
      <c r="CB71" s="73"/>
      <c r="CC71" s="73"/>
    </row>
    <row r="72" spans="69:81" ht="20.100000000000001" customHeight="1" x14ac:dyDescent="0.3">
      <c r="BQ72" s="71"/>
      <c r="BR72" s="73"/>
      <c r="BS72" s="73"/>
      <c r="BT72" s="73"/>
      <c r="BU72" s="71"/>
      <c r="BV72" s="73"/>
      <c r="BW72" s="73"/>
      <c r="BX72" s="73"/>
      <c r="BY72" s="73"/>
      <c r="BZ72" s="73"/>
      <c r="CA72" s="73"/>
      <c r="CB72" s="73"/>
      <c r="CC72" s="73"/>
    </row>
    <row r="73" spans="69:81" ht="20.100000000000001" customHeight="1" x14ac:dyDescent="0.3">
      <c r="BQ73" s="71"/>
      <c r="BR73" s="73"/>
      <c r="BS73" s="73"/>
      <c r="BT73" s="73"/>
      <c r="BU73" s="71"/>
      <c r="BV73" s="73"/>
      <c r="BW73" s="73"/>
      <c r="BX73" s="73"/>
      <c r="BY73" s="73"/>
      <c r="BZ73" s="73"/>
      <c r="CA73" s="73"/>
      <c r="CB73" s="73"/>
      <c r="CC73" s="73"/>
    </row>
    <row r="74" spans="69:81" ht="20.100000000000001" customHeight="1" x14ac:dyDescent="0.3">
      <c r="BQ74" s="71"/>
      <c r="BR74" s="73"/>
      <c r="BS74" s="73"/>
      <c r="BT74" s="73"/>
      <c r="BU74" s="71"/>
      <c r="BV74" s="73"/>
      <c r="BW74" s="73"/>
      <c r="BX74" s="73"/>
      <c r="BY74" s="73"/>
      <c r="BZ74" s="73"/>
      <c r="CA74" s="73"/>
      <c r="CB74" s="73"/>
      <c r="CC74" s="73"/>
    </row>
    <row r="75" spans="69:81" ht="20.100000000000001" customHeight="1" x14ac:dyDescent="0.3">
      <c r="BQ75" s="71"/>
      <c r="BR75" s="73"/>
      <c r="BS75" s="73"/>
      <c r="BT75" s="73"/>
      <c r="BU75" s="71"/>
      <c r="BV75" s="73"/>
      <c r="BW75" s="73"/>
      <c r="BX75" s="73"/>
      <c r="BY75" s="73"/>
      <c r="BZ75" s="73"/>
      <c r="CA75" s="73"/>
      <c r="CB75" s="73"/>
      <c r="CC75" s="73"/>
    </row>
    <row r="76" spans="69:81" ht="20.100000000000001" customHeight="1" x14ac:dyDescent="0.3">
      <c r="BQ76" s="71"/>
      <c r="BR76" s="73"/>
      <c r="BS76" s="73"/>
      <c r="BT76" s="73"/>
      <c r="BU76" s="71"/>
      <c r="BV76" s="73"/>
      <c r="BW76" s="73"/>
      <c r="BX76" s="73"/>
      <c r="BY76" s="73"/>
      <c r="BZ76" s="73"/>
      <c r="CA76" s="73"/>
      <c r="CB76" s="73"/>
      <c r="CC76" s="73"/>
    </row>
    <row r="77" spans="69:81" ht="20.100000000000001" customHeight="1" x14ac:dyDescent="0.3">
      <c r="BQ77" s="71"/>
      <c r="BR77" s="73"/>
      <c r="BS77" s="73"/>
      <c r="BT77" s="73"/>
      <c r="BU77" s="71"/>
      <c r="BV77" s="73"/>
      <c r="BW77" s="73"/>
      <c r="BX77" s="73"/>
      <c r="BY77" s="73"/>
      <c r="BZ77" s="73"/>
      <c r="CA77" s="73"/>
      <c r="CB77" s="73"/>
      <c r="CC77" s="73"/>
    </row>
    <row r="78" spans="69:81" ht="20.100000000000001" customHeight="1" x14ac:dyDescent="0.3">
      <c r="BQ78" s="71"/>
      <c r="BR78" s="73"/>
      <c r="BS78" s="73"/>
      <c r="BT78" s="73"/>
      <c r="BU78" s="71"/>
      <c r="BV78" s="73"/>
      <c r="BW78" s="73"/>
      <c r="BX78" s="73"/>
      <c r="BY78" s="73"/>
      <c r="BZ78" s="73"/>
      <c r="CA78" s="73"/>
      <c r="CB78" s="73"/>
      <c r="CC78" s="73"/>
    </row>
    <row r="79" spans="69:81" ht="20.100000000000001" customHeight="1" x14ac:dyDescent="0.3">
      <c r="BQ79" s="71"/>
      <c r="BR79" s="73"/>
      <c r="BS79" s="73"/>
      <c r="BT79" s="73"/>
      <c r="BU79" s="71"/>
      <c r="BV79" s="73"/>
      <c r="BW79" s="73"/>
      <c r="BX79" s="73"/>
      <c r="BY79" s="73"/>
      <c r="BZ79" s="73"/>
      <c r="CA79" s="73"/>
      <c r="CB79" s="73"/>
      <c r="CC79" s="73"/>
    </row>
    <row r="80" spans="69:81" ht="20.100000000000001" customHeight="1" x14ac:dyDescent="0.3">
      <c r="BQ80" s="71"/>
      <c r="BR80" s="73"/>
      <c r="BS80" s="73"/>
      <c r="BT80" s="73"/>
      <c r="BU80" s="71"/>
      <c r="BV80" s="73"/>
      <c r="BW80" s="73"/>
      <c r="BX80" s="73"/>
      <c r="BY80" s="73"/>
      <c r="BZ80" s="73"/>
      <c r="CA80" s="73"/>
      <c r="CB80" s="73"/>
      <c r="CC80" s="73"/>
    </row>
    <row r="81" spans="69:81" ht="20.100000000000001" customHeight="1" x14ac:dyDescent="0.3">
      <c r="BQ81" s="71"/>
      <c r="BR81" s="73"/>
      <c r="BS81" s="73"/>
      <c r="BT81" s="73"/>
      <c r="BU81" s="71"/>
      <c r="BV81" s="73"/>
      <c r="BW81" s="73"/>
      <c r="BX81" s="73"/>
      <c r="BY81" s="73"/>
      <c r="BZ81" s="73"/>
      <c r="CA81" s="73"/>
      <c r="CB81" s="73"/>
      <c r="CC81" s="73"/>
    </row>
    <row r="82" spans="69:81" ht="20.100000000000001" customHeight="1" x14ac:dyDescent="0.3">
      <c r="BQ82" s="71"/>
      <c r="BR82" s="73"/>
      <c r="BS82" s="73"/>
      <c r="BT82" s="73"/>
      <c r="BU82" s="71"/>
      <c r="BV82" s="73"/>
      <c r="BW82" s="73"/>
      <c r="BX82" s="73"/>
      <c r="BY82" s="73"/>
      <c r="BZ82" s="73"/>
      <c r="CA82" s="73"/>
      <c r="CB82" s="73"/>
      <c r="CC82" s="73"/>
    </row>
    <row r="83" spans="69:81" ht="20.100000000000001" customHeight="1" x14ac:dyDescent="0.3">
      <c r="BQ83" s="71"/>
      <c r="BR83" s="73"/>
      <c r="BS83" s="73"/>
      <c r="BT83" s="73"/>
      <c r="BU83" s="71"/>
      <c r="BV83" s="73"/>
      <c r="BW83" s="73"/>
      <c r="BX83" s="73"/>
      <c r="BY83" s="73"/>
      <c r="BZ83" s="73"/>
      <c r="CA83" s="73"/>
      <c r="CB83" s="73"/>
      <c r="CC83" s="73"/>
    </row>
    <row r="84" spans="69:81" ht="20.100000000000001" customHeight="1" x14ac:dyDescent="0.3">
      <c r="BQ84" s="71"/>
      <c r="BR84" s="73"/>
      <c r="BS84" s="73"/>
      <c r="BT84" s="73"/>
      <c r="BU84" s="71"/>
      <c r="BV84" s="73"/>
      <c r="BW84" s="73"/>
      <c r="BX84" s="73"/>
      <c r="BY84" s="73"/>
      <c r="BZ84" s="73"/>
      <c r="CA84" s="73"/>
      <c r="CB84" s="73"/>
      <c r="CC84" s="73"/>
    </row>
    <row r="85" spans="69:81" ht="20.100000000000001" customHeight="1" x14ac:dyDescent="0.3">
      <c r="BQ85" s="71"/>
      <c r="BR85" s="73"/>
      <c r="BS85" s="73"/>
      <c r="BT85" s="73"/>
      <c r="BU85" s="71"/>
      <c r="BV85" s="73"/>
      <c r="BW85" s="73"/>
      <c r="BX85" s="73"/>
      <c r="BY85" s="73"/>
      <c r="BZ85" s="73"/>
      <c r="CA85" s="73"/>
      <c r="CB85" s="73"/>
      <c r="CC85" s="73"/>
    </row>
    <row r="86" spans="69:81" ht="20.100000000000001" customHeight="1" x14ac:dyDescent="0.3">
      <c r="BQ86" s="71"/>
      <c r="BR86" s="73"/>
      <c r="BS86" s="73"/>
      <c r="BT86" s="73"/>
      <c r="BU86" s="71"/>
      <c r="BV86" s="73"/>
      <c r="BW86" s="73"/>
      <c r="BX86" s="73"/>
      <c r="BY86" s="73"/>
      <c r="BZ86" s="73"/>
      <c r="CA86" s="73"/>
      <c r="CB86" s="73"/>
      <c r="CC86" s="73"/>
    </row>
    <row r="87" spans="69:81" ht="20.100000000000001" customHeight="1" x14ac:dyDescent="0.3">
      <c r="BQ87" s="71"/>
      <c r="BR87" s="73"/>
      <c r="BS87" s="73"/>
      <c r="BT87" s="73"/>
      <c r="BU87" s="71"/>
      <c r="BV87" s="73"/>
      <c r="BW87" s="73"/>
      <c r="BX87" s="73"/>
      <c r="BY87" s="73"/>
      <c r="BZ87" s="73"/>
      <c r="CA87" s="73"/>
      <c r="CB87" s="73"/>
      <c r="CC87" s="73"/>
    </row>
    <row r="88" spans="69:81" ht="20.100000000000001" customHeight="1" x14ac:dyDescent="0.3">
      <c r="BQ88" s="71"/>
      <c r="BR88" s="73"/>
      <c r="BS88" s="73"/>
      <c r="BT88" s="73"/>
      <c r="BU88" s="71"/>
      <c r="BV88" s="73"/>
      <c r="BW88" s="73"/>
      <c r="BX88" s="73"/>
      <c r="BY88" s="73"/>
      <c r="BZ88" s="73"/>
      <c r="CA88" s="73"/>
      <c r="CB88" s="73"/>
      <c r="CC88" s="73"/>
    </row>
    <row r="89" spans="69:81" ht="20.100000000000001" customHeight="1" x14ac:dyDescent="0.3">
      <c r="BQ89" s="71"/>
      <c r="BR89" s="73"/>
      <c r="BS89" s="73"/>
      <c r="BT89" s="73"/>
      <c r="BU89" s="71"/>
      <c r="BV89" s="73"/>
      <c r="BW89" s="73"/>
      <c r="BX89" s="73"/>
      <c r="BY89" s="73"/>
      <c r="BZ89" s="73"/>
      <c r="CA89" s="73"/>
      <c r="CB89" s="73"/>
      <c r="CC89" s="73"/>
    </row>
    <row r="90" spans="69:81" ht="20.100000000000001" customHeight="1" x14ac:dyDescent="0.3">
      <c r="BQ90" s="71"/>
      <c r="BR90" s="73"/>
      <c r="BS90" s="73"/>
      <c r="BT90" s="73"/>
      <c r="BU90" s="71"/>
      <c r="BV90" s="73"/>
      <c r="BW90" s="73"/>
      <c r="BX90" s="73"/>
      <c r="BY90" s="73"/>
      <c r="BZ90" s="73"/>
      <c r="CA90" s="73"/>
      <c r="CB90" s="73"/>
      <c r="CC90" s="73"/>
    </row>
    <row r="91" spans="69:81" ht="20.100000000000001" customHeight="1" x14ac:dyDescent="0.3">
      <c r="BQ91" s="71"/>
      <c r="BR91" s="73"/>
      <c r="BS91" s="73"/>
      <c r="BT91" s="73"/>
      <c r="BU91" s="71"/>
      <c r="BV91" s="73"/>
      <c r="BW91" s="73"/>
      <c r="BX91" s="73"/>
      <c r="BY91" s="73"/>
      <c r="BZ91" s="73"/>
      <c r="CA91" s="73"/>
      <c r="CB91" s="73"/>
      <c r="CC91" s="73"/>
    </row>
    <row r="92" spans="69:81" ht="20.100000000000001" customHeight="1" x14ac:dyDescent="0.3">
      <c r="BQ92" s="71"/>
      <c r="BR92" s="73"/>
      <c r="BS92" s="73"/>
      <c r="BT92" s="73"/>
      <c r="BU92" s="71"/>
      <c r="BV92" s="73"/>
      <c r="BW92" s="73"/>
      <c r="BX92" s="73"/>
      <c r="BY92" s="73"/>
      <c r="BZ92" s="73"/>
      <c r="CA92" s="73"/>
      <c r="CB92" s="73"/>
      <c r="CC92" s="73"/>
    </row>
    <row r="93" spans="69:81" ht="20.100000000000001" customHeight="1" x14ac:dyDescent="0.3">
      <c r="BQ93" s="71"/>
      <c r="BR93" s="73"/>
      <c r="BS93" s="73"/>
      <c r="BT93" s="73"/>
      <c r="BU93" s="71"/>
      <c r="BV93" s="73"/>
      <c r="BW93" s="73"/>
      <c r="BX93" s="73"/>
      <c r="BY93" s="73"/>
      <c r="BZ93" s="73"/>
      <c r="CA93" s="73"/>
      <c r="CB93" s="73"/>
      <c r="CC93" s="73"/>
    </row>
    <row r="94" spans="69:81" ht="20.100000000000001" customHeight="1" x14ac:dyDescent="0.3">
      <c r="BQ94" s="71"/>
      <c r="BR94" s="73"/>
      <c r="BS94" s="73"/>
      <c r="BT94" s="73"/>
      <c r="BU94" s="71"/>
      <c r="BV94" s="73"/>
      <c r="BW94" s="73"/>
      <c r="BX94" s="73"/>
      <c r="BY94" s="73"/>
      <c r="BZ94" s="73"/>
      <c r="CA94" s="73"/>
      <c r="CB94" s="73"/>
      <c r="CC94" s="73"/>
    </row>
    <row r="95" spans="69:81" ht="20.100000000000001" customHeight="1" x14ac:dyDescent="0.3">
      <c r="BQ95" s="71"/>
      <c r="BR95" s="73"/>
      <c r="BS95" s="73"/>
      <c r="BT95" s="73"/>
      <c r="BU95" s="71"/>
      <c r="BV95" s="73"/>
      <c r="BW95" s="73"/>
      <c r="BX95" s="73"/>
      <c r="BY95" s="73"/>
      <c r="BZ95" s="73"/>
      <c r="CA95" s="73"/>
      <c r="CB95" s="73"/>
      <c r="CC95" s="73"/>
    </row>
    <row r="96" spans="69:81" ht="20.100000000000001" customHeight="1" x14ac:dyDescent="0.3">
      <c r="BQ96" s="71"/>
      <c r="BR96" s="73"/>
      <c r="BS96" s="73"/>
      <c r="BT96" s="73"/>
      <c r="BU96" s="71"/>
      <c r="BV96" s="73"/>
      <c r="BW96" s="73"/>
      <c r="BX96" s="73"/>
      <c r="BY96" s="73"/>
      <c r="BZ96" s="73"/>
      <c r="CA96" s="73"/>
      <c r="CB96" s="73"/>
      <c r="CC96" s="73"/>
    </row>
    <row r="97" spans="69:81" ht="20.100000000000001" customHeight="1" x14ac:dyDescent="0.3">
      <c r="BQ97" s="71"/>
      <c r="BR97" s="73"/>
      <c r="BS97" s="73"/>
      <c r="BT97" s="73"/>
      <c r="BU97" s="71"/>
      <c r="BV97" s="73"/>
      <c r="BW97" s="73"/>
      <c r="BX97" s="73"/>
      <c r="BY97" s="73"/>
      <c r="BZ97" s="73"/>
      <c r="CA97" s="73"/>
      <c r="CB97" s="73"/>
      <c r="CC97" s="73"/>
    </row>
    <row r="98" spans="69:81" ht="20.100000000000001" customHeight="1" x14ac:dyDescent="0.3">
      <c r="BQ98" s="71"/>
      <c r="BR98" s="73"/>
      <c r="BS98" s="73"/>
      <c r="BT98" s="73"/>
      <c r="BU98" s="71"/>
      <c r="BV98" s="73"/>
      <c r="BW98" s="73"/>
      <c r="BX98" s="73"/>
      <c r="BY98" s="73"/>
      <c r="BZ98" s="73"/>
      <c r="CA98" s="73"/>
      <c r="CB98" s="73"/>
      <c r="CC98" s="73"/>
    </row>
    <row r="99" spans="69:81" ht="20.100000000000001" customHeight="1" x14ac:dyDescent="0.3">
      <c r="BQ99" s="71"/>
      <c r="BR99" s="73"/>
      <c r="BS99" s="73"/>
      <c r="BT99" s="73"/>
      <c r="BU99" s="71"/>
      <c r="BV99" s="73"/>
      <c r="BW99" s="73"/>
      <c r="BX99" s="73"/>
      <c r="BY99" s="73"/>
      <c r="BZ99" s="73"/>
      <c r="CA99" s="73"/>
      <c r="CB99" s="73"/>
      <c r="CC99" s="73"/>
    </row>
    <row r="100" spans="69:81" ht="20.100000000000001" customHeight="1" x14ac:dyDescent="0.3">
      <c r="BQ100" s="71"/>
      <c r="BR100" s="73"/>
      <c r="BS100" s="73"/>
      <c r="BT100" s="73"/>
      <c r="BU100" s="71"/>
      <c r="BV100" s="73"/>
      <c r="BW100" s="73"/>
      <c r="BX100" s="73"/>
      <c r="BY100" s="73"/>
      <c r="BZ100" s="73"/>
      <c r="CA100" s="73"/>
      <c r="CB100" s="73"/>
      <c r="CC100" s="73"/>
    </row>
    <row r="101" spans="69:81" ht="20.100000000000001" customHeight="1" x14ac:dyDescent="0.3">
      <c r="BQ101" s="71"/>
      <c r="BR101" s="73"/>
      <c r="BS101" s="73"/>
      <c r="BT101" s="73"/>
      <c r="BU101" s="71"/>
      <c r="BV101" s="73"/>
      <c r="BW101" s="73"/>
      <c r="BX101" s="73"/>
      <c r="BY101" s="73"/>
      <c r="BZ101" s="73"/>
      <c r="CA101" s="73"/>
      <c r="CB101" s="73"/>
      <c r="CC101" s="73"/>
    </row>
    <row r="102" spans="69:81" ht="20.100000000000001" customHeight="1" x14ac:dyDescent="0.3">
      <c r="BQ102" s="71"/>
      <c r="BR102" s="73"/>
      <c r="BS102" s="73"/>
      <c r="BT102" s="73"/>
      <c r="BU102" s="71"/>
      <c r="BV102" s="73"/>
      <c r="BW102" s="73"/>
      <c r="BX102" s="73"/>
      <c r="BY102" s="73"/>
      <c r="BZ102" s="73"/>
      <c r="CA102" s="73"/>
      <c r="CB102" s="73"/>
      <c r="CC102" s="73"/>
    </row>
    <row r="103" spans="69:81" ht="20.100000000000001" customHeight="1" x14ac:dyDescent="0.3">
      <c r="BQ103" s="71"/>
      <c r="BR103" s="73"/>
      <c r="BS103" s="73"/>
      <c r="BT103" s="73"/>
      <c r="BU103" s="71"/>
      <c r="BV103" s="73"/>
      <c r="BW103" s="73"/>
      <c r="BX103" s="73"/>
      <c r="BY103" s="73"/>
      <c r="BZ103" s="73"/>
      <c r="CA103" s="73"/>
      <c r="CB103" s="73"/>
      <c r="CC103" s="73"/>
    </row>
    <row r="104" spans="69:81" ht="20.100000000000001" customHeight="1" x14ac:dyDescent="0.3">
      <c r="BQ104" s="71"/>
      <c r="BR104" s="73"/>
      <c r="BS104" s="73"/>
      <c r="BT104" s="73"/>
      <c r="BU104" s="71"/>
      <c r="BV104" s="73"/>
      <c r="BW104" s="73"/>
      <c r="BX104" s="73"/>
      <c r="BY104" s="73"/>
      <c r="BZ104" s="73"/>
      <c r="CA104" s="73"/>
      <c r="CB104" s="73"/>
      <c r="CC104" s="73"/>
    </row>
    <row r="105" spans="69:81" ht="20.100000000000001" customHeight="1" x14ac:dyDescent="0.3">
      <c r="BQ105" s="71"/>
      <c r="BR105" s="73"/>
      <c r="BS105" s="73"/>
      <c r="BT105" s="73"/>
      <c r="BU105" s="71"/>
      <c r="BV105" s="73"/>
      <c r="BW105" s="73"/>
      <c r="BX105" s="73"/>
      <c r="BY105" s="73"/>
      <c r="BZ105" s="73"/>
      <c r="CA105" s="73"/>
      <c r="CB105" s="73"/>
      <c r="CC105" s="73"/>
    </row>
    <row r="106" spans="69:81" ht="20.100000000000001" customHeight="1" x14ac:dyDescent="0.3">
      <c r="BQ106" s="71"/>
      <c r="BR106" s="73"/>
      <c r="BS106" s="73"/>
      <c r="BT106" s="73"/>
      <c r="BU106" s="71"/>
      <c r="BV106" s="73"/>
      <c r="BW106" s="73"/>
      <c r="BX106" s="73"/>
      <c r="BY106" s="73"/>
      <c r="BZ106" s="73"/>
      <c r="CA106" s="73"/>
      <c r="CB106" s="73"/>
      <c r="CC106" s="73"/>
    </row>
    <row r="107" spans="69:81" ht="20.100000000000001" customHeight="1" x14ac:dyDescent="0.3">
      <c r="BQ107" s="71"/>
      <c r="BR107" s="73"/>
      <c r="BS107" s="73"/>
      <c r="BT107" s="73"/>
      <c r="BU107" s="71"/>
      <c r="BV107" s="73"/>
      <c r="BW107" s="73"/>
      <c r="BX107" s="73"/>
      <c r="BY107" s="73"/>
      <c r="BZ107" s="73"/>
      <c r="CA107" s="73"/>
      <c r="CB107" s="73"/>
      <c r="CC107" s="73"/>
    </row>
    <row r="108" spans="69:81" ht="20.100000000000001" customHeight="1" x14ac:dyDescent="0.3">
      <c r="BQ108" s="71"/>
      <c r="BR108" s="73"/>
      <c r="BS108" s="73"/>
      <c r="BT108" s="73"/>
      <c r="BU108" s="71"/>
      <c r="BV108" s="73"/>
      <c r="BW108" s="73"/>
      <c r="BX108" s="73"/>
      <c r="BY108" s="73"/>
      <c r="BZ108" s="73"/>
      <c r="CA108" s="73"/>
      <c r="CB108" s="73"/>
      <c r="CC108" s="73"/>
    </row>
    <row r="109" spans="69:81" ht="20.100000000000001" customHeight="1" x14ac:dyDescent="0.3">
      <c r="BQ109" s="71"/>
      <c r="BR109" s="73"/>
      <c r="BS109" s="73"/>
      <c r="BT109" s="73"/>
      <c r="BU109" s="71"/>
      <c r="BV109" s="73"/>
      <c r="BW109" s="73"/>
      <c r="BX109" s="73"/>
      <c r="BY109" s="73"/>
      <c r="BZ109" s="73"/>
      <c r="CA109" s="73"/>
      <c r="CB109" s="73"/>
      <c r="CC109" s="73"/>
    </row>
    <row r="110" spans="69:81" ht="20.100000000000001" customHeight="1" x14ac:dyDescent="0.3">
      <c r="BQ110" s="71"/>
      <c r="BR110" s="73"/>
      <c r="BS110" s="73"/>
      <c r="BT110" s="73"/>
      <c r="BU110" s="71"/>
      <c r="BV110" s="73"/>
      <c r="BW110" s="73"/>
      <c r="BX110" s="73"/>
      <c r="BY110" s="73"/>
      <c r="BZ110" s="73"/>
      <c r="CA110" s="73"/>
      <c r="CB110" s="73"/>
      <c r="CC110" s="73"/>
    </row>
    <row r="111" spans="69:81" ht="20.100000000000001" customHeight="1" x14ac:dyDescent="0.3">
      <c r="BQ111" s="71"/>
      <c r="BR111" s="73"/>
      <c r="BS111" s="73"/>
      <c r="BT111" s="73"/>
      <c r="BU111" s="71"/>
      <c r="BV111" s="73"/>
      <c r="BW111" s="73"/>
      <c r="BX111" s="73"/>
      <c r="BY111" s="73"/>
      <c r="BZ111" s="73"/>
      <c r="CA111" s="73"/>
      <c r="CB111" s="73"/>
      <c r="CC111" s="73"/>
    </row>
    <row r="112" spans="69:81" ht="20.100000000000001" customHeight="1" x14ac:dyDescent="0.3">
      <c r="BQ112" s="71"/>
      <c r="BR112" s="73"/>
      <c r="BS112" s="73"/>
      <c r="BT112" s="73"/>
      <c r="BU112" s="71"/>
      <c r="BV112" s="73"/>
      <c r="BW112" s="73"/>
      <c r="BX112" s="73"/>
      <c r="BY112" s="73"/>
      <c r="BZ112" s="73"/>
      <c r="CA112" s="73"/>
      <c r="CB112" s="73"/>
      <c r="CC112" s="73"/>
    </row>
    <row r="113" spans="69:81" ht="20.100000000000001" customHeight="1" x14ac:dyDescent="0.3">
      <c r="BQ113" s="71"/>
      <c r="BR113" s="73"/>
      <c r="BS113" s="73"/>
      <c r="BT113" s="73"/>
      <c r="BU113" s="71"/>
      <c r="BV113" s="73"/>
      <c r="BW113" s="73"/>
      <c r="BX113" s="73"/>
      <c r="BY113" s="73"/>
      <c r="BZ113" s="73"/>
      <c r="CA113" s="73"/>
      <c r="CB113" s="73"/>
      <c r="CC113" s="73"/>
    </row>
    <row r="114" spans="69:81" ht="20.100000000000001" customHeight="1" x14ac:dyDescent="0.3">
      <c r="BQ114" s="71"/>
      <c r="BR114" s="73"/>
      <c r="BS114" s="73"/>
      <c r="BT114" s="73"/>
      <c r="BU114" s="71"/>
      <c r="BV114" s="73"/>
      <c r="BW114" s="73"/>
      <c r="BX114" s="73"/>
      <c r="BY114" s="73"/>
      <c r="BZ114" s="73"/>
      <c r="CA114" s="73"/>
      <c r="CB114" s="73"/>
      <c r="CC114" s="73"/>
    </row>
    <row r="115" spans="69:81" ht="20.100000000000001" customHeight="1" x14ac:dyDescent="0.3">
      <c r="BQ115" s="71"/>
      <c r="BR115" s="73"/>
      <c r="BS115" s="73"/>
      <c r="BT115" s="73"/>
      <c r="BU115" s="71"/>
      <c r="BV115" s="73"/>
      <c r="BW115" s="73"/>
      <c r="BX115" s="73"/>
      <c r="BY115" s="73"/>
      <c r="BZ115" s="73"/>
      <c r="CA115" s="73"/>
      <c r="CB115" s="73"/>
      <c r="CC115" s="73"/>
    </row>
    <row r="116" spans="69:81" ht="20.100000000000001" customHeight="1" x14ac:dyDescent="0.3">
      <c r="BQ116" s="71"/>
      <c r="BR116" s="73"/>
      <c r="BS116" s="73"/>
      <c r="BT116" s="73"/>
      <c r="BU116" s="71"/>
      <c r="BV116" s="73"/>
      <c r="BW116" s="73"/>
      <c r="BX116" s="73"/>
      <c r="BY116" s="73"/>
      <c r="BZ116" s="73"/>
      <c r="CA116" s="73"/>
      <c r="CB116" s="73"/>
      <c r="CC116" s="73"/>
    </row>
    <row r="117" spans="69:81" ht="20.100000000000001" customHeight="1" x14ac:dyDescent="0.3">
      <c r="BQ117" s="71"/>
      <c r="BR117" s="73"/>
      <c r="BS117" s="73"/>
      <c r="BT117" s="73"/>
      <c r="BU117" s="71"/>
      <c r="BV117" s="73"/>
      <c r="BW117" s="73"/>
      <c r="BX117" s="73"/>
      <c r="BY117" s="73"/>
      <c r="BZ117" s="73"/>
      <c r="CA117" s="73"/>
      <c r="CB117" s="73"/>
      <c r="CC117" s="73"/>
    </row>
    <row r="118" spans="69:81" ht="20.100000000000001" customHeight="1" x14ac:dyDescent="0.3">
      <c r="BQ118" s="71"/>
      <c r="BR118" s="73"/>
      <c r="BS118" s="73"/>
      <c r="BT118" s="73"/>
      <c r="BU118" s="71"/>
      <c r="BV118" s="73"/>
      <c r="BW118" s="73"/>
      <c r="BX118" s="73"/>
      <c r="BY118" s="73"/>
      <c r="BZ118" s="73"/>
      <c r="CA118" s="73"/>
      <c r="CB118" s="73"/>
      <c r="CC118" s="73"/>
    </row>
    <row r="119" spans="69:81" ht="20.100000000000001" customHeight="1" x14ac:dyDescent="0.3">
      <c r="BQ119" s="71"/>
      <c r="BR119" s="73"/>
      <c r="BS119" s="73"/>
      <c r="BT119" s="73"/>
      <c r="BU119" s="71"/>
      <c r="BV119" s="73"/>
      <c r="BW119" s="73"/>
      <c r="BX119" s="73"/>
      <c r="BY119" s="73"/>
      <c r="BZ119" s="73"/>
      <c r="CA119" s="73"/>
      <c r="CB119" s="73"/>
      <c r="CC119" s="73"/>
    </row>
    <row r="120" spans="69:81" ht="20.100000000000001" customHeight="1" x14ac:dyDescent="0.3">
      <c r="BQ120" s="71"/>
      <c r="BR120" s="73"/>
      <c r="BS120" s="73"/>
      <c r="BT120" s="73"/>
      <c r="BU120" s="71"/>
      <c r="BV120" s="73"/>
      <c r="BW120" s="73"/>
      <c r="BX120" s="73"/>
      <c r="BY120" s="73"/>
      <c r="BZ120" s="73"/>
      <c r="CA120" s="73"/>
      <c r="CB120" s="73"/>
      <c r="CC120" s="73"/>
    </row>
    <row r="121" spans="69:81" ht="20.100000000000001" customHeight="1" x14ac:dyDescent="0.3">
      <c r="BQ121" s="71"/>
      <c r="BR121" s="73"/>
      <c r="BS121" s="73"/>
      <c r="BT121" s="73"/>
      <c r="BU121" s="71"/>
      <c r="BV121" s="73"/>
      <c r="BW121" s="73"/>
      <c r="BX121" s="73"/>
      <c r="BY121" s="73"/>
      <c r="BZ121" s="73"/>
      <c r="CA121" s="73"/>
      <c r="CB121" s="73"/>
      <c r="CC121" s="73"/>
    </row>
    <row r="122" spans="69:81" ht="20.100000000000001" customHeight="1" x14ac:dyDescent="0.3">
      <c r="BQ122" s="71"/>
      <c r="BR122" s="73"/>
      <c r="BS122" s="73"/>
      <c r="BT122" s="73"/>
      <c r="BU122" s="71"/>
      <c r="BV122" s="73"/>
      <c r="BW122" s="73"/>
      <c r="BX122" s="73"/>
      <c r="BY122" s="73"/>
      <c r="BZ122" s="73"/>
      <c r="CA122" s="73"/>
      <c r="CB122" s="73"/>
      <c r="CC122" s="73"/>
    </row>
    <row r="123" spans="69:81" ht="20.100000000000001" customHeight="1" x14ac:dyDescent="0.3">
      <c r="BQ123" s="71"/>
      <c r="BR123" s="73"/>
      <c r="BS123" s="73"/>
      <c r="BT123" s="73"/>
      <c r="BU123" s="71"/>
      <c r="BV123" s="73"/>
      <c r="BW123" s="73"/>
      <c r="BX123" s="73"/>
      <c r="BY123" s="73"/>
      <c r="BZ123" s="73"/>
      <c r="CA123" s="73"/>
      <c r="CB123" s="73"/>
      <c r="CC123" s="73"/>
    </row>
    <row r="124" spans="69:81" ht="20.100000000000001" customHeight="1" x14ac:dyDescent="0.3">
      <c r="BQ124" s="71"/>
      <c r="BR124" s="73"/>
      <c r="BS124" s="73"/>
      <c r="BT124" s="73"/>
      <c r="BU124" s="71"/>
      <c r="BV124" s="73"/>
      <c r="BW124" s="73"/>
      <c r="BX124" s="73"/>
      <c r="BY124" s="73"/>
      <c r="BZ124" s="73"/>
      <c r="CA124" s="73"/>
      <c r="CB124" s="73"/>
      <c r="CC124" s="73"/>
    </row>
    <row r="125" spans="69:81" ht="20.100000000000001" customHeight="1" x14ac:dyDescent="0.3">
      <c r="BQ125" s="71"/>
      <c r="BR125" s="73"/>
      <c r="BS125" s="73"/>
      <c r="BT125" s="73"/>
      <c r="BU125" s="71"/>
      <c r="BV125" s="73"/>
      <c r="BW125" s="73"/>
      <c r="BX125" s="73"/>
      <c r="BY125" s="73"/>
      <c r="BZ125" s="73"/>
      <c r="CA125" s="73"/>
      <c r="CB125" s="73"/>
      <c r="CC125" s="73"/>
    </row>
    <row r="126" spans="69:81" ht="20.100000000000001" customHeight="1" x14ac:dyDescent="0.3">
      <c r="BQ126" s="71"/>
      <c r="BR126" s="73"/>
      <c r="BS126" s="73"/>
      <c r="BT126" s="73"/>
      <c r="BU126" s="71"/>
      <c r="BV126" s="73"/>
      <c r="BW126" s="73"/>
      <c r="BX126" s="73"/>
      <c r="BY126" s="73"/>
      <c r="BZ126" s="73"/>
      <c r="CA126" s="73"/>
      <c r="CB126" s="73"/>
      <c r="CC126" s="73"/>
    </row>
    <row r="127" spans="69:81" ht="20.100000000000001" customHeight="1" x14ac:dyDescent="0.3">
      <c r="BQ127" s="71"/>
      <c r="BR127" s="73"/>
      <c r="BS127" s="73"/>
      <c r="BT127" s="73"/>
      <c r="BU127" s="71"/>
      <c r="BV127" s="73"/>
      <c r="BW127" s="73"/>
      <c r="BX127" s="73"/>
      <c r="BY127" s="73"/>
      <c r="BZ127" s="73"/>
      <c r="CA127" s="73"/>
      <c r="CB127" s="73"/>
      <c r="CC127" s="73"/>
    </row>
    <row r="128" spans="69:81" ht="20.100000000000001" customHeight="1" x14ac:dyDescent="0.3">
      <c r="BQ128" s="71"/>
      <c r="BR128" s="73"/>
      <c r="BS128" s="73"/>
      <c r="BT128" s="73"/>
      <c r="BU128" s="71"/>
      <c r="BV128" s="73"/>
      <c r="BW128" s="73"/>
      <c r="BX128" s="73"/>
      <c r="BY128" s="73"/>
      <c r="BZ128" s="73"/>
      <c r="CA128" s="73"/>
      <c r="CB128" s="73"/>
      <c r="CC128" s="73"/>
    </row>
    <row r="129" spans="69:81" ht="20.100000000000001" customHeight="1" x14ac:dyDescent="0.3">
      <c r="BQ129" s="71"/>
      <c r="BR129" s="73"/>
      <c r="BS129" s="73"/>
      <c r="BT129" s="73"/>
      <c r="BU129" s="71"/>
      <c r="BV129" s="73"/>
      <c r="BW129" s="73"/>
      <c r="BX129" s="73"/>
      <c r="BY129" s="73"/>
      <c r="BZ129" s="73"/>
      <c r="CA129" s="73"/>
      <c r="CB129" s="73"/>
      <c r="CC129" s="73"/>
    </row>
    <row r="130" spans="69:81" ht="20.100000000000001" customHeight="1" x14ac:dyDescent="0.3">
      <c r="BQ130" s="71"/>
      <c r="BR130" s="73"/>
      <c r="BS130" s="73"/>
      <c r="BT130" s="73"/>
      <c r="BU130" s="71"/>
      <c r="BV130" s="73"/>
      <c r="BW130" s="73"/>
      <c r="BX130" s="73"/>
      <c r="BY130" s="73"/>
      <c r="BZ130" s="73"/>
      <c r="CA130" s="73"/>
      <c r="CB130" s="73"/>
      <c r="CC130" s="73"/>
    </row>
    <row r="131" spans="69:81" ht="20.100000000000001" customHeight="1" x14ac:dyDescent="0.3">
      <c r="BQ131" s="71"/>
      <c r="BR131" s="73"/>
      <c r="BS131" s="73"/>
      <c r="BT131" s="73"/>
      <c r="BU131" s="71"/>
      <c r="BV131" s="73"/>
      <c r="BW131" s="73"/>
      <c r="BX131" s="73"/>
      <c r="BY131" s="73"/>
      <c r="BZ131" s="73"/>
      <c r="CA131" s="73"/>
      <c r="CB131" s="73"/>
      <c r="CC131" s="73"/>
    </row>
    <row r="132" spans="69:81" ht="20.100000000000001" customHeight="1" x14ac:dyDescent="0.3">
      <c r="BQ132" s="71"/>
      <c r="BR132" s="73"/>
      <c r="BS132" s="73"/>
      <c r="BT132" s="73"/>
      <c r="BU132" s="71"/>
      <c r="BV132" s="73"/>
      <c r="BW132" s="73"/>
      <c r="BX132" s="73"/>
      <c r="BY132" s="73"/>
      <c r="BZ132" s="73"/>
      <c r="CA132" s="73"/>
      <c r="CB132" s="73"/>
      <c r="CC132" s="73"/>
    </row>
    <row r="133" spans="69:81" ht="20.100000000000001" customHeight="1" x14ac:dyDescent="0.3">
      <c r="BQ133" s="71"/>
      <c r="BR133" s="73"/>
      <c r="BS133" s="73"/>
      <c r="BT133" s="73"/>
      <c r="BU133" s="71"/>
      <c r="BV133" s="73"/>
      <c r="BW133" s="73"/>
      <c r="BX133" s="73"/>
      <c r="BY133" s="73"/>
      <c r="BZ133" s="73"/>
      <c r="CA133" s="73"/>
      <c r="CB133" s="73"/>
      <c r="CC133" s="73"/>
    </row>
    <row r="134" spans="69:81" ht="20.100000000000001" customHeight="1" x14ac:dyDescent="0.3">
      <c r="BQ134" s="71"/>
      <c r="BR134" s="73"/>
      <c r="BS134" s="73"/>
      <c r="BT134" s="73"/>
      <c r="BU134" s="71"/>
      <c r="BV134" s="73"/>
      <c r="BW134" s="73"/>
      <c r="BX134" s="73"/>
      <c r="BY134" s="73"/>
      <c r="BZ134" s="73"/>
      <c r="CA134" s="73"/>
      <c r="CB134" s="73"/>
      <c r="CC134" s="73"/>
    </row>
    <row r="135" spans="69:81" ht="20.100000000000001" customHeight="1" x14ac:dyDescent="0.3">
      <c r="BQ135" s="71"/>
      <c r="BR135" s="73"/>
      <c r="BS135" s="73"/>
      <c r="BT135" s="73"/>
      <c r="BU135" s="71"/>
      <c r="BV135" s="73"/>
      <c r="BW135" s="73"/>
      <c r="BX135" s="73"/>
      <c r="BY135" s="73"/>
      <c r="BZ135" s="73"/>
      <c r="CA135" s="73"/>
      <c r="CB135" s="73"/>
      <c r="CC135" s="73"/>
    </row>
    <row r="136" spans="69:81" ht="20.100000000000001" customHeight="1" x14ac:dyDescent="0.3">
      <c r="BQ136" s="71"/>
      <c r="BR136" s="73"/>
      <c r="BS136" s="73"/>
      <c r="BT136" s="73"/>
      <c r="BU136" s="71"/>
      <c r="BV136" s="73"/>
      <c r="BW136" s="73"/>
      <c r="BX136" s="73"/>
      <c r="BY136" s="73"/>
      <c r="BZ136" s="73"/>
      <c r="CA136" s="73"/>
      <c r="CB136" s="73"/>
      <c r="CC136" s="73"/>
    </row>
    <row r="137" spans="69:81" ht="20.100000000000001" customHeight="1" x14ac:dyDescent="0.3">
      <c r="BQ137" s="71"/>
      <c r="BR137" s="73"/>
      <c r="BS137" s="73"/>
      <c r="BT137" s="73"/>
      <c r="BU137" s="71"/>
      <c r="BV137" s="73"/>
      <c r="BW137" s="73"/>
      <c r="BX137" s="73"/>
      <c r="BY137" s="73"/>
      <c r="BZ137" s="73"/>
      <c r="CA137" s="73"/>
      <c r="CB137" s="73"/>
      <c r="CC137" s="73"/>
    </row>
    <row r="138" spans="69:81" ht="20.100000000000001" customHeight="1" x14ac:dyDescent="0.3">
      <c r="BQ138" s="71"/>
      <c r="BR138" s="73"/>
      <c r="BS138" s="73"/>
      <c r="BT138" s="73"/>
      <c r="BU138" s="71"/>
      <c r="BV138" s="73"/>
      <c r="BW138" s="73"/>
      <c r="BX138" s="73"/>
      <c r="BY138" s="73"/>
      <c r="BZ138" s="73"/>
      <c r="CA138" s="73"/>
      <c r="CB138" s="73"/>
      <c r="CC138" s="73"/>
    </row>
    <row r="139" spans="69:81" ht="20.100000000000001" customHeight="1" x14ac:dyDescent="0.3">
      <c r="BQ139" s="71"/>
      <c r="BR139" s="73"/>
      <c r="BS139" s="73"/>
      <c r="BT139" s="73"/>
      <c r="BU139" s="71"/>
      <c r="BV139" s="73"/>
      <c r="BW139" s="73"/>
      <c r="BX139" s="73"/>
      <c r="BY139" s="73"/>
      <c r="BZ139" s="73"/>
      <c r="CA139" s="73"/>
      <c r="CB139" s="73"/>
      <c r="CC139" s="73"/>
    </row>
    <row r="140" spans="69:81" ht="20.100000000000001" customHeight="1" x14ac:dyDescent="0.3">
      <c r="BQ140" s="71"/>
      <c r="BR140" s="73"/>
      <c r="BS140" s="73"/>
      <c r="BT140" s="73"/>
      <c r="BU140" s="71"/>
      <c r="BV140" s="73"/>
      <c r="BW140" s="73"/>
      <c r="BX140" s="73"/>
      <c r="BY140" s="73"/>
      <c r="BZ140" s="73"/>
      <c r="CA140" s="73"/>
      <c r="CB140" s="73"/>
      <c r="CC140" s="73"/>
    </row>
    <row r="141" spans="69:81" ht="20.100000000000001" customHeight="1" x14ac:dyDescent="0.3">
      <c r="BQ141" s="71"/>
      <c r="BR141" s="73"/>
      <c r="BS141" s="73"/>
      <c r="BT141" s="73"/>
      <c r="BU141" s="71"/>
      <c r="BV141" s="73"/>
      <c r="BW141" s="73"/>
      <c r="BX141" s="73"/>
      <c r="BY141" s="73"/>
      <c r="BZ141" s="73"/>
      <c r="CA141" s="73"/>
      <c r="CB141" s="73"/>
      <c r="CC141" s="73"/>
    </row>
    <row r="142" spans="69:81" ht="20.100000000000001" customHeight="1" x14ac:dyDescent="0.3">
      <c r="BQ142" s="71"/>
      <c r="BR142" s="73"/>
      <c r="BS142" s="73"/>
      <c r="BT142" s="73"/>
      <c r="BU142" s="71"/>
      <c r="BV142" s="73"/>
      <c r="BW142" s="73"/>
      <c r="BX142" s="73"/>
      <c r="BY142" s="73"/>
      <c r="BZ142" s="73"/>
      <c r="CA142" s="73"/>
      <c r="CB142" s="73"/>
      <c r="CC142" s="73"/>
    </row>
    <row r="143" spans="69:81" ht="20.100000000000001" customHeight="1" x14ac:dyDescent="0.3">
      <c r="BQ143" s="71"/>
      <c r="BR143" s="73"/>
      <c r="BS143" s="73"/>
      <c r="BT143" s="73"/>
      <c r="BU143" s="71"/>
      <c r="BV143" s="73"/>
      <c r="BW143" s="73"/>
      <c r="BX143" s="73"/>
      <c r="BY143" s="73"/>
      <c r="BZ143" s="73"/>
      <c r="CA143" s="73"/>
      <c r="CB143" s="73"/>
      <c r="CC143" s="73"/>
    </row>
    <row r="144" spans="69:81" ht="20.100000000000001" customHeight="1" x14ac:dyDescent="0.3">
      <c r="BQ144" s="71"/>
      <c r="BR144" s="73"/>
      <c r="BS144" s="73"/>
      <c r="BT144" s="73"/>
      <c r="BU144" s="71"/>
      <c r="BV144" s="73"/>
      <c r="BW144" s="73"/>
      <c r="BX144" s="73"/>
      <c r="BY144" s="73"/>
      <c r="BZ144" s="73"/>
      <c r="CA144" s="73"/>
      <c r="CB144" s="73"/>
      <c r="CC144" s="73"/>
    </row>
    <row r="145" spans="69:81" ht="20.100000000000001" customHeight="1" x14ac:dyDescent="0.3">
      <c r="BQ145" s="71"/>
      <c r="BR145" s="73"/>
      <c r="BS145" s="73"/>
      <c r="BT145" s="73"/>
      <c r="BU145" s="71"/>
      <c r="BV145" s="73"/>
      <c r="BW145" s="73"/>
      <c r="BX145" s="73"/>
      <c r="BY145" s="73"/>
      <c r="BZ145" s="73"/>
      <c r="CA145" s="73"/>
      <c r="CB145" s="73"/>
      <c r="CC145" s="73"/>
    </row>
    <row r="146" spans="69:81" ht="20.100000000000001" customHeight="1" x14ac:dyDescent="0.3">
      <c r="BQ146" s="71"/>
      <c r="BR146" s="73"/>
      <c r="BS146" s="73"/>
      <c r="BT146" s="73"/>
      <c r="BU146" s="71"/>
      <c r="BV146" s="73"/>
      <c r="BW146" s="73"/>
      <c r="BX146" s="73"/>
      <c r="BY146" s="73"/>
      <c r="BZ146" s="73"/>
      <c r="CA146" s="73"/>
      <c r="CB146" s="73"/>
      <c r="CC146" s="73"/>
    </row>
    <row r="147" spans="69:81" ht="20.100000000000001" customHeight="1" x14ac:dyDescent="0.3">
      <c r="BQ147" s="71"/>
      <c r="BR147" s="73"/>
      <c r="BS147" s="73"/>
      <c r="BT147" s="73"/>
      <c r="BU147" s="71"/>
      <c r="BV147" s="73"/>
      <c r="BW147" s="73"/>
      <c r="BX147" s="73"/>
      <c r="BY147" s="73"/>
      <c r="BZ147" s="73"/>
      <c r="CA147" s="73"/>
      <c r="CB147" s="73"/>
      <c r="CC147" s="73"/>
    </row>
    <row r="148" spans="69:81" ht="20.100000000000001" customHeight="1" x14ac:dyDescent="0.3">
      <c r="BQ148" s="71"/>
      <c r="BR148" s="73"/>
      <c r="BS148" s="73"/>
      <c r="BT148" s="73"/>
      <c r="BU148" s="71"/>
      <c r="BV148" s="73"/>
      <c r="BW148" s="73"/>
      <c r="BX148" s="73"/>
      <c r="BY148" s="73"/>
      <c r="BZ148" s="73"/>
      <c r="CA148" s="73"/>
      <c r="CB148" s="73"/>
      <c r="CC148" s="73"/>
    </row>
    <row r="149" spans="69:81" ht="20.100000000000001" customHeight="1" x14ac:dyDescent="0.3">
      <c r="BQ149" s="71"/>
      <c r="BR149" s="73"/>
      <c r="BS149" s="73"/>
      <c r="BT149" s="73"/>
      <c r="BU149" s="71"/>
      <c r="BV149" s="73"/>
      <c r="BW149" s="73"/>
      <c r="BX149" s="73"/>
      <c r="BY149" s="73"/>
      <c r="BZ149" s="73"/>
      <c r="CA149" s="73"/>
      <c r="CB149" s="73"/>
      <c r="CC149" s="73"/>
    </row>
    <row r="150" spans="69:81" ht="20.100000000000001" customHeight="1" x14ac:dyDescent="0.3">
      <c r="BQ150" s="71"/>
      <c r="BR150" s="73"/>
      <c r="BS150" s="73"/>
      <c r="BT150" s="73"/>
      <c r="BU150" s="71"/>
      <c r="BV150" s="73"/>
      <c r="BW150" s="73"/>
      <c r="BX150" s="73"/>
      <c r="BY150" s="73"/>
      <c r="BZ150" s="73"/>
      <c r="CA150" s="73"/>
      <c r="CB150" s="73"/>
      <c r="CC150" s="73"/>
    </row>
    <row r="151" spans="69:81" ht="20.100000000000001" customHeight="1" x14ac:dyDescent="0.3">
      <c r="BQ151" s="71"/>
      <c r="BR151" s="73"/>
      <c r="BS151" s="73"/>
      <c r="BT151" s="73"/>
      <c r="BU151" s="71"/>
      <c r="BV151" s="73"/>
      <c r="BW151" s="73"/>
      <c r="BX151" s="73"/>
      <c r="BY151" s="73"/>
      <c r="BZ151" s="73"/>
      <c r="CA151" s="73"/>
      <c r="CB151" s="73"/>
      <c r="CC151" s="73"/>
    </row>
    <row r="152" spans="69:81" ht="20.100000000000001" customHeight="1" x14ac:dyDescent="0.3">
      <c r="BQ152" s="71"/>
      <c r="BR152" s="73"/>
      <c r="BS152" s="73"/>
      <c r="BT152" s="73"/>
      <c r="BU152" s="71"/>
      <c r="BV152" s="73"/>
      <c r="BW152" s="73"/>
      <c r="BX152" s="73"/>
      <c r="BY152" s="73"/>
      <c r="BZ152" s="73"/>
      <c r="CA152" s="73"/>
      <c r="CB152" s="73"/>
      <c r="CC152" s="73"/>
    </row>
    <row r="153" spans="69:81" ht="20.100000000000001" customHeight="1" x14ac:dyDescent="0.3">
      <c r="BQ153" s="71"/>
      <c r="BR153" s="73"/>
      <c r="BS153" s="73"/>
      <c r="BT153" s="73"/>
      <c r="BU153" s="71"/>
      <c r="BV153" s="73"/>
      <c r="BW153" s="73"/>
      <c r="BX153" s="73"/>
      <c r="BY153" s="73"/>
      <c r="BZ153" s="73"/>
      <c r="CA153" s="73"/>
      <c r="CB153" s="73"/>
      <c r="CC153" s="73"/>
    </row>
    <row r="154" spans="69:81" ht="20.100000000000001" customHeight="1" x14ac:dyDescent="0.3">
      <c r="BQ154" s="71"/>
      <c r="BR154" s="73"/>
      <c r="BS154" s="73"/>
      <c r="BT154" s="73"/>
      <c r="BU154" s="71"/>
      <c r="BV154" s="73"/>
      <c r="BW154" s="73"/>
      <c r="BX154" s="73"/>
      <c r="BY154" s="73"/>
      <c r="BZ154" s="73"/>
      <c r="CA154" s="73"/>
      <c r="CB154" s="73"/>
      <c r="CC154" s="73"/>
    </row>
    <row r="155" spans="69:81" ht="20.100000000000001" customHeight="1" x14ac:dyDescent="0.3">
      <c r="BQ155" s="71"/>
      <c r="BR155" s="73"/>
      <c r="BS155" s="73"/>
      <c r="BT155" s="73"/>
      <c r="BU155" s="71"/>
      <c r="BV155" s="73"/>
      <c r="BW155" s="73"/>
      <c r="BX155" s="73"/>
      <c r="BY155" s="73"/>
      <c r="BZ155" s="73"/>
      <c r="CA155" s="73"/>
      <c r="CB155" s="73"/>
      <c r="CC155" s="73"/>
    </row>
    <row r="156" spans="69:81" ht="20.100000000000001" customHeight="1" x14ac:dyDescent="0.3">
      <c r="BQ156" s="71"/>
      <c r="BR156" s="73"/>
      <c r="BS156" s="73"/>
      <c r="BT156" s="73"/>
      <c r="BU156" s="71"/>
      <c r="BV156" s="73"/>
      <c r="BW156" s="73"/>
      <c r="BX156" s="73"/>
      <c r="BY156" s="73"/>
      <c r="BZ156" s="73"/>
      <c r="CA156" s="73"/>
      <c r="CB156" s="73"/>
      <c r="CC156" s="73"/>
    </row>
    <row r="157" spans="69:81" ht="20.100000000000001" customHeight="1" x14ac:dyDescent="0.3">
      <c r="BQ157" s="71"/>
      <c r="BR157" s="73"/>
      <c r="BS157" s="73"/>
      <c r="BT157" s="73"/>
      <c r="BU157" s="71"/>
      <c r="BV157" s="73"/>
      <c r="BW157" s="73"/>
      <c r="BX157" s="73"/>
      <c r="BY157" s="73"/>
      <c r="BZ157" s="73"/>
      <c r="CA157" s="73"/>
      <c r="CB157" s="73"/>
      <c r="CC157" s="73"/>
    </row>
    <row r="158" spans="69:81" ht="20.100000000000001" customHeight="1" x14ac:dyDescent="0.3">
      <c r="BQ158" s="71"/>
      <c r="BR158" s="73"/>
      <c r="BS158" s="73"/>
      <c r="BT158" s="73"/>
      <c r="BU158" s="71"/>
      <c r="BV158" s="73"/>
      <c r="BW158" s="73"/>
      <c r="BX158" s="73"/>
      <c r="BY158" s="73"/>
      <c r="BZ158" s="73"/>
      <c r="CA158" s="73"/>
      <c r="CB158" s="73"/>
      <c r="CC158" s="73"/>
    </row>
    <row r="159" spans="69:81" ht="20.100000000000001" customHeight="1" x14ac:dyDescent="0.3">
      <c r="BQ159" s="71"/>
      <c r="BR159" s="73"/>
      <c r="BS159" s="73"/>
      <c r="BT159" s="73"/>
      <c r="BU159" s="71"/>
      <c r="BV159" s="73"/>
      <c r="BW159" s="73"/>
      <c r="BX159" s="73"/>
      <c r="BY159" s="73"/>
      <c r="BZ159" s="73"/>
      <c r="CA159" s="73"/>
      <c r="CB159" s="73"/>
      <c r="CC159" s="73"/>
    </row>
    <row r="160" spans="69:81" ht="20.100000000000001" customHeight="1" x14ac:dyDescent="0.3">
      <c r="BQ160" s="71"/>
      <c r="BR160" s="73"/>
      <c r="BS160" s="73"/>
      <c r="BT160" s="73"/>
      <c r="BU160" s="71"/>
      <c r="BV160" s="73"/>
      <c r="BW160" s="73"/>
      <c r="BX160" s="73"/>
      <c r="BY160" s="73"/>
      <c r="BZ160" s="73"/>
      <c r="CA160" s="73"/>
      <c r="CB160" s="73"/>
      <c r="CC160" s="73"/>
    </row>
    <row r="161" spans="69:81" ht="20.100000000000001" customHeight="1" x14ac:dyDescent="0.3">
      <c r="BQ161" s="71"/>
      <c r="BR161" s="73"/>
      <c r="BS161" s="73"/>
      <c r="BT161" s="73"/>
      <c r="BU161" s="71"/>
      <c r="BV161" s="73"/>
      <c r="BW161" s="73"/>
      <c r="BX161" s="73"/>
      <c r="BY161" s="73"/>
      <c r="BZ161" s="73"/>
      <c r="CA161" s="73"/>
      <c r="CB161" s="73"/>
      <c r="CC161" s="73"/>
    </row>
    <row r="162" spans="69:81" ht="20.100000000000001" customHeight="1" x14ac:dyDescent="0.3">
      <c r="BQ162" s="71"/>
      <c r="BR162" s="73"/>
      <c r="BS162" s="73"/>
      <c r="BT162" s="73"/>
      <c r="BU162" s="71"/>
      <c r="BV162" s="73"/>
      <c r="BW162" s="73"/>
      <c r="BX162" s="73"/>
      <c r="BY162" s="73"/>
      <c r="BZ162" s="73"/>
      <c r="CA162" s="73"/>
      <c r="CB162" s="73"/>
      <c r="CC162" s="73"/>
    </row>
    <row r="163" spans="69:81" ht="20.100000000000001" customHeight="1" x14ac:dyDescent="0.3">
      <c r="BQ163" s="71"/>
      <c r="BR163" s="73"/>
      <c r="BS163" s="73"/>
      <c r="BT163" s="73"/>
      <c r="BU163" s="71"/>
      <c r="BV163" s="73"/>
      <c r="BW163" s="73"/>
      <c r="BX163" s="73"/>
      <c r="BY163" s="73"/>
      <c r="BZ163" s="73"/>
      <c r="CA163" s="73"/>
      <c r="CB163" s="73"/>
      <c r="CC163" s="73"/>
    </row>
    <row r="164" spans="69:81" ht="20.100000000000001" customHeight="1" x14ac:dyDescent="0.3">
      <c r="BQ164" s="71"/>
      <c r="BR164" s="73"/>
      <c r="BS164" s="73"/>
      <c r="BT164" s="73"/>
      <c r="BU164" s="71"/>
      <c r="BV164" s="73"/>
      <c r="BW164" s="73"/>
      <c r="BX164" s="73"/>
      <c r="BY164" s="73"/>
      <c r="BZ164" s="73"/>
      <c r="CA164" s="73"/>
      <c r="CB164" s="73"/>
      <c r="CC164" s="73"/>
    </row>
    <row r="165" spans="69:81" ht="20.100000000000001" customHeight="1" x14ac:dyDescent="0.3">
      <c r="BQ165" s="71"/>
      <c r="BR165" s="73"/>
      <c r="BS165" s="73"/>
      <c r="BT165" s="73"/>
      <c r="BU165" s="71"/>
      <c r="BV165" s="73"/>
      <c r="BW165" s="73"/>
      <c r="BX165" s="73"/>
      <c r="BY165" s="73"/>
      <c r="BZ165" s="73"/>
      <c r="CA165" s="73"/>
      <c r="CB165" s="73"/>
      <c r="CC165" s="73"/>
    </row>
    <row r="166" spans="69:81" ht="20.100000000000001" customHeight="1" x14ac:dyDescent="0.3">
      <c r="BQ166" s="71"/>
      <c r="BR166" s="73"/>
      <c r="BS166" s="73"/>
      <c r="BT166" s="73"/>
      <c r="BU166" s="71"/>
      <c r="BV166" s="73"/>
      <c r="BW166" s="73"/>
      <c r="BX166" s="73"/>
      <c r="BY166" s="73"/>
      <c r="BZ166" s="73"/>
      <c r="CA166" s="73"/>
      <c r="CB166" s="73"/>
      <c r="CC166" s="73"/>
    </row>
    <row r="167" spans="69:81" ht="20.100000000000001" customHeight="1" x14ac:dyDescent="0.3">
      <c r="BQ167" s="71"/>
      <c r="BR167" s="73"/>
      <c r="BS167" s="73"/>
      <c r="BT167" s="73"/>
      <c r="BU167" s="71"/>
      <c r="BV167" s="73"/>
      <c r="BW167" s="73"/>
      <c r="BX167" s="73"/>
      <c r="BY167" s="73"/>
      <c r="BZ167" s="73"/>
      <c r="CA167" s="73"/>
      <c r="CB167" s="73"/>
      <c r="CC167" s="73"/>
    </row>
    <row r="168" spans="69:81" ht="20.100000000000001" customHeight="1" x14ac:dyDescent="0.3">
      <c r="BQ168" s="71"/>
      <c r="BR168" s="73"/>
      <c r="BS168" s="73"/>
      <c r="BT168" s="73"/>
      <c r="BU168" s="71"/>
      <c r="BV168" s="73"/>
      <c r="BW168" s="73"/>
      <c r="BX168" s="73"/>
      <c r="BY168" s="73"/>
      <c r="BZ168" s="73"/>
      <c r="CA168" s="73"/>
      <c r="CB168" s="73"/>
      <c r="CC168" s="73"/>
    </row>
    <row r="169" spans="69:81" ht="20.100000000000001" customHeight="1" x14ac:dyDescent="0.3">
      <c r="BQ169" s="71"/>
      <c r="BR169" s="73"/>
      <c r="BS169" s="73"/>
      <c r="BT169" s="73"/>
      <c r="BU169" s="71"/>
      <c r="BV169" s="73"/>
      <c r="BW169" s="73"/>
      <c r="BX169" s="73"/>
      <c r="BY169" s="73"/>
      <c r="BZ169" s="73"/>
      <c r="CA169" s="73"/>
      <c r="CB169" s="73"/>
      <c r="CC169" s="73"/>
    </row>
    <row r="170" spans="69:81" ht="20.100000000000001" customHeight="1" x14ac:dyDescent="0.3">
      <c r="BQ170" s="71"/>
      <c r="BR170" s="73"/>
      <c r="BS170" s="73"/>
      <c r="BT170" s="73"/>
      <c r="BU170" s="71"/>
      <c r="BV170" s="73"/>
      <c r="BW170" s="73"/>
      <c r="BX170" s="73"/>
      <c r="BY170" s="73"/>
      <c r="BZ170" s="73"/>
      <c r="CA170" s="73"/>
      <c r="CB170" s="73"/>
      <c r="CC170" s="73"/>
    </row>
    <row r="171" spans="69:81" ht="20.100000000000001" customHeight="1" x14ac:dyDescent="0.3">
      <c r="BQ171" s="71"/>
      <c r="BR171" s="73"/>
      <c r="BS171" s="73"/>
      <c r="BT171" s="73"/>
      <c r="BU171" s="71"/>
      <c r="BV171" s="73"/>
      <c r="BW171" s="73"/>
      <c r="BX171" s="73"/>
      <c r="BY171" s="73"/>
      <c r="BZ171" s="73"/>
      <c r="CA171" s="73"/>
      <c r="CB171" s="73"/>
      <c r="CC171" s="73"/>
    </row>
    <row r="172" spans="69:81" ht="20.100000000000001" customHeight="1" x14ac:dyDescent="0.3">
      <c r="BQ172" s="71"/>
      <c r="BR172" s="73"/>
      <c r="BS172" s="73"/>
      <c r="BT172" s="73"/>
      <c r="BU172" s="71"/>
      <c r="BV172" s="73"/>
      <c r="BW172" s="73"/>
      <c r="BX172" s="73"/>
      <c r="BY172" s="73"/>
      <c r="BZ172" s="73"/>
      <c r="CA172" s="73"/>
      <c r="CB172" s="73"/>
      <c r="CC172" s="73"/>
    </row>
    <row r="173" spans="69:81" ht="20.100000000000001" customHeight="1" x14ac:dyDescent="0.3">
      <c r="BQ173" s="71"/>
      <c r="BR173" s="73"/>
      <c r="BS173" s="73"/>
      <c r="BT173" s="73"/>
      <c r="BU173" s="71"/>
      <c r="BV173" s="73"/>
      <c r="BW173" s="73"/>
      <c r="BX173" s="73"/>
      <c r="BY173" s="73"/>
      <c r="BZ173" s="73"/>
      <c r="CA173" s="73"/>
      <c r="CB173" s="73"/>
      <c r="CC173" s="73"/>
    </row>
    <row r="174" spans="69:81" ht="20.100000000000001" customHeight="1" x14ac:dyDescent="0.3">
      <c r="BQ174" s="71"/>
      <c r="BR174" s="73"/>
      <c r="BS174" s="73"/>
      <c r="BT174" s="73"/>
      <c r="BU174" s="71"/>
      <c r="BV174" s="73"/>
      <c r="BW174" s="73"/>
      <c r="BX174" s="73"/>
      <c r="BY174" s="73"/>
      <c r="BZ174" s="73"/>
      <c r="CA174" s="73"/>
      <c r="CB174" s="73"/>
      <c r="CC174" s="73"/>
    </row>
    <row r="175" spans="69:81" ht="20.100000000000001" customHeight="1" x14ac:dyDescent="0.3">
      <c r="BQ175" s="71"/>
      <c r="BR175" s="73"/>
      <c r="BS175" s="73"/>
      <c r="BT175" s="73"/>
      <c r="BU175" s="71"/>
      <c r="BV175" s="73"/>
      <c r="BW175" s="73"/>
      <c r="BX175" s="73"/>
      <c r="BY175" s="73"/>
      <c r="BZ175" s="73"/>
      <c r="CA175" s="73"/>
      <c r="CB175" s="73"/>
      <c r="CC175" s="73"/>
    </row>
    <row r="176" spans="69:81" ht="20.100000000000001" customHeight="1" x14ac:dyDescent="0.3">
      <c r="BQ176" s="71"/>
      <c r="BR176" s="73"/>
      <c r="BS176" s="73"/>
      <c r="BT176" s="73"/>
      <c r="BU176" s="71"/>
      <c r="BV176" s="73"/>
      <c r="BW176" s="73"/>
      <c r="BX176" s="73"/>
      <c r="BY176" s="73"/>
      <c r="BZ176" s="73"/>
      <c r="CA176" s="73"/>
      <c r="CB176" s="73"/>
      <c r="CC176" s="73"/>
    </row>
    <row r="177" spans="69:81" ht="20.100000000000001" customHeight="1" x14ac:dyDescent="0.3">
      <c r="BQ177" s="71"/>
      <c r="BR177" s="73"/>
      <c r="BS177" s="73"/>
      <c r="BT177" s="73"/>
      <c r="BU177" s="71"/>
      <c r="BV177" s="73"/>
      <c r="BW177" s="73"/>
      <c r="BX177" s="73"/>
      <c r="BY177" s="73"/>
      <c r="BZ177" s="73"/>
      <c r="CA177" s="73"/>
      <c r="CB177" s="73"/>
      <c r="CC177" s="73"/>
    </row>
    <row r="178" spans="69:81" ht="20.100000000000001" customHeight="1" x14ac:dyDescent="0.3">
      <c r="BQ178" s="71"/>
      <c r="BR178" s="73"/>
      <c r="BS178" s="73"/>
      <c r="BT178" s="73"/>
      <c r="BU178" s="71"/>
      <c r="BV178" s="73"/>
      <c r="BW178" s="73"/>
      <c r="BX178" s="73"/>
      <c r="BY178" s="73"/>
      <c r="BZ178" s="73"/>
      <c r="CA178" s="73"/>
      <c r="CB178" s="73"/>
      <c r="CC178" s="73"/>
    </row>
    <row r="179" spans="69:81" ht="20.100000000000001" customHeight="1" x14ac:dyDescent="0.3">
      <c r="BQ179" s="71"/>
      <c r="BR179" s="73"/>
      <c r="BS179" s="73"/>
      <c r="BT179" s="73"/>
      <c r="BU179" s="71"/>
      <c r="BV179" s="73"/>
      <c r="BW179" s="73"/>
      <c r="BX179" s="73"/>
      <c r="BY179" s="73"/>
      <c r="BZ179" s="73"/>
      <c r="CA179" s="73"/>
      <c r="CB179" s="73"/>
      <c r="CC179" s="73"/>
    </row>
    <row r="180" spans="69:81" ht="20.100000000000001" customHeight="1" x14ac:dyDescent="0.3">
      <c r="BQ180" s="71"/>
      <c r="BR180" s="73"/>
      <c r="BS180" s="73"/>
      <c r="BT180" s="73"/>
      <c r="BU180" s="71"/>
      <c r="BV180" s="73"/>
      <c r="BW180" s="73"/>
      <c r="BX180" s="73"/>
      <c r="BY180" s="73"/>
      <c r="BZ180" s="73"/>
      <c r="CA180" s="73"/>
      <c r="CB180" s="73"/>
      <c r="CC180" s="73"/>
    </row>
    <row r="181" spans="69:81" ht="20.100000000000001" customHeight="1" x14ac:dyDescent="0.3">
      <c r="BQ181" s="71"/>
      <c r="BR181" s="73"/>
      <c r="BS181" s="73"/>
      <c r="BT181" s="73"/>
      <c r="BU181" s="71"/>
      <c r="BV181" s="73"/>
      <c r="BW181" s="73"/>
      <c r="BX181" s="73"/>
      <c r="BY181" s="73"/>
      <c r="BZ181" s="73"/>
      <c r="CA181" s="73"/>
      <c r="CB181" s="73"/>
      <c r="CC181" s="73"/>
    </row>
    <row r="182" spans="69:81" ht="20.100000000000001" customHeight="1" x14ac:dyDescent="0.3">
      <c r="BQ182" s="71"/>
      <c r="BR182" s="73"/>
      <c r="BS182" s="73"/>
      <c r="BT182" s="73"/>
      <c r="BU182" s="71"/>
      <c r="BV182" s="73"/>
      <c r="BW182" s="73"/>
      <c r="BX182" s="73"/>
      <c r="BY182" s="73"/>
      <c r="BZ182" s="73"/>
      <c r="CA182" s="73"/>
      <c r="CB182" s="73"/>
      <c r="CC182" s="73"/>
    </row>
    <row r="183" spans="69:81" ht="20.100000000000001" customHeight="1" x14ac:dyDescent="0.3">
      <c r="BQ183" s="71"/>
      <c r="BR183" s="73"/>
      <c r="BS183" s="73"/>
      <c r="BT183" s="73"/>
      <c r="BU183" s="71"/>
      <c r="BV183" s="73"/>
      <c r="BW183" s="73"/>
      <c r="BX183" s="73"/>
      <c r="BY183" s="73"/>
      <c r="BZ183" s="73"/>
      <c r="CA183" s="73"/>
      <c r="CB183" s="73"/>
      <c r="CC183" s="73"/>
    </row>
    <row r="184" spans="69:81" ht="20.100000000000001" customHeight="1" x14ac:dyDescent="0.3">
      <c r="BQ184" s="71"/>
      <c r="BR184" s="73"/>
      <c r="BS184" s="73"/>
      <c r="BT184" s="73"/>
      <c r="BU184" s="71"/>
      <c r="BV184" s="73"/>
      <c r="BW184" s="73"/>
      <c r="BX184" s="73"/>
      <c r="BY184" s="73"/>
      <c r="BZ184" s="73"/>
      <c r="CA184" s="73"/>
      <c r="CB184" s="73"/>
      <c r="CC184" s="73"/>
    </row>
    <row r="185" spans="69:81" ht="20.100000000000001" customHeight="1" x14ac:dyDescent="0.3">
      <c r="BQ185" s="71"/>
      <c r="BR185" s="73"/>
      <c r="BS185" s="73"/>
      <c r="BT185" s="73"/>
      <c r="BU185" s="71"/>
      <c r="BV185" s="73"/>
      <c r="BW185" s="73"/>
      <c r="BX185" s="73"/>
      <c r="BY185" s="73"/>
      <c r="BZ185" s="73"/>
      <c r="CA185" s="73"/>
      <c r="CB185" s="73"/>
      <c r="CC185" s="73"/>
    </row>
    <row r="186" spans="69:81" ht="20.100000000000001" customHeight="1" x14ac:dyDescent="0.3">
      <c r="BQ186" s="71"/>
      <c r="BR186" s="73"/>
      <c r="BS186" s="73"/>
      <c r="BT186" s="73"/>
      <c r="BU186" s="71"/>
      <c r="BV186" s="73"/>
      <c r="BW186" s="73"/>
      <c r="BX186" s="73"/>
      <c r="BY186" s="73"/>
      <c r="BZ186" s="73"/>
      <c r="CA186" s="73"/>
      <c r="CB186" s="73"/>
      <c r="CC186" s="73"/>
    </row>
    <row r="187" spans="69:81" ht="20.100000000000001" customHeight="1" x14ac:dyDescent="0.3">
      <c r="BQ187" s="71"/>
      <c r="BR187" s="73"/>
      <c r="BS187" s="73"/>
      <c r="BT187" s="73"/>
      <c r="BU187" s="71"/>
      <c r="BV187" s="73"/>
      <c r="BW187" s="73"/>
      <c r="BX187" s="73"/>
      <c r="BY187" s="73"/>
      <c r="BZ187" s="73"/>
      <c r="CA187" s="73"/>
      <c r="CB187" s="73"/>
      <c r="CC187" s="73"/>
    </row>
    <row r="188" spans="69:81" ht="20.100000000000001" customHeight="1" x14ac:dyDescent="0.3">
      <c r="BQ188" s="71"/>
      <c r="BR188" s="73"/>
      <c r="BS188" s="73"/>
      <c r="BT188" s="73"/>
      <c r="BU188" s="71"/>
      <c r="BV188" s="73"/>
      <c r="BW188" s="73"/>
      <c r="BX188" s="73"/>
      <c r="BY188" s="73"/>
      <c r="BZ188" s="73"/>
      <c r="CA188" s="73"/>
      <c r="CB188" s="73"/>
      <c r="CC188" s="73"/>
    </row>
    <row r="189" spans="69:81" ht="20.100000000000001" customHeight="1" x14ac:dyDescent="0.3">
      <c r="BQ189" s="71"/>
      <c r="BR189" s="73"/>
      <c r="BS189" s="73"/>
      <c r="BT189" s="73"/>
      <c r="BU189" s="71"/>
      <c r="BV189" s="73"/>
      <c r="BW189" s="73"/>
      <c r="BX189" s="73"/>
      <c r="BY189" s="73"/>
      <c r="BZ189" s="73"/>
      <c r="CA189" s="73"/>
      <c r="CB189" s="73"/>
      <c r="CC189" s="73"/>
    </row>
    <row r="190" spans="69:81" ht="20.100000000000001" customHeight="1" x14ac:dyDescent="0.3">
      <c r="BQ190" s="71"/>
      <c r="BR190" s="73"/>
      <c r="BS190" s="73"/>
      <c r="BT190" s="73"/>
      <c r="BU190" s="71"/>
      <c r="BV190" s="73"/>
      <c r="BW190" s="73"/>
      <c r="BX190" s="73"/>
      <c r="BY190" s="73"/>
      <c r="BZ190" s="73"/>
      <c r="CA190" s="73"/>
      <c r="CB190" s="73"/>
      <c r="CC190" s="73"/>
    </row>
    <row r="191" spans="69:81" ht="20.100000000000001" customHeight="1" x14ac:dyDescent="0.3">
      <c r="BQ191" s="71"/>
      <c r="BR191" s="73"/>
      <c r="BS191" s="73"/>
      <c r="BT191" s="73"/>
      <c r="BU191" s="71"/>
      <c r="BV191" s="73"/>
      <c r="BW191" s="73"/>
      <c r="BX191" s="73"/>
      <c r="BY191" s="73"/>
      <c r="BZ191" s="73"/>
      <c r="CA191" s="73"/>
      <c r="CB191" s="73"/>
      <c r="CC191" s="73"/>
    </row>
    <row r="192" spans="69:81" ht="20.100000000000001" customHeight="1" x14ac:dyDescent="0.3">
      <c r="BQ192" s="71"/>
      <c r="BR192" s="73"/>
      <c r="BS192" s="73"/>
      <c r="BT192" s="73"/>
      <c r="BU192" s="71"/>
      <c r="BV192" s="73"/>
      <c r="BW192" s="73"/>
      <c r="BX192" s="73"/>
      <c r="BY192" s="73"/>
      <c r="BZ192" s="73"/>
      <c r="CA192" s="73"/>
      <c r="CB192" s="73"/>
      <c r="CC192" s="73"/>
    </row>
    <row r="193" spans="69:81" ht="20.100000000000001" customHeight="1" x14ac:dyDescent="0.3">
      <c r="BQ193" s="71"/>
      <c r="BR193" s="73"/>
      <c r="BS193" s="73"/>
      <c r="BT193" s="73"/>
      <c r="BU193" s="71"/>
      <c r="BV193" s="73"/>
      <c r="BW193" s="73"/>
      <c r="BX193" s="73"/>
      <c r="BY193" s="73"/>
      <c r="BZ193" s="73"/>
      <c r="CA193" s="73"/>
      <c r="CB193" s="73"/>
      <c r="CC193" s="73"/>
    </row>
    <row r="194" spans="69:81" ht="20.100000000000001" customHeight="1" x14ac:dyDescent="0.3">
      <c r="BQ194" s="71"/>
      <c r="BR194" s="73"/>
      <c r="BS194" s="73"/>
      <c r="BT194" s="73"/>
      <c r="BU194" s="71"/>
      <c r="BV194" s="73"/>
      <c r="BW194" s="73"/>
      <c r="BX194" s="73"/>
      <c r="BY194" s="73"/>
      <c r="BZ194" s="73"/>
      <c r="CA194" s="73"/>
      <c r="CB194" s="73"/>
      <c r="CC194" s="73"/>
    </row>
    <row r="195" spans="69:81" ht="20.100000000000001" customHeight="1" x14ac:dyDescent="0.3">
      <c r="BQ195" s="71"/>
      <c r="BR195" s="73"/>
      <c r="BS195" s="73"/>
      <c r="BT195" s="73"/>
      <c r="BU195" s="71"/>
      <c r="BV195" s="73"/>
      <c r="BW195" s="73"/>
      <c r="BX195" s="73"/>
      <c r="BY195" s="73"/>
      <c r="BZ195" s="73"/>
      <c r="CA195" s="73"/>
      <c r="CB195" s="73"/>
      <c r="CC195" s="73"/>
    </row>
    <row r="196" spans="69:81" ht="20.100000000000001" customHeight="1" x14ac:dyDescent="0.3">
      <c r="BQ196" s="71"/>
      <c r="BR196" s="73"/>
      <c r="BS196" s="73"/>
      <c r="BT196" s="73"/>
      <c r="BU196" s="71"/>
      <c r="BV196" s="73"/>
      <c r="BW196" s="73"/>
      <c r="BX196" s="73"/>
      <c r="BY196" s="73"/>
      <c r="BZ196" s="73"/>
      <c r="CA196" s="73"/>
      <c r="CB196" s="73"/>
      <c r="CC196" s="73"/>
    </row>
    <row r="197" spans="69:81" ht="20.100000000000001" customHeight="1" x14ac:dyDescent="0.3">
      <c r="BQ197" s="71"/>
      <c r="BR197" s="73"/>
      <c r="BS197" s="73"/>
      <c r="BT197" s="73"/>
      <c r="BU197" s="71"/>
      <c r="BV197" s="73"/>
      <c r="BW197" s="73"/>
      <c r="BX197" s="73"/>
      <c r="BY197" s="73"/>
      <c r="BZ197" s="73"/>
      <c r="CA197" s="73"/>
      <c r="CB197" s="73"/>
      <c r="CC197" s="73"/>
    </row>
    <row r="198" spans="69:81" ht="20.100000000000001" customHeight="1" x14ac:dyDescent="0.3">
      <c r="BQ198" s="71"/>
      <c r="BR198" s="73"/>
      <c r="BS198" s="73"/>
      <c r="BT198" s="73"/>
      <c r="BU198" s="71"/>
      <c r="BV198" s="73"/>
      <c r="BW198" s="73"/>
      <c r="BX198" s="73"/>
      <c r="BY198" s="73"/>
      <c r="BZ198" s="73"/>
      <c r="CA198" s="73"/>
      <c r="CB198" s="73"/>
      <c r="CC198" s="73"/>
    </row>
    <row r="199" spans="69:81" ht="20.100000000000001" customHeight="1" x14ac:dyDescent="0.3">
      <c r="BQ199" s="71"/>
      <c r="BR199" s="73"/>
      <c r="BS199" s="73"/>
      <c r="BT199" s="73"/>
      <c r="BU199" s="71"/>
      <c r="BV199" s="73"/>
      <c r="BW199" s="73"/>
      <c r="BX199" s="73"/>
      <c r="BY199" s="73"/>
      <c r="BZ199" s="73"/>
      <c r="CA199" s="73"/>
      <c r="CB199" s="73"/>
      <c r="CC199" s="73"/>
    </row>
    <row r="200" spans="69:81" ht="20.100000000000001" customHeight="1" x14ac:dyDescent="0.3">
      <c r="BQ200" s="71"/>
      <c r="BR200" s="73"/>
      <c r="BS200" s="73"/>
      <c r="BT200" s="73"/>
      <c r="BU200" s="71"/>
      <c r="BV200" s="73"/>
      <c r="BW200" s="73"/>
      <c r="BX200" s="73"/>
      <c r="BY200" s="73"/>
      <c r="BZ200" s="73"/>
      <c r="CA200" s="73"/>
      <c r="CB200" s="73"/>
      <c r="CC200" s="73"/>
    </row>
    <row r="201" spans="69:81" ht="20.100000000000001" customHeight="1" x14ac:dyDescent="0.3">
      <c r="BQ201" s="71"/>
      <c r="BR201" s="73"/>
      <c r="BS201" s="73"/>
      <c r="BT201" s="73"/>
      <c r="BU201" s="71"/>
      <c r="BV201" s="73"/>
      <c r="BW201" s="73"/>
      <c r="BX201" s="73"/>
      <c r="BY201" s="73"/>
      <c r="BZ201" s="73"/>
      <c r="CA201" s="73"/>
      <c r="CB201" s="73"/>
      <c r="CC201" s="73"/>
    </row>
    <row r="202" spans="69:81" ht="20.100000000000001" customHeight="1" x14ac:dyDescent="0.3">
      <c r="BQ202" s="71"/>
      <c r="BR202" s="73"/>
      <c r="BS202" s="73"/>
      <c r="BT202" s="73"/>
      <c r="BU202" s="71"/>
      <c r="BV202" s="73"/>
      <c r="BW202" s="73"/>
      <c r="BX202" s="73"/>
      <c r="BY202" s="73"/>
      <c r="BZ202" s="73"/>
      <c r="CA202" s="73"/>
      <c r="CB202" s="73"/>
      <c r="CC202" s="73"/>
    </row>
    <row r="203" spans="69:81" ht="20.100000000000001" customHeight="1" x14ac:dyDescent="0.3">
      <c r="BQ203" s="71"/>
      <c r="BR203" s="73"/>
      <c r="BS203" s="73"/>
      <c r="BT203" s="73"/>
      <c r="BU203" s="71"/>
      <c r="BV203" s="73"/>
      <c r="BW203" s="73"/>
      <c r="BX203" s="73"/>
      <c r="BY203" s="73"/>
      <c r="BZ203" s="73"/>
      <c r="CA203" s="73"/>
      <c r="CB203" s="73"/>
      <c r="CC203" s="73"/>
    </row>
    <row r="204" spans="69:81" ht="20.100000000000001" customHeight="1" x14ac:dyDescent="0.3">
      <c r="BQ204" s="71"/>
      <c r="BR204" s="73"/>
      <c r="BS204" s="73"/>
      <c r="BT204" s="73"/>
      <c r="BU204" s="71"/>
      <c r="BV204" s="73"/>
      <c r="BW204" s="73"/>
      <c r="BX204" s="73"/>
      <c r="BY204" s="73"/>
      <c r="BZ204" s="73"/>
      <c r="CA204" s="73"/>
      <c r="CB204" s="73"/>
      <c r="CC204" s="73"/>
    </row>
    <row r="205" spans="69:81" ht="20.100000000000001" customHeight="1" x14ac:dyDescent="0.3">
      <c r="BQ205" s="71"/>
      <c r="BR205" s="73"/>
      <c r="BS205" s="73"/>
      <c r="BT205" s="73"/>
      <c r="BU205" s="71"/>
      <c r="BV205" s="73"/>
      <c r="BW205" s="73"/>
      <c r="BX205" s="73"/>
      <c r="BY205" s="73"/>
      <c r="BZ205" s="73"/>
      <c r="CA205" s="73"/>
      <c r="CB205" s="73"/>
      <c r="CC205" s="73"/>
    </row>
    <row r="206" spans="69:81" ht="20.100000000000001" customHeight="1" x14ac:dyDescent="0.3">
      <c r="BQ206" s="71"/>
      <c r="BR206" s="73"/>
      <c r="BS206" s="73"/>
      <c r="BT206" s="73"/>
      <c r="BU206" s="71"/>
      <c r="BV206" s="73"/>
      <c r="BW206" s="73"/>
      <c r="BX206" s="73"/>
      <c r="BY206" s="73"/>
      <c r="BZ206" s="73"/>
      <c r="CA206" s="73"/>
      <c r="CB206" s="73"/>
      <c r="CC206" s="73"/>
    </row>
    <row r="207" spans="69:81" ht="20.100000000000001" customHeight="1" x14ac:dyDescent="0.3">
      <c r="BQ207" s="71"/>
      <c r="BR207" s="73"/>
      <c r="BS207" s="73"/>
      <c r="BT207" s="73"/>
      <c r="BU207" s="71"/>
      <c r="BV207" s="73"/>
      <c r="BW207" s="73"/>
      <c r="BX207" s="73"/>
      <c r="BY207" s="73"/>
      <c r="BZ207" s="73"/>
      <c r="CA207" s="73"/>
      <c r="CB207" s="73"/>
      <c r="CC207" s="73"/>
    </row>
    <row r="208" spans="69:81" ht="20.100000000000001" customHeight="1" x14ac:dyDescent="0.3">
      <c r="BQ208" s="71"/>
      <c r="BR208" s="73"/>
      <c r="BS208" s="73"/>
      <c r="BT208" s="73"/>
      <c r="BU208" s="71"/>
      <c r="BV208" s="73"/>
      <c r="BW208" s="73"/>
      <c r="BX208" s="73"/>
      <c r="BY208" s="73"/>
      <c r="BZ208" s="73"/>
      <c r="CA208" s="73"/>
      <c r="CB208" s="73"/>
      <c r="CC208" s="73"/>
    </row>
    <row r="209" spans="69:81" ht="20.100000000000001" customHeight="1" x14ac:dyDescent="0.3">
      <c r="BQ209" s="71"/>
      <c r="BR209" s="73"/>
      <c r="BS209" s="73"/>
      <c r="BT209" s="73"/>
      <c r="BU209" s="71"/>
      <c r="BV209" s="73"/>
      <c r="BW209" s="73"/>
      <c r="BX209" s="73"/>
      <c r="BY209" s="73"/>
      <c r="BZ209" s="73"/>
      <c r="CA209" s="73"/>
      <c r="CB209" s="73"/>
      <c r="CC209" s="73"/>
    </row>
    <row r="210" spans="69:81" ht="20.100000000000001" customHeight="1" x14ac:dyDescent="0.3">
      <c r="BQ210" s="71"/>
      <c r="BR210" s="73"/>
      <c r="BS210" s="73"/>
      <c r="BT210" s="73"/>
      <c r="BU210" s="71"/>
      <c r="BV210" s="73"/>
      <c r="BW210" s="73"/>
      <c r="BX210" s="73"/>
      <c r="BY210" s="73"/>
      <c r="BZ210" s="73"/>
      <c r="CA210" s="73"/>
      <c r="CB210" s="73"/>
      <c r="CC210" s="73"/>
    </row>
    <row r="211" spans="69:81" ht="20.100000000000001" customHeight="1" x14ac:dyDescent="0.3">
      <c r="BQ211" s="71"/>
      <c r="BR211" s="73"/>
      <c r="BS211" s="73"/>
      <c r="BT211" s="73"/>
      <c r="BU211" s="71"/>
      <c r="BV211" s="73"/>
      <c r="BW211" s="73"/>
      <c r="BX211" s="73"/>
      <c r="BY211" s="73"/>
      <c r="BZ211" s="73"/>
      <c r="CA211" s="73"/>
      <c r="CB211" s="73"/>
      <c r="CC211" s="73"/>
    </row>
    <row r="212" spans="69:81" ht="20.100000000000001" customHeight="1" x14ac:dyDescent="0.3">
      <c r="BQ212" s="71"/>
      <c r="BR212" s="73"/>
      <c r="BS212" s="73"/>
      <c r="BT212" s="73"/>
      <c r="BU212" s="71"/>
      <c r="BV212" s="73"/>
      <c r="BW212" s="73"/>
      <c r="BX212" s="73"/>
      <c r="BY212" s="73"/>
      <c r="BZ212" s="73"/>
      <c r="CA212" s="73"/>
      <c r="CB212" s="73"/>
      <c r="CC212" s="73"/>
    </row>
    <row r="213" spans="69:81" ht="20.100000000000001" customHeight="1" x14ac:dyDescent="0.3">
      <c r="BQ213" s="71"/>
      <c r="BR213" s="73"/>
      <c r="BS213" s="73"/>
      <c r="BT213" s="73"/>
      <c r="BU213" s="71"/>
      <c r="BV213" s="73"/>
      <c r="BW213" s="73"/>
      <c r="BX213" s="73"/>
      <c r="BY213" s="73"/>
      <c r="BZ213" s="73"/>
      <c r="CA213" s="73"/>
      <c r="CB213" s="73"/>
      <c r="CC213" s="73"/>
    </row>
    <row r="214" spans="69:81" ht="20.100000000000001" customHeight="1" x14ac:dyDescent="0.3">
      <c r="BQ214" s="71"/>
      <c r="BR214" s="73"/>
      <c r="BS214" s="73"/>
      <c r="BT214" s="73"/>
      <c r="BU214" s="71"/>
      <c r="BV214" s="73"/>
      <c r="BW214" s="73"/>
      <c r="BX214" s="73"/>
      <c r="BY214" s="73"/>
      <c r="BZ214" s="73"/>
      <c r="CA214" s="73"/>
      <c r="CB214" s="73"/>
      <c r="CC214" s="73"/>
    </row>
    <row r="215" spans="69:81" ht="20.100000000000001" customHeight="1" x14ac:dyDescent="0.3">
      <c r="BQ215" s="71"/>
      <c r="BR215" s="73"/>
      <c r="BS215" s="73"/>
      <c r="BT215" s="73"/>
      <c r="BU215" s="71"/>
      <c r="BV215" s="73"/>
      <c r="BW215" s="73"/>
      <c r="BX215" s="73"/>
      <c r="BY215" s="73"/>
      <c r="BZ215" s="73"/>
      <c r="CA215" s="73"/>
      <c r="CB215" s="73"/>
      <c r="CC215" s="73"/>
    </row>
    <row r="216" spans="69:81" ht="20.100000000000001" customHeight="1" x14ac:dyDescent="0.3">
      <c r="BQ216" s="71"/>
      <c r="BR216" s="73"/>
      <c r="BS216" s="73"/>
      <c r="BT216" s="73"/>
      <c r="BU216" s="71"/>
      <c r="BV216" s="73"/>
      <c r="BW216" s="73"/>
      <c r="BX216" s="73"/>
      <c r="BY216" s="73"/>
      <c r="BZ216" s="73"/>
      <c r="CA216" s="73"/>
      <c r="CB216" s="73"/>
      <c r="CC216" s="73"/>
    </row>
    <row r="217" spans="69:81" ht="20.100000000000001" customHeight="1" x14ac:dyDescent="0.3">
      <c r="BQ217" s="71"/>
      <c r="BR217" s="73"/>
      <c r="BS217" s="73"/>
      <c r="BT217" s="73"/>
      <c r="BU217" s="71"/>
      <c r="BV217" s="73"/>
      <c r="BW217" s="73"/>
      <c r="BX217" s="73"/>
      <c r="BY217" s="73"/>
      <c r="BZ217" s="73"/>
      <c r="CA217" s="73"/>
      <c r="CB217" s="73"/>
      <c r="CC217" s="73"/>
    </row>
    <row r="218" spans="69:81" ht="20.100000000000001" customHeight="1" x14ac:dyDescent="0.3">
      <c r="BQ218" s="71"/>
      <c r="BR218" s="73"/>
      <c r="BS218" s="73"/>
      <c r="BT218" s="73"/>
      <c r="BU218" s="71"/>
      <c r="BV218" s="73"/>
      <c r="BW218" s="73"/>
      <c r="BX218" s="73"/>
      <c r="BY218" s="73"/>
      <c r="BZ218" s="73"/>
      <c r="CA218" s="73"/>
      <c r="CB218" s="73"/>
      <c r="CC218" s="73"/>
    </row>
    <row r="219" spans="69:81" ht="20.100000000000001" customHeight="1" x14ac:dyDescent="0.3">
      <c r="BQ219" s="71"/>
      <c r="BR219" s="73"/>
      <c r="BS219" s="73"/>
      <c r="BT219" s="73"/>
      <c r="BU219" s="71"/>
      <c r="BV219" s="73"/>
      <c r="BW219" s="73"/>
      <c r="BX219" s="73"/>
      <c r="BY219" s="73"/>
      <c r="BZ219" s="73"/>
      <c r="CA219" s="73"/>
      <c r="CB219" s="73"/>
      <c r="CC219" s="73"/>
    </row>
    <row r="220" spans="69:81" ht="20.100000000000001" customHeight="1" x14ac:dyDescent="0.3">
      <c r="BQ220" s="71"/>
      <c r="BR220" s="73"/>
      <c r="BS220" s="73"/>
      <c r="BT220" s="73"/>
      <c r="BU220" s="71"/>
      <c r="BV220" s="73"/>
      <c r="BW220" s="73"/>
      <c r="BX220" s="73"/>
      <c r="BY220" s="73"/>
      <c r="BZ220" s="73"/>
      <c r="CA220" s="73"/>
      <c r="CB220" s="73"/>
      <c r="CC220" s="73"/>
    </row>
    <row r="221" spans="69:81" ht="20.100000000000001" customHeight="1" x14ac:dyDescent="0.3">
      <c r="BQ221" s="71"/>
      <c r="BR221" s="73"/>
      <c r="BS221" s="73"/>
      <c r="BT221" s="73"/>
      <c r="BU221" s="71"/>
      <c r="BV221" s="73"/>
      <c r="BW221" s="73"/>
      <c r="BX221" s="73"/>
      <c r="BY221" s="73"/>
      <c r="BZ221" s="73"/>
      <c r="CA221" s="73"/>
      <c r="CB221" s="73"/>
      <c r="CC221" s="73"/>
    </row>
    <row r="222" spans="69:81" ht="20.100000000000001" customHeight="1" x14ac:dyDescent="0.3">
      <c r="BQ222" s="71"/>
      <c r="BR222" s="73"/>
      <c r="BS222" s="73"/>
      <c r="BT222" s="73"/>
      <c r="BU222" s="71"/>
      <c r="BV222" s="73"/>
      <c r="BW222" s="73"/>
      <c r="BX222" s="73"/>
      <c r="BY222" s="73"/>
      <c r="BZ222" s="73"/>
      <c r="CA222" s="73"/>
      <c r="CB222" s="73"/>
      <c r="CC222" s="73"/>
    </row>
    <row r="223" spans="69:81" ht="20.100000000000001" customHeight="1" x14ac:dyDescent="0.3">
      <c r="BQ223" s="71"/>
      <c r="BR223" s="73"/>
      <c r="BS223" s="73"/>
      <c r="BT223" s="73"/>
      <c r="BU223" s="71"/>
      <c r="BV223" s="73"/>
      <c r="BW223" s="73"/>
      <c r="BX223" s="73"/>
      <c r="BY223" s="73"/>
      <c r="BZ223" s="73"/>
      <c r="CA223" s="73"/>
      <c r="CB223" s="73"/>
      <c r="CC223" s="73"/>
    </row>
    <row r="224" spans="69:81" ht="20.100000000000001" customHeight="1" x14ac:dyDescent="0.3">
      <c r="BQ224" s="71"/>
      <c r="BR224" s="73"/>
      <c r="BS224" s="73"/>
      <c r="BT224" s="73"/>
      <c r="BU224" s="71"/>
      <c r="BV224" s="73"/>
      <c r="BW224" s="73"/>
      <c r="BX224" s="73"/>
      <c r="BY224" s="73"/>
      <c r="BZ224" s="73"/>
      <c r="CA224" s="73"/>
      <c r="CB224" s="73"/>
      <c r="CC224" s="73"/>
    </row>
    <row r="225" spans="69:81" ht="20.100000000000001" customHeight="1" x14ac:dyDescent="0.3">
      <c r="BQ225" s="71"/>
      <c r="BR225" s="73"/>
      <c r="BS225" s="73"/>
      <c r="BT225" s="73"/>
      <c r="BU225" s="71"/>
      <c r="BV225" s="73"/>
      <c r="BW225" s="73"/>
      <c r="BX225" s="73"/>
      <c r="BY225" s="73"/>
      <c r="BZ225" s="73"/>
      <c r="CA225" s="73"/>
      <c r="CB225" s="73"/>
      <c r="CC225" s="73"/>
    </row>
    <row r="226" spans="69:81" ht="20.100000000000001" customHeight="1" x14ac:dyDescent="0.3">
      <c r="BQ226" s="71"/>
      <c r="BR226" s="73"/>
      <c r="BS226" s="73"/>
      <c r="BT226" s="73"/>
      <c r="BU226" s="71"/>
      <c r="BV226" s="73"/>
      <c r="BW226" s="73"/>
      <c r="BX226" s="73"/>
      <c r="BY226" s="73"/>
      <c r="BZ226" s="73"/>
      <c r="CA226" s="73"/>
      <c r="CB226" s="73"/>
      <c r="CC226" s="73"/>
    </row>
    <row r="227" spans="69:81" ht="20.100000000000001" customHeight="1" x14ac:dyDescent="0.3">
      <c r="BQ227" s="71"/>
      <c r="BR227" s="73"/>
      <c r="BS227" s="73"/>
      <c r="BT227" s="73"/>
      <c r="BU227" s="71"/>
      <c r="BV227" s="73"/>
      <c r="BW227" s="73"/>
    </row>
    <row r="228" spans="69:81" ht="20.100000000000001" customHeight="1" x14ac:dyDescent="0.3">
      <c r="BQ228" s="71"/>
      <c r="BR228" s="73"/>
      <c r="BS228" s="73"/>
      <c r="BT228" s="73"/>
      <c r="BU228" s="71"/>
      <c r="BV228" s="73"/>
      <c r="BW228" s="73"/>
    </row>
    <row r="229" spans="69:81" ht="20.100000000000001" customHeight="1" x14ac:dyDescent="0.3">
      <c r="BQ229" s="71"/>
      <c r="BR229" s="73"/>
      <c r="BS229" s="73"/>
      <c r="BT229" s="73"/>
    </row>
  </sheetData>
  <mergeCells count="23">
    <mergeCell ref="D1:E1"/>
    <mergeCell ref="H2:AE2"/>
    <mergeCell ref="BN3:BN18"/>
    <mergeCell ref="O5:V8"/>
    <mergeCell ref="X5:Y6"/>
    <mergeCell ref="L7:M8"/>
    <mergeCell ref="BH10:BK12"/>
    <mergeCell ref="AV12:AW19"/>
    <mergeCell ref="BH14:BK16"/>
    <mergeCell ref="BQ3:BW3"/>
    <mergeCell ref="BQ5:BS5"/>
    <mergeCell ref="BU5:BW5"/>
    <mergeCell ref="B26:D26"/>
    <mergeCell ref="B27:C27"/>
    <mergeCell ref="D27:E27"/>
    <mergeCell ref="AM21:AN22"/>
    <mergeCell ref="AP21:AQ22"/>
    <mergeCell ref="AT23:BJ23"/>
    <mergeCell ref="H25:S25"/>
    <mergeCell ref="U25:W25"/>
    <mergeCell ref="Y25:AE25"/>
    <mergeCell ref="AG25:AJ25"/>
    <mergeCell ref="AL25:AQ25"/>
  </mergeCells>
  <conditionalFormatting sqref="F4:F24">
    <cfRule type="iconSet" priority="1">
      <iconSet showValue="0" reverse="1">
        <cfvo type="percent" val="0"/>
        <cfvo type="percent" val="50"/>
        <cfvo type="percent" val="10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Button 2">
              <controlPr defaultSize="0" autoFill="0" autoPict="0" macro="[0]!Planilha3.AlternarMapaVisibilidade">
                <anchor moveWithCells="1" sizeWithCells="1">
                  <from>
                    <xdr:col>68</xdr:col>
                    <xdr:colOff>0</xdr:colOff>
                    <xdr:row>0</xdr:row>
                    <xdr:rowOff>104775</xdr:rowOff>
                  </from>
                  <to>
                    <xdr:col>69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A75EB-A182-4C6A-BF1F-2E2AAD9EE36E}">
  <sheetPr codeName="Planilha4"/>
  <dimension ref="A1:H7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21.5703125" bestFit="1" customWidth="1"/>
    <col min="3" max="3" width="39.28515625" bestFit="1" customWidth="1"/>
    <col min="4" max="4" width="29.42578125" bestFit="1" customWidth="1"/>
    <col min="5" max="5" width="21.5703125" bestFit="1" customWidth="1"/>
    <col min="6" max="6" width="3.5703125" bestFit="1" customWidth="1"/>
    <col min="7" max="7" width="5" bestFit="1" customWidth="1"/>
    <col min="8" max="8" width="43.85546875" bestFit="1" customWidth="1"/>
  </cols>
  <sheetData>
    <row r="1" spans="1:8" x14ac:dyDescent="0.25">
      <c r="A1">
        <v>1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>
        <v>3339</v>
      </c>
      <c r="H1" t="str">
        <f>C1&amp;" "&amp;G1</f>
        <v>AVENIDA DOM PEDRO I 3339</v>
      </c>
    </row>
    <row r="2" spans="1:8" x14ac:dyDescent="0.25">
      <c r="A2">
        <v>2</v>
      </c>
      <c r="B2" t="s">
        <v>83</v>
      </c>
      <c r="C2" t="s">
        <v>84</v>
      </c>
      <c r="D2" t="s">
        <v>85</v>
      </c>
      <c r="E2" t="s">
        <v>86</v>
      </c>
      <c r="F2" t="s">
        <v>82</v>
      </c>
      <c r="G2">
        <v>572</v>
      </c>
      <c r="H2" t="str">
        <f t="shared" ref="H2:H65" si="0">C2&amp;" "&amp;G2</f>
        <v>RUA PRESIDENTE GETULIO VARGAS 572</v>
      </c>
    </row>
    <row r="3" spans="1:8" x14ac:dyDescent="0.25">
      <c r="A3">
        <v>3</v>
      </c>
      <c r="B3" t="s">
        <v>87</v>
      </c>
      <c r="C3" t="s">
        <v>88</v>
      </c>
      <c r="D3" t="s">
        <v>89</v>
      </c>
      <c r="E3" t="s">
        <v>90</v>
      </c>
      <c r="F3" t="s">
        <v>82</v>
      </c>
      <c r="G3">
        <v>300</v>
      </c>
      <c r="H3" t="str">
        <f t="shared" si="0"/>
        <v>AVENIDA MANUEL PIMENTEL 300</v>
      </c>
    </row>
    <row r="4" spans="1:8" x14ac:dyDescent="0.25">
      <c r="A4">
        <v>4</v>
      </c>
      <c r="B4" t="s">
        <v>91</v>
      </c>
      <c r="C4" t="s">
        <v>92</v>
      </c>
      <c r="D4" t="s">
        <v>89</v>
      </c>
      <c r="E4" t="s">
        <v>90</v>
      </c>
      <c r="F4" t="s">
        <v>82</v>
      </c>
      <c r="G4">
        <v>8708</v>
      </c>
      <c r="H4" t="str">
        <f t="shared" si="0"/>
        <v>AVENIDA SAPOPEMBA 8708</v>
      </c>
    </row>
    <row r="5" spans="1:8" x14ac:dyDescent="0.25">
      <c r="A5">
        <v>6</v>
      </c>
      <c r="B5" t="s">
        <v>93</v>
      </c>
      <c r="C5" t="s">
        <v>94</v>
      </c>
      <c r="D5" t="s">
        <v>95</v>
      </c>
      <c r="E5" t="s">
        <v>90</v>
      </c>
      <c r="F5" t="s">
        <v>82</v>
      </c>
      <c r="G5">
        <v>3230</v>
      </c>
      <c r="H5" t="str">
        <f t="shared" si="0"/>
        <v>AVENIDA RAGUEB CHOHFI 3230</v>
      </c>
    </row>
    <row r="6" spans="1:8" x14ac:dyDescent="0.25">
      <c r="A6">
        <v>7</v>
      </c>
      <c r="B6" t="s">
        <v>96</v>
      </c>
      <c r="C6" t="s">
        <v>97</v>
      </c>
      <c r="D6" t="s">
        <v>98</v>
      </c>
      <c r="E6" t="s">
        <v>90</v>
      </c>
      <c r="F6" t="s">
        <v>82</v>
      </c>
      <c r="G6">
        <v>3222</v>
      </c>
      <c r="H6" t="str">
        <f t="shared" si="0"/>
        <v>RUA TIBURCIO DE SOUSA 3222</v>
      </c>
    </row>
    <row r="7" spans="1:8" x14ac:dyDescent="0.25">
      <c r="A7">
        <v>8</v>
      </c>
      <c r="B7" t="s">
        <v>99</v>
      </c>
      <c r="C7" t="s">
        <v>100</v>
      </c>
      <c r="D7" t="s">
        <v>101</v>
      </c>
      <c r="E7" t="s">
        <v>102</v>
      </c>
      <c r="F7" t="s">
        <v>82</v>
      </c>
      <c r="G7">
        <v>1065</v>
      </c>
      <c r="H7" t="str">
        <f t="shared" si="0"/>
        <v>AVENIDA JUREMA 1065</v>
      </c>
    </row>
    <row r="8" spans="1:8" x14ac:dyDescent="0.25">
      <c r="A8">
        <v>9</v>
      </c>
      <c r="B8" t="s">
        <v>103</v>
      </c>
      <c r="C8" t="s">
        <v>104</v>
      </c>
      <c r="D8" t="s">
        <v>105</v>
      </c>
      <c r="E8" t="s">
        <v>106</v>
      </c>
      <c r="F8" t="s">
        <v>82</v>
      </c>
      <c r="G8">
        <v>1912</v>
      </c>
      <c r="H8" t="str">
        <f t="shared" si="0"/>
        <v>RUA CARLOS NUNES DE PAULA 1912</v>
      </c>
    </row>
    <row r="9" spans="1:8" x14ac:dyDescent="0.25">
      <c r="A9">
        <v>10</v>
      </c>
      <c r="B9" t="s">
        <v>107</v>
      </c>
      <c r="C9" t="s">
        <v>108</v>
      </c>
      <c r="D9" t="s">
        <v>109</v>
      </c>
      <c r="E9" t="s">
        <v>106</v>
      </c>
      <c r="F9" t="s">
        <v>82</v>
      </c>
      <c r="G9">
        <v>3359</v>
      </c>
      <c r="H9" t="str">
        <f t="shared" si="0"/>
        <v>AVENIDA JOAO BATISTA DE SOUZA SOARE 3359</v>
      </c>
    </row>
    <row r="10" spans="1:8" x14ac:dyDescent="0.25">
      <c r="A10">
        <v>11</v>
      </c>
      <c r="B10" t="s">
        <v>110</v>
      </c>
      <c r="C10" t="s">
        <v>111</v>
      </c>
      <c r="D10" t="s">
        <v>112</v>
      </c>
      <c r="E10" t="s">
        <v>106</v>
      </c>
      <c r="F10" t="s">
        <v>82</v>
      </c>
      <c r="G10">
        <v>3280</v>
      </c>
      <c r="H10" t="str">
        <f t="shared" si="0"/>
        <v>AVENIDA BENEDITO FRIGGI 3280</v>
      </c>
    </row>
    <row r="11" spans="1:8" x14ac:dyDescent="0.25">
      <c r="A11">
        <v>12</v>
      </c>
      <c r="B11" t="s">
        <v>113</v>
      </c>
      <c r="C11" t="s">
        <v>114</v>
      </c>
      <c r="D11" t="s">
        <v>115</v>
      </c>
      <c r="E11" t="s">
        <v>102</v>
      </c>
      <c r="F11" t="s">
        <v>82</v>
      </c>
      <c r="G11">
        <v>430</v>
      </c>
      <c r="H11" t="str">
        <f t="shared" si="0"/>
        <v>AVENIDA ARMANDO BEI 430</v>
      </c>
    </row>
    <row r="12" spans="1:8" x14ac:dyDescent="0.25">
      <c r="A12">
        <v>13</v>
      </c>
      <c r="B12" t="s">
        <v>116</v>
      </c>
      <c r="C12" t="s">
        <v>117</v>
      </c>
      <c r="D12" t="s">
        <v>118</v>
      </c>
      <c r="E12" t="s">
        <v>90</v>
      </c>
      <c r="F12" t="s">
        <v>82</v>
      </c>
      <c r="G12">
        <v>80</v>
      </c>
      <c r="H12" t="str">
        <f t="shared" si="0"/>
        <v>PRACA FRANCISCO PEREIRA 80</v>
      </c>
    </row>
    <row r="13" spans="1:8" x14ac:dyDescent="0.25">
      <c r="A13">
        <v>14</v>
      </c>
      <c r="B13" t="s">
        <v>119</v>
      </c>
      <c r="C13" t="s">
        <v>120</v>
      </c>
      <c r="D13" t="s">
        <v>121</v>
      </c>
      <c r="E13" t="s">
        <v>102</v>
      </c>
      <c r="F13" t="s">
        <v>82</v>
      </c>
      <c r="G13">
        <v>1291</v>
      </c>
      <c r="H13" t="str">
        <f t="shared" si="0"/>
        <v>RUA SENA MADUREIRA 1291</v>
      </c>
    </row>
    <row r="14" spans="1:8" x14ac:dyDescent="0.25">
      <c r="A14">
        <v>15</v>
      </c>
      <c r="B14" t="s">
        <v>122</v>
      </c>
      <c r="C14" t="s">
        <v>123</v>
      </c>
      <c r="D14" t="s">
        <v>124</v>
      </c>
      <c r="E14" t="s">
        <v>102</v>
      </c>
      <c r="F14" t="s">
        <v>82</v>
      </c>
      <c r="G14">
        <v>750</v>
      </c>
      <c r="H14" t="str">
        <f t="shared" si="0"/>
        <v>RUA JOAO BATISTA NOGUEIRA 750</v>
      </c>
    </row>
    <row r="15" spans="1:8" x14ac:dyDescent="0.25">
      <c r="A15">
        <v>16</v>
      </c>
      <c r="B15" t="s">
        <v>125</v>
      </c>
      <c r="C15" t="s">
        <v>126</v>
      </c>
      <c r="D15" t="s">
        <v>127</v>
      </c>
      <c r="E15" t="s">
        <v>90</v>
      </c>
      <c r="F15" t="s">
        <v>82</v>
      </c>
      <c r="G15">
        <v>2500</v>
      </c>
      <c r="H15" t="str">
        <f t="shared" si="0"/>
        <v>RUA JOAO MACIEL 2500</v>
      </c>
    </row>
    <row r="16" spans="1:8" x14ac:dyDescent="0.25">
      <c r="A16">
        <v>17</v>
      </c>
      <c r="B16" t="s">
        <v>128</v>
      </c>
      <c r="C16" t="s">
        <v>129</v>
      </c>
      <c r="D16" t="s">
        <v>130</v>
      </c>
      <c r="E16" t="s">
        <v>90</v>
      </c>
      <c r="F16" t="s">
        <v>82</v>
      </c>
      <c r="G16">
        <v>4342</v>
      </c>
      <c r="H16" t="str">
        <f t="shared" si="0"/>
        <v>AVENIDA PIRES DO RIO 4342</v>
      </c>
    </row>
    <row r="17" spans="1:8" x14ac:dyDescent="0.25">
      <c r="A17">
        <v>18</v>
      </c>
      <c r="B17" t="s">
        <v>131</v>
      </c>
      <c r="C17" t="s">
        <v>132</v>
      </c>
      <c r="D17" t="s">
        <v>133</v>
      </c>
      <c r="E17" t="s">
        <v>90</v>
      </c>
      <c r="F17" t="s">
        <v>82</v>
      </c>
      <c r="G17">
        <v>480</v>
      </c>
      <c r="H17" t="str">
        <f t="shared" si="0"/>
        <v>AVENIDA OLIVEIRA FREIRE 480</v>
      </c>
    </row>
    <row r="18" spans="1:8" x14ac:dyDescent="0.25">
      <c r="A18">
        <v>19</v>
      </c>
      <c r="B18" t="s">
        <v>134</v>
      </c>
      <c r="C18" t="s">
        <v>135</v>
      </c>
      <c r="D18" t="s">
        <v>136</v>
      </c>
      <c r="E18" t="s">
        <v>86</v>
      </c>
      <c r="F18" t="s">
        <v>82</v>
      </c>
      <c r="G18">
        <v>1333</v>
      </c>
      <c r="H18" t="str">
        <f t="shared" si="0"/>
        <v>AVENIDA HENRIQUE EROLES 1333</v>
      </c>
    </row>
    <row r="19" spans="1:8" x14ac:dyDescent="0.25">
      <c r="A19">
        <v>20</v>
      </c>
      <c r="B19" t="s">
        <v>137</v>
      </c>
      <c r="C19" t="s">
        <v>138</v>
      </c>
      <c r="D19" t="s">
        <v>139</v>
      </c>
      <c r="E19" t="s">
        <v>90</v>
      </c>
      <c r="F19" t="s">
        <v>82</v>
      </c>
      <c r="G19">
        <v>1</v>
      </c>
      <c r="H19" t="str">
        <f t="shared" si="0"/>
        <v>AVENIDA BRAS DA ROCHA CARDOSO 1</v>
      </c>
    </row>
    <row r="20" spans="1:8" x14ac:dyDescent="0.25">
      <c r="A20">
        <v>21</v>
      </c>
      <c r="B20" t="s">
        <v>140</v>
      </c>
      <c r="C20" t="s">
        <v>141</v>
      </c>
      <c r="D20" t="s">
        <v>142</v>
      </c>
      <c r="E20" t="s">
        <v>90</v>
      </c>
      <c r="F20" t="s">
        <v>82</v>
      </c>
      <c r="G20">
        <v>2905</v>
      </c>
      <c r="H20" t="str">
        <f t="shared" si="0"/>
        <v>AVENIDA DA BARREIRA GRANDE 2905</v>
      </c>
    </row>
    <row r="21" spans="1:8" x14ac:dyDescent="0.25">
      <c r="A21">
        <v>22</v>
      </c>
      <c r="B21" t="s">
        <v>143</v>
      </c>
      <c r="C21" t="s">
        <v>144</v>
      </c>
      <c r="D21" t="s">
        <v>145</v>
      </c>
      <c r="E21" t="s">
        <v>146</v>
      </c>
      <c r="F21" t="s">
        <v>82</v>
      </c>
      <c r="G21">
        <v>1200</v>
      </c>
      <c r="H21" t="str">
        <f t="shared" si="0"/>
        <v>AVENIDA GETULIO VARGAS 1200</v>
      </c>
    </row>
    <row r="22" spans="1:8" x14ac:dyDescent="0.25">
      <c r="A22">
        <v>23</v>
      </c>
      <c r="B22" t="s">
        <v>147</v>
      </c>
      <c r="C22" t="s">
        <v>148</v>
      </c>
      <c r="D22" t="s">
        <v>149</v>
      </c>
      <c r="E22" t="s">
        <v>150</v>
      </c>
      <c r="F22" t="s">
        <v>82</v>
      </c>
      <c r="G22">
        <v>2301</v>
      </c>
      <c r="H22" t="str">
        <f t="shared" si="0"/>
        <v>AVENIDA FRANCISCO MARENGO 2301</v>
      </c>
    </row>
    <row r="23" spans="1:8" x14ac:dyDescent="0.25">
      <c r="A23">
        <v>24</v>
      </c>
      <c r="B23" t="s">
        <v>151</v>
      </c>
      <c r="C23" t="s">
        <v>152</v>
      </c>
      <c r="D23" t="s">
        <v>153</v>
      </c>
      <c r="E23" t="s">
        <v>102</v>
      </c>
      <c r="F23" t="s">
        <v>82</v>
      </c>
      <c r="G23">
        <v>1090</v>
      </c>
      <c r="H23" t="str">
        <f t="shared" si="0"/>
        <v>ESTRADA EST PRES JUSCELINO K DE OLI 1090</v>
      </c>
    </row>
    <row r="24" spans="1:8" x14ac:dyDescent="0.25">
      <c r="A24">
        <v>25</v>
      </c>
      <c r="B24" t="s">
        <v>154</v>
      </c>
      <c r="C24" t="s">
        <v>155</v>
      </c>
      <c r="D24" t="s">
        <v>156</v>
      </c>
      <c r="E24" t="s">
        <v>157</v>
      </c>
      <c r="F24" t="s">
        <v>82</v>
      </c>
      <c r="G24">
        <v>420</v>
      </c>
      <c r="H24" t="str">
        <f t="shared" si="0"/>
        <v>AVENIDA CHARLES SCHNNEIDER 420</v>
      </c>
    </row>
    <row r="25" spans="1:8" x14ac:dyDescent="0.25">
      <c r="A25">
        <v>26</v>
      </c>
      <c r="B25" t="s">
        <v>158</v>
      </c>
      <c r="C25" t="s">
        <v>159</v>
      </c>
      <c r="D25" t="s">
        <v>160</v>
      </c>
      <c r="E25" t="s">
        <v>81</v>
      </c>
      <c r="F25" t="s">
        <v>82</v>
      </c>
      <c r="G25">
        <v>321</v>
      </c>
      <c r="H25" t="str">
        <f t="shared" si="0"/>
        <v>RUA CORONEL SEABRA 321</v>
      </c>
    </row>
    <row r="26" spans="1:8" x14ac:dyDescent="0.25">
      <c r="A26">
        <v>27</v>
      </c>
      <c r="B26" t="s">
        <v>161</v>
      </c>
      <c r="C26" t="s">
        <v>162</v>
      </c>
      <c r="D26" t="s">
        <v>163</v>
      </c>
      <c r="E26" t="s">
        <v>150</v>
      </c>
      <c r="F26" t="s">
        <v>82</v>
      </c>
      <c r="G26">
        <v>700</v>
      </c>
      <c r="H26" t="str">
        <f t="shared" si="0"/>
        <v>AVENIDA BRASILIA 700</v>
      </c>
    </row>
    <row r="27" spans="1:8" x14ac:dyDescent="0.25">
      <c r="A27">
        <v>28</v>
      </c>
      <c r="B27" t="s">
        <v>164</v>
      </c>
      <c r="C27" t="s">
        <v>165</v>
      </c>
      <c r="D27" t="s">
        <v>166</v>
      </c>
      <c r="E27" t="s">
        <v>157</v>
      </c>
      <c r="F27" t="s">
        <v>82</v>
      </c>
      <c r="G27">
        <v>780</v>
      </c>
      <c r="H27" t="str">
        <f t="shared" si="0"/>
        <v>RUA JOSE VICENTE DE BARROS 780</v>
      </c>
    </row>
    <row r="28" spans="1:8" x14ac:dyDescent="0.25">
      <c r="A28">
        <v>29</v>
      </c>
      <c r="B28" t="s">
        <v>167</v>
      </c>
      <c r="C28" t="s">
        <v>92</v>
      </c>
      <c r="D28" t="s">
        <v>168</v>
      </c>
      <c r="E28" t="s">
        <v>90</v>
      </c>
      <c r="F28" t="s">
        <v>82</v>
      </c>
      <c r="G28">
        <v>4431</v>
      </c>
      <c r="H28" t="str">
        <f t="shared" si="0"/>
        <v>AVENIDA SAPOPEMBA 4431</v>
      </c>
    </row>
    <row r="29" spans="1:8" x14ac:dyDescent="0.25">
      <c r="A29">
        <v>30</v>
      </c>
      <c r="B29" t="s">
        <v>169</v>
      </c>
      <c r="C29" t="s">
        <v>170</v>
      </c>
      <c r="D29" t="s">
        <v>171</v>
      </c>
      <c r="E29" t="s">
        <v>172</v>
      </c>
      <c r="F29" t="s">
        <v>82</v>
      </c>
      <c r="G29">
        <v>549</v>
      </c>
      <c r="H29" t="str">
        <f t="shared" si="0"/>
        <v>ESTRADA DE SAO BENTO 549</v>
      </c>
    </row>
    <row r="30" spans="1:8" x14ac:dyDescent="0.25">
      <c r="A30">
        <v>31</v>
      </c>
      <c r="B30" t="s">
        <v>173</v>
      </c>
      <c r="C30" t="s">
        <v>174</v>
      </c>
      <c r="D30" t="s">
        <v>175</v>
      </c>
      <c r="E30" t="s">
        <v>176</v>
      </c>
      <c r="F30" t="s">
        <v>82</v>
      </c>
      <c r="G30">
        <v>4905</v>
      </c>
      <c r="H30" t="str">
        <f t="shared" si="0"/>
        <v>AVENIDA GERONIMO CAMARGO 4905</v>
      </c>
    </row>
    <row r="31" spans="1:8" x14ac:dyDescent="0.25">
      <c r="A31">
        <v>32</v>
      </c>
      <c r="B31" t="s">
        <v>177</v>
      </c>
      <c r="C31" t="s">
        <v>178</v>
      </c>
      <c r="D31" t="s">
        <v>179</v>
      </c>
      <c r="E31" t="s">
        <v>176</v>
      </c>
      <c r="F31" t="s">
        <v>82</v>
      </c>
      <c r="G31">
        <v>356</v>
      </c>
      <c r="H31" t="str">
        <f t="shared" si="0"/>
        <v>AVENIDA AV PRF CARLOS A DE C PINTO 356</v>
      </c>
    </row>
    <row r="32" spans="1:8" x14ac:dyDescent="0.25">
      <c r="A32">
        <v>33</v>
      </c>
      <c r="B32" t="s">
        <v>180</v>
      </c>
      <c r="C32" t="s">
        <v>181</v>
      </c>
      <c r="D32" t="s">
        <v>182</v>
      </c>
      <c r="E32" t="s">
        <v>176</v>
      </c>
      <c r="F32" t="s">
        <v>82</v>
      </c>
      <c r="G32">
        <v>101</v>
      </c>
      <c r="H32" t="str">
        <f t="shared" si="0"/>
        <v>PRACA PEDRO DE TOLEDO 101</v>
      </c>
    </row>
    <row r="33" spans="1:8" x14ac:dyDescent="0.25">
      <c r="A33">
        <v>34</v>
      </c>
      <c r="B33" t="s">
        <v>183</v>
      </c>
      <c r="C33" t="s">
        <v>184</v>
      </c>
      <c r="D33" t="s">
        <v>185</v>
      </c>
      <c r="E33" t="s">
        <v>176</v>
      </c>
      <c r="F33" t="s">
        <v>82</v>
      </c>
      <c r="G33">
        <v>2827</v>
      </c>
      <c r="H33" t="str">
        <f t="shared" si="0"/>
        <v>ALAMEDA PROFESSOR LUCAS NOGUEIRA GA 2827</v>
      </c>
    </row>
    <row r="34" spans="1:8" x14ac:dyDescent="0.25">
      <c r="A34">
        <v>35</v>
      </c>
      <c r="B34" t="s">
        <v>186</v>
      </c>
      <c r="C34" t="s">
        <v>187</v>
      </c>
      <c r="D34" t="s">
        <v>182</v>
      </c>
      <c r="E34" t="s">
        <v>176</v>
      </c>
      <c r="F34" t="s">
        <v>82</v>
      </c>
      <c r="G34">
        <v>233</v>
      </c>
      <c r="H34" t="str">
        <f t="shared" si="0"/>
        <v>RUA LOURENCO FRANCO 233</v>
      </c>
    </row>
    <row r="35" spans="1:8" x14ac:dyDescent="0.25">
      <c r="A35">
        <v>36</v>
      </c>
      <c r="B35" t="s">
        <v>188</v>
      </c>
      <c r="C35" t="s">
        <v>189</v>
      </c>
      <c r="D35" t="s">
        <v>190</v>
      </c>
      <c r="E35" t="s">
        <v>191</v>
      </c>
      <c r="F35" t="s">
        <v>192</v>
      </c>
      <c r="G35">
        <v>951</v>
      </c>
      <c r="H35" t="str">
        <f t="shared" si="0"/>
        <v>VIA SERGIO BRAGA 951</v>
      </c>
    </row>
    <row r="36" spans="1:8" x14ac:dyDescent="0.25">
      <c r="A36">
        <v>37</v>
      </c>
      <c r="B36" t="s">
        <v>193</v>
      </c>
      <c r="C36" t="s">
        <v>194</v>
      </c>
      <c r="D36" t="s">
        <v>195</v>
      </c>
      <c r="E36" t="s">
        <v>90</v>
      </c>
      <c r="F36" t="s">
        <v>82</v>
      </c>
      <c r="G36">
        <v>2226</v>
      </c>
      <c r="H36" t="str">
        <f t="shared" si="0"/>
        <v>AVENIDA PARANAGUA 2226</v>
      </c>
    </row>
    <row r="37" spans="1:8" x14ac:dyDescent="0.25">
      <c r="A37">
        <v>38</v>
      </c>
      <c r="B37" t="s">
        <v>196</v>
      </c>
      <c r="C37" t="s">
        <v>197</v>
      </c>
      <c r="D37" t="s">
        <v>198</v>
      </c>
      <c r="E37" t="s">
        <v>199</v>
      </c>
      <c r="F37" t="s">
        <v>82</v>
      </c>
      <c r="G37">
        <v>3232</v>
      </c>
      <c r="H37" t="str">
        <f t="shared" si="0"/>
        <v>AVENIDA BARAO DE MAUA 3232</v>
      </c>
    </row>
    <row r="38" spans="1:8" x14ac:dyDescent="0.25">
      <c r="A38">
        <v>39</v>
      </c>
      <c r="B38" t="s">
        <v>200</v>
      </c>
      <c r="C38" t="s">
        <v>201</v>
      </c>
      <c r="D38" t="s">
        <v>202</v>
      </c>
      <c r="E38" t="s">
        <v>172</v>
      </c>
      <c r="F38" t="s">
        <v>82</v>
      </c>
      <c r="G38">
        <v>1254</v>
      </c>
      <c r="H38" t="str">
        <f t="shared" si="0"/>
        <v>ESTRADA DE SANTA ISABEL 1254</v>
      </c>
    </row>
    <row r="39" spans="1:8" x14ac:dyDescent="0.25">
      <c r="A39">
        <v>40</v>
      </c>
      <c r="B39" t="s">
        <v>203</v>
      </c>
      <c r="C39" t="s">
        <v>204</v>
      </c>
      <c r="D39" t="s">
        <v>205</v>
      </c>
      <c r="E39" t="s">
        <v>206</v>
      </c>
      <c r="F39" t="s">
        <v>82</v>
      </c>
      <c r="G39">
        <v>20</v>
      </c>
      <c r="H39" t="str">
        <f t="shared" si="0"/>
        <v>ALFREDO ROLIM DE MOURA 20</v>
      </c>
    </row>
    <row r="40" spans="1:8" x14ac:dyDescent="0.25">
      <c r="A40">
        <v>41</v>
      </c>
      <c r="B40" t="s">
        <v>207</v>
      </c>
      <c r="C40" t="s">
        <v>208</v>
      </c>
      <c r="D40" t="s">
        <v>115</v>
      </c>
      <c r="E40" t="s">
        <v>102</v>
      </c>
      <c r="F40" t="s">
        <v>82</v>
      </c>
      <c r="G40">
        <v>763</v>
      </c>
      <c r="H40" t="str">
        <f t="shared" si="0"/>
        <v>ESTRADA ACACIO ANTONIO BATISTA 763</v>
      </c>
    </row>
    <row r="41" spans="1:8" x14ac:dyDescent="0.25">
      <c r="A41">
        <v>42</v>
      </c>
      <c r="B41" t="s">
        <v>209</v>
      </c>
      <c r="C41" t="s">
        <v>210</v>
      </c>
      <c r="D41" t="s">
        <v>121</v>
      </c>
      <c r="E41" t="s">
        <v>102</v>
      </c>
      <c r="F41" t="s">
        <v>82</v>
      </c>
      <c r="G41">
        <v>254</v>
      </c>
      <c r="H41" t="str">
        <f t="shared" si="0"/>
        <v>CAMINHO DO CAMPO DO RINCAO 254</v>
      </c>
    </row>
    <row r="42" spans="1:8" x14ac:dyDescent="0.25">
      <c r="A42">
        <v>43</v>
      </c>
      <c r="B42" t="s">
        <v>211</v>
      </c>
      <c r="C42" t="s">
        <v>132</v>
      </c>
      <c r="D42" t="s">
        <v>133</v>
      </c>
      <c r="E42" t="s">
        <v>90</v>
      </c>
      <c r="F42" t="s">
        <v>82</v>
      </c>
      <c r="G42">
        <v>1189</v>
      </c>
      <c r="H42" t="str">
        <f t="shared" si="0"/>
        <v>AVENIDA OLIVEIRA FREIRE 1189</v>
      </c>
    </row>
    <row r="43" spans="1:8" x14ac:dyDescent="0.25">
      <c r="A43">
        <v>44</v>
      </c>
      <c r="B43" t="s">
        <v>212</v>
      </c>
      <c r="C43" t="s">
        <v>97</v>
      </c>
      <c r="D43" t="s">
        <v>98</v>
      </c>
      <c r="E43" t="s">
        <v>90</v>
      </c>
      <c r="F43" t="s">
        <v>82</v>
      </c>
      <c r="G43">
        <v>900</v>
      </c>
      <c r="H43" t="str">
        <f t="shared" si="0"/>
        <v>RUA TIBURCIO DE SOUSA 900</v>
      </c>
    </row>
    <row r="44" spans="1:8" x14ac:dyDescent="0.25">
      <c r="A44">
        <v>45</v>
      </c>
      <c r="B44" t="s">
        <v>213</v>
      </c>
      <c r="C44" t="s">
        <v>214</v>
      </c>
      <c r="D44" t="s">
        <v>215</v>
      </c>
      <c r="E44" t="s">
        <v>146</v>
      </c>
      <c r="F44" t="s">
        <v>82</v>
      </c>
      <c r="G44">
        <v>76</v>
      </c>
      <c r="H44" t="str">
        <f t="shared" si="0"/>
        <v>RUA MARIA DO ROSARIO 76</v>
      </c>
    </row>
    <row r="45" spans="1:8" x14ac:dyDescent="0.25">
      <c r="A45">
        <v>46</v>
      </c>
      <c r="B45" t="s">
        <v>216</v>
      </c>
      <c r="C45" t="s">
        <v>217</v>
      </c>
      <c r="D45" t="s">
        <v>218</v>
      </c>
      <c r="E45" t="s">
        <v>219</v>
      </c>
      <c r="F45" t="s">
        <v>82</v>
      </c>
      <c r="G45">
        <v>688</v>
      </c>
      <c r="H45" t="str">
        <f t="shared" si="0"/>
        <v>RUA AVESTRUZ 688</v>
      </c>
    </row>
    <row r="46" spans="1:8" x14ac:dyDescent="0.25">
      <c r="A46">
        <v>47</v>
      </c>
      <c r="B46" t="s">
        <v>220</v>
      </c>
      <c r="C46" t="s">
        <v>221</v>
      </c>
      <c r="D46" t="s">
        <v>222</v>
      </c>
      <c r="E46" t="s">
        <v>172</v>
      </c>
      <c r="F46" t="s">
        <v>82</v>
      </c>
      <c r="G46">
        <v>1205</v>
      </c>
      <c r="H46" t="str">
        <f t="shared" si="0"/>
        <v>ESTRADA MUNICIPAL DO MANDI 1205</v>
      </c>
    </row>
    <row r="47" spans="1:8" x14ac:dyDescent="0.25">
      <c r="A47">
        <v>48</v>
      </c>
      <c r="B47" t="s">
        <v>223</v>
      </c>
      <c r="C47" t="s">
        <v>224</v>
      </c>
      <c r="D47" t="s">
        <v>225</v>
      </c>
      <c r="E47" t="s">
        <v>226</v>
      </c>
      <c r="F47" t="s">
        <v>82</v>
      </c>
      <c r="G47">
        <v>312</v>
      </c>
      <c r="H47" t="str">
        <f t="shared" si="0"/>
        <v>AVENIDA CORONEL JOSE VICENTE 312</v>
      </c>
    </row>
    <row r="48" spans="1:8" x14ac:dyDescent="0.25">
      <c r="A48">
        <v>49</v>
      </c>
      <c r="B48" t="s">
        <v>227</v>
      </c>
      <c r="C48" t="s">
        <v>152</v>
      </c>
      <c r="D48" t="s">
        <v>228</v>
      </c>
      <c r="E48" t="s">
        <v>102</v>
      </c>
      <c r="F48" t="s">
        <v>82</v>
      </c>
      <c r="G48">
        <v>408</v>
      </c>
      <c r="H48" t="str">
        <f t="shared" si="0"/>
        <v>ESTRADA EST PRES JUSCELINO K DE OLI 408</v>
      </c>
    </row>
    <row r="49" spans="1:8" x14ac:dyDescent="0.25">
      <c r="A49">
        <v>50</v>
      </c>
      <c r="B49" t="s">
        <v>229</v>
      </c>
      <c r="C49" t="s">
        <v>230</v>
      </c>
      <c r="D49" t="s">
        <v>231</v>
      </c>
      <c r="E49" t="s">
        <v>81</v>
      </c>
      <c r="F49" t="s">
        <v>82</v>
      </c>
      <c r="G49">
        <v>265</v>
      </c>
      <c r="H49" t="str">
        <f t="shared" si="0"/>
        <v>RUA LEONILDA 265</v>
      </c>
    </row>
    <row r="50" spans="1:8" x14ac:dyDescent="0.25">
      <c r="A50">
        <v>51</v>
      </c>
      <c r="B50" t="s">
        <v>232</v>
      </c>
      <c r="C50" t="s">
        <v>233</v>
      </c>
      <c r="D50" t="s">
        <v>234</v>
      </c>
      <c r="E50" t="s">
        <v>102</v>
      </c>
      <c r="F50" t="s">
        <v>82</v>
      </c>
      <c r="G50">
        <v>715</v>
      </c>
      <c r="H50" t="str">
        <f t="shared" si="0"/>
        <v>AVENIDA JOAO PALMA ALEMAN 715</v>
      </c>
    </row>
    <row r="51" spans="1:8" x14ac:dyDescent="0.25">
      <c r="A51">
        <v>52</v>
      </c>
      <c r="B51" t="s">
        <v>235</v>
      </c>
      <c r="C51" t="s">
        <v>135</v>
      </c>
      <c r="D51" t="s">
        <v>136</v>
      </c>
      <c r="E51" t="s">
        <v>86</v>
      </c>
      <c r="F51" t="s">
        <v>82</v>
      </c>
      <c r="G51">
        <v>513</v>
      </c>
      <c r="H51" t="str">
        <f t="shared" si="0"/>
        <v>AVENIDA HENRIQUE EROLES 513</v>
      </c>
    </row>
    <row r="52" spans="1:8" x14ac:dyDescent="0.25">
      <c r="A52">
        <v>53</v>
      </c>
      <c r="B52" t="s">
        <v>236</v>
      </c>
      <c r="C52" t="s">
        <v>237</v>
      </c>
      <c r="D52" t="s">
        <v>238</v>
      </c>
      <c r="E52" t="s">
        <v>191</v>
      </c>
      <c r="F52" t="s">
        <v>192</v>
      </c>
      <c r="G52">
        <v>150</v>
      </c>
      <c r="H52" t="str">
        <f t="shared" si="0"/>
        <v>RUA QUINZE DE NOVEMBRO 150</v>
      </c>
    </row>
    <row r="53" spans="1:8" x14ac:dyDescent="0.25">
      <c r="A53">
        <v>54</v>
      </c>
      <c r="B53" t="s">
        <v>239</v>
      </c>
      <c r="C53" t="s">
        <v>240</v>
      </c>
      <c r="D53" t="s">
        <v>241</v>
      </c>
      <c r="E53" t="s">
        <v>102</v>
      </c>
      <c r="F53" t="s">
        <v>82</v>
      </c>
      <c r="G53">
        <v>2374</v>
      </c>
      <c r="H53" t="str">
        <f t="shared" si="0"/>
        <v>AV. JOSE BRUMATTI 2374</v>
      </c>
    </row>
    <row r="54" spans="1:8" x14ac:dyDescent="0.25">
      <c r="A54">
        <v>55</v>
      </c>
      <c r="B54" t="s">
        <v>242</v>
      </c>
      <c r="C54" t="s">
        <v>243</v>
      </c>
      <c r="D54" t="s">
        <v>115</v>
      </c>
      <c r="E54" t="s">
        <v>102</v>
      </c>
      <c r="F54" t="s">
        <v>82</v>
      </c>
      <c r="G54">
        <v>3</v>
      </c>
      <c r="H54" t="str">
        <f t="shared" si="0"/>
        <v>RUA TAMOTSU IWASSE 3</v>
      </c>
    </row>
    <row r="55" spans="1:8" x14ac:dyDescent="0.25">
      <c r="A55">
        <v>56</v>
      </c>
      <c r="B55" t="s">
        <v>244</v>
      </c>
      <c r="C55" t="s">
        <v>245</v>
      </c>
      <c r="D55" t="s">
        <v>246</v>
      </c>
      <c r="E55" t="s">
        <v>102</v>
      </c>
      <c r="F55" t="s">
        <v>82</v>
      </c>
      <c r="G55">
        <v>848</v>
      </c>
      <c r="H55" t="str">
        <f t="shared" si="0"/>
        <v>ESTRADA DO ELENCO 848</v>
      </c>
    </row>
    <row r="56" spans="1:8" x14ac:dyDescent="0.25">
      <c r="A56">
        <v>57</v>
      </c>
      <c r="B56" t="s">
        <v>247</v>
      </c>
      <c r="C56" t="s">
        <v>248</v>
      </c>
      <c r="D56" t="s">
        <v>249</v>
      </c>
      <c r="E56" t="s">
        <v>102</v>
      </c>
      <c r="F56" t="s">
        <v>82</v>
      </c>
      <c r="G56">
        <v>3413</v>
      </c>
      <c r="H56" t="str">
        <f t="shared" si="0"/>
        <v>AV PRES HUMBERTO DE A. CASTELO BRA 3413</v>
      </c>
    </row>
    <row r="57" spans="1:8" x14ac:dyDescent="0.25">
      <c r="A57">
        <v>58</v>
      </c>
      <c r="B57" t="s">
        <v>250</v>
      </c>
      <c r="C57" t="s">
        <v>251</v>
      </c>
      <c r="D57" t="s">
        <v>252</v>
      </c>
      <c r="E57" t="s">
        <v>253</v>
      </c>
      <c r="F57" t="s">
        <v>82</v>
      </c>
      <c r="G57">
        <v>4000</v>
      </c>
      <c r="H57" t="str">
        <f t="shared" si="0"/>
        <v>AVENIDA DO TRABALHADOR 4000</v>
      </c>
    </row>
    <row r="58" spans="1:8" x14ac:dyDescent="0.25">
      <c r="A58">
        <v>59</v>
      </c>
      <c r="B58" t="s">
        <v>254</v>
      </c>
      <c r="C58" t="s">
        <v>255</v>
      </c>
      <c r="D58" t="s">
        <v>256</v>
      </c>
      <c r="E58" t="s">
        <v>157</v>
      </c>
      <c r="F58" t="s">
        <v>82</v>
      </c>
      <c r="G58">
        <v>585</v>
      </c>
      <c r="H58" t="str">
        <f t="shared" si="0"/>
        <v>AVENIDA VILA VELHA 585</v>
      </c>
    </row>
    <row r="59" spans="1:8" x14ac:dyDescent="0.25">
      <c r="A59">
        <v>60</v>
      </c>
      <c r="B59" t="s">
        <v>257</v>
      </c>
      <c r="C59" t="s">
        <v>258</v>
      </c>
      <c r="D59" t="s">
        <v>259</v>
      </c>
      <c r="E59" t="s">
        <v>253</v>
      </c>
      <c r="F59" t="s">
        <v>82</v>
      </c>
      <c r="G59">
        <v>903</v>
      </c>
      <c r="H59" t="str">
        <f t="shared" si="0"/>
        <v>AVENIDA DOM PEDRO II 903</v>
      </c>
    </row>
    <row r="60" spans="1:8" x14ac:dyDescent="0.25">
      <c r="A60">
        <v>301</v>
      </c>
      <c r="B60" t="s">
        <v>260</v>
      </c>
      <c r="C60" t="s">
        <v>261</v>
      </c>
      <c r="D60" t="s">
        <v>262</v>
      </c>
      <c r="E60" t="s">
        <v>102</v>
      </c>
      <c r="F60" t="s">
        <v>82</v>
      </c>
      <c r="G60">
        <v>664</v>
      </c>
      <c r="H60" t="str">
        <f t="shared" si="0"/>
        <v>RODOVIA PRESIDENTE DUTRA 664</v>
      </c>
    </row>
    <row r="61" spans="1:8" x14ac:dyDescent="0.25">
      <c r="A61">
        <v>500</v>
      </c>
      <c r="B61" t="s">
        <v>263</v>
      </c>
      <c r="C61" t="s">
        <v>264</v>
      </c>
      <c r="D61" t="s">
        <v>182</v>
      </c>
      <c r="E61" t="s">
        <v>265</v>
      </c>
      <c r="F61" t="s">
        <v>266</v>
      </c>
      <c r="G61" t="s">
        <v>267</v>
      </c>
      <c r="H61" t="str">
        <f t="shared" si="0"/>
        <v>ROD MT 120 KM 56 S/N</v>
      </c>
    </row>
    <row r="62" spans="1:8" x14ac:dyDescent="0.25">
      <c r="A62">
        <v>501</v>
      </c>
      <c r="B62" t="s">
        <v>268</v>
      </c>
      <c r="C62" t="s">
        <v>269</v>
      </c>
      <c r="D62" t="s">
        <v>270</v>
      </c>
      <c r="E62" t="s">
        <v>102</v>
      </c>
      <c r="F62" t="s">
        <v>82</v>
      </c>
      <c r="G62">
        <v>270</v>
      </c>
      <c r="H62" t="str">
        <f t="shared" si="0"/>
        <v>AVENIDA AMANCIO GAIOLLI 270</v>
      </c>
    </row>
    <row r="63" spans="1:8" x14ac:dyDescent="0.25">
      <c r="A63">
        <v>502</v>
      </c>
      <c r="B63" t="s">
        <v>271</v>
      </c>
      <c r="C63" t="s">
        <v>269</v>
      </c>
      <c r="D63" t="s">
        <v>270</v>
      </c>
      <c r="E63" t="s">
        <v>102</v>
      </c>
      <c r="F63" t="s">
        <v>82</v>
      </c>
      <c r="G63">
        <v>1717</v>
      </c>
      <c r="H63" t="str">
        <f t="shared" si="0"/>
        <v>AVENIDA AMANCIO GAIOLLI 1717</v>
      </c>
    </row>
    <row r="64" spans="1:8" x14ac:dyDescent="0.25">
      <c r="A64">
        <v>503</v>
      </c>
      <c r="B64" t="s">
        <v>272</v>
      </c>
      <c r="C64" t="s">
        <v>269</v>
      </c>
      <c r="D64" t="s">
        <v>270</v>
      </c>
      <c r="E64" t="s">
        <v>102</v>
      </c>
      <c r="F64" t="s">
        <v>82</v>
      </c>
      <c r="G64">
        <v>152</v>
      </c>
      <c r="H64" t="str">
        <f t="shared" si="0"/>
        <v>AVENIDA AMANCIO GAIOLLI 152</v>
      </c>
    </row>
    <row r="65" spans="1:8" x14ac:dyDescent="0.25">
      <c r="A65">
        <v>504</v>
      </c>
      <c r="B65" t="s">
        <v>273</v>
      </c>
      <c r="C65" t="s">
        <v>269</v>
      </c>
      <c r="D65" t="s">
        <v>270</v>
      </c>
      <c r="E65" t="s">
        <v>102</v>
      </c>
      <c r="F65" t="s">
        <v>82</v>
      </c>
      <c r="G65">
        <v>152</v>
      </c>
      <c r="H65" t="str">
        <f t="shared" si="0"/>
        <v>AVENIDA AMANCIO GAIOLLI 152</v>
      </c>
    </row>
    <row r="66" spans="1:8" x14ac:dyDescent="0.25">
      <c r="A66">
        <v>505</v>
      </c>
      <c r="B66" t="s">
        <v>274</v>
      </c>
      <c r="C66" t="s">
        <v>269</v>
      </c>
      <c r="D66" t="s">
        <v>270</v>
      </c>
      <c r="E66" t="s">
        <v>102</v>
      </c>
      <c r="F66" t="s">
        <v>82</v>
      </c>
      <c r="G66">
        <v>152</v>
      </c>
      <c r="H66" t="str">
        <f t="shared" ref="H66:H74" si="1">C66&amp;" "&amp;G66</f>
        <v>AVENIDA AMANCIO GAIOLLI 152</v>
      </c>
    </row>
    <row r="67" spans="1:8" x14ac:dyDescent="0.25">
      <c r="A67">
        <v>506</v>
      </c>
      <c r="B67" t="s">
        <v>275</v>
      </c>
      <c r="C67" t="s">
        <v>269</v>
      </c>
      <c r="D67" t="s">
        <v>270</v>
      </c>
      <c r="E67" t="s">
        <v>102</v>
      </c>
      <c r="F67" t="s">
        <v>82</v>
      </c>
      <c r="G67">
        <v>270</v>
      </c>
      <c r="H67" t="str">
        <f t="shared" si="1"/>
        <v>AVENIDA AMANCIO GAIOLLI 270</v>
      </c>
    </row>
    <row r="68" spans="1:8" x14ac:dyDescent="0.25">
      <c r="A68">
        <v>507</v>
      </c>
      <c r="B68" t="s">
        <v>276</v>
      </c>
      <c r="C68" t="s">
        <v>269</v>
      </c>
      <c r="D68" t="s">
        <v>270</v>
      </c>
      <c r="E68" t="s">
        <v>102</v>
      </c>
      <c r="F68" t="s">
        <v>82</v>
      </c>
      <c r="G68">
        <v>1717</v>
      </c>
      <c r="H68" t="str">
        <f t="shared" si="1"/>
        <v>AVENIDA AMANCIO GAIOLLI 1717</v>
      </c>
    </row>
    <row r="69" spans="1:8" x14ac:dyDescent="0.25">
      <c r="A69">
        <v>508</v>
      </c>
      <c r="B69" t="s">
        <v>277</v>
      </c>
      <c r="C69" t="s">
        <v>269</v>
      </c>
      <c r="D69" t="s">
        <v>270</v>
      </c>
      <c r="E69" t="s">
        <v>102</v>
      </c>
      <c r="F69" t="s">
        <v>82</v>
      </c>
      <c r="G69">
        <v>1717</v>
      </c>
      <c r="H69" t="str">
        <f t="shared" si="1"/>
        <v>AVENIDA AMANCIO GAIOLLI 1717</v>
      </c>
    </row>
    <row r="70" spans="1:8" x14ac:dyDescent="0.25">
      <c r="A70">
        <v>600</v>
      </c>
      <c r="B70" t="s">
        <v>278</v>
      </c>
      <c r="C70" t="s">
        <v>279</v>
      </c>
      <c r="D70" t="s">
        <v>121</v>
      </c>
      <c r="E70" t="s">
        <v>102</v>
      </c>
      <c r="F70" t="s">
        <v>82</v>
      </c>
      <c r="G70">
        <v>1230</v>
      </c>
      <c r="H70" t="str">
        <f t="shared" si="1"/>
        <v>RUA AFONSO CUNHA 1230</v>
      </c>
    </row>
    <row r="71" spans="1:8" x14ac:dyDescent="0.25">
      <c r="A71">
        <v>601</v>
      </c>
      <c r="B71" t="s">
        <v>280</v>
      </c>
      <c r="C71" t="s">
        <v>279</v>
      </c>
      <c r="D71" t="s">
        <v>121</v>
      </c>
      <c r="E71" t="s">
        <v>102</v>
      </c>
      <c r="F71" t="s">
        <v>82</v>
      </c>
      <c r="G71">
        <v>1230</v>
      </c>
      <c r="H71" t="str">
        <f t="shared" si="1"/>
        <v>RUA AFONSO CUNHA 1230</v>
      </c>
    </row>
    <row r="72" spans="1:8" x14ac:dyDescent="0.25">
      <c r="A72">
        <v>602</v>
      </c>
      <c r="B72" t="s">
        <v>281</v>
      </c>
      <c r="C72" t="s">
        <v>279</v>
      </c>
      <c r="D72" t="s">
        <v>121</v>
      </c>
      <c r="E72" t="s">
        <v>102</v>
      </c>
      <c r="F72" t="s">
        <v>82</v>
      </c>
      <c r="G72">
        <v>1230</v>
      </c>
      <c r="H72" t="str">
        <f t="shared" si="1"/>
        <v>RUA AFONSO CUNHA 1230</v>
      </c>
    </row>
    <row r="73" spans="1:8" x14ac:dyDescent="0.25">
      <c r="A73">
        <v>603</v>
      </c>
      <c r="B73" t="s">
        <v>282</v>
      </c>
      <c r="C73" t="s">
        <v>269</v>
      </c>
      <c r="D73" t="s">
        <v>270</v>
      </c>
      <c r="E73" t="s">
        <v>102</v>
      </c>
      <c r="F73" t="s">
        <v>82</v>
      </c>
      <c r="G73">
        <v>152</v>
      </c>
      <c r="H73" t="str">
        <f t="shared" si="1"/>
        <v>AVENIDA AMANCIO GAIOLLI 152</v>
      </c>
    </row>
    <row r="74" spans="1:8" x14ac:dyDescent="0.25">
      <c r="A74">
        <v>999</v>
      </c>
      <c r="B74" t="s">
        <v>283</v>
      </c>
      <c r="C74" t="s">
        <v>135</v>
      </c>
      <c r="D74" t="s">
        <v>136</v>
      </c>
      <c r="E74" t="s">
        <v>86</v>
      </c>
      <c r="F74" t="s">
        <v>82</v>
      </c>
      <c r="G74">
        <v>483</v>
      </c>
      <c r="H74" t="str">
        <f t="shared" si="1"/>
        <v>AVENIDA HENRIQUE EROLES 483</v>
      </c>
    </row>
  </sheetData>
  <pageMargins left="0.511811024" right="0.511811024" top="0.78740157499999996" bottom="0.78740157499999996" header="0.31496062000000002" footer="0.3149606200000000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EDD9-8690-4031-9C57-7F1052DA21C5}">
  <sheetPr codeName="Planilha1"/>
  <dimension ref="A4:C29"/>
  <sheetViews>
    <sheetView workbookViewId="0">
      <selection activeCell="C4" sqref="C4:C29"/>
    </sheetView>
  </sheetViews>
  <sheetFormatPr defaultRowHeight="15" x14ac:dyDescent="0.25"/>
  <cols>
    <col min="1" max="1" width="25.7109375" bestFit="1" customWidth="1"/>
    <col min="3" max="3" width="26.5703125" bestFit="1" customWidth="1"/>
  </cols>
  <sheetData>
    <row r="4" spans="1:3" x14ac:dyDescent="0.25">
      <c r="A4" s="1" t="s">
        <v>0</v>
      </c>
      <c r="C4" t="str">
        <f>PROPER(A4)</f>
        <v xml:space="preserve">Materiais </v>
      </c>
    </row>
    <row r="5" spans="1:3" x14ac:dyDescent="0.25">
      <c r="A5" t="s">
        <v>1</v>
      </c>
      <c r="C5" t="str">
        <f t="shared" ref="C5:C29" si="0">PROPER(A5)</f>
        <v xml:space="preserve">Tabloide Impresso </v>
      </c>
    </row>
    <row r="6" spans="1:3" x14ac:dyDescent="0.25">
      <c r="A6" t="s">
        <v>2</v>
      </c>
      <c r="C6" t="str">
        <f t="shared" si="0"/>
        <v xml:space="preserve">Cancela De Estacionamento </v>
      </c>
    </row>
    <row r="7" spans="1:3" x14ac:dyDescent="0.25">
      <c r="A7" t="s">
        <v>3</v>
      </c>
      <c r="C7" t="str">
        <f t="shared" si="0"/>
        <v xml:space="preserve">Lona De Gradil </v>
      </c>
    </row>
    <row r="8" spans="1:3" x14ac:dyDescent="0.25">
      <c r="A8" t="s">
        <v>4</v>
      </c>
      <c r="C8" t="str">
        <f t="shared" si="0"/>
        <v>Painel De Estacionamento P</v>
      </c>
    </row>
    <row r="9" spans="1:3" x14ac:dyDescent="0.25">
      <c r="A9" t="s">
        <v>5</v>
      </c>
      <c r="C9" t="str">
        <f t="shared" si="0"/>
        <v>Painel De Estacionamento M</v>
      </c>
    </row>
    <row r="10" spans="1:3" x14ac:dyDescent="0.25">
      <c r="A10" t="s">
        <v>6</v>
      </c>
      <c r="C10" t="str">
        <f t="shared" si="0"/>
        <v xml:space="preserve">Painel Torre De Iluminação </v>
      </c>
    </row>
    <row r="11" spans="1:3" x14ac:dyDescent="0.25">
      <c r="A11" t="s">
        <v>33</v>
      </c>
      <c r="C11" t="str">
        <f t="shared" si="0"/>
        <v xml:space="preserve">Painel Guarda Corpo </v>
      </c>
    </row>
    <row r="12" spans="1:3" x14ac:dyDescent="0.25">
      <c r="A12" t="s">
        <v>7</v>
      </c>
      <c r="C12" t="str">
        <f t="shared" si="0"/>
        <v>Manopla De Carrinho</v>
      </c>
    </row>
    <row r="13" spans="1:3" x14ac:dyDescent="0.25">
      <c r="A13" t="s">
        <v>8</v>
      </c>
      <c r="C13" t="str">
        <f t="shared" si="0"/>
        <v xml:space="preserve">Placa De Carrinhos </v>
      </c>
    </row>
    <row r="14" spans="1:3" x14ac:dyDescent="0.25">
      <c r="A14" t="s">
        <v>9</v>
      </c>
      <c r="C14" t="str">
        <f t="shared" si="0"/>
        <v xml:space="preserve">Esteira Rolante </v>
      </c>
    </row>
    <row r="15" spans="1:3" x14ac:dyDescent="0.25">
      <c r="A15" t="s">
        <v>10</v>
      </c>
      <c r="C15" t="str">
        <f t="shared" si="0"/>
        <v xml:space="preserve">Elevador </v>
      </c>
    </row>
    <row r="16" spans="1:3" x14ac:dyDescent="0.25">
      <c r="A16" t="s">
        <v>11</v>
      </c>
      <c r="C16" t="str">
        <f t="shared" si="0"/>
        <v xml:space="preserve">Painel Entrada Da Loja </v>
      </c>
    </row>
    <row r="17" spans="1:3" x14ac:dyDescent="0.25">
      <c r="A17" t="s">
        <v>12</v>
      </c>
      <c r="C17" t="str">
        <f t="shared" si="0"/>
        <v>Super Banner</v>
      </c>
    </row>
    <row r="18" spans="1:3" x14ac:dyDescent="0.25">
      <c r="A18" t="s">
        <v>13</v>
      </c>
      <c r="C18" t="str">
        <f t="shared" si="0"/>
        <v>Adesivo De Chão</v>
      </c>
    </row>
    <row r="19" spans="1:3" x14ac:dyDescent="0.25">
      <c r="A19" t="s">
        <v>14</v>
      </c>
      <c r="C19" t="str">
        <f t="shared" si="0"/>
        <v>Pórtico</v>
      </c>
    </row>
    <row r="20" spans="1:3" x14ac:dyDescent="0.25">
      <c r="A20" t="s">
        <v>15</v>
      </c>
      <c r="C20" t="str">
        <f t="shared" si="0"/>
        <v>Stopper</v>
      </c>
    </row>
    <row r="21" spans="1:3" x14ac:dyDescent="0.25">
      <c r="A21" t="s">
        <v>16</v>
      </c>
      <c r="C21" t="str">
        <f t="shared" si="0"/>
        <v xml:space="preserve">Moldura De Gondola </v>
      </c>
    </row>
    <row r="22" spans="1:3" x14ac:dyDescent="0.25">
      <c r="A22" t="s">
        <v>17</v>
      </c>
      <c r="C22" t="str">
        <f t="shared" si="0"/>
        <v>Clip Strip</v>
      </c>
    </row>
    <row r="23" spans="1:3" x14ac:dyDescent="0.25">
      <c r="A23" t="s">
        <v>18</v>
      </c>
      <c r="C23" t="str">
        <f t="shared" si="0"/>
        <v>Régua Precificadora</v>
      </c>
    </row>
    <row r="24" spans="1:3" x14ac:dyDescent="0.25">
      <c r="A24" t="s">
        <v>19</v>
      </c>
      <c r="C24" t="str">
        <f t="shared" si="0"/>
        <v>Orelha De Monito</v>
      </c>
    </row>
    <row r="25" spans="1:3" x14ac:dyDescent="0.25">
      <c r="A25" t="s">
        <v>20</v>
      </c>
      <c r="C25" t="str">
        <f t="shared" si="0"/>
        <v>Portal Offline</v>
      </c>
    </row>
    <row r="26" spans="1:3" x14ac:dyDescent="0.25">
      <c r="A26" t="s">
        <v>21</v>
      </c>
      <c r="C26" t="str">
        <f t="shared" si="0"/>
        <v>Portal Esteira Rolante</v>
      </c>
    </row>
    <row r="27" spans="1:3" x14ac:dyDescent="0.25">
      <c r="A27" t="s">
        <v>22</v>
      </c>
      <c r="C27" t="str">
        <f t="shared" si="0"/>
        <v>Gigantografia</v>
      </c>
    </row>
    <row r="28" spans="1:3" x14ac:dyDescent="0.25">
      <c r="A28" t="s">
        <v>23</v>
      </c>
      <c r="C28" t="str">
        <f t="shared" si="0"/>
        <v xml:space="preserve">Ambiente Instagramavel </v>
      </c>
    </row>
    <row r="29" spans="1:3" x14ac:dyDescent="0.25">
      <c r="A29" t="s">
        <v>24</v>
      </c>
      <c r="C29" t="str">
        <f t="shared" si="0"/>
        <v>Display - Tailor Made</v>
      </c>
    </row>
  </sheetData>
  <pageMargins left="0.511811024" right="0.511811024" top="0.78740157499999996" bottom="0.78740157499999996" header="0.31496062000000002" footer="0.3149606200000000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30FF-8318-429C-B946-CA74A2BE405C}">
  <sheetPr codeName="Planilha2"/>
  <dimension ref="A3:T12"/>
  <sheetViews>
    <sheetView zoomScale="80" zoomScaleNormal="80" workbookViewId="0">
      <selection activeCell="K6" sqref="K6"/>
    </sheetView>
  </sheetViews>
  <sheetFormatPr defaultRowHeight="15.75" x14ac:dyDescent="0.25"/>
  <cols>
    <col min="1" max="1" width="13.28515625" style="20" customWidth="1"/>
    <col min="2" max="2" width="12.28515625" bestFit="1" customWidth="1"/>
    <col min="3" max="3" width="22.7109375" bestFit="1" customWidth="1"/>
    <col min="5" max="5" width="15" customWidth="1"/>
    <col min="6" max="6" width="13.7109375" customWidth="1"/>
    <col min="7" max="7" width="12.42578125" customWidth="1"/>
    <col min="8" max="8" width="18.42578125" bestFit="1" customWidth="1"/>
    <col min="9" max="9" width="16.140625" customWidth="1"/>
    <col min="10" max="10" width="13" customWidth="1"/>
    <col min="11" max="11" width="9.85546875" customWidth="1"/>
    <col min="12" max="12" width="18" customWidth="1"/>
    <col min="13" max="13" width="17.42578125" bestFit="1" customWidth="1"/>
    <col min="14" max="15" width="13.5703125" customWidth="1"/>
    <col min="16" max="16" width="17.42578125" bestFit="1" customWidth="1"/>
    <col min="17" max="17" width="13.42578125" bestFit="1" customWidth="1"/>
    <col min="18" max="18" width="23" bestFit="1" customWidth="1"/>
    <col min="19" max="19" width="22.42578125" bestFit="1" customWidth="1"/>
    <col min="20" max="20" width="19.28515625" bestFit="1" customWidth="1"/>
  </cols>
  <sheetData>
    <row r="3" spans="1:20" ht="16.5" thickBot="1" x14ac:dyDescent="0.3"/>
    <row r="4" spans="1:20" x14ac:dyDescent="0.25">
      <c r="A4" s="21" t="s">
        <v>25</v>
      </c>
      <c r="B4" s="3" t="s">
        <v>26</v>
      </c>
      <c r="C4" s="3" t="s">
        <v>27</v>
      </c>
      <c r="D4" s="218" t="s">
        <v>28</v>
      </c>
      <c r="E4" s="219"/>
      <c r="F4" s="219"/>
      <c r="G4" s="219"/>
      <c r="H4" s="220"/>
      <c r="I4" s="218" t="s">
        <v>34</v>
      </c>
      <c r="J4" s="219"/>
      <c r="K4" s="220"/>
      <c r="L4" s="3" t="s">
        <v>36</v>
      </c>
      <c r="M4" s="3" t="s">
        <v>37</v>
      </c>
      <c r="N4" s="3" t="s">
        <v>38</v>
      </c>
      <c r="O4" s="3" t="s">
        <v>39</v>
      </c>
      <c r="P4" s="3" t="s">
        <v>42</v>
      </c>
      <c r="Q4" s="3" t="s">
        <v>40</v>
      </c>
      <c r="R4" s="3" t="s">
        <v>41</v>
      </c>
      <c r="S4" s="3" t="s">
        <v>44</v>
      </c>
      <c r="T4" s="3" t="s">
        <v>45</v>
      </c>
    </row>
    <row r="5" spans="1:20" ht="16.5" thickBot="1" x14ac:dyDescent="0.3">
      <c r="A5" s="21"/>
      <c r="B5" s="15"/>
      <c r="C5" s="15"/>
      <c r="D5" s="16" t="s">
        <v>29</v>
      </c>
      <c r="E5" s="17" t="s">
        <v>3</v>
      </c>
      <c r="F5" s="17" t="s">
        <v>30</v>
      </c>
      <c r="G5" s="17" t="s">
        <v>31</v>
      </c>
      <c r="H5" s="18" t="s">
        <v>32</v>
      </c>
      <c r="I5" s="19" t="s">
        <v>35</v>
      </c>
      <c r="J5" s="17"/>
      <c r="K5" s="18" t="s">
        <v>43</v>
      </c>
      <c r="L5" s="15"/>
      <c r="M5" s="15"/>
      <c r="N5" s="15"/>
      <c r="O5" s="15"/>
      <c r="P5" s="15"/>
      <c r="Q5" s="15"/>
      <c r="R5" s="15"/>
      <c r="S5" s="15"/>
      <c r="T5" s="15"/>
    </row>
    <row r="6" spans="1:20" x14ac:dyDescent="0.25">
      <c r="A6" s="21">
        <v>8</v>
      </c>
      <c r="B6" s="11">
        <v>1</v>
      </c>
      <c r="C6" s="11">
        <v>1</v>
      </c>
      <c r="D6" s="12">
        <v>0</v>
      </c>
      <c r="E6" s="13">
        <v>1</v>
      </c>
      <c r="F6" s="13">
        <v>1</v>
      </c>
      <c r="G6" s="13">
        <v>1</v>
      </c>
      <c r="H6" s="14">
        <v>5</v>
      </c>
      <c r="I6" s="12">
        <v>1</v>
      </c>
      <c r="J6" s="13">
        <v>50</v>
      </c>
      <c r="K6" s="14">
        <v>8</v>
      </c>
      <c r="L6" s="11">
        <v>0</v>
      </c>
      <c r="M6" s="11">
        <v>0</v>
      </c>
      <c r="N6" s="11">
        <v>0</v>
      </c>
      <c r="O6" s="11">
        <v>38</v>
      </c>
      <c r="P6" s="11">
        <v>4</v>
      </c>
      <c r="Q6" s="11">
        <v>38</v>
      </c>
      <c r="R6" s="11">
        <v>1</v>
      </c>
      <c r="S6" s="11">
        <v>350</v>
      </c>
      <c r="T6" s="11">
        <v>60</v>
      </c>
    </row>
    <row r="7" spans="1:20" x14ac:dyDescent="0.25">
      <c r="A7" s="21">
        <v>11</v>
      </c>
      <c r="B7" s="4">
        <v>1</v>
      </c>
      <c r="C7" s="4">
        <v>1</v>
      </c>
      <c r="D7" s="6"/>
      <c r="E7" s="2"/>
      <c r="F7" s="2"/>
      <c r="G7" s="2"/>
      <c r="H7" s="7"/>
      <c r="I7" s="6">
        <v>1</v>
      </c>
      <c r="J7" s="2">
        <v>25</v>
      </c>
      <c r="K7" s="7">
        <v>4</v>
      </c>
      <c r="L7" s="4">
        <v>0</v>
      </c>
      <c r="M7" s="4">
        <v>0</v>
      </c>
      <c r="N7" s="4">
        <v>0</v>
      </c>
      <c r="O7" s="4">
        <v>24</v>
      </c>
      <c r="P7" s="4">
        <v>4</v>
      </c>
      <c r="Q7" s="4">
        <v>23</v>
      </c>
      <c r="R7" s="4"/>
      <c r="S7" s="4">
        <v>120</v>
      </c>
      <c r="T7" s="4">
        <v>30</v>
      </c>
    </row>
    <row r="8" spans="1:20" x14ac:dyDescent="0.25">
      <c r="A8" s="21">
        <v>26</v>
      </c>
      <c r="B8" s="4">
        <v>1</v>
      </c>
      <c r="C8" s="4">
        <v>1</v>
      </c>
      <c r="D8" s="6"/>
      <c r="E8" s="2"/>
      <c r="F8" s="2"/>
      <c r="G8" s="2"/>
      <c r="H8" s="7"/>
      <c r="I8" s="6">
        <v>1</v>
      </c>
      <c r="J8" s="2">
        <v>50</v>
      </c>
      <c r="K8" s="7">
        <v>2</v>
      </c>
      <c r="L8" s="4">
        <v>2</v>
      </c>
      <c r="M8" s="4">
        <v>2</v>
      </c>
      <c r="N8" s="4">
        <v>3</v>
      </c>
      <c r="O8" s="4">
        <v>35</v>
      </c>
      <c r="P8" s="4">
        <v>4</v>
      </c>
      <c r="Q8" s="4">
        <v>31</v>
      </c>
      <c r="R8" s="4">
        <v>0</v>
      </c>
      <c r="S8" s="4">
        <v>342</v>
      </c>
      <c r="T8" s="4">
        <v>28</v>
      </c>
    </row>
    <row r="9" spans="1:20" x14ac:dyDescent="0.25">
      <c r="A9" s="21">
        <v>49</v>
      </c>
      <c r="B9" s="4">
        <v>2</v>
      </c>
      <c r="C9" s="4">
        <v>1</v>
      </c>
      <c r="D9" s="6">
        <v>0</v>
      </c>
      <c r="E9" s="2">
        <v>1</v>
      </c>
      <c r="F9" s="2">
        <v>0</v>
      </c>
      <c r="G9" s="2">
        <v>0</v>
      </c>
      <c r="H9" s="7">
        <v>0</v>
      </c>
      <c r="I9" s="6">
        <v>1</v>
      </c>
      <c r="J9" s="2">
        <v>25</v>
      </c>
      <c r="K9" s="7">
        <v>5</v>
      </c>
      <c r="L9" s="4">
        <v>1</v>
      </c>
      <c r="M9" s="4">
        <v>1</v>
      </c>
      <c r="N9" s="4">
        <v>1</v>
      </c>
      <c r="O9" s="4">
        <v>27</v>
      </c>
      <c r="P9" s="4">
        <v>0</v>
      </c>
      <c r="Q9" s="4">
        <v>29</v>
      </c>
      <c r="R9" s="4">
        <v>0</v>
      </c>
      <c r="S9" s="4">
        <v>150</v>
      </c>
      <c r="T9" s="4">
        <v>41</v>
      </c>
    </row>
    <row r="10" spans="1:20" x14ac:dyDescent="0.25">
      <c r="A10" s="21">
        <v>50</v>
      </c>
      <c r="B10" s="4">
        <v>1</v>
      </c>
      <c r="C10" s="4">
        <v>1</v>
      </c>
      <c r="D10" s="6"/>
      <c r="E10" s="2"/>
      <c r="F10" s="2"/>
      <c r="G10" s="2"/>
      <c r="H10" s="7"/>
      <c r="I10" s="6">
        <v>1</v>
      </c>
      <c r="J10" s="2">
        <v>25</v>
      </c>
      <c r="K10" s="7">
        <v>2</v>
      </c>
      <c r="L10" s="4">
        <v>2</v>
      </c>
      <c r="M10" s="4">
        <v>1</v>
      </c>
      <c r="N10" s="4">
        <v>2</v>
      </c>
      <c r="O10" s="4">
        <v>25</v>
      </c>
      <c r="P10" s="4">
        <v>0</v>
      </c>
      <c r="Q10" s="4">
        <v>25</v>
      </c>
      <c r="R10" s="4">
        <v>0</v>
      </c>
      <c r="S10" s="4">
        <v>344</v>
      </c>
      <c r="T10" s="4">
        <v>34</v>
      </c>
    </row>
    <row r="11" spans="1:20" x14ac:dyDescent="0.25">
      <c r="A11" s="21">
        <v>51</v>
      </c>
      <c r="B11" s="4">
        <v>2</v>
      </c>
      <c r="C11" s="4">
        <v>1</v>
      </c>
      <c r="D11" s="6"/>
      <c r="E11" s="2"/>
      <c r="F11" s="2"/>
      <c r="G11" s="2"/>
      <c r="H11" s="7"/>
      <c r="I11" s="6"/>
      <c r="J11" s="2"/>
      <c r="K11" s="7"/>
      <c r="L11" s="4"/>
      <c r="M11" s="4"/>
      <c r="N11" s="4"/>
      <c r="O11" s="4">
        <v>28</v>
      </c>
      <c r="P11" s="4">
        <v>4</v>
      </c>
      <c r="Q11" s="4">
        <v>28</v>
      </c>
      <c r="R11" s="4"/>
      <c r="S11" s="4">
        <v>460</v>
      </c>
      <c r="T11" s="4">
        <v>62</v>
      </c>
    </row>
    <row r="12" spans="1:20" ht="16.5" thickBot="1" x14ac:dyDescent="0.3">
      <c r="A12" s="21">
        <v>57</v>
      </c>
      <c r="B12" s="5">
        <v>2</v>
      </c>
      <c r="C12" s="5">
        <v>1</v>
      </c>
      <c r="D12" s="8">
        <v>4</v>
      </c>
      <c r="E12" s="9">
        <v>2</v>
      </c>
      <c r="F12" s="9">
        <v>0</v>
      </c>
      <c r="G12" s="9">
        <v>0</v>
      </c>
      <c r="H12" s="10">
        <v>0</v>
      </c>
      <c r="I12" s="8">
        <v>1</v>
      </c>
      <c r="J12" s="9">
        <v>50</v>
      </c>
      <c r="K12" s="10">
        <v>2</v>
      </c>
      <c r="L12" s="5">
        <v>1</v>
      </c>
      <c r="M12" s="5">
        <v>1</v>
      </c>
      <c r="N12" s="5">
        <v>1</v>
      </c>
      <c r="O12" s="5">
        <v>38</v>
      </c>
      <c r="P12" s="5">
        <v>4</v>
      </c>
      <c r="Q12" s="5"/>
      <c r="R12" s="5">
        <v>1</v>
      </c>
      <c r="S12" s="5">
        <v>350</v>
      </c>
      <c r="T12" s="5">
        <v>60</v>
      </c>
    </row>
  </sheetData>
  <autoFilter ref="A4:T12" xr:uid="{BD2A30FF-8318-429C-B946-CA74A2BE405C}">
    <filterColumn colId="3" showButton="0"/>
    <filterColumn colId="4" showButton="0"/>
    <filterColumn colId="5" showButton="0"/>
    <filterColumn colId="6" showButton="0"/>
    <filterColumn colId="8" showButton="0"/>
    <filterColumn colId="9" showButton="0"/>
  </autoFilter>
  <mergeCells count="2">
    <mergeCell ref="D4:H4"/>
    <mergeCell ref="I4:K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67</vt:i4>
      </vt:variant>
    </vt:vector>
  </HeadingPairs>
  <TitlesOfParts>
    <vt:vector size="67" baseType="lpstr">
      <vt:lpstr>asd</vt:lpstr>
      <vt:lpstr>DashBoard - Planejador</vt:lpstr>
      <vt:lpstr>Planilha de Controle</vt:lpstr>
      <vt:lpstr>Planilha3</vt:lpstr>
      <vt:lpstr>TV_1</vt:lpstr>
      <vt:lpstr>TV_2</vt:lpstr>
      <vt:lpstr>TV_3</vt:lpstr>
      <vt:lpstr>TV_4</vt:lpstr>
      <vt:lpstr>TV_5</vt:lpstr>
      <vt:lpstr>TV_6</vt:lpstr>
      <vt:lpstr>TV_7</vt:lpstr>
      <vt:lpstr>TV_8</vt:lpstr>
      <vt:lpstr>TV_9</vt:lpstr>
      <vt:lpstr>TV_10</vt:lpstr>
      <vt:lpstr>TV_11</vt:lpstr>
      <vt:lpstr>TV_12</vt:lpstr>
      <vt:lpstr>TV_13</vt:lpstr>
      <vt:lpstr>TV_14</vt:lpstr>
      <vt:lpstr>TV_15</vt:lpstr>
      <vt:lpstr>TV_16</vt:lpstr>
      <vt:lpstr>TV_17</vt:lpstr>
      <vt:lpstr>TV_18</vt:lpstr>
      <vt:lpstr>TV_19</vt:lpstr>
      <vt:lpstr>TV_20</vt:lpstr>
      <vt:lpstr>TV_21</vt:lpstr>
      <vt:lpstr>TV_22</vt:lpstr>
      <vt:lpstr>TV_23</vt:lpstr>
      <vt:lpstr>TV_24</vt:lpstr>
      <vt:lpstr>TV_25</vt:lpstr>
      <vt:lpstr>TV_26</vt:lpstr>
      <vt:lpstr>TV_27</vt:lpstr>
      <vt:lpstr>TV_28</vt:lpstr>
      <vt:lpstr>TV_29</vt:lpstr>
      <vt:lpstr>TV_30</vt:lpstr>
      <vt:lpstr>TV_31</vt:lpstr>
      <vt:lpstr>TV_32</vt:lpstr>
      <vt:lpstr>TV_33</vt:lpstr>
      <vt:lpstr>TV_34</vt:lpstr>
      <vt:lpstr>TV_35</vt:lpstr>
      <vt:lpstr>TV_36</vt:lpstr>
      <vt:lpstr>TV_37</vt:lpstr>
      <vt:lpstr>TV_38</vt:lpstr>
      <vt:lpstr>TV_39</vt:lpstr>
      <vt:lpstr>TV_40</vt:lpstr>
      <vt:lpstr>TV_41</vt:lpstr>
      <vt:lpstr>TV_42</vt:lpstr>
      <vt:lpstr>TV_43</vt:lpstr>
      <vt:lpstr>TV_44</vt:lpstr>
      <vt:lpstr>TV_45</vt:lpstr>
      <vt:lpstr>TV_46</vt:lpstr>
      <vt:lpstr>TV_47</vt:lpstr>
      <vt:lpstr>TV_48</vt:lpstr>
      <vt:lpstr>TV_49</vt:lpstr>
      <vt:lpstr>TV_50</vt:lpstr>
      <vt:lpstr>TV_51</vt:lpstr>
      <vt:lpstr>TV_52</vt:lpstr>
      <vt:lpstr>TV_53</vt:lpstr>
      <vt:lpstr>TV_54</vt:lpstr>
      <vt:lpstr>TV_55</vt:lpstr>
      <vt:lpstr>TV_56</vt:lpstr>
      <vt:lpstr>TV_57</vt:lpstr>
      <vt:lpstr>TV_58</vt:lpstr>
      <vt:lpstr>TV_59</vt:lpstr>
      <vt:lpstr>TV_60</vt:lpstr>
      <vt:lpstr>Endereços</vt:lpstr>
      <vt:lpstr>materiais </vt:lpstr>
      <vt:lpstr>mapeamento lojas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 Mendes da Silva</dc:creator>
  <cp:lastModifiedBy>Giuliano Gomes</cp:lastModifiedBy>
  <dcterms:created xsi:type="dcterms:W3CDTF">2025-07-28T16:43:14Z</dcterms:created>
  <dcterms:modified xsi:type="dcterms:W3CDTF">2025-08-03T16:28:22Z</dcterms:modified>
</cp:coreProperties>
</file>