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g\Downloads\"/>
    </mc:Choice>
  </mc:AlternateContent>
  <bookViews>
    <workbookView xWindow="0" yWindow="0" windowWidth="23016" windowHeight="8472" activeTab="4"/>
  </bookViews>
  <sheets>
    <sheet name="Cube 1" sheetId="1" r:id="rId1"/>
    <sheet name="Cube 2" sheetId="2" r:id="rId2"/>
    <sheet name="Cube 3" sheetId="4" r:id="rId3"/>
    <sheet name="Cube 4" sheetId="5" r:id="rId4"/>
    <sheet name="Cube 5" sheetId="3" r:id="rId5"/>
    <sheet name="Model params" sheetId="6" r:id="rId6"/>
  </sheets>
  <definedNames>
    <definedName name="a_c">'Model params'!$H$2</definedName>
    <definedName name="a_p">'Model params'!$H$3</definedName>
    <definedName name="a_p_2">'Model params'!$H$9</definedName>
    <definedName name="a_pT">'Model params'!$H$7</definedName>
    <definedName name="a_pv">'Model params'!$H$6</definedName>
    <definedName name="a_T">'Model params'!$H$5</definedName>
    <definedName name="a_T_2">'Model params'!$H$11</definedName>
    <definedName name="a_v">'Model params'!$H$4</definedName>
    <definedName name="a_v_2">'Model params'!$H$10</definedName>
    <definedName name="a_vT">'Model params'!$H$8</definedName>
  </definedNames>
  <calcPr calcId="162913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H2" i="5"/>
  <c r="G2" i="5"/>
  <c r="I2" i="5" s="1"/>
  <c r="F2" i="5"/>
  <c r="H2" i="4"/>
  <c r="G2" i="4"/>
  <c r="I2" i="4" s="1"/>
  <c r="F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H2" i="2"/>
  <c r="G2" i="2"/>
  <c r="I2" i="2" s="1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2" i="1"/>
  <c r="H2" i="1"/>
  <c r="G2" i="1"/>
  <c r="F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G2" i="3"/>
  <c r="F4" i="6"/>
  <c r="F3" i="6"/>
  <c r="H14" i="3" s="1"/>
  <c r="D4" i="6"/>
  <c r="B4" i="6"/>
  <c r="D3" i="6"/>
  <c r="G10" i="3" s="1"/>
  <c r="B3" i="6"/>
  <c r="F2" i="3" s="1"/>
  <c r="G3" i="3"/>
  <c r="G4" i="3"/>
  <c r="G5" i="3"/>
  <c r="G6" i="3"/>
  <c r="G7" i="3"/>
  <c r="G8" i="3"/>
  <c r="G9" i="3"/>
  <c r="G12" i="3"/>
  <c r="G15" i="3"/>
  <c r="G16" i="3"/>
  <c r="G17" i="3"/>
  <c r="G18" i="3"/>
  <c r="G19" i="3"/>
  <c r="G20" i="3"/>
  <c r="G21" i="3"/>
  <c r="G24" i="3"/>
  <c r="G25" i="3"/>
  <c r="G26" i="3"/>
  <c r="G28" i="3"/>
  <c r="G29" i="3"/>
  <c r="G30" i="3"/>
  <c r="G31" i="3"/>
  <c r="G32" i="3"/>
  <c r="G33" i="3"/>
  <c r="F5" i="3"/>
  <c r="F6" i="3"/>
  <c r="F7" i="3"/>
  <c r="F8" i="3"/>
  <c r="F9" i="3"/>
  <c r="F11" i="3"/>
  <c r="F12" i="3"/>
  <c r="F13" i="3"/>
  <c r="F16" i="3"/>
  <c r="F17" i="3"/>
  <c r="F18" i="3"/>
  <c r="F19" i="3"/>
  <c r="F20" i="3"/>
  <c r="F21" i="3"/>
  <c r="F22" i="3"/>
  <c r="F23" i="3"/>
  <c r="F25" i="3"/>
  <c r="F29" i="3"/>
  <c r="F30" i="3"/>
  <c r="F31" i="3"/>
  <c r="F32" i="3"/>
  <c r="F33" i="3"/>
  <c r="H12" i="3" l="1"/>
  <c r="H2" i="3"/>
  <c r="H9" i="3"/>
  <c r="H32" i="3"/>
  <c r="H18" i="3"/>
  <c r="H6" i="3"/>
  <c r="H13" i="3"/>
  <c r="H23" i="3"/>
  <c r="H10" i="3"/>
  <c r="H8" i="3"/>
  <c r="H7" i="3"/>
  <c r="H29" i="3"/>
  <c r="H17" i="3"/>
  <c r="H5" i="3"/>
  <c r="H11" i="3"/>
  <c r="H21" i="3"/>
  <c r="H20" i="3"/>
  <c r="H31" i="3"/>
  <c r="H30" i="3"/>
  <c r="H28" i="3"/>
  <c r="H16" i="3"/>
  <c r="H4" i="3"/>
  <c r="H25" i="3"/>
  <c r="H24" i="3"/>
  <c r="H22" i="3"/>
  <c r="H33" i="3"/>
  <c r="H19" i="3"/>
  <c r="G14" i="3"/>
  <c r="H27" i="3"/>
  <c r="H15" i="3"/>
  <c r="H3" i="3"/>
  <c r="F24" i="3"/>
  <c r="F10" i="3"/>
  <c r="G27" i="3"/>
  <c r="G13" i="3"/>
  <c r="H26" i="3"/>
  <c r="F28" i="3"/>
  <c r="F4" i="3"/>
  <c r="F27" i="3"/>
  <c r="F15" i="3"/>
  <c r="F3" i="3"/>
  <c r="G23" i="3"/>
  <c r="G11" i="3"/>
  <c r="F26" i="3"/>
  <c r="F14" i="3"/>
  <c r="G22" i="3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14" i="5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4" i="4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4" i="1"/>
</calcChain>
</file>

<file path=xl/sharedStrings.xml><?xml version="1.0" encoding="utf-8"?>
<sst xmlns="http://schemas.openxmlformats.org/spreadsheetml/2006/main" count="69" uniqueCount="33">
  <si>
    <t>Speed (mm/s)</t>
  </si>
  <si>
    <t>Powers (W)</t>
  </si>
  <si>
    <t>Powers perc (%)</t>
  </si>
  <si>
    <t>#</t>
  </si>
  <si>
    <t>T_0 (°C)</t>
  </si>
  <si>
    <t>Norm Speed</t>
  </si>
  <si>
    <t>V min</t>
  </si>
  <si>
    <t>V max</t>
  </si>
  <si>
    <t>V center</t>
  </si>
  <si>
    <t>P min</t>
  </si>
  <si>
    <t>P max</t>
  </si>
  <si>
    <t>V range</t>
  </si>
  <si>
    <t>P center</t>
  </si>
  <si>
    <t>P range</t>
  </si>
  <si>
    <t>Norm Power</t>
  </si>
  <si>
    <t>Norm T_0</t>
  </si>
  <si>
    <t>T min</t>
  </si>
  <si>
    <t>T max</t>
  </si>
  <si>
    <t>T center</t>
  </si>
  <si>
    <t>T range</t>
  </si>
  <si>
    <t>a_c</t>
  </si>
  <si>
    <t>a_p</t>
  </si>
  <si>
    <t>Coefficient</t>
  </si>
  <si>
    <t>Value</t>
  </si>
  <si>
    <t>a_v</t>
  </si>
  <si>
    <t>a_T</t>
  </si>
  <si>
    <t>a_pv</t>
  </si>
  <si>
    <t>a_pT</t>
  </si>
  <si>
    <t>a_vT</t>
  </si>
  <si>
    <t>a_p^2</t>
  </si>
  <si>
    <t>a_v^2</t>
  </si>
  <si>
    <t xml:space="preserve">a_T^2          </t>
  </si>
  <si>
    <t>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</si>
</sst>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45" zoomScaleNormal="145" workbookViewId="0">
      <selection activeCell="E1" sqref="E1:I2"/>
    </sheetView>
  </sheetViews>
  <sheetFormatPr defaultRowHeight="14.4" x14ac:dyDescent="0.3"/>
  <cols>
    <col min="1" max="1" width="12.77734375" customWidth="1"/>
    <col min="2" max="3" width="15.6640625" customWidth="1"/>
    <col min="6" max="6" width="12" customWidth="1"/>
    <col min="7" max="7" width="11.88671875" customWidth="1"/>
    <col min="8" max="8" width="12.21875" customWidth="1"/>
    <col min="9" max="9" width="12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14</v>
      </c>
      <c r="H1" s="4" t="s">
        <v>15</v>
      </c>
      <c r="I1" s="4" t="s">
        <v>32</v>
      </c>
    </row>
    <row r="2" spans="1:9" x14ac:dyDescent="0.3">
      <c r="A2">
        <v>1300</v>
      </c>
      <c r="B2">
        <v>20</v>
      </c>
      <c r="C2">
        <v>16</v>
      </c>
      <c r="D2">
        <v>1</v>
      </c>
      <c r="E2">
        <v>27</v>
      </c>
      <c r="F2">
        <f>(A2 - 'Model params'!$B$3) / ('Model params'!$B$4 / 2)</f>
        <v>6.6666666666666666E-2</v>
      </c>
      <c r="G2">
        <f>(B2 - 'Model params'!$D$3) / ('Model params'!$D$4 / 2)</f>
        <v>-3</v>
      </c>
      <c r="H2">
        <f>(E2 - 'Model params'!$F$3) / ('Model params'!$F$4 / 2)</f>
        <v>-1</v>
      </c>
      <c r="I2">
        <f xml:space="preserve"> a_c + a_p * G2 + a_v * F2 + a_T * H2 + a_pv * G2 * F2 + a_pT * G2 * H2 + a_vT * F2 * H2 + a_p^2 * G2^2 + a_v^2 * F2^2 + a_T^2 * H2^2</f>
        <v>-5.1608780330200882E-3</v>
      </c>
    </row>
    <row r="3" spans="1:9" x14ac:dyDescent="0.3">
      <c r="A3">
        <v>633.33333333333326</v>
      </c>
      <c r="B3">
        <v>20</v>
      </c>
      <c r="C3">
        <v>16</v>
      </c>
      <c r="D3">
        <v>2</v>
      </c>
      <c r="E3">
        <v>27</v>
      </c>
      <c r="F3">
        <f>(A3 - 'Model params'!$B$3) / ('Model params'!$B$4 / 2)</f>
        <v>-0.8222222222222223</v>
      </c>
      <c r="G3">
        <f>(B3 - 'Model params'!$D$3) / ('Model params'!$D$4 / 2)</f>
        <v>-3</v>
      </c>
      <c r="H3">
        <f>(E3 - 'Model params'!$F$3) / ('Model params'!$F$4 / 2)</f>
        <v>-1</v>
      </c>
      <c r="I3">
        <f xml:space="preserve"> a_c + a_p * G3 + a_v * F3 + a_T * H3 + a_pv * G3 * F3 + a_pT * G3 * H3 + a_vT * F3 * H3 + a_p^2 * G3^2 + a_v^2 * F3^2 + a_T^2 * H3^2</f>
        <v>-1.0040627554039444E-2</v>
      </c>
    </row>
    <row r="4" spans="1:9" x14ac:dyDescent="0.3">
      <c r="A4">
        <v>300</v>
      </c>
      <c r="B4">
        <v>20</v>
      </c>
      <c r="C4">
        <v>16</v>
      </c>
      <c r="D4">
        <v>3</v>
      </c>
      <c r="E4">
        <v>27</v>
      </c>
      <c r="F4">
        <f>(A4 - 'Model params'!$B$3) / ('Model params'!$B$4 / 2)</f>
        <v>-1.2666666666666666</v>
      </c>
      <c r="G4">
        <f>(B4 - 'Model params'!$D$3) / ('Model params'!$D$4 / 2)</f>
        <v>-3</v>
      </c>
      <c r="H4">
        <f>(E4 - 'Model params'!$F$3) / ('Model params'!$F$4 / 2)</f>
        <v>-1</v>
      </c>
      <c r="I4">
        <f xml:space="preserve"> a_c + a_p * G4 + a_v * F4 + a_T * H4 + a_pv * G4 * F4 + a_pT * G4 * H4 + a_vT * F4 * H4 + a_p^2 * G4^2 + a_v^2 * F4^2 + a_T^2 * H4^2</f>
        <v>-1.2446866609109035E-2</v>
      </c>
    </row>
    <row r="5" spans="1:9" x14ac:dyDescent="0.3">
      <c r="A5">
        <v>1466.666666666667</v>
      </c>
      <c r="B5">
        <v>93.333333333333329</v>
      </c>
      <c r="C5">
        <v>18.666666666666661</v>
      </c>
      <c r="D5">
        <v>4</v>
      </c>
      <c r="E5">
        <v>27</v>
      </c>
      <c r="F5">
        <f>(A5 - 'Model params'!$B$3) / ('Model params'!$B$4 / 2)</f>
        <v>0.28888888888888931</v>
      </c>
      <c r="G5">
        <f>(B5 - 'Model params'!$D$3) / ('Model params'!$D$4 / 2)</f>
        <v>0.66666666666666641</v>
      </c>
      <c r="H5">
        <f>(E5 - 'Model params'!$F$3) / ('Model params'!$F$4 / 2)</f>
        <v>-1</v>
      </c>
      <c r="I5">
        <f xml:space="preserve"> a_c + a_p * G5 + a_v * F5 + a_T * H5 + a_pv * G5 * F5 + a_pT * G5 * H5 + a_vT * F5 * H5 + a_p^2 * G5^2 + a_v^2 * F5^2 + a_T^2 * H5^2</f>
        <v>7.2904443118485766E-3</v>
      </c>
    </row>
    <row r="6" spans="1:9" x14ac:dyDescent="0.3">
      <c r="A6">
        <v>800</v>
      </c>
      <c r="B6">
        <v>93.333333333333329</v>
      </c>
      <c r="C6">
        <v>18.666666666666661</v>
      </c>
      <c r="D6">
        <v>5</v>
      </c>
      <c r="E6">
        <v>27</v>
      </c>
      <c r="F6">
        <f>(A6 - 'Model params'!$B$3) / ('Model params'!$B$4 / 2)</f>
        <v>-0.6</v>
      </c>
      <c r="G6">
        <f>(B6 - 'Model params'!$D$3) / ('Model params'!$D$4 / 2)</f>
        <v>0.66666666666666641</v>
      </c>
      <c r="H6">
        <f>(E6 - 'Model params'!$F$3) / ('Model params'!$F$4 / 2)</f>
        <v>-1</v>
      </c>
      <c r="I6">
        <f xml:space="preserve"> a_c + a_p * G6 + a_v * F6 + a_T * H6 + a_pv * G6 * F6 + a_pT * G6 * H6 + a_vT * F6 * H6 + a_p^2 * G6^2 + a_v^2 * F6^2 + a_T^2 * H6^2</f>
        <v>1.1901332807564622E-2</v>
      </c>
    </row>
    <row r="7" spans="1:9" x14ac:dyDescent="0.3">
      <c r="A7">
        <v>300</v>
      </c>
      <c r="B7">
        <v>93.333333333333329</v>
      </c>
      <c r="C7">
        <v>18.666666666666661</v>
      </c>
      <c r="D7">
        <v>6</v>
      </c>
      <c r="E7">
        <v>27</v>
      </c>
      <c r="F7">
        <f>(A7 - 'Model params'!$B$3) / ('Model params'!$B$4 / 2)</f>
        <v>-1.2666666666666666</v>
      </c>
      <c r="G7">
        <f>(B7 - 'Model params'!$D$3) / ('Model params'!$D$4 / 2)</f>
        <v>0.66666666666666641</v>
      </c>
      <c r="H7">
        <f>(E7 - 'Model params'!$F$3) / ('Model params'!$F$4 / 2)</f>
        <v>-1</v>
      </c>
      <c r="I7">
        <f xml:space="preserve"> a_c + a_p * G7 + a_v * F7 + a_T * H7 + a_pv * G7 * F7 + a_pT * G7 * H7 + a_vT * F7 * H7 + a_p^2 * G7^2 + a_v^2 * F7^2 + a_T^2 * H7^2</f>
        <v>1.5418361663871807E-2</v>
      </c>
    </row>
    <row r="8" spans="1:9" x14ac:dyDescent="0.3">
      <c r="A8">
        <v>1466.666666666667</v>
      </c>
      <c r="B8">
        <v>106.6666666666667</v>
      </c>
      <c r="C8">
        <v>21.333333333333339</v>
      </c>
      <c r="D8">
        <v>7</v>
      </c>
      <c r="E8">
        <v>27</v>
      </c>
      <c r="F8">
        <f>(A8 - 'Model params'!$B$3) / ('Model params'!$B$4 / 2)</f>
        <v>0.28888888888888931</v>
      </c>
      <c r="G8">
        <f>(B8 - 'Model params'!$D$3) / ('Model params'!$D$4 / 2)</f>
        <v>1.333333333333335</v>
      </c>
      <c r="H8">
        <f>(E8 - 'Model params'!$F$3) / ('Model params'!$F$4 / 2)</f>
        <v>-1</v>
      </c>
      <c r="I8">
        <f xml:space="preserve"> a_c + a_p * G8 + a_v * F8 + a_T * H8 + a_pv * G8 * F8 + a_pT * G8 * H8 + a_vT * F8 * H8 + a_p^2 * G8^2 + a_v^2 * F8^2 + a_T^2 * H8^2</f>
        <v>9.584946323122942E-3</v>
      </c>
    </row>
    <row r="9" spans="1:9" x14ac:dyDescent="0.3">
      <c r="A9">
        <v>966.66666666666663</v>
      </c>
      <c r="B9">
        <v>106.6666666666667</v>
      </c>
      <c r="C9">
        <v>21.333333333333339</v>
      </c>
      <c r="D9">
        <v>8</v>
      </c>
      <c r="E9">
        <v>27</v>
      </c>
      <c r="F9">
        <f>(A9 - 'Model params'!$B$3) / ('Model params'!$B$4 / 2)</f>
        <v>-0.37777777777777782</v>
      </c>
      <c r="G9">
        <f>(B9 - 'Model params'!$D$3) / ('Model params'!$D$4 / 2)</f>
        <v>1.333333333333335</v>
      </c>
      <c r="H9">
        <f>(E9 - 'Model params'!$F$3) / ('Model params'!$F$4 / 2)</f>
        <v>-1</v>
      </c>
      <c r="I9">
        <f xml:space="preserve"> a_c + a_p * G9 + a_v * F9 + a_T * H9 + a_pv * G9 * F9 + a_pT * G9 * H9 + a_vT * F9 * H9 + a_p^2 * G9^2 + a_v^2 * F9^2 + a_T^2 * H9^2</f>
        <v>1.4331939471326617E-2</v>
      </c>
    </row>
    <row r="10" spans="1:9" x14ac:dyDescent="0.3">
      <c r="A10">
        <v>466.66666666666657</v>
      </c>
      <c r="B10">
        <v>106.6666666666667</v>
      </c>
      <c r="C10">
        <v>21.333333333333339</v>
      </c>
      <c r="D10">
        <v>9</v>
      </c>
      <c r="E10">
        <v>27</v>
      </c>
      <c r="F10">
        <f>(A10 - 'Model params'!$B$3) / ('Model params'!$B$4 / 2)</f>
        <v>-1.0444444444444447</v>
      </c>
      <c r="G10">
        <f>(B10 - 'Model params'!$D$3) / ('Model params'!$D$4 / 2)</f>
        <v>1.333333333333335</v>
      </c>
      <c r="H10">
        <f>(E10 - 'Model params'!$F$3) / ('Model params'!$F$4 / 2)</f>
        <v>-1</v>
      </c>
      <c r="I10">
        <f xml:space="preserve"> a_c + a_p * G10 + a_v * F10 + a_T * H10 + a_pv * G10 * F10 + a_pT * G10 * H10 + a_vT * F10 * H10 + a_p^2 * G10^2 + a_v^2 * F10^2 + a_T^2 * H10^2</f>
        <v>1.9129386177690416E-2</v>
      </c>
    </row>
    <row r="11" spans="1:9" x14ac:dyDescent="0.3">
      <c r="A11">
        <v>1633.333333333333</v>
      </c>
      <c r="B11">
        <v>120</v>
      </c>
      <c r="C11">
        <v>24</v>
      </c>
      <c r="D11">
        <v>10</v>
      </c>
      <c r="E11">
        <v>27</v>
      </c>
      <c r="F11">
        <f>(A11 - 'Model params'!$B$3) / ('Model params'!$B$4 / 2)</f>
        <v>0.51111111111111074</v>
      </c>
      <c r="G11">
        <f>(B11 - 'Model params'!$D$3) / ('Model params'!$D$4 / 2)</f>
        <v>2</v>
      </c>
      <c r="H11">
        <f>(E11 - 'Model params'!$F$3) / ('Model params'!$F$4 / 2)</f>
        <v>-1</v>
      </c>
      <c r="I11">
        <f xml:space="preserve"> a_c + a_p * G11 + a_v * F11 + a_T * H11 + a_pv * G11 * F11 + a_pT * G11 * H11 + a_vT * F11 * H11 + a_p^2 * G11^2 + a_v^2 * F11^2 + a_T^2 * H11^2</f>
        <v>9.9543727250258063E-3</v>
      </c>
    </row>
    <row r="12" spans="1:9" x14ac:dyDescent="0.3">
      <c r="A12">
        <v>1133.333333333333</v>
      </c>
      <c r="B12">
        <v>120</v>
      </c>
      <c r="C12">
        <v>24</v>
      </c>
      <c r="D12">
        <v>11</v>
      </c>
      <c r="E12">
        <v>27</v>
      </c>
      <c r="F12">
        <f>(A12 - 'Model params'!$B$3) / ('Model params'!$B$4 / 2)</f>
        <v>-0.15555555555555595</v>
      </c>
      <c r="G12">
        <f>(B12 - 'Model params'!$D$3) / ('Model params'!$D$4 / 2)</f>
        <v>2</v>
      </c>
      <c r="H12">
        <f>(E12 - 'Model params'!$F$3) / ('Model params'!$F$4 / 2)</f>
        <v>-1</v>
      </c>
      <c r="I12">
        <f xml:space="preserve"> a_c + a_p * G12 + a_v * F12 + a_T * H12 + a_pv * G12 * F12 + a_pT * G12 * H12 + a_vT * F12 * H12 + a_p^2 * G12^2 + a_v^2 * F12^2 + a_T^2 * H12^2</f>
        <v>1.5981783723286094E-2</v>
      </c>
    </row>
    <row r="13" spans="1:9" x14ac:dyDescent="0.3">
      <c r="A13">
        <v>466.66666666666657</v>
      </c>
      <c r="B13">
        <v>120</v>
      </c>
      <c r="C13">
        <v>24</v>
      </c>
      <c r="D13">
        <v>12</v>
      </c>
      <c r="E13">
        <v>27</v>
      </c>
      <c r="F13">
        <f>(A13 - 'Model params'!$B$3) / ('Model params'!$B$4 / 2)</f>
        <v>-1.0444444444444447</v>
      </c>
      <c r="G13">
        <f>(B13 - 'Model params'!$D$3) / ('Model params'!$D$4 / 2)</f>
        <v>2</v>
      </c>
      <c r="H13">
        <f>(E13 - 'Model params'!$F$3) / ('Model params'!$F$4 / 2)</f>
        <v>-1</v>
      </c>
      <c r="I13">
        <f xml:space="preserve"> a_c + a_p * G13 + a_v * F13 + a_T * H13 + a_pv * G13 * F13 + a_pT * G13 * H13 + a_vT * F13 * H13 + a_p^2 * G13^2 + a_v^2 * F13^2 + a_T^2 * H13^2</f>
        <v>2.4096815033659989E-2</v>
      </c>
    </row>
    <row r="14" spans="1:9" x14ac:dyDescent="0.3">
      <c r="A14">
        <v>300</v>
      </c>
      <c r="B14">
        <v>140</v>
      </c>
      <c r="C14">
        <f>B14/500*100</f>
        <v>28.000000000000004</v>
      </c>
      <c r="D14">
        <v>13</v>
      </c>
      <c r="E14">
        <v>27</v>
      </c>
      <c r="F14">
        <f>(A14 - 'Model params'!$B$3) / ('Model params'!$B$4 / 2)</f>
        <v>-1.2666666666666666</v>
      </c>
      <c r="G14">
        <f>(B14 - 'Model params'!$D$3) / ('Model params'!$D$4 / 2)</f>
        <v>3</v>
      </c>
      <c r="H14">
        <f>(E14 - 'Model params'!$F$3) / ('Model params'!$F$4 / 2)</f>
        <v>-1</v>
      </c>
      <c r="I14">
        <f xml:space="preserve"> a_c + a_p * G14 + a_v * F14 + a_T * H14 + a_pv * G14 * F14 + a_pT * G14 * H14 + a_vT * F14 * H14 + a_p^2 * G14^2 + a_v^2 * F14^2 + a_T^2 * H14^2</f>
        <v>3.4386452822253971E-2</v>
      </c>
    </row>
    <row r="15" spans="1:9" x14ac:dyDescent="0.3">
      <c r="A15">
        <v>415.78947368421052</v>
      </c>
      <c r="B15">
        <v>140</v>
      </c>
      <c r="C15">
        <f t="shared" ref="C15:C33" si="0">B15/500*100</f>
        <v>28.000000000000004</v>
      </c>
      <c r="D15">
        <v>14</v>
      </c>
      <c r="E15">
        <v>27</v>
      </c>
      <c r="F15">
        <f>(A15 - 'Model params'!$B$3) / ('Model params'!$B$4 / 2)</f>
        <v>-1.1122807017543859</v>
      </c>
      <c r="G15">
        <f>(B15 - 'Model params'!$D$3) / ('Model params'!$D$4 / 2)</f>
        <v>3</v>
      </c>
      <c r="H15">
        <f>(E15 - 'Model params'!$F$3) / ('Model params'!$F$4 / 2)</f>
        <v>-1</v>
      </c>
      <c r="I15">
        <f xml:space="preserve"> a_c + a_p * G15 + a_v * F15 + a_T * H15 + a_pv * G15 * F15 + a_pT * G15 * H15 + a_vT * F15 * H15 + a_p^2 * G15^2 + a_v^2 * F15^2 + a_T^2 * H15^2</f>
        <v>3.2516050198132557E-2</v>
      </c>
    </row>
    <row r="16" spans="1:9" x14ac:dyDescent="0.3">
      <c r="A16">
        <v>531.57894736842104</v>
      </c>
      <c r="B16">
        <v>140</v>
      </c>
      <c r="C16">
        <f t="shared" si="0"/>
        <v>28.000000000000004</v>
      </c>
      <c r="D16">
        <v>15</v>
      </c>
      <c r="E16">
        <v>27</v>
      </c>
      <c r="F16">
        <f>(A16 - 'Model params'!$B$3) / ('Model params'!$B$4 / 2)</f>
        <v>-0.95789473684210524</v>
      </c>
      <c r="G16">
        <f>(B16 - 'Model params'!$D$3) / ('Model params'!$D$4 / 2)</f>
        <v>3</v>
      </c>
      <c r="H16">
        <f>(E16 - 'Model params'!$F$3) / ('Model params'!$F$4 / 2)</f>
        <v>-1</v>
      </c>
      <c r="I16">
        <f xml:space="preserve"> a_c + a_p * G16 + a_v * F16 + a_T * H16 + a_pv * G16 * F16 + a_pT * G16 * H16 + a_vT * F16 * H16 + a_p^2 * G16^2 + a_v^2 * F16^2 + a_T^2 * H16^2</f>
        <v>3.0648353338238225E-2</v>
      </c>
    </row>
    <row r="17" spans="1:9" x14ac:dyDescent="0.3">
      <c r="A17">
        <v>647.36842105263156</v>
      </c>
      <c r="B17">
        <v>140</v>
      </c>
      <c r="C17">
        <f t="shared" si="0"/>
        <v>28.000000000000004</v>
      </c>
      <c r="D17">
        <v>16</v>
      </c>
      <c r="E17">
        <v>27</v>
      </c>
      <c r="F17">
        <f>(A17 - 'Model params'!$B$3) / ('Model params'!$B$4 / 2)</f>
        <v>-0.80350877192982462</v>
      </c>
      <c r="G17">
        <f>(B17 - 'Model params'!$D$3) / ('Model params'!$D$4 / 2)</f>
        <v>3</v>
      </c>
      <c r="H17">
        <f>(E17 - 'Model params'!$F$3) / ('Model params'!$F$4 / 2)</f>
        <v>-1</v>
      </c>
      <c r="I17">
        <f xml:space="preserve"> a_c + a_p * G17 + a_v * F17 + a_T * H17 + a_pv * G17 * F17 + a_pT * G17 * H17 + a_vT * F17 * H17 + a_p^2 * G17^2 + a_v^2 * F17^2 + a_T^2 * H17^2</f>
        <v>2.8783362242570991E-2</v>
      </c>
    </row>
    <row r="18" spans="1:9" x14ac:dyDescent="0.3">
      <c r="A18">
        <v>763.15789473684208</v>
      </c>
      <c r="B18">
        <v>140</v>
      </c>
      <c r="C18">
        <f t="shared" si="0"/>
        <v>28.000000000000004</v>
      </c>
      <c r="D18">
        <v>17</v>
      </c>
      <c r="E18">
        <v>27</v>
      </c>
      <c r="F18">
        <f>(A18 - 'Model params'!$B$3) / ('Model params'!$B$4 / 2)</f>
        <v>-0.64912280701754388</v>
      </c>
      <c r="G18">
        <f>(B18 - 'Model params'!$D$3) / ('Model params'!$D$4 / 2)</f>
        <v>3</v>
      </c>
      <c r="H18">
        <f>(E18 - 'Model params'!$F$3) / ('Model params'!$F$4 / 2)</f>
        <v>-1</v>
      </c>
      <c r="I18">
        <f xml:space="preserve"> a_c + a_p * G18 + a_v * F18 + a_T * H18 + a_pv * G18 * F18 + a_pT * G18 * H18 + a_vT * F18 * H18 + a_p^2 * G18^2 + a_v^2 * F18^2 + a_T^2 * H18^2</f>
        <v>2.692107691113085E-2</v>
      </c>
    </row>
    <row r="19" spans="1:9" x14ac:dyDescent="0.3">
      <c r="A19">
        <v>878.9473684210526</v>
      </c>
      <c r="B19">
        <v>140</v>
      </c>
      <c r="C19">
        <f t="shared" si="0"/>
        <v>28.000000000000004</v>
      </c>
      <c r="D19">
        <v>18</v>
      </c>
      <c r="E19">
        <v>27</v>
      </c>
      <c r="F19">
        <f>(A19 - 'Model params'!$B$3) / ('Model params'!$B$4 / 2)</f>
        <v>-0.4947368421052632</v>
      </c>
      <c r="G19">
        <f>(B19 - 'Model params'!$D$3) / ('Model params'!$D$4 / 2)</f>
        <v>3</v>
      </c>
      <c r="H19">
        <f>(E19 - 'Model params'!$F$3) / ('Model params'!$F$4 / 2)</f>
        <v>-1</v>
      </c>
      <c r="I19">
        <f xml:space="preserve"> a_c + a_p * G19 + a_v * F19 + a_T * H19 + a_pv * G19 * F19 + a_pT * G19 * H19 + a_vT * F19 * H19 + a_p^2 * G19^2 + a_v^2 * F19^2 + a_T^2 * H19^2</f>
        <v>2.5061497343917792E-2</v>
      </c>
    </row>
    <row r="20" spans="1:9" x14ac:dyDescent="0.3">
      <c r="A20">
        <v>994.73684210526312</v>
      </c>
      <c r="B20">
        <v>140</v>
      </c>
      <c r="C20">
        <f t="shared" si="0"/>
        <v>28.000000000000004</v>
      </c>
      <c r="D20">
        <v>19</v>
      </c>
      <c r="E20">
        <v>27</v>
      </c>
      <c r="F20">
        <f>(A20 - 'Model params'!$B$3) / ('Model params'!$B$4 / 2)</f>
        <v>-0.34035087719298251</v>
      </c>
      <c r="G20">
        <f>(B20 - 'Model params'!$D$3) / ('Model params'!$D$4 / 2)</f>
        <v>3</v>
      </c>
      <c r="H20">
        <f>(E20 - 'Model params'!$F$3) / ('Model params'!$F$4 / 2)</f>
        <v>-1</v>
      </c>
      <c r="I20">
        <f xml:space="preserve"> a_c + a_p * G20 + a_v * F20 + a_T * H20 + a_pv * G20 * F20 + a_pT * G20 * H20 + a_vT * F20 * H20 + a_p^2 * G20^2 + a_v^2 * F20^2 + a_T^2 * H20^2</f>
        <v>2.3204623540931835E-2</v>
      </c>
    </row>
    <row r="21" spans="1:9" x14ac:dyDescent="0.3">
      <c r="A21">
        <v>1110.526315789474</v>
      </c>
      <c r="B21">
        <v>140</v>
      </c>
      <c r="C21">
        <f t="shared" si="0"/>
        <v>28.000000000000004</v>
      </c>
      <c r="D21">
        <v>20</v>
      </c>
      <c r="E21">
        <v>27</v>
      </c>
      <c r="F21">
        <f>(A21 - 'Model params'!$B$3) / ('Model params'!$B$4 / 2)</f>
        <v>-0.18596491228070136</v>
      </c>
      <c r="G21">
        <f>(B21 - 'Model params'!$D$3) / ('Model params'!$D$4 / 2)</f>
        <v>3</v>
      </c>
      <c r="H21">
        <f>(E21 - 'Model params'!$F$3) / ('Model params'!$F$4 / 2)</f>
        <v>-1</v>
      </c>
      <c r="I21">
        <f xml:space="preserve"> a_c + a_p * G21 + a_v * F21 + a_T * H21 + a_pv * G21 * F21 + a_pT * G21 * H21 + a_vT * F21 * H21 + a_p^2 * G21^2 + a_v^2 * F21^2 + a_T^2 * H21^2</f>
        <v>2.1350455502172953E-2</v>
      </c>
    </row>
    <row r="22" spans="1:9" x14ac:dyDescent="0.3">
      <c r="A22">
        <v>1226.3157894736839</v>
      </c>
      <c r="B22">
        <v>140</v>
      </c>
      <c r="C22">
        <f t="shared" si="0"/>
        <v>28.000000000000004</v>
      </c>
      <c r="D22">
        <v>21</v>
      </c>
      <c r="E22">
        <v>27</v>
      </c>
      <c r="F22">
        <f>(A22 - 'Model params'!$B$3) / ('Model params'!$B$4 / 2)</f>
        <v>-3.1578947368421421E-2</v>
      </c>
      <c r="G22">
        <f>(B22 - 'Model params'!$D$3) / ('Model params'!$D$4 / 2)</f>
        <v>3</v>
      </c>
      <c r="H22">
        <f>(E22 - 'Model params'!$F$3) / ('Model params'!$F$4 / 2)</f>
        <v>-1</v>
      </c>
      <c r="I22">
        <f xml:space="preserve"> a_c + a_p * G22 + a_v * F22 + a_T * H22 + a_pv * G22 * F22 + a_pT * G22 * H22 + a_vT * F22 * H22 + a_p^2 * G22^2 + a_v^2 * F22^2 + a_T^2 * H22^2</f>
        <v>1.9498993227641179E-2</v>
      </c>
    </row>
    <row r="23" spans="1:9" x14ac:dyDescent="0.3">
      <c r="A23">
        <v>1342.105263157895</v>
      </c>
      <c r="B23">
        <v>140</v>
      </c>
      <c r="C23">
        <f t="shared" si="0"/>
        <v>28.000000000000004</v>
      </c>
      <c r="D23">
        <v>22</v>
      </c>
      <c r="E23">
        <v>27</v>
      </c>
      <c r="F23">
        <f>(A23 - 'Model params'!$B$3) / ('Model params'!$B$4 / 2)</f>
        <v>0.12280701754386003</v>
      </c>
      <c r="G23">
        <f>(B23 - 'Model params'!$D$3) / ('Model params'!$D$4 / 2)</f>
        <v>3</v>
      </c>
      <c r="H23">
        <f>(E23 - 'Model params'!$F$3) / ('Model params'!$F$4 / 2)</f>
        <v>-1</v>
      </c>
      <c r="I23">
        <f xml:space="preserve"> a_c + a_p * G23 + a_v * F23 + a_T * H23 + a_pv * G23 * F23 + a_pT * G23 * H23 + a_vT * F23 * H23 + a_p^2 * G23^2 + a_v^2 * F23^2 + a_T^2 * H23^2</f>
        <v>1.7650236717336489E-2</v>
      </c>
    </row>
    <row r="24" spans="1:9" x14ac:dyDescent="0.3">
      <c r="A24">
        <v>1457.894736842105</v>
      </c>
      <c r="B24">
        <v>140</v>
      </c>
      <c r="C24">
        <f t="shared" si="0"/>
        <v>28.000000000000004</v>
      </c>
      <c r="D24">
        <v>23</v>
      </c>
      <c r="E24">
        <v>27</v>
      </c>
      <c r="F24">
        <f>(A24 - 'Model params'!$B$3) / ('Model params'!$B$4 / 2)</f>
        <v>0.27719298245613999</v>
      </c>
      <c r="G24">
        <f>(B24 - 'Model params'!$D$3) / ('Model params'!$D$4 / 2)</f>
        <v>3</v>
      </c>
      <c r="H24">
        <f>(E24 - 'Model params'!$F$3) / ('Model params'!$F$4 / 2)</f>
        <v>-1</v>
      </c>
      <c r="I24">
        <f xml:space="preserve"> a_c + a_p * G24 + a_v * F24 + a_T * H24 + a_pv * G24 * F24 + a_pT * G24 * H24 + a_vT * F24 * H24 + a_p^2 * G24^2 + a_v^2 * F24^2 + a_T^2 * H24^2</f>
        <v>1.5804185971258898E-2</v>
      </c>
    </row>
    <row r="25" spans="1:9" x14ac:dyDescent="0.3">
      <c r="A25">
        <v>1573.6842105263161</v>
      </c>
      <c r="B25">
        <v>140</v>
      </c>
      <c r="C25">
        <f t="shared" si="0"/>
        <v>28.000000000000004</v>
      </c>
      <c r="D25">
        <v>24</v>
      </c>
      <c r="E25">
        <v>27</v>
      </c>
      <c r="F25">
        <f>(A25 - 'Model params'!$B$3) / ('Model params'!$B$4 / 2)</f>
        <v>0.4315789473684214</v>
      </c>
      <c r="G25">
        <f>(B25 - 'Model params'!$D$3) / ('Model params'!$D$4 / 2)</f>
        <v>3</v>
      </c>
      <c r="H25">
        <f>(E25 - 'Model params'!$F$3) / ('Model params'!$F$4 / 2)</f>
        <v>-1</v>
      </c>
      <c r="I25">
        <f xml:space="preserve"> a_c + a_p * G25 + a_v * F25 + a_T * H25 + a_pv * G25 * F25 + a_pT * G25 * H25 + a_vT * F25 * H25 + a_p^2 * G25^2 + a_v^2 * F25^2 + a_T^2 * H25^2</f>
        <v>1.3960840989408385E-2</v>
      </c>
    </row>
    <row r="26" spans="1:9" x14ac:dyDescent="0.3">
      <c r="A26">
        <v>1689.473684210526</v>
      </c>
      <c r="B26">
        <v>140</v>
      </c>
      <c r="C26">
        <f t="shared" si="0"/>
        <v>28.000000000000004</v>
      </c>
      <c r="D26">
        <v>25</v>
      </c>
      <c r="E26">
        <v>27</v>
      </c>
      <c r="F26">
        <f>(A26 - 'Model params'!$B$3) / ('Model params'!$B$4 / 2)</f>
        <v>0.58596491228070136</v>
      </c>
      <c r="G26">
        <f>(B26 - 'Model params'!$D$3) / ('Model params'!$D$4 / 2)</f>
        <v>3</v>
      </c>
      <c r="H26">
        <f>(E26 - 'Model params'!$F$3) / ('Model params'!$F$4 / 2)</f>
        <v>-1</v>
      </c>
      <c r="I26">
        <f xml:space="preserve"> a_c + a_p * G26 + a_v * F26 + a_T * H26 + a_pv * G26 * F26 + a_pT * G26 * H26 + a_vT * F26 * H26 + a_p^2 * G26^2 + a_v^2 * F26^2 + a_T^2 * H26^2</f>
        <v>1.2120201771784982E-2</v>
      </c>
    </row>
    <row r="27" spans="1:9" x14ac:dyDescent="0.3">
      <c r="A27">
        <v>1805.2631578947371</v>
      </c>
      <c r="B27">
        <v>140</v>
      </c>
      <c r="C27">
        <f t="shared" si="0"/>
        <v>28.000000000000004</v>
      </c>
      <c r="D27">
        <v>26</v>
      </c>
      <c r="E27">
        <v>27</v>
      </c>
      <c r="F27">
        <f>(A27 - 'Model params'!$B$3) / ('Model params'!$B$4 / 2)</f>
        <v>0.74035087719298276</v>
      </c>
      <c r="G27">
        <f>(B27 - 'Model params'!$D$3) / ('Model params'!$D$4 / 2)</f>
        <v>3</v>
      </c>
      <c r="H27">
        <f>(E27 - 'Model params'!$F$3) / ('Model params'!$F$4 / 2)</f>
        <v>-1</v>
      </c>
      <c r="I27">
        <f xml:space="preserve"> a_c + a_p * G27 + a_v * F27 + a_T * H27 + a_pv * G27 * F27 + a_pT * G27 * H27 + a_vT * F27 * H27 + a_p^2 * G27^2 + a_v^2 * F27^2 + a_T^2 * H27^2</f>
        <v>1.0282268318388655E-2</v>
      </c>
    </row>
    <row r="28" spans="1:9" x14ac:dyDescent="0.3">
      <c r="A28">
        <v>1921.0526315789471</v>
      </c>
      <c r="B28">
        <v>140</v>
      </c>
      <c r="C28">
        <f t="shared" si="0"/>
        <v>28.000000000000004</v>
      </c>
      <c r="D28">
        <v>27</v>
      </c>
      <c r="E28">
        <v>27</v>
      </c>
      <c r="F28">
        <f>(A28 - 'Model params'!$B$3) / ('Model params'!$B$4 / 2)</f>
        <v>0.89473684210526272</v>
      </c>
      <c r="G28">
        <f>(B28 - 'Model params'!$D$3) / ('Model params'!$D$4 / 2)</f>
        <v>3</v>
      </c>
      <c r="H28">
        <f>(E28 - 'Model params'!$F$3) / ('Model params'!$F$4 / 2)</f>
        <v>-1</v>
      </c>
      <c r="I28">
        <f xml:space="preserve"> a_c + a_p * G28 + a_v * F28 + a_T * H28 + a_pv * G28 * F28 + a_pT * G28 * H28 + a_vT * F28 * H28 + a_p^2 * G28^2 + a_v^2 * F28^2 + a_T^2 * H28^2</f>
        <v>8.4470406292194329E-3</v>
      </c>
    </row>
    <row r="29" spans="1:9" x14ac:dyDescent="0.3">
      <c r="A29">
        <v>2036.8421052631579</v>
      </c>
      <c r="B29">
        <v>140</v>
      </c>
      <c r="C29">
        <f t="shared" si="0"/>
        <v>28.000000000000004</v>
      </c>
      <c r="D29">
        <v>28</v>
      </c>
      <c r="E29">
        <v>27</v>
      </c>
      <c r="F29">
        <f>(A29 - 'Model params'!$B$3) / ('Model params'!$B$4 / 2)</f>
        <v>1.0491228070175438</v>
      </c>
      <c r="G29">
        <f>(B29 - 'Model params'!$D$3) / ('Model params'!$D$4 / 2)</f>
        <v>3</v>
      </c>
      <c r="H29">
        <f>(E29 - 'Model params'!$F$3) / ('Model params'!$F$4 / 2)</f>
        <v>-1</v>
      </c>
      <c r="I29">
        <f xml:space="preserve"> a_c + a_p * G29 + a_v * F29 + a_T * H29 + a_pv * G29 * F29 + a_pT * G29 * H29 + a_vT * F29 * H29 + a_p^2 * G29^2 + a_v^2 * F29^2 + a_T^2 * H29^2</f>
        <v>6.6145187042772891E-3</v>
      </c>
    </row>
    <row r="30" spans="1:9" x14ac:dyDescent="0.3">
      <c r="A30">
        <v>2152.6315789473679</v>
      </c>
      <c r="B30">
        <v>140</v>
      </c>
      <c r="C30">
        <f t="shared" si="0"/>
        <v>28.000000000000004</v>
      </c>
      <c r="D30">
        <v>29</v>
      </c>
      <c r="E30">
        <v>27</v>
      </c>
      <c r="F30">
        <f>(A30 - 'Model params'!$B$3) / ('Model params'!$B$4 / 2)</f>
        <v>1.2035087719298239</v>
      </c>
      <c r="G30">
        <f>(B30 - 'Model params'!$D$3) / ('Model params'!$D$4 / 2)</f>
        <v>3</v>
      </c>
      <c r="H30">
        <f>(E30 - 'Model params'!$F$3) / ('Model params'!$F$4 / 2)</f>
        <v>-1</v>
      </c>
      <c r="I30">
        <f xml:space="preserve"> a_c + a_p * G30 + a_v * F30 + a_T * H30 + a_pv * G30 * F30 + a_pT * G30 * H30 + a_vT * F30 * H30 + a_p^2 * G30^2 + a_v^2 * F30^2 + a_T^2 * H30^2</f>
        <v>4.7847025435622447E-3</v>
      </c>
    </row>
    <row r="31" spans="1:9" x14ac:dyDescent="0.3">
      <c r="A31">
        <v>2268.4210526315792</v>
      </c>
      <c r="B31">
        <v>140</v>
      </c>
      <c r="C31">
        <f t="shared" si="0"/>
        <v>28.000000000000004</v>
      </c>
      <c r="D31">
        <v>30</v>
      </c>
      <c r="E31">
        <v>27</v>
      </c>
      <c r="F31">
        <f>(A31 - 'Model params'!$B$3) / ('Model params'!$B$4 / 2)</f>
        <v>1.3578947368421055</v>
      </c>
      <c r="G31">
        <f>(B31 - 'Model params'!$D$3) / ('Model params'!$D$4 / 2)</f>
        <v>3</v>
      </c>
      <c r="H31">
        <f>(E31 - 'Model params'!$F$3) / ('Model params'!$F$4 / 2)</f>
        <v>-1</v>
      </c>
      <c r="I31">
        <f xml:space="preserve"> a_c + a_p * G31 + a_v * F31 + a_T * H31 + a_pv * G31 * F31 + a_pT * G31 * H31 + a_vT * F31 * H31 + a_p^2 * G31^2 + a_v^2 * F31^2 + a_T^2 * H31^2</f>
        <v>2.9575921470742809E-3</v>
      </c>
    </row>
    <row r="32" spans="1:9" x14ac:dyDescent="0.3">
      <c r="A32">
        <v>2384.2105263157891</v>
      </c>
      <c r="B32">
        <v>140</v>
      </c>
      <c r="C32">
        <f t="shared" si="0"/>
        <v>28.000000000000004</v>
      </c>
      <c r="D32">
        <v>31</v>
      </c>
      <c r="E32">
        <v>27</v>
      </c>
      <c r="F32">
        <f>(A32 - 'Model params'!$B$3) / ('Model params'!$B$4 / 2)</f>
        <v>1.5122807017543856</v>
      </c>
      <c r="G32">
        <f>(B32 - 'Model params'!$D$3) / ('Model params'!$D$4 / 2)</f>
        <v>3</v>
      </c>
      <c r="H32">
        <f>(E32 - 'Model params'!$F$3) / ('Model params'!$F$4 / 2)</f>
        <v>-1</v>
      </c>
      <c r="I32">
        <f xml:space="preserve"> a_c + a_p * G32 + a_v * F32 + a_T * H32 + a_pv * G32 * F32 + a_pT * G32 * H32 + a_vT * F32 * H32 + a_p^2 * G32^2 + a_v^2 * F32^2 + a_T^2 * H32^2</f>
        <v>1.1331875148134212E-3</v>
      </c>
    </row>
    <row r="33" spans="1:9" x14ac:dyDescent="0.3">
      <c r="A33">
        <v>2500</v>
      </c>
      <c r="B33">
        <v>140</v>
      </c>
      <c r="C33">
        <f t="shared" si="0"/>
        <v>28.000000000000004</v>
      </c>
      <c r="D33">
        <v>32</v>
      </c>
      <c r="E33">
        <v>27</v>
      </c>
      <c r="F33">
        <f>(A33 - 'Model params'!$B$3) / ('Model params'!$B$4 / 2)</f>
        <v>1.6666666666666667</v>
      </c>
      <c r="G33">
        <f>(B33 - 'Model params'!$D$3) / ('Model params'!$D$4 / 2)</f>
        <v>3</v>
      </c>
      <c r="H33">
        <f>(E33 - 'Model params'!$F$3) / ('Model params'!$F$4 / 2)</f>
        <v>-1</v>
      </c>
      <c r="I33">
        <f xml:space="preserve"> a_c + a_p * G33 + a_v * F33 + a_T * H33 + a_pv * G33 * F33 + a_pT * G33 * H33 + a_vT * F33 * H33 + a_p^2 * G33^2 + a_v^2 * F33^2 + a_T^2 * H33^2</f>
        <v>-6.8851135322035178E-4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45" zoomScaleNormal="145" workbookViewId="0">
      <selection activeCell="E1" sqref="E1:I2"/>
    </sheetView>
  </sheetViews>
  <sheetFormatPr defaultRowHeight="14.4" x14ac:dyDescent="0.3"/>
  <cols>
    <col min="1" max="1" width="15.109375" customWidth="1"/>
    <col min="2" max="2" width="14.109375" customWidth="1"/>
    <col min="3" max="3" width="15.21875" customWidth="1"/>
    <col min="6" max="6" width="11.5546875" customWidth="1"/>
    <col min="7" max="7" width="13.33203125" customWidth="1"/>
    <col min="9" max="9" width="13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14</v>
      </c>
      <c r="H1" s="4" t="s">
        <v>15</v>
      </c>
      <c r="I1" s="4" t="s">
        <v>32</v>
      </c>
    </row>
    <row r="2" spans="1:9" x14ac:dyDescent="0.3">
      <c r="A2">
        <v>966.66666666666663</v>
      </c>
      <c r="B2">
        <v>106.6666666666667</v>
      </c>
      <c r="C2">
        <v>21.333333333333339</v>
      </c>
      <c r="D2">
        <v>1</v>
      </c>
      <c r="E2">
        <v>27</v>
      </c>
      <c r="F2">
        <f>(A2 - 'Model params'!$B$3) / ('Model params'!$B$4 / 2)</f>
        <v>-0.37777777777777782</v>
      </c>
      <c r="G2">
        <f>(B2 - 'Model params'!$D$3) / ('Model params'!$D$4 / 2)</f>
        <v>1.333333333333335</v>
      </c>
      <c r="H2">
        <f>(E2 - 'Model params'!$F$3) / ('Model params'!$F$4 / 2)</f>
        <v>-1</v>
      </c>
      <c r="I2">
        <f xml:space="preserve"> a_c + a_p * G2 + a_v * F2 + a_T * H2 + a_pv * G2 * F2 + a_pT * G2 * H2 + a_vT * F2 * H2 + a_p^2 * G2^2 + a_v^2 * F2^2 + a_T^2 * H2^2</f>
        <v>1.4331939471326617E-2</v>
      </c>
    </row>
    <row r="3" spans="1:9" x14ac:dyDescent="0.3">
      <c r="A3">
        <v>1633.333333333333</v>
      </c>
      <c r="B3">
        <v>106.6666666666667</v>
      </c>
      <c r="C3">
        <v>21.333333333333339</v>
      </c>
      <c r="D3">
        <v>2</v>
      </c>
      <c r="E3">
        <v>27</v>
      </c>
      <c r="F3">
        <f>(A3 - 'Model params'!$B$3) / ('Model params'!$B$4 / 2)</f>
        <v>0.51111111111111074</v>
      </c>
      <c r="G3">
        <f>(B3 - 'Model params'!$D$3) / ('Model params'!$D$4 / 2)</f>
        <v>1.333333333333335</v>
      </c>
      <c r="H3">
        <f>(E3 - 'Model params'!$F$3) / ('Model params'!$F$4 / 2)</f>
        <v>-1</v>
      </c>
      <c r="I3">
        <f xml:space="preserve"> a_c + a_p * G3 + a_v * F3 + a_T * H3 + a_pv * G3 * F3 + a_pT * G3 * H3 + a_vT * F3 * H3 + a_p^2 * G3^2 + a_v^2 * F3^2 + a_T^2 * H3^2</f>
        <v>8.0138271755350841E-3</v>
      </c>
    </row>
    <row r="4" spans="1:9" x14ac:dyDescent="0.3">
      <c r="A4">
        <v>1466.666666666667</v>
      </c>
      <c r="B4">
        <v>120</v>
      </c>
      <c r="C4">
        <v>24</v>
      </c>
      <c r="D4">
        <v>3</v>
      </c>
      <c r="E4">
        <v>27</v>
      </c>
      <c r="F4">
        <f>(A4 - 'Model params'!$B$3) / ('Model params'!$B$4 / 2)</f>
        <v>0.28888888888888931</v>
      </c>
      <c r="G4">
        <f>(B4 - 'Model params'!$D$3) / ('Model params'!$D$4 / 2)</f>
        <v>2</v>
      </c>
      <c r="H4">
        <f>(E4 - 'Model params'!$F$3) / ('Model params'!$F$4 / 2)</f>
        <v>-1</v>
      </c>
      <c r="I4">
        <f xml:space="preserve"> a_c + a_p * G4 + a_v * F4 + a_T * H4 + a_pv * G4 * F4 + a_pT * G4 * H4 + a_vT * F4 * H4 + a_p^2 * G4^2 + a_v^2 * F4^2 + a_T^2 * H4^2</f>
        <v>1.1957903773539214E-2</v>
      </c>
    </row>
    <row r="5" spans="1:9" x14ac:dyDescent="0.3">
      <c r="A5">
        <v>633.33333333333326</v>
      </c>
      <c r="B5">
        <v>120</v>
      </c>
      <c r="C5">
        <v>24</v>
      </c>
      <c r="D5">
        <v>4</v>
      </c>
      <c r="E5">
        <v>27</v>
      </c>
      <c r="F5">
        <f>(A5 - 'Model params'!$B$3) / ('Model params'!$B$4 / 2)</f>
        <v>-0.8222222222222223</v>
      </c>
      <c r="G5">
        <f>(B5 - 'Model params'!$D$3) / ('Model params'!$D$4 / 2)</f>
        <v>2</v>
      </c>
      <c r="H5">
        <f>(E5 - 'Model params'!$F$3) / ('Model params'!$F$4 / 2)</f>
        <v>-1</v>
      </c>
      <c r="I5">
        <f xml:space="preserve"> a_c + a_p * G5 + a_v * F5 + a_T * H5 + a_pv * G5 * F5 + a_pT * G5 * H5 + a_vT * F5 * H5 + a_p^2 * G5^2 + a_v^2 * F5^2 + a_T^2 * H5^2</f>
        <v>2.2059648279706488E-2</v>
      </c>
    </row>
    <row r="6" spans="1:9" x14ac:dyDescent="0.3">
      <c r="A6">
        <v>1800</v>
      </c>
      <c r="B6">
        <v>120</v>
      </c>
      <c r="C6">
        <v>24</v>
      </c>
      <c r="D6">
        <v>5</v>
      </c>
      <c r="E6">
        <v>27</v>
      </c>
      <c r="F6">
        <f>(A6 - 'Model params'!$B$3) / ('Model params'!$B$4 / 2)</f>
        <v>0.73333333333333328</v>
      </c>
      <c r="G6">
        <f>(B6 - 'Model params'!$D$3) / ('Model params'!$D$4 / 2)</f>
        <v>2</v>
      </c>
      <c r="H6">
        <f>(E6 - 'Model params'!$F$3) / ('Model params'!$F$4 / 2)</f>
        <v>-1</v>
      </c>
      <c r="I6">
        <f xml:space="preserve"> a_c + a_p * G6 + a_v * F6 + a_T * H6 + a_pv * G6 * F6 + a_pT * G6 * H6 + a_vT * F6 * H6 + a_p^2 * G6^2 + a_v^2 * F6^2 + a_T^2 * H6^2</f>
        <v>7.9564476274190752E-3</v>
      </c>
    </row>
    <row r="7" spans="1:9" x14ac:dyDescent="0.3">
      <c r="A7">
        <v>1133.333333333333</v>
      </c>
      <c r="B7">
        <v>80</v>
      </c>
      <c r="C7">
        <v>16</v>
      </c>
      <c r="D7">
        <v>6</v>
      </c>
      <c r="E7">
        <v>27</v>
      </c>
      <c r="F7">
        <f>(A7 - 'Model params'!$B$3) / ('Model params'!$B$4 / 2)</f>
        <v>-0.15555555555555595</v>
      </c>
      <c r="G7">
        <f>(B7 - 'Model params'!$D$3) / ('Model params'!$D$4 / 2)</f>
        <v>0</v>
      </c>
      <c r="H7">
        <f>(E7 - 'Model params'!$F$3) / ('Model params'!$F$4 / 2)</f>
        <v>-1</v>
      </c>
      <c r="I7">
        <f xml:space="preserve"> a_c + a_p * G7 + a_v * F7 + a_T * H7 + a_pv * G7 * F7 + a_pT * G7 * H7 + a_vT * F7 * H7 + a_p^2 * G7^2 + a_v^2 * F7^2 + a_T^2 * H7^2</f>
        <v>6.5038062839097013E-3</v>
      </c>
    </row>
    <row r="8" spans="1:9" x14ac:dyDescent="0.3">
      <c r="A8">
        <v>800</v>
      </c>
      <c r="B8">
        <v>120</v>
      </c>
      <c r="C8">
        <v>24</v>
      </c>
      <c r="D8">
        <v>7</v>
      </c>
      <c r="E8">
        <v>27</v>
      </c>
      <c r="F8">
        <f>(A8 - 'Model params'!$B$3) / ('Model params'!$B$4 / 2)</f>
        <v>-0.6</v>
      </c>
      <c r="G8">
        <f>(B8 - 'Model params'!$D$3) / ('Model params'!$D$4 / 2)</f>
        <v>2</v>
      </c>
      <c r="H8">
        <f>(E8 - 'Model params'!$F$3) / ('Model params'!$F$4 / 2)</f>
        <v>-1</v>
      </c>
      <c r="I8">
        <f xml:space="preserve"> a_c + a_p * G8 + a_v * F8 + a_T * H8 + a_pv * G8 * F8 + a_pT * G8 * H8 + a_vT * F8 * H8 + a_p^2 * G8^2 + a_v^2 * F8^2 + a_T^2 * H8^2</f>
        <v>2.002808747665968E-2</v>
      </c>
    </row>
    <row r="9" spans="1:9" x14ac:dyDescent="0.3">
      <c r="A9">
        <v>1300</v>
      </c>
      <c r="B9">
        <v>93.333333333333329</v>
      </c>
      <c r="C9">
        <v>18.666666666666661</v>
      </c>
      <c r="D9">
        <v>8</v>
      </c>
      <c r="E9">
        <v>27</v>
      </c>
      <c r="F9">
        <f>(A9 - 'Model params'!$B$3) / ('Model params'!$B$4 / 2)</f>
        <v>6.6666666666666666E-2</v>
      </c>
      <c r="G9">
        <f>(B9 - 'Model params'!$D$3) / ('Model params'!$D$4 / 2)</f>
        <v>0.66666666666666641</v>
      </c>
      <c r="H9">
        <f>(E9 - 'Model params'!$F$3) / ('Model params'!$F$4 / 2)</f>
        <v>-1</v>
      </c>
      <c r="I9">
        <f xml:space="preserve"> a_c + a_p * G9 + a_v * F9 + a_T * H9 + a_pv * G9 * F9 + a_pT * G9 * H9 + a_vT * F9 * H9 + a_p^2 * G9^2 + a_v^2 * F9^2 + a_T^2 * H9^2</f>
        <v>8.4347575094175665E-3</v>
      </c>
    </row>
    <row r="10" spans="1:9" x14ac:dyDescent="0.3">
      <c r="A10">
        <v>1300</v>
      </c>
      <c r="B10">
        <v>80</v>
      </c>
      <c r="C10">
        <v>16</v>
      </c>
      <c r="D10">
        <v>9</v>
      </c>
      <c r="E10">
        <v>27</v>
      </c>
      <c r="F10">
        <f>(A10 - 'Model params'!$B$3) / ('Model params'!$B$4 / 2)</f>
        <v>6.6666666666666666E-2</v>
      </c>
      <c r="G10">
        <f>(B10 - 'Model params'!$D$3) / ('Model params'!$D$4 / 2)</f>
        <v>0</v>
      </c>
      <c r="H10">
        <f>(E10 - 'Model params'!$F$3) / ('Model params'!$F$4 / 2)</f>
        <v>-1</v>
      </c>
      <c r="I10">
        <f xml:space="preserve"> a_c + a_p * G10 + a_v * F10 + a_T * H10 + a_pv * G10 * F10 + a_pT * G10 * H10 + a_vT * F10 * H10 + a_p^2 * G10^2 + a_v^2 * F10^2 + a_T^2 * H10^2</f>
        <v>5.7862990363595785E-3</v>
      </c>
    </row>
    <row r="11" spans="1:9" x14ac:dyDescent="0.3">
      <c r="A11">
        <v>633.33333333333326</v>
      </c>
      <c r="B11">
        <v>93.333333333333329</v>
      </c>
      <c r="C11">
        <v>18.666666666666661</v>
      </c>
      <c r="D11">
        <v>10</v>
      </c>
      <c r="E11">
        <v>27</v>
      </c>
      <c r="F11">
        <f>(A11 - 'Model params'!$B$3) / ('Model params'!$B$4 / 2)</f>
        <v>-0.8222222222222223</v>
      </c>
      <c r="G11">
        <f>(B11 - 'Model params'!$D$3) / ('Model params'!$D$4 / 2)</f>
        <v>0.66666666666666641</v>
      </c>
      <c r="H11">
        <f>(E11 - 'Model params'!$F$3) / ('Model params'!$F$4 / 2)</f>
        <v>-1</v>
      </c>
      <c r="I11">
        <f xml:space="preserve"> a_c + a_p * G11 + a_v * F11 + a_T * H11 + a_pv * G11 * F11 + a_pT * G11 * H11 + a_vT * F11 * H11 + a_p^2 * G11^2 + a_v^2 * F11^2 + a_T^2 * H11^2</f>
        <v>1.3068069808760336E-2</v>
      </c>
    </row>
    <row r="12" spans="1:9" x14ac:dyDescent="0.3">
      <c r="A12">
        <v>633.33333333333326</v>
      </c>
      <c r="B12">
        <v>80</v>
      </c>
      <c r="C12">
        <v>16</v>
      </c>
      <c r="D12">
        <v>11</v>
      </c>
      <c r="E12">
        <v>27</v>
      </c>
      <c r="F12">
        <f>(A12 - 'Model params'!$B$3) / ('Model params'!$B$4 / 2)</f>
        <v>-0.8222222222222223</v>
      </c>
      <c r="G12">
        <f>(B12 - 'Model params'!$D$3) / ('Model params'!$D$4 / 2)</f>
        <v>0</v>
      </c>
      <c r="H12">
        <f>(E12 - 'Model params'!$F$3) / ('Model params'!$F$4 / 2)</f>
        <v>-1</v>
      </c>
      <c r="I12">
        <f xml:space="preserve"> a_c + a_p * G12 + a_v * F12 + a_T * H12 + a_pv * G12 * F12 + a_pT * G12 * H12 + a_vT * F12 * H12 + a_p^2 * G12^2 + a_v^2 * F12^2 + a_T^2 * H12^2</f>
        <v>8.6899637320001465E-3</v>
      </c>
    </row>
    <row r="13" spans="1:9" x14ac:dyDescent="0.3">
      <c r="A13">
        <v>966.66666666666663</v>
      </c>
      <c r="B13">
        <v>120</v>
      </c>
      <c r="C13">
        <v>24</v>
      </c>
      <c r="D13">
        <v>12</v>
      </c>
      <c r="E13">
        <v>27</v>
      </c>
      <c r="F13">
        <f>(A13 - 'Model params'!$B$3) / ('Model params'!$B$4 / 2)</f>
        <v>-0.37777777777777782</v>
      </c>
      <c r="G13">
        <f>(B13 - 'Model params'!$D$3) / ('Model params'!$D$4 / 2)</f>
        <v>2</v>
      </c>
      <c r="H13">
        <f>(E13 - 'Model params'!$F$3) / ('Model params'!$F$4 / 2)</f>
        <v>-1</v>
      </c>
      <c r="I13">
        <f xml:space="preserve"> a_c + a_p * G13 + a_v * F13 + a_T * H13 + a_pv * G13 * F13 + a_pT * G13 * H13 + a_vT * F13 * H13 + a_p^2 * G13^2 + a_v^2 * F13^2 + a_T^2 * H13^2</f>
        <v>1.8002132624519537E-2</v>
      </c>
    </row>
    <row r="14" spans="1:9" x14ac:dyDescent="0.3">
      <c r="A14">
        <v>1133.333333333333</v>
      </c>
      <c r="B14">
        <v>106.6666666666667</v>
      </c>
      <c r="C14">
        <v>21.333333333333339</v>
      </c>
      <c r="D14">
        <v>13</v>
      </c>
      <c r="E14">
        <v>27</v>
      </c>
      <c r="F14">
        <f>(A14 - 'Model params'!$B$3) / ('Model params'!$B$4 / 2)</f>
        <v>-0.15555555555555595</v>
      </c>
      <c r="G14">
        <f>(B14 - 'Model params'!$D$3) / ('Model params'!$D$4 / 2)</f>
        <v>1.333333333333335</v>
      </c>
      <c r="H14">
        <f>(E14 - 'Model params'!$F$3) / ('Model params'!$F$4 / 2)</f>
        <v>-1</v>
      </c>
      <c r="I14">
        <f xml:space="preserve"> a_c + a_p * G14 + a_v * F14 + a_T * H14 + a_pv * G14 * F14 + a_pT * G14 * H14 + a_vT * F14 * H14 + a_p^2 * G14^2 + a_v^2 * F14^2 + a_T^2 * H14^2</f>
        <v>1.2744002471018718E-2</v>
      </c>
    </row>
    <row r="15" spans="1:9" x14ac:dyDescent="0.3">
      <c r="A15">
        <v>1466.666666666667</v>
      </c>
      <c r="B15">
        <v>93.333333333333329</v>
      </c>
      <c r="C15">
        <v>18.666666666666661</v>
      </c>
      <c r="D15">
        <v>14</v>
      </c>
      <c r="E15">
        <v>27</v>
      </c>
      <c r="F15">
        <f>(A15 - 'Model params'!$B$3) / ('Model params'!$B$4 / 2)</f>
        <v>0.28888888888888931</v>
      </c>
      <c r="G15">
        <f>(B15 - 'Model params'!$D$3) / ('Model params'!$D$4 / 2)</f>
        <v>0.66666666666666641</v>
      </c>
      <c r="H15">
        <f>(E15 - 'Model params'!$F$3) / ('Model params'!$F$4 / 2)</f>
        <v>-1</v>
      </c>
      <c r="I15">
        <f xml:space="preserve"> a_c + a_p * G15 + a_v * F15 + a_T * H15 + a_pv * G15 * F15 + a_pT * G15 * H15 + a_vT * F15 * H15 + a_p^2 * G15^2 + a_v^2 * F15^2 + a_T^2 * H15^2</f>
        <v>7.2904443118485766E-3</v>
      </c>
    </row>
    <row r="16" spans="1:9" x14ac:dyDescent="0.3">
      <c r="A16">
        <v>466.66666666666657</v>
      </c>
      <c r="B16">
        <v>93.333333333333329</v>
      </c>
      <c r="C16">
        <v>18.666666666666661</v>
      </c>
      <c r="D16">
        <v>15</v>
      </c>
      <c r="E16">
        <v>27</v>
      </c>
      <c r="F16">
        <f>(A16 - 'Model params'!$B$3) / ('Model params'!$B$4 / 2)</f>
        <v>-1.0444444444444447</v>
      </c>
      <c r="G16">
        <f>(B16 - 'Model params'!$D$3) / ('Model params'!$D$4 / 2)</f>
        <v>0.66666666666666641</v>
      </c>
      <c r="H16">
        <f>(E16 - 'Model params'!$F$3) / ('Model params'!$F$4 / 2)</f>
        <v>-1</v>
      </c>
      <c r="I16">
        <f xml:space="preserve"> a_c + a_p * G16 + a_v * F16 + a_T * H16 + a_pv * G16 * F16 + a_pT * G16 * H16 + a_vT * F16 * H16 + a_p^2 * G16^2 + a_v^2 * F16^2 + a_T^2 * H16^2</f>
        <v>1.4240412760862737E-2</v>
      </c>
    </row>
    <row r="17" spans="1:9" x14ac:dyDescent="0.3">
      <c r="A17">
        <v>1633.333333333333</v>
      </c>
      <c r="B17">
        <v>120</v>
      </c>
      <c r="C17">
        <v>24</v>
      </c>
      <c r="D17">
        <v>16</v>
      </c>
      <c r="E17">
        <v>27</v>
      </c>
      <c r="F17">
        <f>(A17 - 'Model params'!$B$3) / ('Model params'!$B$4 / 2)</f>
        <v>0.51111111111111074</v>
      </c>
      <c r="G17">
        <f>(B17 - 'Model params'!$D$3) / ('Model params'!$D$4 / 2)</f>
        <v>2</v>
      </c>
      <c r="H17">
        <f>(E17 - 'Model params'!$F$3) / ('Model params'!$F$4 / 2)</f>
        <v>-1</v>
      </c>
      <c r="I17">
        <f xml:space="preserve"> a_c + a_p * G17 + a_v * F17 + a_T * H17 + a_pv * G17 * F17 + a_pT * G17 * H17 + a_vT * F17 * H17 + a_p^2 * G17^2 + a_v^2 * F17^2 + a_T^2 * H17^2</f>
        <v>9.9543727250258063E-3</v>
      </c>
    </row>
    <row r="18" spans="1:9" x14ac:dyDescent="0.3">
      <c r="A18">
        <v>466.66666666666657</v>
      </c>
      <c r="B18">
        <v>106.6666666666667</v>
      </c>
      <c r="C18">
        <v>21.333333333333339</v>
      </c>
      <c r="D18">
        <v>17</v>
      </c>
      <c r="E18">
        <v>27</v>
      </c>
      <c r="F18">
        <f>(A18 - 'Model params'!$B$3) / ('Model params'!$B$4 / 2)</f>
        <v>-1.0444444444444447</v>
      </c>
      <c r="G18">
        <f>(B18 - 'Model params'!$D$3) / ('Model params'!$D$4 / 2)</f>
        <v>1.333333333333335</v>
      </c>
      <c r="H18">
        <f>(E18 - 'Model params'!$F$3) / ('Model params'!$F$4 / 2)</f>
        <v>-1</v>
      </c>
      <c r="I18">
        <f xml:space="preserve"> a_c + a_p * G18 + a_v * F18 + a_T * H18 + a_pv * G18 * F18 + a_pT * G18 * H18 + a_vT * F18 * H18 + a_p^2 * G18^2 + a_v^2 * F18^2 + a_T^2 * H18^2</f>
        <v>1.9129386177690416E-2</v>
      </c>
    </row>
    <row r="19" spans="1:9" x14ac:dyDescent="0.3">
      <c r="A19">
        <v>1133.333333333333</v>
      </c>
      <c r="B19">
        <v>120</v>
      </c>
      <c r="C19">
        <v>24</v>
      </c>
      <c r="D19">
        <v>18</v>
      </c>
      <c r="E19">
        <v>27</v>
      </c>
      <c r="F19">
        <f>(A19 - 'Model params'!$B$3) / ('Model params'!$B$4 / 2)</f>
        <v>-0.15555555555555595</v>
      </c>
      <c r="G19">
        <f>(B19 - 'Model params'!$D$3) / ('Model params'!$D$4 / 2)</f>
        <v>2</v>
      </c>
      <c r="H19">
        <f>(E19 - 'Model params'!$F$3) / ('Model params'!$F$4 / 2)</f>
        <v>-1</v>
      </c>
      <c r="I19">
        <f xml:space="preserve"> a_c + a_p * G19 + a_v * F19 + a_T * H19 + a_pv * G19 * F19 + a_pT * G19 * H19 + a_vT * F19 * H19 + a_p^2 * G19^2 + a_v^2 * F19^2 + a_T^2 * H19^2</f>
        <v>1.5981783723286094E-2</v>
      </c>
    </row>
    <row r="20" spans="1:9" x14ac:dyDescent="0.3">
      <c r="A20">
        <v>800</v>
      </c>
      <c r="B20">
        <v>80</v>
      </c>
      <c r="C20">
        <v>16</v>
      </c>
      <c r="D20">
        <v>19</v>
      </c>
      <c r="E20">
        <v>27</v>
      </c>
      <c r="F20">
        <f>(A20 - 'Model params'!$B$3) / ('Model params'!$B$4 / 2)</f>
        <v>-0.6</v>
      </c>
      <c r="G20">
        <f>(B20 - 'Model params'!$D$3) / ('Model params'!$D$4 / 2)</f>
        <v>0</v>
      </c>
      <c r="H20">
        <f>(E20 - 'Model params'!$F$3) / ('Model params'!$F$4 / 2)</f>
        <v>-1</v>
      </c>
      <c r="I20">
        <f xml:space="preserve"> a_c + a_p * G20 + a_v * F20 + a_T * H20 + a_pv * G20 * F20 + a_pT * G20 * H20 + a_vT * F20 * H20 + a_p^2 * G20^2 + a_v^2 * F20^2 + a_T^2 * H20^2</f>
        <v>7.9556386317299835E-3</v>
      </c>
    </row>
    <row r="21" spans="1:9" x14ac:dyDescent="0.3">
      <c r="A21">
        <v>300</v>
      </c>
      <c r="B21">
        <v>80</v>
      </c>
      <c r="C21">
        <v>16</v>
      </c>
      <c r="D21">
        <v>20</v>
      </c>
      <c r="E21">
        <v>27</v>
      </c>
      <c r="F21">
        <f>(A21 - 'Model params'!$B$3) / ('Model params'!$B$4 / 2)</f>
        <v>-1.2666666666666666</v>
      </c>
      <c r="G21">
        <f>(B21 - 'Model params'!$D$3) / ('Model params'!$D$4 / 2)</f>
        <v>0</v>
      </c>
      <c r="H21">
        <f>(E21 - 'Model params'!$F$3) / ('Model params'!$F$4 / 2)</f>
        <v>-1</v>
      </c>
      <c r="I21">
        <f xml:space="preserve"> a_c + a_p * G21 + a_v * F21 + a_T * H21 + a_pv * G21 * F21 + a_pT * G21 * H21 + a_vT * F21 * H21 + a_p^2 * G21^2 + a_v^2 * F21^2 + a_T^2 * H21^2</f>
        <v>1.0175431785260512E-2</v>
      </c>
    </row>
    <row r="22" spans="1:9" x14ac:dyDescent="0.3">
      <c r="A22">
        <v>466.66666666666657</v>
      </c>
      <c r="B22">
        <v>80</v>
      </c>
      <c r="C22">
        <v>16</v>
      </c>
      <c r="D22">
        <v>21</v>
      </c>
      <c r="E22">
        <v>27</v>
      </c>
      <c r="F22">
        <f>(A22 - 'Model params'!$B$3) / ('Model params'!$B$4 / 2)</f>
        <v>-1.0444444444444447</v>
      </c>
      <c r="G22">
        <f>(B22 - 'Model params'!$D$3) / ('Model params'!$D$4 / 2)</f>
        <v>0</v>
      </c>
      <c r="H22">
        <f>(E22 - 'Model params'!$F$3) / ('Model params'!$F$4 / 2)</f>
        <v>-1</v>
      </c>
      <c r="I22">
        <f xml:space="preserve"> a_c + a_p * G22 + a_v * F22 + a_T * H22 + a_pv * G22 * F22 + a_pT * G22 * H22 + a_vT * F22 * H22 + a_p^2 * G22^2 + a_v^2 * F22^2 + a_T^2 * H22^2</f>
        <v>9.4298947831769897E-3</v>
      </c>
    </row>
    <row r="23" spans="1:9" x14ac:dyDescent="0.3">
      <c r="A23">
        <v>1300</v>
      </c>
      <c r="B23">
        <v>106.6666666666667</v>
      </c>
      <c r="C23">
        <v>21.333333333333339</v>
      </c>
      <c r="D23">
        <v>22</v>
      </c>
      <c r="E23">
        <v>27</v>
      </c>
      <c r="F23">
        <f>(A23 - 'Model params'!$B$3) / ('Model params'!$B$4 / 2)</f>
        <v>6.6666666666666666E-2</v>
      </c>
      <c r="G23">
        <f>(B23 - 'Model params'!$D$3) / ('Model params'!$D$4 / 2)</f>
        <v>1.333333333333335</v>
      </c>
      <c r="H23">
        <f>(E23 - 'Model params'!$F$3) / ('Model params'!$F$4 / 2)</f>
        <v>-1</v>
      </c>
      <c r="I23">
        <f xml:space="preserve"> a_c + a_p * G23 + a_v * F23 + a_T * H23 + a_pv * G23 * F23 + a_pT * G23 * H23 + a_vT * F23 * H23 + a_p^2 * G23^2 + a_v^2 * F23^2 + a_T^2 * H23^2</f>
        <v>1.1161671421617487E-2</v>
      </c>
    </row>
    <row r="24" spans="1:9" x14ac:dyDescent="0.3">
      <c r="A24">
        <v>1133.333333333333</v>
      </c>
      <c r="B24">
        <v>93.333333333333329</v>
      </c>
      <c r="C24">
        <v>18.666666666666661</v>
      </c>
      <c r="D24">
        <v>23</v>
      </c>
      <c r="E24">
        <v>27</v>
      </c>
      <c r="F24">
        <f>(A24 - 'Model params'!$B$3) / ('Model params'!$B$4 / 2)</f>
        <v>-0.15555555555555595</v>
      </c>
      <c r="G24">
        <f>(B24 - 'Model params'!$D$3) / ('Model params'!$D$4 / 2)</f>
        <v>0.66666666666666641</v>
      </c>
      <c r="H24">
        <f>(E24 - 'Model params'!$F$3) / ('Model params'!$F$4 / 2)</f>
        <v>-1</v>
      </c>
      <c r="I24">
        <f xml:space="preserve"> a_c + a_p * G24 + a_v * F24 + a_T * H24 + a_pv * G24 * F24 + a_pT * G24 * H24 + a_vT * F24 * H24 + a_p^2 * G24^2 + a_v^2 * F24^2 + a_T^2 * H24^2</f>
        <v>9.5846766578932419E-3</v>
      </c>
    </row>
    <row r="25" spans="1:9" x14ac:dyDescent="0.3">
      <c r="A25">
        <v>1300</v>
      </c>
      <c r="B25">
        <v>120</v>
      </c>
      <c r="C25">
        <v>24</v>
      </c>
      <c r="D25">
        <v>24</v>
      </c>
      <c r="E25">
        <v>27</v>
      </c>
      <c r="F25">
        <f>(A25 - 'Model params'!$B$3) / ('Model params'!$B$4 / 2)</f>
        <v>6.6666666666666666E-2</v>
      </c>
      <c r="G25">
        <f>(B25 - 'Model params'!$D$3) / ('Model params'!$D$4 / 2)</f>
        <v>2</v>
      </c>
      <c r="H25">
        <f>(E25 - 'Model params'!$F$3) / ('Model params'!$F$4 / 2)</f>
        <v>-1</v>
      </c>
      <c r="I25">
        <f xml:space="preserve"> a_c + a_p * G25 + a_v * F25 + a_T * H25 + a_pv * G25 * F25 + a_pT * G25 * H25 + a_vT * F25 * H25 + a_p^2 * G25^2 + a_v^2 * F25^2 + a_T^2 * H25^2</f>
        <v>1.3967040772959309E-2</v>
      </c>
    </row>
    <row r="26" spans="1:9" x14ac:dyDescent="0.3">
      <c r="A26">
        <v>800</v>
      </c>
      <c r="B26">
        <v>106.6666666666667</v>
      </c>
      <c r="C26">
        <v>21.333333333333339</v>
      </c>
      <c r="D26">
        <v>25</v>
      </c>
      <c r="E26">
        <v>27</v>
      </c>
      <c r="F26">
        <f>(A26 - 'Model params'!$B$3) / ('Model params'!$B$4 / 2)</f>
        <v>-0.6</v>
      </c>
      <c r="G26">
        <f>(B26 - 'Model params'!$D$3) / ('Model params'!$D$4 / 2)</f>
        <v>1.333333333333335</v>
      </c>
      <c r="H26">
        <f>(E26 - 'Model params'!$F$3) / ('Model params'!$F$4 / 2)</f>
        <v>-1</v>
      </c>
      <c r="I26">
        <f xml:space="preserve"> a_c + a_p * G26 + a_v * F26 + a_T * H26 + a_pv * G26 * F26 + a_pT * G26 * H26 + a_vT * F26 * H26 + a_p^2 * G26^2 + a_v^2 * F26^2 + a_T^2 * H26^2</f>
        <v>1.5925482422541205E-2</v>
      </c>
    </row>
    <row r="27" spans="1:9" x14ac:dyDescent="0.3">
      <c r="A27">
        <v>966.66666666666663</v>
      </c>
      <c r="B27">
        <v>93.333333333333329</v>
      </c>
      <c r="C27">
        <v>18.666666666666661</v>
      </c>
      <c r="D27">
        <v>26</v>
      </c>
      <c r="E27">
        <v>27</v>
      </c>
      <c r="F27">
        <f>(A27 - 'Model params'!$B$3) / ('Model params'!$B$4 / 2)</f>
        <v>-0.37777777777777782</v>
      </c>
      <c r="G27">
        <f>(B27 - 'Model params'!$D$3) / ('Model params'!$D$4 / 2)</f>
        <v>0.66666666666666641</v>
      </c>
      <c r="H27">
        <f>(E27 - 'Model params'!$F$3) / ('Model params'!$F$4 / 2)</f>
        <v>-1</v>
      </c>
      <c r="I27">
        <f xml:space="preserve"> a_c + a_p * G27 + a_v * F27 + a_T * H27 + a_pv * G27 * F27 + a_pT * G27 * H27 + a_vT * F27 * H27 + a_p^2 * G27^2 + a_v^2 * F27^2 + a_T^2 * H27^2</f>
        <v>1.0740201757275591E-2</v>
      </c>
    </row>
    <row r="28" spans="1:9" x14ac:dyDescent="0.3">
      <c r="A28">
        <v>966.66666666666663</v>
      </c>
      <c r="B28">
        <v>80</v>
      </c>
      <c r="C28">
        <v>16</v>
      </c>
      <c r="D28">
        <v>27</v>
      </c>
      <c r="E28">
        <v>27</v>
      </c>
      <c r="F28">
        <f>(A28 - 'Model params'!$B$3) / ('Model params'!$B$4 / 2)</f>
        <v>-0.37777777777777782</v>
      </c>
      <c r="G28">
        <f>(B28 - 'Model params'!$D$3) / ('Model params'!$D$4 / 2)</f>
        <v>0</v>
      </c>
      <c r="H28">
        <f>(E28 - 'Model params'!$F$3) / ('Model params'!$F$4 / 2)</f>
        <v>-1</v>
      </c>
      <c r="I28">
        <f xml:space="preserve"> a_c + a_p * G28 + a_v * F28 + a_T * H28 + a_pv * G28 * F28 + a_pT * G28 * H28 + a_vT * F28 * H28 + a_p^2 * G28^2 + a_v^2 * F28^2 + a_T^2 * H28^2</f>
        <v>7.2269194823665018E-3</v>
      </c>
    </row>
    <row r="29" spans="1:9" x14ac:dyDescent="0.3">
      <c r="A29">
        <v>300</v>
      </c>
      <c r="B29">
        <v>93.333333333333329</v>
      </c>
      <c r="C29">
        <v>18.666666666666661</v>
      </c>
      <c r="D29">
        <v>28</v>
      </c>
      <c r="E29">
        <v>27</v>
      </c>
      <c r="F29">
        <f>(A29 - 'Model params'!$B$3) / ('Model params'!$B$4 / 2)</f>
        <v>-1.2666666666666666</v>
      </c>
      <c r="G29">
        <f>(B29 - 'Model params'!$D$3) / ('Model params'!$D$4 / 2)</f>
        <v>0.66666666666666641</v>
      </c>
      <c r="H29">
        <f>(E29 - 'Model params'!$F$3) / ('Model params'!$F$4 / 2)</f>
        <v>-1</v>
      </c>
      <c r="I29">
        <f xml:space="preserve"> a_c + a_p * G29 + a_v * F29 + a_T * H29 + a_pv * G29 * F29 + a_pT * G29 * H29 + a_vT * F29 * H29 + a_p^2 * G29^2 + a_v^2 * F29^2 + a_T^2 * H29^2</f>
        <v>1.5418361663871807E-2</v>
      </c>
    </row>
    <row r="30" spans="1:9" x14ac:dyDescent="0.3">
      <c r="A30">
        <v>633.33333333333326</v>
      </c>
      <c r="B30">
        <v>106.6666666666667</v>
      </c>
      <c r="C30">
        <v>21.333333333333339</v>
      </c>
      <c r="D30">
        <v>29</v>
      </c>
      <c r="E30">
        <v>27</v>
      </c>
      <c r="F30">
        <f>(A30 - 'Model params'!$B$3) / ('Model params'!$B$4 / 2)</f>
        <v>-0.8222222222222223</v>
      </c>
      <c r="G30">
        <f>(B30 - 'Model params'!$D$3) / ('Model params'!$D$4 / 2)</f>
        <v>1.333333333333335</v>
      </c>
      <c r="H30">
        <f>(E30 - 'Model params'!$F$3) / ('Model params'!$F$4 / 2)</f>
        <v>-1</v>
      </c>
      <c r="I30">
        <f xml:space="preserve"> a_c + a_p * G30 + a_v * F30 + a_T * H30 + a_pv * G30 * F30 + a_pT * G30 * H30 + a_vT * F30 * H30 + a_p^2 * G30^2 + a_v^2 * F30^2 + a_T^2 * H30^2</f>
        <v>1.7524631324662469E-2</v>
      </c>
    </row>
    <row r="31" spans="1:9" x14ac:dyDescent="0.3">
      <c r="A31">
        <v>1466.666666666667</v>
      </c>
      <c r="B31">
        <v>106.6666666666667</v>
      </c>
      <c r="C31">
        <v>21.333333333333339</v>
      </c>
      <c r="D31">
        <v>30</v>
      </c>
      <c r="E31">
        <v>27</v>
      </c>
      <c r="F31">
        <f>(A31 - 'Model params'!$B$3) / ('Model params'!$B$4 / 2)</f>
        <v>0.28888888888888931</v>
      </c>
      <c r="G31">
        <f>(B31 - 'Model params'!$D$3) / ('Model params'!$D$4 / 2)</f>
        <v>1.333333333333335</v>
      </c>
      <c r="H31">
        <f>(E31 - 'Model params'!$F$3) / ('Model params'!$F$4 / 2)</f>
        <v>-1</v>
      </c>
      <c r="I31">
        <f xml:space="preserve"> a_c + a_p * G31 + a_v * F31 + a_T * H31 + a_pv * G31 * F31 + a_pT * G31 * H31 + a_vT * F31 * H31 + a_p^2 * G31^2 + a_v^2 * F31^2 + a_T^2 * H31^2</f>
        <v>9.584946323122942E-3</v>
      </c>
    </row>
    <row r="32" spans="1:9" x14ac:dyDescent="0.3">
      <c r="A32">
        <v>466.66666666666657</v>
      </c>
      <c r="B32">
        <v>120</v>
      </c>
      <c r="C32">
        <v>24</v>
      </c>
      <c r="D32">
        <v>31</v>
      </c>
      <c r="E32">
        <v>27</v>
      </c>
      <c r="F32">
        <f>(A32 - 'Model params'!$B$3) / ('Model params'!$B$4 / 2)</f>
        <v>-1.0444444444444447</v>
      </c>
      <c r="G32">
        <f>(B32 - 'Model params'!$D$3) / ('Model params'!$D$4 / 2)</f>
        <v>2</v>
      </c>
      <c r="H32">
        <f>(E32 - 'Model params'!$F$3) / ('Model params'!$F$4 / 2)</f>
        <v>-1</v>
      </c>
      <c r="I32">
        <f xml:space="preserve"> a_c + a_p * G32 + a_v * F32 + a_T * H32 + a_pv * G32 * F32 + a_pT * G32 * H32 + a_vT * F32 * H32 + a_p^2 * G32^2 + a_v^2 * F32^2 + a_T^2 * H32^2</f>
        <v>2.4096815033659989E-2</v>
      </c>
    </row>
    <row r="33" spans="1:9" x14ac:dyDescent="0.3">
      <c r="A33">
        <v>800</v>
      </c>
      <c r="B33">
        <v>93.333333333333329</v>
      </c>
      <c r="C33">
        <v>18.666666666666661</v>
      </c>
      <c r="D33">
        <v>32</v>
      </c>
      <c r="E33">
        <v>27</v>
      </c>
      <c r="F33">
        <f>(A33 - 'Model params'!$B$3) / ('Model params'!$B$4 / 2)</f>
        <v>-0.6</v>
      </c>
      <c r="G33">
        <f>(B33 - 'Model params'!$D$3) / ('Model params'!$D$4 / 2)</f>
        <v>0.66666666666666641</v>
      </c>
      <c r="H33">
        <f>(E33 - 'Model params'!$F$3) / ('Model params'!$F$4 / 2)</f>
        <v>-1</v>
      </c>
      <c r="I33">
        <f xml:space="preserve"> a_c + a_p * G33 + a_v * F33 + a_T * H33 + a_pv * G33 * F33 + a_pT * G33 * H33 + a_vT * F33 * H33 + a_p^2 * G33^2 + a_v^2 * F33^2 + a_T^2 * H33^2</f>
        <v>1.1901332807564622E-2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45" zoomScaleNormal="145" workbookViewId="0">
      <selection activeCell="I2" sqref="I2:I33"/>
    </sheetView>
  </sheetViews>
  <sheetFormatPr defaultRowHeight="14.4" x14ac:dyDescent="0.3"/>
  <cols>
    <col min="1" max="1" width="12.44140625" customWidth="1"/>
    <col min="2" max="2" width="13.21875" customWidth="1"/>
    <col min="3" max="3" width="15" customWidth="1"/>
    <col min="6" max="6" width="12.109375" customWidth="1"/>
    <col min="7" max="7" width="12.21875" customWidth="1"/>
    <col min="8" max="8" width="11.6640625" customWidth="1"/>
    <col min="9" max="9" width="1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14</v>
      </c>
      <c r="H1" s="4" t="s">
        <v>15</v>
      </c>
      <c r="I1" s="4" t="s">
        <v>32</v>
      </c>
    </row>
    <row r="2" spans="1:9" x14ac:dyDescent="0.3">
      <c r="A2">
        <v>1300</v>
      </c>
      <c r="B2">
        <v>20</v>
      </c>
      <c r="C2">
        <v>16</v>
      </c>
      <c r="D2">
        <v>1</v>
      </c>
      <c r="E2">
        <v>27</v>
      </c>
      <c r="F2">
        <f>(A2 - 'Model params'!$B$3) / ('Model params'!$B$4 / 2)</f>
        <v>6.6666666666666666E-2</v>
      </c>
      <c r="G2">
        <f>(B2 - 'Model params'!$D$3) / ('Model params'!$D$4 / 2)</f>
        <v>-3</v>
      </c>
      <c r="H2">
        <f>(E2 - 'Model params'!$F$3) / ('Model params'!$F$4 / 2)</f>
        <v>-1</v>
      </c>
      <c r="I2">
        <f xml:space="preserve"> a_c + a_p * G2 + a_v * F2 + a_T * H2 + a_pv * G2 * F2 + a_pT * G2 * H2 + a_vT * F2 * H2 + a_p^2 * G2^2 + a_v^2 * F2^2 + a_T^2 * H2^2</f>
        <v>-5.1608780330200882E-3</v>
      </c>
    </row>
    <row r="3" spans="1:9" x14ac:dyDescent="0.3">
      <c r="A3">
        <v>633.33333333333326</v>
      </c>
      <c r="B3">
        <v>20</v>
      </c>
      <c r="C3">
        <v>16</v>
      </c>
      <c r="D3">
        <v>2</v>
      </c>
      <c r="E3">
        <v>27</v>
      </c>
      <c r="F3">
        <f>(A3 - 'Model params'!$B$3) / ('Model params'!$B$4 / 2)</f>
        <v>-0.8222222222222223</v>
      </c>
      <c r="G3">
        <f>(B3 - 'Model params'!$D$3) / ('Model params'!$D$4 / 2)</f>
        <v>-3</v>
      </c>
      <c r="H3">
        <f>(E3 - 'Model params'!$F$3) / ('Model params'!$F$4 / 2)</f>
        <v>-1</v>
      </c>
      <c r="I3">
        <f xml:space="preserve"> a_c + a_p * G3 + a_v * F3 + a_T * H3 + a_pv * G3 * F3 + a_pT * G3 * H3 + a_vT * F3 * H3 + a_p^2 * G3^2 + a_v^2 * F3^2 + a_T^2 * H3^2</f>
        <v>-1.0040627554039444E-2</v>
      </c>
    </row>
    <row r="4" spans="1:9" x14ac:dyDescent="0.3">
      <c r="A4">
        <v>300</v>
      </c>
      <c r="B4">
        <v>20</v>
      </c>
      <c r="C4">
        <v>16</v>
      </c>
      <c r="D4">
        <v>3</v>
      </c>
      <c r="E4">
        <v>27</v>
      </c>
      <c r="F4">
        <f>(A4 - 'Model params'!$B$3) / ('Model params'!$B$4 / 2)</f>
        <v>-1.2666666666666666</v>
      </c>
      <c r="G4">
        <f>(B4 - 'Model params'!$D$3) / ('Model params'!$D$4 / 2)</f>
        <v>-3</v>
      </c>
      <c r="H4">
        <f>(E4 - 'Model params'!$F$3) / ('Model params'!$F$4 / 2)</f>
        <v>-1</v>
      </c>
      <c r="I4">
        <f xml:space="preserve"> a_c + a_p * G4 + a_v * F4 + a_T * H4 + a_pv * G4 * F4 + a_pT * G4 * H4 + a_vT * F4 * H4 + a_p^2 * G4^2 + a_v^2 * F4^2 + a_T^2 * H4^2</f>
        <v>-1.2446866609109035E-2</v>
      </c>
    </row>
    <row r="5" spans="1:9" x14ac:dyDescent="0.3">
      <c r="A5">
        <v>1466.666666666667</v>
      </c>
      <c r="B5">
        <v>93.333333333333329</v>
      </c>
      <c r="C5">
        <v>18.666666666666661</v>
      </c>
      <c r="D5">
        <v>4</v>
      </c>
      <c r="E5">
        <v>27</v>
      </c>
      <c r="F5">
        <f>(A5 - 'Model params'!$B$3) / ('Model params'!$B$4 / 2)</f>
        <v>0.28888888888888931</v>
      </c>
      <c r="G5">
        <f>(B5 - 'Model params'!$D$3) / ('Model params'!$D$4 / 2)</f>
        <v>0.66666666666666641</v>
      </c>
      <c r="H5">
        <f>(E5 - 'Model params'!$F$3) / ('Model params'!$F$4 / 2)</f>
        <v>-1</v>
      </c>
      <c r="I5">
        <f xml:space="preserve"> a_c + a_p * G5 + a_v * F5 + a_T * H5 + a_pv * G5 * F5 + a_pT * G5 * H5 + a_vT * F5 * H5 + a_p^2 * G5^2 + a_v^2 * F5^2 + a_T^2 * H5^2</f>
        <v>7.2904443118485766E-3</v>
      </c>
    </row>
    <row r="6" spans="1:9" x14ac:dyDescent="0.3">
      <c r="A6">
        <v>800</v>
      </c>
      <c r="B6">
        <v>93.333333333333329</v>
      </c>
      <c r="C6">
        <v>18.666666666666661</v>
      </c>
      <c r="D6">
        <v>5</v>
      </c>
      <c r="E6">
        <v>27</v>
      </c>
      <c r="F6">
        <f>(A6 - 'Model params'!$B$3) / ('Model params'!$B$4 / 2)</f>
        <v>-0.6</v>
      </c>
      <c r="G6">
        <f>(B6 - 'Model params'!$D$3) / ('Model params'!$D$4 / 2)</f>
        <v>0.66666666666666641</v>
      </c>
      <c r="H6">
        <f>(E6 - 'Model params'!$F$3) / ('Model params'!$F$4 / 2)</f>
        <v>-1</v>
      </c>
      <c r="I6">
        <f xml:space="preserve"> a_c + a_p * G6 + a_v * F6 + a_T * H6 + a_pv * G6 * F6 + a_pT * G6 * H6 + a_vT * F6 * H6 + a_p^2 * G6^2 + a_v^2 * F6^2 + a_T^2 * H6^2</f>
        <v>1.1901332807564622E-2</v>
      </c>
    </row>
    <row r="7" spans="1:9" x14ac:dyDescent="0.3">
      <c r="A7">
        <v>300</v>
      </c>
      <c r="B7">
        <v>93.333333333333329</v>
      </c>
      <c r="C7">
        <v>18.666666666666661</v>
      </c>
      <c r="D7">
        <v>6</v>
      </c>
      <c r="E7">
        <v>27</v>
      </c>
      <c r="F7">
        <f>(A7 - 'Model params'!$B$3) / ('Model params'!$B$4 / 2)</f>
        <v>-1.2666666666666666</v>
      </c>
      <c r="G7">
        <f>(B7 - 'Model params'!$D$3) / ('Model params'!$D$4 / 2)</f>
        <v>0.66666666666666641</v>
      </c>
      <c r="H7">
        <f>(E7 - 'Model params'!$F$3) / ('Model params'!$F$4 / 2)</f>
        <v>-1</v>
      </c>
      <c r="I7">
        <f xml:space="preserve"> a_c + a_p * G7 + a_v * F7 + a_T * H7 + a_pv * G7 * F7 + a_pT * G7 * H7 + a_vT * F7 * H7 + a_p^2 * G7^2 + a_v^2 * F7^2 + a_T^2 * H7^2</f>
        <v>1.5418361663871807E-2</v>
      </c>
    </row>
    <row r="8" spans="1:9" x14ac:dyDescent="0.3">
      <c r="A8">
        <v>1466.666666666667</v>
      </c>
      <c r="B8">
        <v>106.6666666666667</v>
      </c>
      <c r="C8">
        <v>21.333333333333339</v>
      </c>
      <c r="D8">
        <v>7</v>
      </c>
      <c r="E8">
        <v>27</v>
      </c>
      <c r="F8">
        <f>(A8 - 'Model params'!$B$3) / ('Model params'!$B$4 / 2)</f>
        <v>0.28888888888888931</v>
      </c>
      <c r="G8">
        <f>(B8 - 'Model params'!$D$3) / ('Model params'!$D$4 / 2)</f>
        <v>1.333333333333335</v>
      </c>
      <c r="H8">
        <f>(E8 - 'Model params'!$F$3) / ('Model params'!$F$4 / 2)</f>
        <v>-1</v>
      </c>
      <c r="I8">
        <f xml:space="preserve"> a_c + a_p * G8 + a_v * F8 + a_T * H8 + a_pv * G8 * F8 + a_pT * G8 * H8 + a_vT * F8 * H8 + a_p^2 * G8^2 + a_v^2 * F8^2 + a_T^2 * H8^2</f>
        <v>9.584946323122942E-3</v>
      </c>
    </row>
    <row r="9" spans="1:9" x14ac:dyDescent="0.3">
      <c r="A9">
        <v>966.66666666666663</v>
      </c>
      <c r="B9">
        <v>106.6666666666667</v>
      </c>
      <c r="C9">
        <v>21.333333333333339</v>
      </c>
      <c r="D9">
        <v>8</v>
      </c>
      <c r="E9">
        <v>27</v>
      </c>
      <c r="F9">
        <f>(A9 - 'Model params'!$B$3) / ('Model params'!$B$4 / 2)</f>
        <v>-0.37777777777777782</v>
      </c>
      <c r="G9">
        <f>(B9 - 'Model params'!$D$3) / ('Model params'!$D$4 / 2)</f>
        <v>1.333333333333335</v>
      </c>
      <c r="H9">
        <f>(E9 - 'Model params'!$F$3) / ('Model params'!$F$4 / 2)</f>
        <v>-1</v>
      </c>
      <c r="I9">
        <f xml:space="preserve"> a_c + a_p * G9 + a_v * F9 + a_T * H9 + a_pv * G9 * F9 + a_pT * G9 * H9 + a_vT * F9 * H9 + a_p^2 * G9^2 + a_v^2 * F9^2 + a_T^2 * H9^2</f>
        <v>1.4331939471326617E-2</v>
      </c>
    </row>
    <row r="10" spans="1:9" x14ac:dyDescent="0.3">
      <c r="A10">
        <v>466.66666666666657</v>
      </c>
      <c r="B10">
        <v>106.6666666666667</v>
      </c>
      <c r="C10">
        <v>21.333333333333339</v>
      </c>
      <c r="D10">
        <v>9</v>
      </c>
      <c r="E10">
        <v>27</v>
      </c>
      <c r="F10">
        <f>(A10 - 'Model params'!$B$3) / ('Model params'!$B$4 / 2)</f>
        <v>-1.0444444444444447</v>
      </c>
      <c r="G10">
        <f>(B10 - 'Model params'!$D$3) / ('Model params'!$D$4 / 2)</f>
        <v>1.333333333333335</v>
      </c>
      <c r="H10">
        <f>(E10 - 'Model params'!$F$3) / ('Model params'!$F$4 / 2)</f>
        <v>-1</v>
      </c>
      <c r="I10">
        <f xml:space="preserve"> a_c + a_p * G10 + a_v * F10 + a_T * H10 + a_pv * G10 * F10 + a_pT * G10 * H10 + a_vT * F10 * H10 + a_p^2 * G10^2 + a_v^2 * F10^2 + a_T^2 * H10^2</f>
        <v>1.9129386177690416E-2</v>
      </c>
    </row>
    <row r="11" spans="1:9" x14ac:dyDescent="0.3">
      <c r="A11">
        <v>1633.333333333333</v>
      </c>
      <c r="B11">
        <v>120</v>
      </c>
      <c r="C11">
        <v>24</v>
      </c>
      <c r="D11">
        <v>10</v>
      </c>
      <c r="E11">
        <v>27</v>
      </c>
      <c r="F11">
        <f>(A11 - 'Model params'!$B$3) / ('Model params'!$B$4 / 2)</f>
        <v>0.51111111111111074</v>
      </c>
      <c r="G11">
        <f>(B11 - 'Model params'!$D$3) / ('Model params'!$D$4 / 2)</f>
        <v>2</v>
      </c>
      <c r="H11">
        <f>(E11 - 'Model params'!$F$3) / ('Model params'!$F$4 / 2)</f>
        <v>-1</v>
      </c>
      <c r="I11">
        <f xml:space="preserve"> a_c + a_p * G11 + a_v * F11 + a_T * H11 + a_pv * G11 * F11 + a_pT * G11 * H11 + a_vT * F11 * H11 + a_p^2 * G11^2 + a_v^2 * F11^2 + a_T^2 * H11^2</f>
        <v>9.9543727250258063E-3</v>
      </c>
    </row>
    <row r="12" spans="1:9" x14ac:dyDescent="0.3">
      <c r="A12">
        <v>1133.333333333333</v>
      </c>
      <c r="B12">
        <v>120</v>
      </c>
      <c r="C12">
        <v>24</v>
      </c>
      <c r="D12">
        <v>11</v>
      </c>
      <c r="E12">
        <v>27</v>
      </c>
      <c r="F12">
        <f>(A12 - 'Model params'!$B$3) / ('Model params'!$B$4 / 2)</f>
        <v>-0.15555555555555595</v>
      </c>
      <c r="G12">
        <f>(B12 - 'Model params'!$D$3) / ('Model params'!$D$4 / 2)</f>
        <v>2</v>
      </c>
      <c r="H12">
        <f>(E12 - 'Model params'!$F$3) / ('Model params'!$F$4 / 2)</f>
        <v>-1</v>
      </c>
      <c r="I12">
        <f xml:space="preserve"> a_c + a_p * G12 + a_v * F12 + a_T * H12 + a_pv * G12 * F12 + a_pT * G12 * H12 + a_vT * F12 * H12 + a_p^2 * G12^2 + a_v^2 * F12^2 + a_T^2 * H12^2</f>
        <v>1.5981783723286094E-2</v>
      </c>
    </row>
    <row r="13" spans="1:9" x14ac:dyDescent="0.3">
      <c r="A13">
        <v>466.66666666666657</v>
      </c>
      <c r="B13">
        <v>120</v>
      </c>
      <c r="C13">
        <v>24</v>
      </c>
      <c r="D13">
        <v>12</v>
      </c>
      <c r="E13">
        <v>27</v>
      </c>
      <c r="F13">
        <f>(A13 - 'Model params'!$B$3) / ('Model params'!$B$4 / 2)</f>
        <v>-1.0444444444444447</v>
      </c>
      <c r="G13">
        <f>(B13 - 'Model params'!$D$3) / ('Model params'!$D$4 / 2)</f>
        <v>2</v>
      </c>
      <c r="H13">
        <f>(E13 - 'Model params'!$F$3) / ('Model params'!$F$4 / 2)</f>
        <v>-1</v>
      </c>
      <c r="I13">
        <f xml:space="preserve"> a_c + a_p * G13 + a_v * F13 + a_T * H13 + a_pv * G13 * F13 + a_pT * G13 * H13 + a_vT * F13 * H13 + a_p^2 * G13^2 + a_v^2 * F13^2 + a_T^2 * H13^2</f>
        <v>2.4096815033659989E-2</v>
      </c>
    </row>
    <row r="14" spans="1:9" x14ac:dyDescent="0.3">
      <c r="A14">
        <v>100</v>
      </c>
      <c r="B14">
        <v>110</v>
      </c>
      <c r="C14">
        <f>B14/500*100</f>
        <v>22</v>
      </c>
      <c r="D14">
        <v>13</v>
      </c>
      <c r="E14">
        <v>27</v>
      </c>
      <c r="F14">
        <f>(A14 - 'Model params'!$B$3) / ('Model params'!$B$4 / 2)</f>
        <v>-1.5333333333333334</v>
      </c>
      <c r="G14">
        <f>(B14 - 'Model params'!$D$3) / ('Model params'!$D$4 / 2)</f>
        <v>1.5</v>
      </c>
      <c r="H14">
        <f>(E14 - 'Model params'!$F$3) / ('Model params'!$F$4 / 2)</f>
        <v>-1</v>
      </c>
      <c r="I14">
        <f xml:space="preserve"> a_c + a_p * G14 + a_v * F14 + a_T * H14 + a_pv * G14 * F14 + a_pT * G14 * H14 + a_vT * F14 * H14 + a_p^2 * G14^2 + a_v^2 * F14^2 + a_T^2 * H14^2</f>
        <v>2.4151908363625296E-2</v>
      </c>
    </row>
    <row r="15" spans="1:9" x14ac:dyDescent="0.3">
      <c r="A15">
        <v>189.4736842105263</v>
      </c>
      <c r="B15">
        <v>110</v>
      </c>
      <c r="C15">
        <f t="shared" ref="C15:C33" si="0">B15/500*100</f>
        <v>22</v>
      </c>
      <c r="D15">
        <v>14</v>
      </c>
      <c r="E15">
        <v>27</v>
      </c>
      <c r="F15">
        <f>(A15 - 'Model params'!$B$3) / ('Model params'!$B$4 / 2)</f>
        <v>-1.4140350877192984</v>
      </c>
      <c r="G15">
        <f>(B15 - 'Model params'!$D$3) / ('Model params'!$D$4 / 2)</f>
        <v>1.5</v>
      </c>
      <c r="H15">
        <f>(E15 - 'Model params'!$F$3) / ('Model params'!$F$4 / 2)</f>
        <v>-1</v>
      </c>
      <c r="I15">
        <f xml:space="preserve"> a_c + a_p * G15 + a_v * F15 + a_T * H15 + a_pv * G15 * F15 + a_pT * G15 * H15 + a_vT * F15 * H15 + a_p^2 * G15^2 + a_v^2 * F15^2 + a_T^2 * H15^2</f>
        <v>2.3225056298744617E-2</v>
      </c>
    </row>
    <row r="16" spans="1:9" x14ac:dyDescent="0.3">
      <c r="A16">
        <v>278.9473684210526</v>
      </c>
      <c r="B16">
        <v>110</v>
      </c>
      <c r="C16">
        <f t="shared" si="0"/>
        <v>22</v>
      </c>
      <c r="D16">
        <v>15</v>
      </c>
      <c r="E16">
        <v>27</v>
      </c>
      <c r="F16">
        <f>(A16 - 'Model params'!$B$3) / ('Model params'!$B$4 / 2)</f>
        <v>-1.2947368421052632</v>
      </c>
      <c r="G16">
        <f>(B16 - 'Model params'!$D$3) / ('Model params'!$D$4 / 2)</f>
        <v>1.5</v>
      </c>
      <c r="H16">
        <f>(E16 - 'Model params'!$F$3) / ('Model params'!$F$4 / 2)</f>
        <v>-1</v>
      </c>
      <c r="I16">
        <f xml:space="preserve"> a_c + a_p * G16 + a_v * F16 + a_T * H16 + a_pv * G16 * F16 + a_pT * G16 * H16 + a_vT * F16 * H16 + a_p^2 * G16^2 + a_v^2 * F16^2 + a_T^2 * H16^2</f>
        <v>2.2299819865809464E-2</v>
      </c>
    </row>
    <row r="17" spans="1:9" x14ac:dyDescent="0.3">
      <c r="A17">
        <v>368.42105263157902</v>
      </c>
      <c r="B17">
        <v>110</v>
      </c>
      <c r="C17">
        <f t="shared" si="0"/>
        <v>22</v>
      </c>
      <c r="D17">
        <v>16</v>
      </c>
      <c r="E17">
        <v>27</v>
      </c>
      <c r="F17">
        <f>(A17 - 'Model params'!$B$3) / ('Model params'!$B$4 / 2)</f>
        <v>-1.1754385964912279</v>
      </c>
      <c r="G17">
        <f>(B17 - 'Model params'!$D$3) / ('Model params'!$D$4 / 2)</f>
        <v>1.5</v>
      </c>
      <c r="H17">
        <f>(E17 - 'Model params'!$F$3) / ('Model params'!$F$4 / 2)</f>
        <v>-1</v>
      </c>
      <c r="I17">
        <f xml:space="preserve"> a_c + a_p * G17 + a_v * F17 + a_T * H17 + a_pv * G17 * F17 + a_pT * G17 * H17 + a_vT * F17 * H17 + a_p^2 * G17^2 + a_v^2 * F17^2 + a_T^2 * H17^2</f>
        <v>2.1376199064819822E-2</v>
      </c>
    </row>
    <row r="18" spans="1:9" x14ac:dyDescent="0.3">
      <c r="A18">
        <v>457.89473684210532</v>
      </c>
      <c r="B18">
        <v>110</v>
      </c>
      <c r="C18">
        <f t="shared" si="0"/>
        <v>22</v>
      </c>
      <c r="D18">
        <v>17</v>
      </c>
      <c r="E18">
        <v>27</v>
      </c>
      <c r="F18">
        <f>(A18 - 'Model params'!$B$3) / ('Model params'!$B$4 / 2)</f>
        <v>-1.0561403508771929</v>
      </c>
      <c r="G18">
        <f>(B18 - 'Model params'!$D$3) / ('Model params'!$D$4 / 2)</f>
        <v>1.5</v>
      </c>
      <c r="H18">
        <f>(E18 - 'Model params'!$F$3) / ('Model params'!$F$4 / 2)</f>
        <v>-1</v>
      </c>
      <c r="I18">
        <f xml:space="preserve"> a_c + a_p * G18 + a_v * F18 + a_T * H18 + a_pv * G18 * F18 + a_pT * G18 * H18 + a_vT * F18 * H18 + a_p^2 * G18^2 + a_v^2 * F18^2 + a_T^2 * H18^2</f>
        <v>2.0454193895775689E-2</v>
      </c>
    </row>
    <row r="19" spans="1:9" x14ac:dyDescent="0.3">
      <c r="A19">
        <v>547.36842105263156</v>
      </c>
      <c r="B19">
        <v>110</v>
      </c>
      <c r="C19">
        <f t="shared" si="0"/>
        <v>22</v>
      </c>
      <c r="D19">
        <v>18</v>
      </c>
      <c r="E19">
        <v>27</v>
      </c>
      <c r="F19">
        <f>(A19 - 'Model params'!$B$3) / ('Model params'!$B$4 / 2)</f>
        <v>-0.93684210526315792</v>
      </c>
      <c r="G19">
        <f>(B19 - 'Model params'!$D$3) / ('Model params'!$D$4 / 2)</f>
        <v>1.5</v>
      </c>
      <c r="H19">
        <f>(E19 - 'Model params'!$F$3) / ('Model params'!$F$4 / 2)</f>
        <v>-1</v>
      </c>
      <c r="I19">
        <f xml:space="preserve"> a_c + a_p * G19 + a_v * F19 + a_T * H19 + a_pv * G19 * F19 + a_pT * G19 * H19 + a_vT * F19 * H19 + a_p^2 * G19^2 + a_v^2 * F19^2 + a_T^2 * H19^2</f>
        <v>1.9533804358677079E-2</v>
      </c>
    </row>
    <row r="20" spans="1:9" x14ac:dyDescent="0.3">
      <c r="A20">
        <v>636.84210526315792</v>
      </c>
      <c r="B20">
        <v>110</v>
      </c>
      <c r="C20">
        <f t="shared" si="0"/>
        <v>22</v>
      </c>
      <c r="D20">
        <v>19</v>
      </c>
      <c r="E20">
        <v>27</v>
      </c>
      <c r="F20">
        <f>(A20 - 'Model params'!$B$3) / ('Model params'!$B$4 / 2)</f>
        <v>-0.81754385964912279</v>
      </c>
      <c r="G20">
        <f>(B20 - 'Model params'!$D$3) / ('Model params'!$D$4 / 2)</f>
        <v>1.5</v>
      </c>
      <c r="H20">
        <f>(E20 - 'Model params'!$F$3) / ('Model params'!$F$4 / 2)</f>
        <v>-1</v>
      </c>
      <c r="I20">
        <f xml:space="preserve"> a_c + a_p * G20 + a_v * F20 + a_T * H20 + a_pv * G20 * F20 + a_pT * G20 * H20 + a_vT * F20 * H20 + a_p^2 * G20^2 + a_v^2 * F20^2 + a_T^2 * H20^2</f>
        <v>1.8615030453523983E-2</v>
      </c>
    </row>
    <row r="21" spans="1:9" x14ac:dyDescent="0.3">
      <c r="A21">
        <v>726.31578947368416</v>
      </c>
      <c r="B21">
        <v>110</v>
      </c>
      <c r="C21">
        <f t="shared" si="0"/>
        <v>22</v>
      </c>
      <c r="D21">
        <v>20</v>
      </c>
      <c r="E21">
        <v>27</v>
      </c>
      <c r="F21">
        <f>(A21 - 'Model params'!$B$3) / ('Model params'!$B$4 / 2)</f>
        <v>-0.69824561403508778</v>
      </c>
      <c r="G21">
        <f>(B21 - 'Model params'!$D$3) / ('Model params'!$D$4 / 2)</f>
        <v>1.5</v>
      </c>
      <c r="H21">
        <f>(E21 - 'Model params'!$F$3) / ('Model params'!$F$4 / 2)</f>
        <v>-1</v>
      </c>
      <c r="I21">
        <f xml:space="preserve"> a_c + a_p * G21 + a_v * F21 + a_T * H21 + a_pv * G21 * F21 + a_pT * G21 * H21 + a_vT * F21 * H21 + a_p^2 * G21^2 + a_v^2 * F21^2 + a_T^2 * H21^2</f>
        <v>1.7697872180316404E-2</v>
      </c>
    </row>
    <row r="22" spans="1:9" x14ac:dyDescent="0.3">
      <c r="A22">
        <v>815.78947368421052</v>
      </c>
      <c r="B22">
        <v>110</v>
      </c>
      <c r="C22">
        <f t="shared" si="0"/>
        <v>22</v>
      </c>
      <c r="D22">
        <v>21</v>
      </c>
      <c r="E22">
        <v>27</v>
      </c>
      <c r="F22">
        <f>(A22 - 'Model params'!$B$3) / ('Model params'!$B$4 / 2)</f>
        <v>-0.57894736842105265</v>
      </c>
      <c r="G22">
        <f>(B22 - 'Model params'!$D$3) / ('Model params'!$D$4 / 2)</f>
        <v>1.5</v>
      </c>
      <c r="H22">
        <f>(E22 - 'Model params'!$F$3) / ('Model params'!$F$4 / 2)</f>
        <v>-1</v>
      </c>
      <c r="I22">
        <f xml:space="preserve"> a_c + a_p * G22 + a_v * F22 + a_T * H22 + a_pv * G22 * F22 + a_pT * G22 * H22 + a_vT * F22 * H22 + a_p^2 * G22^2 + a_v^2 * F22^2 + a_T^2 * H22^2</f>
        <v>1.6782329539054341E-2</v>
      </c>
    </row>
    <row r="23" spans="1:9" x14ac:dyDescent="0.3">
      <c r="A23">
        <v>905.26315789473688</v>
      </c>
      <c r="B23">
        <v>110</v>
      </c>
      <c r="C23">
        <f t="shared" si="0"/>
        <v>22</v>
      </c>
      <c r="D23">
        <v>22</v>
      </c>
      <c r="E23">
        <v>27</v>
      </c>
      <c r="F23">
        <f>(A23 - 'Model params'!$B$3) / ('Model params'!$B$4 / 2)</f>
        <v>-0.45964912280701747</v>
      </c>
      <c r="G23">
        <f>(B23 - 'Model params'!$D$3) / ('Model params'!$D$4 / 2)</f>
        <v>1.5</v>
      </c>
      <c r="H23">
        <f>(E23 - 'Model params'!$F$3) / ('Model params'!$F$4 / 2)</f>
        <v>-1</v>
      </c>
      <c r="I23">
        <f xml:space="preserve"> a_c + a_p * G23 + a_v * F23 + a_T * H23 + a_pv * G23 * F23 + a_pT * G23 * H23 + a_vT * F23 * H23 + a_p^2 * G23^2 + a_v^2 * F23^2 + a_T^2 * H23^2</f>
        <v>1.5868402529737792E-2</v>
      </c>
    </row>
    <row r="24" spans="1:9" x14ac:dyDescent="0.3">
      <c r="A24">
        <v>994.73684210526312</v>
      </c>
      <c r="B24">
        <v>110</v>
      </c>
      <c r="C24">
        <f t="shared" si="0"/>
        <v>22</v>
      </c>
      <c r="D24">
        <v>23</v>
      </c>
      <c r="E24">
        <v>27</v>
      </c>
      <c r="F24">
        <f>(A24 - 'Model params'!$B$3) / ('Model params'!$B$4 / 2)</f>
        <v>-0.34035087719298251</v>
      </c>
      <c r="G24">
        <f>(B24 - 'Model params'!$D$3) / ('Model params'!$D$4 / 2)</f>
        <v>1.5</v>
      </c>
      <c r="H24">
        <f>(E24 - 'Model params'!$F$3) / ('Model params'!$F$4 / 2)</f>
        <v>-1</v>
      </c>
      <c r="I24">
        <f xml:space="preserve"> a_c + a_p * G24 + a_v * F24 + a_T * H24 + a_pv * G24 * F24 + a_pT * G24 * H24 + a_vT * F24 * H24 + a_p^2 * G24^2 + a_v^2 * F24^2 + a_T^2 * H24^2</f>
        <v>1.4956091152366758E-2</v>
      </c>
    </row>
    <row r="25" spans="1:9" x14ac:dyDescent="0.3">
      <c r="A25">
        <v>1084.21052631579</v>
      </c>
      <c r="B25">
        <v>110</v>
      </c>
      <c r="C25">
        <f t="shared" si="0"/>
        <v>22</v>
      </c>
      <c r="D25">
        <v>24</v>
      </c>
      <c r="E25">
        <v>27</v>
      </c>
      <c r="F25">
        <f>(A25 - 'Model params'!$B$3) / ('Model params'!$B$4 / 2)</f>
        <v>-0.22105263157894661</v>
      </c>
      <c r="G25">
        <f>(B25 - 'Model params'!$D$3) / ('Model params'!$D$4 / 2)</f>
        <v>1.5</v>
      </c>
      <c r="H25">
        <f>(E25 - 'Model params'!$F$3) / ('Model params'!$F$4 / 2)</f>
        <v>-1</v>
      </c>
      <c r="I25">
        <f xml:space="preserve"> a_c + a_p * G25 + a_v * F25 + a_T * H25 + a_pv * G25 * F25 + a_pT * G25 * H25 + a_vT * F25 * H25 + a_p^2 * G25^2 + a_v^2 * F25^2 + a_T^2 * H25^2</f>
        <v>1.4045395406941231E-2</v>
      </c>
    </row>
    <row r="26" spans="1:9" x14ac:dyDescent="0.3">
      <c r="A26">
        <v>1173.6842105263161</v>
      </c>
      <c r="B26">
        <v>110</v>
      </c>
      <c r="C26">
        <f t="shared" si="0"/>
        <v>22</v>
      </c>
      <c r="D26">
        <v>25</v>
      </c>
      <c r="E26">
        <v>27</v>
      </c>
      <c r="F26">
        <f>(A26 - 'Model params'!$B$3) / ('Model params'!$B$4 / 2)</f>
        <v>-0.10175438596491192</v>
      </c>
      <c r="G26">
        <f>(B26 - 'Model params'!$D$3) / ('Model params'!$D$4 / 2)</f>
        <v>1.5</v>
      </c>
      <c r="H26">
        <f>(E26 - 'Model params'!$F$3) / ('Model params'!$F$4 / 2)</f>
        <v>-1</v>
      </c>
      <c r="I26">
        <f xml:space="preserve"> a_c + a_p * G26 + a_v * F26 + a_T * H26 + a_pv * G26 * F26 + a_pT * G26 * H26 + a_vT * F26 * H26 + a_p^2 * G26^2 + a_v^2 * F26^2 + a_T^2 * H26^2</f>
        <v>1.3136315293461235E-2</v>
      </c>
    </row>
    <row r="27" spans="1:9" x14ac:dyDescent="0.3">
      <c r="A27">
        <v>1263.1578947368421</v>
      </c>
      <c r="B27">
        <v>110</v>
      </c>
      <c r="C27">
        <f t="shared" si="0"/>
        <v>22</v>
      </c>
      <c r="D27">
        <v>26</v>
      </c>
      <c r="E27">
        <v>27</v>
      </c>
      <c r="F27">
        <f>(A27 - 'Model params'!$B$3) / ('Model params'!$B$4 / 2)</f>
        <v>1.7543859649122775E-2</v>
      </c>
      <c r="G27">
        <f>(B27 - 'Model params'!$D$3) / ('Model params'!$D$4 / 2)</f>
        <v>1.5</v>
      </c>
      <c r="H27">
        <f>(E27 - 'Model params'!$F$3) / ('Model params'!$F$4 / 2)</f>
        <v>-1</v>
      </c>
      <c r="I27">
        <f xml:space="preserve"> a_c + a_p * G27 + a_v * F27 + a_T * H27 + a_pv * G27 * F27 + a_pT * G27 * H27 + a_vT * F27 * H27 + a_p^2 * G27^2 + a_v^2 * F27^2 + a_T^2 * H27^2</f>
        <v>1.2228850811926747E-2</v>
      </c>
    </row>
    <row r="28" spans="1:9" x14ac:dyDescent="0.3">
      <c r="A28">
        <v>1352.6315789473681</v>
      </c>
      <c r="B28">
        <v>110</v>
      </c>
      <c r="C28">
        <f t="shared" si="0"/>
        <v>22</v>
      </c>
      <c r="D28">
        <v>27</v>
      </c>
      <c r="E28">
        <v>27</v>
      </c>
      <c r="F28">
        <f>(A28 - 'Model params'!$B$3) / ('Model params'!$B$4 / 2)</f>
        <v>0.13684210526315746</v>
      </c>
      <c r="G28">
        <f>(B28 - 'Model params'!$D$3) / ('Model params'!$D$4 / 2)</f>
        <v>1.5</v>
      </c>
      <c r="H28">
        <f>(E28 - 'Model params'!$F$3) / ('Model params'!$F$4 / 2)</f>
        <v>-1</v>
      </c>
      <c r="I28">
        <f xml:space="preserve"> a_c + a_p * G28 + a_v * F28 + a_T * H28 + a_pv * G28 * F28 + a_pT * G28 * H28 + a_vT * F28 * H28 + a_p^2 * G28^2 + a_v^2 * F28^2 + a_T^2 * H28^2</f>
        <v>1.1323001962337775E-2</v>
      </c>
    </row>
    <row r="29" spans="1:9" x14ac:dyDescent="0.3">
      <c r="A29">
        <v>1442.105263157895</v>
      </c>
      <c r="B29">
        <v>110</v>
      </c>
      <c r="C29">
        <f t="shared" si="0"/>
        <v>22</v>
      </c>
      <c r="D29">
        <v>28</v>
      </c>
      <c r="E29">
        <v>27</v>
      </c>
      <c r="F29">
        <f>(A29 - 'Model params'!$B$3) / ('Model params'!$B$4 / 2)</f>
        <v>0.25614035087719339</v>
      </c>
      <c r="G29">
        <f>(B29 - 'Model params'!$D$3) / ('Model params'!$D$4 / 2)</f>
        <v>1.5</v>
      </c>
      <c r="H29">
        <f>(E29 - 'Model params'!$F$3) / ('Model params'!$F$4 / 2)</f>
        <v>-1</v>
      </c>
      <c r="I29">
        <f xml:space="preserve"> a_c + a_p * G29 + a_v * F29 + a_T * H29 + a_pv * G29 * F29 + a_pT * G29 * H29 + a_vT * F29 * H29 + a_p^2 * G29^2 + a_v^2 * F29^2 + a_T^2 * H29^2</f>
        <v>1.0418768744694308E-2</v>
      </c>
    </row>
    <row r="30" spans="1:9" x14ac:dyDescent="0.3">
      <c r="A30">
        <v>1531.578947368421</v>
      </c>
      <c r="B30">
        <v>110</v>
      </c>
      <c r="C30">
        <f t="shared" si="0"/>
        <v>22</v>
      </c>
      <c r="D30">
        <v>29</v>
      </c>
      <c r="E30">
        <v>27</v>
      </c>
      <c r="F30">
        <f>(A30 - 'Model params'!$B$3) / ('Model params'!$B$4 / 2)</f>
        <v>0.37543859649122807</v>
      </c>
      <c r="G30">
        <f>(B30 - 'Model params'!$D$3) / ('Model params'!$D$4 / 2)</f>
        <v>1.5</v>
      </c>
      <c r="H30">
        <f>(E30 - 'Model params'!$F$3) / ('Model params'!$F$4 / 2)</f>
        <v>-1</v>
      </c>
      <c r="I30">
        <f xml:space="preserve"> a_c + a_p * G30 + a_v * F30 + a_T * H30 + a_pv * G30 * F30 + a_pT * G30 * H30 + a_vT * F30 * H30 + a_p^2 * G30^2 + a_v^2 * F30^2 + a_T^2 * H30^2</f>
        <v>9.5161511589963738E-3</v>
      </c>
    </row>
    <row r="31" spans="1:9" x14ac:dyDescent="0.3">
      <c r="A31">
        <v>1621.0526315789471</v>
      </c>
      <c r="B31">
        <v>110</v>
      </c>
      <c r="C31">
        <f t="shared" si="0"/>
        <v>22</v>
      </c>
      <c r="D31">
        <v>30</v>
      </c>
      <c r="E31">
        <v>27</v>
      </c>
      <c r="F31">
        <f>(A31 - 'Model params'!$B$3) / ('Model params'!$B$4 / 2)</f>
        <v>0.49473684210526275</v>
      </c>
      <c r="G31">
        <f>(B31 - 'Model params'!$D$3) / ('Model params'!$D$4 / 2)</f>
        <v>1.5</v>
      </c>
      <c r="H31">
        <f>(E31 - 'Model params'!$F$3) / ('Model params'!$F$4 / 2)</f>
        <v>-1</v>
      </c>
      <c r="I31">
        <f xml:space="preserve"> a_c + a_p * G31 + a_v * F31 + a_T * H31 + a_pv * G31 * F31 + a_pT * G31 * H31 + a_vT * F31 * H31 + a_p^2 * G31^2 + a_v^2 * F31^2 + a_T^2 * H31^2</f>
        <v>8.6151492052439476E-3</v>
      </c>
    </row>
    <row r="32" spans="1:9" x14ac:dyDescent="0.3">
      <c r="A32">
        <v>1710.526315789474</v>
      </c>
      <c r="B32">
        <v>110</v>
      </c>
      <c r="C32">
        <f t="shared" si="0"/>
        <v>22</v>
      </c>
      <c r="D32">
        <v>31</v>
      </c>
      <c r="E32">
        <v>27</v>
      </c>
      <c r="F32">
        <f>(A32 - 'Model params'!$B$3) / ('Model params'!$B$4 / 2)</f>
        <v>0.6140350877192986</v>
      </c>
      <c r="G32">
        <f>(B32 - 'Model params'!$D$3) / ('Model params'!$D$4 / 2)</f>
        <v>1.5</v>
      </c>
      <c r="H32">
        <f>(E32 - 'Model params'!$F$3) / ('Model params'!$F$4 / 2)</f>
        <v>-1</v>
      </c>
      <c r="I32">
        <f xml:space="preserve"> a_c + a_p * G32 + a_v * F32 + a_T * H32 + a_pv * G32 * F32 + a_pT * G32 * H32 + a_vT * F32 * H32 + a_p^2 * G32^2 + a_v^2 * F32^2 + a_T^2 * H32^2</f>
        <v>7.7157628834370285E-3</v>
      </c>
    </row>
    <row r="33" spans="1:9" x14ac:dyDescent="0.3">
      <c r="A33">
        <v>1800</v>
      </c>
      <c r="B33">
        <v>110</v>
      </c>
      <c r="C33">
        <f t="shared" si="0"/>
        <v>22</v>
      </c>
      <c r="D33">
        <v>32</v>
      </c>
      <c r="E33">
        <v>27</v>
      </c>
      <c r="F33">
        <f>(A33 - 'Model params'!$B$3) / ('Model params'!$B$4 / 2)</f>
        <v>0.73333333333333328</v>
      </c>
      <c r="G33">
        <f>(B33 - 'Model params'!$D$3) / ('Model params'!$D$4 / 2)</f>
        <v>1.5</v>
      </c>
      <c r="H33">
        <f>(E33 - 'Model params'!$F$3) / ('Model params'!$F$4 / 2)</f>
        <v>-1</v>
      </c>
      <c r="I33">
        <f xml:space="preserve"> a_c + a_p * G33 + a_v * F33 + a_T * H33 + a_pv * G33 * F33 + a_pT * G33 * H33 + a_vT * F33 * H33 + a_p^2 * G33^2 + a_v^2 * F33^2 + a_T^2 * H33^2</f>
        <v>6.8179921935756366E-3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45" zoomScaleNormal="145" workbookViewId="0">
      <selection activeCell="G11" sqref="G11"/>
    </sheetView>
  </sheetViews>
  <sheetFormatPr defaultRowHeight="14.4" x14ac:dyDescent="0.3"/>
  <cols>
    <col min="1" max="1" width="12.21875" customWidth="1"/>
    <col min="2" max="2" width="12.44140625" customWidth="1"/>
    <col min="3" max="3" width="14.44140625" customWidth="1"/>
    <col min="6" max="6" width="12.33203125" customWidth="1"/>
    <col min="7" max="7" width="12.21875" customWidth="1"/>
    <col min="8" max="8" width="11.109375" customWidth="1"/>
    <col min="9" max="9" width="12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14</v>
      </c>
      <c r="H1" s="4" t="s">
        <v>15</v>
      </c>
      <c r="I1" s="4" t="s">
        <v>32</v>
      </c>
    </row>
    <row r="2" spans="1:9" x14ac:dyDescent="0.3">
      <c r="A2">
        <v>1300</v>
      </c>
      <c r="B2">
        <v>20</v>
      </c>
      <c r="C2">
        <v>16</v>
      </c>
      <c r="D2">
        <v>1</v>
      </c>
      <c r="E2">
        <v>27</v>
      </c>
      <c r="F2">
        <f>(A2 - 'Model params'!$B$3) / ('Model params'!$B$4 / 2)</f>
        <v>6.6666666666666666E-2</v>
      </c>
      <c r="G2">
        <f>(B2 - 'Model params'!$D$3) / ('Model params'!$D$4 / 2)</f>
        <v>-3</v>
      </c>
      <c r="H2">
        <f>(E2 - 'Model params'!$F$3) / ('Model params'!$F$4 / 2)</f>
        <v>-1</v>
      </c>
      <c r="I2">
        <f xml:space="preserve"> a_c + a_p * G2 + a_v * F2 + a_T * H2 + a_pv * G2 * F2 + a_pT * G2 * H2 + a_vT * F2 * H2 + a_p^2 * G2^2 + a_v^2 * F2^2 + a_T^2 * H2^2</f>
        <v>-5.1608780330200882E-3</v>
      </c>
    </row>
    <row r="3" spans="1:9" x14ac:dyDescent="0.3">
      <c r="A3">
        <v>633.33333333333326</v>
      </c>
      <c r="B3">
        <v>20</v>
      </c>
      <c r="C3">
        <v>16</v>
      </c>
      <c r="D3">
        <v>2</v>
      </c>
      <c r="E3">
        <v>27</v>
      </c>
      <c r="F3">
        <f>(A3 - 'Model params'!$B$3) / ('Model params'!$B$4 / 2)</f>
        <v>-0.8222222222222223</v>
      </c>
      <c r="G3">
        <f>(B3 - 'Model params'!$D$3) / ('Model params'!$D$4 / 2)</f>
        <v>-3</v>
      </c>
      <c r="H3">
        <f>(E3 - 'Model params'!$F$3) / ('Model params'!$F$4 / 2)</f>
        <v>-1</v>
      </c>
      <c r="I3">
        <f xml:space="preserve"> a_c + a_p * G3 + a_v * F3 + a_T * H3 + a_pv * G3 * F3 + a_pT * G3 * H3 + a_vT * F3 * H3 + a_p^2 * G3^2 + a_v^2 * F3^2 + a_T^2 * H3^2</f>
        <v>-1.0040627554039444E-2</v>
      </c>
    </row>
    <row r="4" spans="1:9" x14ac:dyDescent="0.3">
      <c r="A4">
        <v>300</v>
      </c>
      <c r="B4">
        <v>20</v>
      </c>
      <c r="C4">
        <v>16</v>
      </c>
      <c r="D4">
        <v>3</v>
      </c>
      <c r="E4">
        <v>27</v>
      </c>
      <c r="F4">
        <f>(A4 - 'Model params'!$B$3) / ('Model params'!$B$4 / 2)</f>
        <v>-1.2666666666666666</v>
      </c>
      <c r="G4">
        <f>(B4 - 'Model params'!$D$3) / ('Model params'!$D$4 / 2)</f>
        <v>-3</v>
      </c>
      <c r="H4">
        <f>(E4 - 'Model params'!$F$3) / ('Model params'!$F$4 / 2)</f>
        <v>-1</v>
      </c>
      <c r="I4">
        <f xml:space="preserve"> a_c + a_p * G4 + a_v * F4 + a_T * H4 + a_pv * G4 * F4 + a_pT * G4 * H4 + a_vT * F4 * H4 + a_p^2 * G4^2 + a_v^2 * F4^2 + a_T^2 * H4^2</f>
        <v>-1.2446866609109035E-2</v>
      </c>
    </row>
    <row r="5" spans="1:9" x14ac:dyDescent="0.3">
      <c r="A5">
        <v>1466.666666666667</v>
      </c>
      <c r="B5">
        <v>93.333333333333329</v>
      </c>
      <c r="C5">
        <v>18.666666666666661</v>
      </c>
      <c r="D5">
        <v>4</v>
      </c>
      <c r="E5">
        <v>27</v>
      </c>
      <c r="F5">
        <f>(A5 - 'Model params'!$B$3) / ('Model params'!$B$4 / 2)</f>
        <v>0.28888888888888931</v>
      </c>
      <c r="G5">
        <f>(B5 - 'Model params'!$D$3) / ('Model params'!$D$4 / 2)</f>
        <v>0.66666666666666641</v>
      </c>
      <c r="H5">
        <f>(E5 - 'Model params'!$F$3) / ('Model params'!$F$4 / 2)</f>
        <v>-1</v>
      </c>
      <c r="I5">
        <f xml:space="preserve"> a_c + a_p * G5 + a_v * F5 + a_T * H5 + a_pv * G5 * F5 + a_pT * G5 * H5 + a_vT * F5 * H5 + a_p^2 * G5^2 + a_v^2 * F5^2 + a_T^2 * H5^2</f>
        <v>7.2904443118485766E-3</v>
      </c>
    </row>
    <row r="6" spans="1:9" x14ac:dyDescent="0.3">
      <c r="A6">
        <v>800</v>
      </c>
      <c r="B6">
        <v>93.333333333333329</v>
      </c>
      <c r="C6">
        <v>18.666666666666661</v>
      </c>
      <c r="D6">
        <v>5</v>
      </c>
      <c r="E6">
        <v>27</v>
      </c>
      <c r="F6">
        <f>(A6 - 'Model params'!$B$3) / ('Model params'!$B$4 / 2)</f>
        <v>-0.6</v>
      </c>
      <c r="G6">
        <f>(B6 - 'Model params'!$D$3) / ('Model params'!$D$4 / 2)</f>
        <v>0.66666666666666641</v>
      </c>
      <c r="H6">
        <f>(E6 - 'Model params'!$F$3) / ('Model params'!$F$4 / 2)</f>
        <v>-1</v>
      </c>
      <c r="I6">
        <f xml:space="preserve"> a_c + a_p * G6 + a_v * F6 + a_T * H6 + a_pv * G6 * F6 + a_pT * G6 * H6 + a_vT * F6 * H6 + a_p^2 * G6^2 + a_v^2 * F6^2 + a_T^2 * H6^2</f>
        <v>1.1901332807564622E-2</v>
      </c>
    </row>
    <row r="7" spans="1:9" x14ac:dyDescent="0.3">
      <c r="A7">
        <v>300</v>
      </c>
      <c r="B7">
        <v>93.333333333333329</v>
      </c>
      <c r="C7">
        <v>18.666666666666661</v>
      </c>
      <c r="D7">
        <v>6</v>
      </c>
      <c r="E7">
        <v>27</v>
      </c>
      <c r="F7">
        <f>(A7 - 'Model params'!$B$3) / ('Model params'!$B$4 / 2)</f>
        <v>-1.2666666666666666</v>
      </c>
      <c r="G7">
        <f>(B7 - 'Model params'!$D$3) / ('Model params'!$D$4 / 2)</f>
        <v>0.66666666666666641</v>
      </c>
      <c r="H7">
        <f>(E7 - 'Model params'!$F$3) / ('Model params'!$F$4 / 2)</f>
        <v>-1</v>
      </c>
      <c r="I7">
        <f xml:space="preserve"> a_c + a_p * G7 + a_v * F7 + a_T * H7 + a_pv * G7 * F7 + a_pT * G7 * H7 + a_vT * F7 * H7 + a_p^2 * G7^2 + a_v^2 * F7^2 + a_T^2 * H7^2</f>
        <v>1.5418361663871807E-2</v>
      </c>
    </row>
    <row r="8" spans="1:9" x14ac:dyDescent="0.3">
      <c r="A8">
        <v>1466.666666666667</v>
      </c>
      <c r="B8">
        <v>106.6666666666667</v>
      </c>
      <c r="C8">
        <v>21.333333333333339</v>
      </c>
      <c r="D8">
        <v>7</v>
      </c>
      <c r="E8">
        <v>27</v>
      </c>
      <c r="F8">
        <f>(A8 - 'Model params'!$B$3) / ('Model params'!$B$4 / 2)</f>
        <v>0.28888888888888931</v>
      </c>
      <c r="G8">
        <f>(B8 - 'Model params'!$D$3) / ('Model params'!$D$4 / 2)</f>
        <v>1.333333333333335</v>
      </c>
      <c r="H8">
        <f>(E8 - 'Model params'!$F$3) / ('Model params'!$F$4 / 2)</f>
        <v>-1</v>
      </c>
      <c r="I8">
        <f xml:space="preserve"> a_c + a_p * G8 + a_v * F8 + a_T * H8 + a_pv * G8 * F8 + a_pT * G8 * H8 + a_vT * F8 * H8 + a_p^2 * G8^2 + a_v^2 * F8^2 + a_T^2 * H8^2</f>
        <v>9.584946323122942E-3</v>
      </c>
    </row>
    <row r="9" spans="1:9" x14ac:dyDescent="0.3">
      <c r="A9">
        <v>966.66666666666663</v>
      </c>
      <c r="B9">
        <v>106.6666666666667</v>
      </c>
      <c r="C9">
        <v>21.333333333333339</v>
      </c>
      <c r="D9">
        <v>8</v>
      </c>
      <c r="E9">
        <v>27</v>
      </c>
      <c r="F9">
        <f>(A9 - 'Model params'!$B$3) / ('Model params'!$B$4 / 2)</f>
        <v>-0.37777777777777782</v>
      </c>
      <c r="G9">
        <f>(B9 - 'Model params'!$D$3) / ('Model params'!$D$4 / 2)</f>
        <v>1.333333333333335</v>
      </c>
      <c r="H9">
        <f>(E9 - 'Model params'!$F$3) / ('Model params'!$F$4 / 2)</f>
        <v>-1</v>
      </c>
      <c r="I9">
        <f xml:space="preserve"> a_c + a_p * G9 + a_v * F9 + a_T * H9 + a_pv * G9 * F9 + a_pT * G9 * H9 + a_vT * F9 * H9 + a_p^2 * G9^2 + a_v^2 * F9^2 + a_T^2 * H9^2</f>
        <v>1.4331939471326617E-2</v>
      </c>
    </row>
    <row r="10" spans="1:9" x14ac:dyDescent="0.3">
      <c r="A10">
        <v>466.66666666666657</v>
      </c>
      <c r="B10">
        <v>106.6666666666667</v>
      </c>
      <c r="C10">
        <v>21.333333333333339</v>
      </c>
      <c r="D10">
        <v>9</v>
      </c>
      <c r="E10">
        <v>27</v>
      </c>
      <c r="F10">
        <f>(A10 - 'Model params'!$B$3) / ('Model params'!$B$4 / 2)</f>
        <v>-1.0444444444444447</v>
      </c>
      <c r="G10">
        <f>(B10 - 'Model params'!$D$3) / ('Model params'!$D$4 / 2)</f>
        <v>1.333333333333335</v>
      </c>
      <c r="H10">
        <f>(E10 - 'Model params'!$F$3) / ('Model params'!$F$4 / 2)</f>
        <v>-1</v>
      </c>
      <c r="I10">
        <f xml:space="preserve"> a_c + a_p * G10 + a_v * F10 + a_T * H10 + a_pv * G10 * F10 + a_pT * G10 * H10 + a_vT * F10 * H10 + a_p^2 * G10^2 + a_v^2 * F10^2 + a_T^2 * H10^2</f>
        <v>1.9129386177690416E-2</v>
      </c>
    </row>
    <row r="11" spans="1:9" x14ac:dyDescent="0.3">
      <c r="A11">
        <v>1633.333333333333</v>
      </c>
      <c r="B11">
        <v>120</v>
      </c>
      <c r="C11">
        <v>24</v>
      </c>
      <c r="D11">
        <v>10</v>
      </c>
      <c r="E11">
        <v>27</v>
      </c>
      <c r="F11">
        <f>(A11 - 'Model params'!$B$3) / ('Model params'!$B$4 / 2)</f>
        <v>0.51111111111111074</v>
      </c>
      <c r="G11">
        <f>(B11 - 'Model params'!$D$3) / ('Model params'!$D$4 / 2)</f>
        <v>2</v>
      </c>
      <c r="H11">
        <f>(E11 - 'Model params'!$F$3) / ('Model params'!$F$4 / 2)</f>
        <v>-1</v>
      </c>
      <c r="I11">
        <f xml:space="preserve"> a_c + a_p * G11 + a_v * F11 + a_T * H11 + a_pv * G11 * F11 + a_pT * G11 * H11 + a_vT * F11 * H11 + a_p^2 * G11^2 + a_v^2 * F11^2 + a_T^2 * H11^2</f>
        <v>9.9543727250258063E-3</v>
      </c>
    </row>
    <row r="12" spans="1:9" x14ac:dyDescent="0.3">
      <c r="A12">
        <v>1133.333333333333</v>
      </c>
      <c r="B12">
        <v>120</v>
      </c>
      <c r="C12">
        <v>24</v>
      </c>
      <c r="D12">
        <v>11</v>
      </c>
      <c r="E12">
        <v>27</v>
      </c>
      <c r="F12">
        <f>(A12 - 'Model params'!$B$3) / ('Model params'!$B$4 / 2)</f>
        <v>-0.15555555555555595</v>
      </c>
      <c r="G12">
        <f>(B12 - 'Model params'!$D$3) / ('Model params'!$D$4 / 2)</f>
        <v>2</v>
      </c>
      <c r="H12">
        <f>(E12 - 'Model params'!$F$3) / ('Model params'!$F$4 / 2)</f>
        <v>-1</v>
      </c>
      <c r="I12">
        <f xml:space="preserve"> a_c + a_p * G12 + a_v * F12 + a_T * H12 + a_pv * G12 * F12 + a_pT * G12 * H12 + a_vT * F12 * H12 + a_p^2 * G12^2 + a_v^2 * F12^2 + a_T^2 * H12^2</f>
        <v>1.5981783723286094E-2</v>
      </c>
    </row>
    <row r="13" spans="1:9" x14ac:dyDescent="0.3">
      <c r="A13">
        <v>466.66666666666657</v>
      </c>
      <c r="B13">
        <v>120</v>
      </c>
      <c r="C13">
        <v>24</v>
      </c>
      <c r="D13">
        <v>12</v>
      </c>
      <c r="E13">
        <v>27</v>
      </c>
      <c r="F13">
        <f>(A13 - 'Model params'!$B$3) / ('Model params'!$B$4 / 2)</f>
        <v>-1.0444444444444447</v>
      </c>
      <c r="G13">
        <f>(B13 - 'Model params'!$D$3) / ('Model params'!$D$4 / 2)</f>
        <v>2</v>
      </c>
      <c r="H13">
        <f>(E13 - 'Model params'!$F$3) / ('Model params'!$F$4 / 2)</f>
        <v>-1</v>
      </c>
      <c r="I13">
        <f xml:space="preserve"> a_c + a_p * G13 + a_v * F13 + a_T * H13 + a_pv * G13 * F13 + a_pT * G13 * H13 + a_vT * F13 * H13 + a_p^2 * G13^2 + a_v^2 * F13^2 + a_T^2 * H13^2</f>
        <v>2.4096815033659989E-2</v>
      </c>
    </row>
    <row r="14" spans="1:9" x14ac:dyDescent="0.3">
      <c r="A14">
        <v>100</v>
      </c>
      <c r="B14">
        <v>80</v>
      </c>
      <c r="C14">
        <f>B14/500*100</f>
        <v>16</v>
      </c>
      <c r="D14">
        <v>13</v>
      </c>
      <c r="E14">
        <v>27</v>
      </c>
      <c r="F14">
        <f>(A14 - 'Model params'!$B$3) / ('Model params'!$B$4 / 2)</f>
        <v>-1.5333333333333334</v>
      </c>
      <c r="G14">
        <f>(B14 - 'Model params'!$D$3) / ('Model params'!$D$4 / 2)</f>
        <v>0</v>
      </c>
      <c r="H14">
        <f>(E14 - 'Model params'!$F$3) / ('Model params'!$F$4 / 2)</f>
        <v>-1</v>
      </c>
      <c r="I14">
        <f xml:space="preserve"> a_c + a_p * G14 + a_v * F14 + a_T * H14 + a_pv * G14 * F14 + a_pT * G14 * H14 + a_vT * F14 * H14 + a_p^2 * G14^2 + a_v^2 * F14^2 + a_T^2 * H14^2</f>
        <v>1.1077476042957562E-2</v>
      </c>
    </row>
    <row r="15" spans="1:9" x14ac:dyDescent="0.3">
      <c r="A15">
        <v>178.9473684210526</v>
      </c>
      <c r="B15">
        <v>80</v>
      </c>
      <c r="C15">
        <f t="shared" ref="C15:C33" si="0">B15/500*100</f>
        <v>16</v>
      </c>
      <c r="D15">
        <v>14</v>
      </c>
      <c r="E15">
        <v>27</v>
      </c>
      <c r="F15">
        <f>(A15 - 'Model params'!$B$3) / ('Model params'!$B$4 / 2)</f>
        <v>-1.4280701754385967</v>
      </c>
      <c r="G15">
        <f>(B15 - 'Model params'!$D$3) / ('Model params'!$D$4 / 2)</f>
        <v>0</v>
      </c>
      <c r="H15">
        <f>(E15 - 'Model params'!$F$3) / ('Model params'!$F$4 / 2)</f>
        <v>-1</v>
      </c>
      <c r="I15">
        <f xml:space="preserve"> a_c + a_p * G15 + a_v * F15 + a_T * H15 + a_pv * G15 * F15 + a_pT * G15 * H15 + a_vT * F15 * H15 + a_p^2 * G15^2 + a_v^2 * F15^2 + a_T^2 * H15^2</f>
        <v>1.0720441593447493E-2</v>
      </c>
    </row>
    <row r="16" spans="1:9" x14ac:dyDescent="0.3">
      <c r="A16">
        <v>257.89473684210532</v>
      </c>
      <c r="B16">
        <v>80</v>
      </c>
      <c r="C16">
        <f t="shared" si="0"/>
        <v>16</v>
      </c>
      <c r="D16">
        <v>15</v>
      </c>
      <c r="E16">
        <v>27</v>
      </c>
      <c r="F16">
        <f>(A16 - 'Model params'!$B$3) / ('Model params'!$B$4 / 2)</f>
        <v>-1.3228070175438595</v>
      </c>
      <c r="G16">
        <f>(B16 - 'Model params'!$D$3) / ('Model params'!$D$4 / 2)</f>
        <v>0</v>
      </c>
      <c r="H16">
        <f>(E16 - 'Model params'!$F$3) / ('Model params'!$F$4 / 2)</f>
        <v>-1</v>
      </c>
      <c r="I16">
        <f xml:space="preserve"> a_c + a_p * G16 + a_v * F16 + a_T * H16 + a_pv * G16 * F16 + a_pT * G16 * H16 + a_vT * F16 * H16 + a_p^2 * G16^2 + a_v^2 * F16^2 + a_T^2 * H16^2</f>
        <v>1.0364664988877705E-2</v>
      </c>
    </row>
    <row r="17" spans="1:9" x14ac:dyDescent="0.3">
      <c r="A17">
        <v>336.84210526315792</v>
      </c>
      <c r="B17">
        <v>80</v>
      </c>
      <c r="C17">
        <f t="shared" si="0"/>
        <v>16</v>
      </c>
      <c r="D17">
        <v>16</v>
      </c>
      <c r="E17">
        <v>27</v>
      </c>
      <c r="F17">
        <f>(A17 - 'Model params'!$B$3) / ('Model params'!$B$4 / 2)</f>
        <v>-1.2175438596491228</v>
      </c>
      <c r="G17">
        <f>(B17 - 'Model params'!$D$3) / ('Model params'!$D$4 / 2)</f>
        <v>0</v>
      </c>
      <c r="H17">
        <f>(E17 - 'Model params'!$F$3) / ('Model params'!$F$4 / 2)</f>
        <v>-1</v>
      </c>
      <c r="I17">
        <f xml:space="preserve"> a_c + a_p * G17 + a_v * F17 + a_T * H17 + a_pv * G17 * F17 + a_pT * G17 * H17 + a_vT * F17 * H17 + a_p^2 * G17^2 + a_v^2 * F17^2 + a_T^2 * H17^2</f>
        <v>1.00101462292482E-2</v>
      </c>
    </row>
    <row r="18" spans="1:9" x14ac:dyDescent="0.3">
      <c r="A18">
        <v>415.78947368421052</v>
      </c>
      <c r="B18">
        <v>80</v>
      </c>
      <c r="C18">
        <f t="shared" si="0"/>
        <v>16</v>
      </c>
      <c r="D18">
        <v>17</v>
      </c>
      <c r="E18">
        <v>27</v>
      </c>
      <c r="F18">
        <f>(A18 - 'Model params'!$B$3) / ('Model params'!$B$4 / 2)</f>
        <v>-1.1122807017543859</v>
      </c>
      <c r="G18">
        <f>(B18 - 'Model params'!$D$3) / ('Model params'!$D$4 / 2)</f>
        <v>0</v>
      </c>
      <c r="H18">
        <f>(E18 - 'Model params'!$F$3) / ('Model params'!$F$4 / 2)</f>
        <v>-1</v>
      </c>
      <c r="I18">
        <f xml:space="preserve"> a_c + a_p * G18 + a_v * F18 + a_T * H18 + a_pv * G18 * F18 + a_pT * G18 * H18 + a_vT * F18 * H18 + a_p^2 * G18^2 + a_v^2 * F18^2 + a_T^2 * H18^2</f>
        <v>9.6568853145589714E-3</v>
      </c>
    </row>
    <row r="19" spans="1:9" x14ac:dyDescent="0.3">
      <c r="A19">
        <v>494.73684210526312</v>
      </c>
      <c r="B19">
        <v>80</v>
      </c>
      <c r="C19">
        <f t="shared" si="0"/>
        <v>16</v>
      </c>
      <c r="D19">
        <v>18</v>
      </c>
      <c r="E19">
        <v>27</v>
      </c>
      <c r="F19">
        <f>(A19 - 'Model params'!$B$3) / ('Model params'!$B$4 / 2)</f>
        <v>-1.0070175438596491</v>
      </c>
      <c r="G19">
        <f>(B19 - 'Model params'!$D$3) / ('Model params'!$D$4 / 2)</f>
        <v>0</v>
      </c>
      <c r="H19">
        <f>(E19 - 'Model params'!$F$3) / ('Model params'!$F$4 / 2)</f>
        <v>-1</v>
      </c>
      <c r="I19">
        <f xml:space="preserve"> a_c + a_p * G19 + a_v * F19 + a_T * H19 + a_pv * G19 * F19 + a_pT * G19 * H19 + a_vT * F19 * H19 + a_p^2 * G19^2 + a_v^2 * F19^2 + a_T^2 * H19^2</f>
        <v>9.3048822448100286E-3</v>
      </c>
    </row>
    <row r="20" spans="1:9" x14ac:dyDescent="0.3">
      <c r="A20">
        <v>573.68421052631584</v>
      </c>
      <c r="B20">
        <v>80</v>
      </c>
      <c r="C20">
        <f t="shared" si="0"/>
        <v>16</v>
      </c>
      <c r="D20">
        <v>19</v>
      </c>
      <c r="E20">
        <v>27</v>
      </c>
      <c r="F20">
        <f>(A20 - 'Model params'!$B$3) / ('Model params'!$B$4 / 2)</f>
        <v>-0.9017543859649122</v>
      </c>
      <c r="G20">
        <f>(B20 - 'Model params'!$D$3) / ('Model params'!$D$4 / 2)</f>
        <v>0</v>
      </c>
      <c r="H20">
        <f>(E20 - 'Model params'!$F$3) / ('Model params'!$F$4 / 2)</f>
        <v>-1</v>
      </c>
      <c r="I20">
        <f xml:space="preserve"> a_c + a_p * G20 + a_v * F20 + a_T * H20 + a_pv * G20 * F20 + a_pT * G20 * H20 + a_vT * F20 * H20 + a_p^2 * G20^2 + a_v^2 * F20^2 + a_T^2 * H20^2</f>
        <v>8.9541370200013608E-3</v>
      </c>
    </row>
    <row r="21" spans="1:9" x14ac:dyDescent="0.3">
      <c r="A21">
        <v>652.63157894736844</v>
      </c>
      <c r="B21">
        <v>80</v>
      </c>
      <c r="C21">
        <f t="shared" si="0"/>
        <v>16</v>
      </c>
      <c r="D21">
        <v>20</v>
      </c>
      <c r="E21">
        <v>27</v>
      </c>
      <c r="F21">
        <f>(A21 - 'Model params'!$B$3) / ('Model params'!$B$4 / 2)</f>
        <v>-0.79649122807017536</v>
      </c>
      <c r="G21">
        <f>(B21 - 'Model params'!$D$3) / ('Model params'!$D$4 / 2)</f>
        <v>0</v>
      </c>
      <c r="H21">
        <f>(E21 - 'Model params'!$F$3) / ('Model params'!$F$4 / 2)</f>
        <v>-1</v>
      </c>
      <c r="I21">
        <f xml:space="preserve"> a_c + a_p * G21 + a_v * F21 + a_T * H21 + a_pv * G21 * F21 + a_pT * G21 * H21 + a_vT * F21 * H21 + a_p^2 * G21^2 + a_v^2 * F21^2 + a_T^2 * H21^2</f>
        <v>8.6046496401329768E-3</v>
      </c>
    </row>
    <row r="22" spans="1:9" x14ac:dyDescent="0.3">
      <c r="A22">
        <v>731.57894736842104</v>
      </c>
      <c r="B22">
        <v>80</v>
      </c>
      <c r="C22">
        <f t="shared" si="0"/>
        <v>16</v>
      </c>
      <c r="D22">
        <v>21</v>
      </c>
      <c r="E22">
        <v>27</v>
      </c>
      <c r="F22">
        <f>(A22 - 'Model params'!$B$3) / ('Model params'!$B$4 / 2)</f>
        <v>-0.69122807017543864</v>
      </c>
      <c r="G22">
        <f>(B22 - 'Model params'!$D$3) / ('Model params'!$D$4 / 2)</f>
        <v>0</v>
      </c>
      <c r="H22">
        <f>(E22 - 'Model params'!$F$3) / ('Model params'!$F$4 / 2)</f>
        <v>-1</v>
      </c>
      <c r="I22">
        <f xml:space="preserve"> a_c + a_p * G22 + a_v * F22 + a_T * H22 + a_pv * G22 * F22 + a_pT * G22 * H22 + a_vT * F22 * H22 + a_p^2 * G22^2 + a_v^2 * F22^2 + a_T^2 * H22^2</f>
        <v>8.2564201052048695E-3</v>
      </c>
    </row>
    <row r="23" spans="1:9" x14ac:dyDescent="0.3">
      <c r="A23">
        <v>810.52631578947364</v>
      </c>
      <c r="B23">
        <v>80</v>
      </c>
      <c r="C23">
        <f t="shared" si="0"/>
        <v>16</v>
      </c>
      <c r="D23">
        <v>22</v>
      </c>
      <c r="E23">
        <v>27</v>
      </c>
      <c r="F23">
        <f>(A23 - 'Model params'!$B$3) / ('Model params'!$B$4 / 2)</f>
        <v>-0.5859649122807018</v>
      </c>
      <c r="G23">
        <f>(B23 - 'Model params'!$D$3) / ('Model params'!$D$4 / 2)</f>
        <v>0</v>
      </c>
      <c r="H23">
        <f>(E23 - 'Model params'!$F$3) / ('Model params'!$F$4 / 2)</f>
        <v>-1</v>
      </c>
      <c r="I23">
        <f xml:space="preserve"> a_c + a_p * G23 + a_v * F23 + a_T * H23 + a_pv * G23 * F23 + a_pT * G23 * H23 + a_vT * F23 * H23 + a_p^2 * G23^2 + a_v^2 * F23^2 + a_T^2 * H23^2</f>
        <v>7.9094484152170443E-3</v>
      </c>
    </row>
    <row r="24" spans="1:9" x14ac:dyDescent="0.3">
      <c r="A24">
        <v>889.47368421052624</v>
      </c>
      <c r="B24">
        <v>80</v>
      </c>
      <c r="C24">
        <f t="shared" si="0"/>
        <v>16</v>
      </c>
      <c r="D24">
        <v>23</v>
      </c>
      <c r="E24">
        <v>27</v>
      </c>
      <c r="F24">
        <f>(A24 - 'Model params'!$B$3) / ('Model params'!$B$4 / 2)</f>
        <v>-0.48070175438596502</v>
      </c>
      <c r="G24">
        <f>(B24 - 'Model params'!$D$3) / ('Model params'!$D$4 / 2)</f>
        <v>0</v>
      </c>
      <c r="H24">
        <f>(E24 - 'Model params'!$F$3) / ('Model params'!$F$4 / 2)</f>
        <v>-1</v>
      </c>
      <c r="I24">
        <f xml:space="preserve"> a_c + a_p * G24 + a_v * F24 + a_T * H24 + a_pv * G24 * F24 + a_pT * G24 * H24 + a_vT * F24 * H24 + a_p^2 * G24^2 + a_v^2 * F24^2 + a_T^2 * H24^2</f>
        <v>7.5637345701695001E-3</v>
      </c>
    </row>
    <row r="25" spans="1:9" x14ac:dyDescent="0.3">
      <c r="A25">
        <v>968.42105263157896</v>
      </c>
      <c r="B25">
        <v>80</v>
      </c>
      <c r="C25">
        <f t="shared" si="0"/>
        <v>16</v>
      </c>
      <c r="D25">
        <v>24</v>
      </c>
      <c r="E25">
        <v>27</v>
      </c>
      <c r="F25">
        <f>(A25 - 'Model params'!$B$3) / ('Model params'!$B$4 / 2)</f>
        <v>-0.37543859649122807</v>
      </c>
      <c r="G25">
        <f>(B25 - 'Model params'!$D$3) / ('Model params'!$D$4 / 2)</f>
        <v>0</v>
      </c>
      <c r="H25">
        <f>(E25 - 'Model params'!$F$3) / ('Model params'!$F$4 / 2)</f>
        <v>-1</v>
      </c>
      <c r="I25">
        <f xml:space="preserve"> a_c + a_p * G25 + a_v * F25 + a_T * H25 + a_pv * G25 * F25 + a_pT * G25 * H25 + a_vT * F25 * H25 + a_p^2 * G25^2 + a_v^2 * F25^2 + a_T^2 * H25^2</f>
        <v>7.2192785700622335E-3</v>
      </c>
    </row>
    <row r="26" spans="1:9" x14ac:dyDescent="0.3">
      <c r="A26">
        <v>1047.3684210526319</v>
      </c>
      <c r="B26">
        <v>80</v>
      </c>
      <c r="C26">
        <f t="shared" si="0"/>
        <v>16</v>
      </c>
      <c r="D26">
        <v>25</v>
      </c>
      <c r="E26">
        <v>27</v>
      </c>
      <c r="F26">
        <f>(A26 - 'Model params'!$B$3) / ('Model params'!$B$4 / 2)</f>
        <v>-0.27017543859649079</v>
      </c>
      <c r="G26">
        <f>(B26 - 'Model params'!$D$3) / ('Model params'!$D$4 / 2)</f>
        <v>0</v>
      </c>
      <c r="H26">
        <f>(E26 - 'Model params'!$F$3) / ('Model params'!$F$4 / 2)</f>
        <v>-1</v>
      </c>
      <c r="I26">
        <f xml:space="preserve"> a_c + a_p * G26 + a_v * F26 + a_T * H26 + a_pv * G26 * F26 + a_pT * G26 * H26 + a_vT * F26 * H26 + a_p^2 * G26^2 + a_v^2 * F26^2 + a_T^2 * H26^2</f>
        <v>6.8760804148952472E-3</v>
      </c>
    </row>
    <row r="27" spans="1:9" x14ac:dyDescent="0.3">
      <c r="A27">
        <v>1126.3157894736839</v>
      </c>
      <c r="B27">
        <v>80</v>
      </c>
      <c r="C27">
        <f t="shared" si="0"/>
        <v>16</v>
      </c>
      <c r="D27">
        <v>26</v>
      </c>
      <c r="E27">
        <v>27</v>
      </c>
      <c r="F27">
        <f>(A27 - 'Model params'!$B$3) / ('Model params'!$B$4 / 2)</f>
        <v>-0.16491228070175476</v>
      </c>
      <c r="G27">
        <f>(B27 - 'Model params'!$D$3) / ('Model params'!$D$4 / 2)</f>
        <v>0</v>
      </c>
      <c r="H27">
        <f>(E27 - 'Model params'!$F$3) / ('Model params'!$F$4 / 2)</f>
        <v>-1</v>
      </c>
      <c r="I27">
        <f xml:space="preserve"> a_c + a_p * G27 + a_v * F27 + a_T * H27 + a_pv * G27 * F27 + a_pT * G27 * H27 + a_vT * F27 * H27 + a_p^2 * G27^2 + a_v^2 * F27^2 + a_T^2 * H27^2</f>
        <v>6.5341401046685463E-3</v>
      </c>
    </row>
    <row r="28" spans="1:9" x14ac:dyDescent="0.3">
      <c r="A28">
        <v>1205.2631578947371</v>
      </c>
      <c r="B28">
        <v>80</v>
      </c>
      <c r="C28">
        <f t="shared" si="0"/>
        <v>16</v>
      </c>
      <c r="D28">
        <v>27</v>
      </c>
      <c r="E28">
        <v>27</v>
      </c>
      <c r="F28">
        <f>(A28 - 'Model params'!$B$3) / ('Model params'!$B$4 / 2)</f>
        <v>-5.9649122807017195E-2</v>
      </c>
      <c r="G28">
        <f>(B28 - 'Model params'!$D$3) / ('Model params'!$D$4 / 2)</f>
        <v>0</v>
      </c>
      <c r="H28">
        <f>(E28 - 'Model params'!$F$3) / ('Model params'!$F$4 / 2)</f>
        <v>-1</v>
      </c>
      <c r="I28">
        <f xml:space="preserve"> a_c + a_p * G28 + a_v * F28 + a_T * H28 + a_pv * G28 * F28 + a_pT * G28 * H28 + a_vT * F28 * H28 + a_p^2 * G28^2 + a_v^2 * F28^2 + a_T^2 * H28^2</f>
        <v>6.1934576393821179E-3</v>
      </c>
    </row>
    <row r="29" spans="1:9" x14ac:dyDescent="0.3">
      <c r="A29">
        <v>1284.2105263157889</v>
      </c>
      <c r="B29">
        <v>80</v>
      </c>
      <c r="C29">
        <f t="shared" si="0"/>
        <v>16</v>
      </c>
      <c r="D29">
        <v>28</v>
      </c>
      <c r="E29">
        <v>27</v>
      </c>
      <c r="F29">
        <f>(A29 - 'Model params'!$B$3) / ('Model params'!$B$4 / 2)</f>
        <v>4.5614035087718545E-2</v>
      </c>
      <c r="G29">
        <f>(B29 - 'Model params'!$D$3) / ('Model params'!$D$4 / 2)</f>
        <v>0</v>
      </c>
      <c r="H29">
        <f>(E29 - 'Model params'!$F$3) / ('Model params'!$F$4 / 2)</f>
        <v>-1</v>
      </c>
      <c r="I29">
        <f xml:space="preserve"> a_c + a_p * G29 + a_v * F29 + a_T * H29 + a_pv * G29 * F29 + a_pT * G29 * H29 + a_vT * F29 * H29 + a_p^2 * G29^2 + a_v^2 * F29^2 + a_T^2 * H29^2</f>
        <v>5.8540330190359792E-3</v>
      </c>
    </row>
    <row r="30" spans="1:9" x14ac:dyDescent="0.3">
      <c r="A30">
        <v>1363.1578947368421</v>
      </c>
      <c r="B30">
        <v>80</v>
      </c>
      <c r="C30">
        <f t="shared" si="0"/>
        <v>16</v>
      </c>
      <c r="D30">
        <v>29</v>
      </c>
      <c r="E30">
        <v>27</v>
      </c>
      <c r="F30">
        <f>(A30 - 'Model params'!$B$3) / ('Model params'!$B$4 / 2)</f>
        <v>0.15087719298245611</v>
      </c>
      <c r="G30">
        <f>(B30 - 'Model params'!$D$3) / ('Model params'!$D$4 / 2)</f>
        <v>0</v>
      </c>
      <c r="H30">
        <f>(E30 - 'Model params'!$F$3) / ('Model params'!$F$4 / 2)</f>
        <v>-1</v>
      </c>
      <c r="I30">
        <f xml:space="preserve"> a_c + a_p * G30 + a_v * F30 + a_T * H30 + a_pv * G30 * F30 + a_pT * G30 * H30 + a_vT * F30 * H30 + a_p^2 * G30^2 + a_v^2 * F30^2 + a_T^2 * H30^2</f>
        <v>5.5158662436301121E-3</v>
      </c>
    </row>
    <row r="31" spans="1:9" x14ac:dyDescent="0.3">
      <c r="A31">
        <v>1442.105263157895</v>
      </c>
      <c r="B31">
        <v>80</v>
      </c>
      <c r="C31">
        <f t="shared" si="0"/>
        <v>16</v>
      </c>
      <c r="D31">
        <v>30</v>
      </c>
      <c r="E31">
        <v>27</v>
      </c>
      <c r="F31">
        <f>(A31 - 'Model params'!$B$3) / ('Model params'!$B$4 / 2)</f>
        <v>0.25614035087719339</v>
      </c>
      <c r="G31">
        <f>(B31 - 'Model params'!$D$3) / ('Model params'!$D$4 / 2)</f>
        <v>0</v>
      </c>
      <c r="H31">
        <f>(E31 - 'Model params'!$F$3) / ('Model params'!$F$4 / 2)</f>
        <v>-1</v>
      </c>
      <c r="I31">
        <f xml:space="preserve"> a_c + a_p * G31 + a_v * F31 + a_T * H31 + a_pv * G31 * F31 + a_pT * G31 * H31 + a_vT * F31 * H31 + a_p^2 * G31^2 + a_v^2 * F31^2 + a_T^2 * H31^2</f>
        <v>5.1789573131645261E-3</v>
      </c>
    </row>
    <row r="32" spans="1:9" x14ac:dyDescent="0.3">
      <c r="A32">
        <v>1521.0526315789471</v>
      </c>
      <c r="B32">
        <v>80</v>
      </c>
      <c r="C32">
        <f t="shared" si="0"/>
        <v>16</v>
      </c>
      <c r="D32">
        <v>31</v>
      </c>
      <c r="E32">
        <v>27</v>
      </c>
      <c r="F32">
        <f>(A32 - 'Model params'!$B$3) / ('Model params'!$B$4 / 2)</f>
        <v>0.36140350877192939</v>
      </c>
      <c r="G32">
        <f>(B32 - 'Model params'!$D$3) / ('Model params'!$D$4 / 2)</f>
        <v>0</v>
      </c>
      <c r="H32">
        <f>(E32 - 'Model params'!$F$3) / ('Model params'!$F$4 / 2)</f>
        <v>-1</v>
      </c>
      <c r="I32">
        <f xml:space="preserve"> a_c + a_p * G32 + a_v * F32 + a_T * H32 + a_pv * G32 * F32 + a_pT * G32 * H32 + a_vT * F32 * H32 + a_p^2 * G32^2 + a_v^2 * F32^2 + a_T^2 * H32^2</f>
        <v>4.8433062276392229E-3</v>
      </c>
    </row>
    <row r="33" spans="1:9" x14ac:dyDescent="0.3">
      <c r="A33">
        <v>1600</v>
      </c>
      <c r="B33">
        <v>80</v>
      </c>
      <c r="C33">
        <f t="shared" si="0"/>
        <v>16</v>
      </c>
      <c r="D33">
        <v>32</v>
      </c>
      <c r="E33">
        <v>27</v>
      </c>
      <c r="F33">
        <f>(A33 - 'Model params'!$B$3) / ('Model params'!$B$4 / 2)</f>
        <v>0.46666666666666667</v>
      </c>
      <c r="G33">
        <f>(B33 - 'Model params'!$D$3) / ('Model params'!$D$4 / 2)</f>
        <v>0</v>
      </c>
      <c r="H33">
        <f>(E33 - 'Model params'!$F$3) / ('Model params'!$F$4 / 2)</f>
        <v>-1</v>
      </c>
      <c r="I33">
        <f xml:space="preserve"> a_c + a_p * G33 + a_v * F33 + a_T * H33 + a_pv * G33 * F33 + a_pT * G33 * H33 + a_vT * F33 * H33 + a_p^2 * G33^2 + a_v^2 * F33^2 + a_T^2 * H33^2</f>
        <v>4.5089129870541974E-3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45" zoomScaleNormal="145" workbookViewId="0">
      <selection activeCell="L6" sqref="L6"/>
    </sheetView>
  </sheetViews>
  <sheetFormatPr defaultRowHeight="14.4" x14ac:dyDescent="0.3"/>
  <cols>
    <col min="1" max="1" width="13.6640625" customWidth="1"/>
    <col min="2" max="2" width="12.77734375" customWidth="1"/>
    <col min="3" max="3" width="15.88671875" customWidth="1"/>
    <col min="6" max="6" width="11.44140625" customWidth="1"/>
    <col min="7" max="7" width="12.44140625" customWidth="1"/>
    <col min="9" max="9" width="1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14</v>
      </c>
      <c r="H1" s="4" t="s">
        <v>15</v>
      </c>
      <c r="I1" s="4" t="s">
        <v>32</v>
      </c>
    </row>
    <row r="2" spans="1:9" x14ac:dyDescent="0.3">
      <c r="A2">
        <v>966.66666666666663</v>
      </c>
      <c r="B2">
        <v>106.6666666666667</v>
      </c>
      <c r="C2">
        <v>21.333333333333339</v>
      </c>
      <c r="D2">
        <v>1</v>
      </c>
      <c r="E2">
        <v>27</v>
      </c>
      <c r="F2">
        <f>(A2 - 'Model params'!$B$3) / ('Model params'!$B$4 / 2)</f>
        <v>-0.37777777777777782</v>
      </c>
      <c r="G2">
        <f>(B2 - 'Model params'!$D$3) / ('Model params'!$D$4 / 2)</f>
        <v>1.333333333333335</v>
      </c>
      <c r="H2">
        <f>(E2 - 'Model params'!$F$3) / ('Model params'!$F$4 / 2)</f>
        <v>-1</v>
      </c>
      <c r="I2">
        <f xml:space="preserve"> a_c + a_p * G2 + a_v * F2 + a_T * H2 + a_pv * G2 * F2 + a_pT * G2 * H2 + a_vT * F2 * H2 + a_p^2 * G2^2 + a_v^2 * F2^2 + a_T^2 * H2^2</f>
        <v>1.4331939471326617E-2</v>
      </c>
    </row>
    <row r="3" spans="1:9" x14ac:dyDescent="0.3">
      <c r="A3">
        <v>1633.333333333333</v>
      </c>
      <c r="B3">
        <v>106.6666666666667</v>
      </c>
      <c r="C3">
        <v>21.333333333333339</v>
      </c>
      <c r="D3">
        <v>2</v>
      </c>
      <c r="E3">
        <v>27</v>
      </c>
      <c r="F3">
        <f>(A3 - 'Model params'!$B$3) / ('Model params'!$B$4 / 2)</f>
        <v>0.51111111111111074</v>
      </c>
      <c r="G3">
        <f>(B3 - 'Model params'!$D$3) / ('Model params'!$D$4 / 2)</f>
        <v>1.333333333333335</v>
      </c>
      <c r="H3">
        <f>(E3 - 'Model params'!$F$3) / ('Model params'!$F$4 / 2)</f>
        <v>-1</v>
      </c>
      <c r="I3">
        <f xml:space="preserve"> a_c + a_p * G3 + a_v * F3 + a_T * H3 + a_pv * G3 * F3 + a_pT * G3 * H3 + a_vT * F3 * H3 + a_p^2 * G3^2 + a_v^2 * F3^2 + a_T^2 * H3^2</f>
        <v>8.0138271755350841E-3</v>
      </c>
    </row>
    <row r="4" spans="1:9" x14ac:dyDescent="0.3">
      <c r="A4">
        <v>1466.666666666667</v>
      </c>
      <c r="B4">
        <v>120</v>
      </c>
      <c r="C4">
        <v>24</v>
      </c>
      <c r="D4">
        <v>3</v>
      </c>
      <c r="E4">
        <v>27</v>
      </c>
      <c r="F4">
        <f>(A4 - 'Model params'!$B$3) / ('Model params'!$B$4 / 2)</f>
        <v>0.28888888888888931</v>
      </c>
      <c r="G4">
        <f>(B4 - 'Model params'!$D$3) / ('Model params'!$D$4 / 2)</f>
        <v>2</v>
      </c>
      <c r="H4">
        <f>(E4 - 'Model params'!$F$3) / ('Model params'!$F$4 / 2)</f>
        <v>-1</v>
      </c>
      <c r="I4">
        <f xml:space="preserve"> a_c + a_p * G4 + a_v * F4 + a_T * H4 + a_pv * G4 * F4 + a_pT * G4 * H4 + a_vT * F4 * H4 + a_p^2 * G4^2 + a_v^2 * F4^2 + a_T^2 * H4^2</f>
        <v>1.1957903773539214E-2</v>
      </c>
    </row>
    <row r="5" spans="1:9" x14ac:dyDescent="0.3">
      <c r="A5">
        <v>633.33333333333326</v>
      </c>
      <c r="B5">
        <v>120</v>
      </c>
      <c r="C5">
        <v>24</v>
      </c>
      <c r="D5">
        <v>4</v>
      </c>
      <c r="E5">
        <v>27</v>
      </c>
      <c r="F5">
        <f>(A5 - 'Model params'!$B$3) / ('Model params'!$B$4 / 2)</f>
        <v>-0.8222222222222223</v>
      </c>
      <c r="G5">
        <f>(B5 - 'Model params'!$D$3) / ('Model params'!$D$4 / 2)</f>
        <v>2</v>
      </c>
      <c r="H5">
        <f>(E5 - 'Model params'!$F$3) / ('Model params'!$F$4 / 2)</f>
        <v>-1</v>
      </c>
      <c r="I5">
        <f xml:space="preserve"> a_c + a_p * G5 + a_v * F5 + a_T * H5 + a_pv * G5 * F5 + a_pT * G5 * H5 + a_vT * F5 * H5 + a_p^2 * G5^2 + a_v^2 * F5^2 + a_T^2 * H5^2</f>
        <v>2.2059648279706488E-2</v>
      </c>
    </row>
    <row r="6" spans="1:9" x14ac:dyDescent="0.3">
      <c r="A6">
        <v>1800</v>
      </c>
      <c r="B6">
        <v>120</v>
      </c>
      <c r="C6">
        <v>24</v>
      </c>
      <c r="D6">
        <v>5</v>
      </c>
      <c r="E6">
        <v>27</v>
      </c>
      <c r="F6">
        <f>(A6 - 'Model params'!$B$3) / ('Model params'!$B$4 / 2)</f>
        <v>0.73333333333333328</v>
      </c>
      <c r="G6">
        <f>(B6 - 'Model params'!$D$3) / ('Model params'!$D$4 / 2)</f>
        <v>2</v>
      </c>
      <c r="H6">
        <f>(E6 - 'Model params'!$F$3) / ('Model params'!$F$4 / 2)</f>
        <v>-1</v>
      </c>
      <c r="I6">
        <f xml:space="preserve"> a_c + a_p * G6 + a_v * F6 + a_T * H6 + a_pv * G6 * F6 + a_pT * G6 * H6 + a_vT * F6 * H6 + a_p^2 * G6^2 + a_v^2 * F6^2 + a_T^2 * H6^2</f>
        <v>7.9564476274190752E-3</v>
      </c>
    </row>
    <row r="7" spans="1:9" x14ac:dyDescent="0.3">
      <c r="A7">
        <v>1133.333333333333</v>
      </c>
      <c r="B7">
        <v>80</v>
      </c>
      <c r="C7">
        <v>16</v>
      </c>
      <c r="D7">
        <v>6</v>
      </c>
      <c r="E7">
        <v>27</v>
      </c>
      <c r="F7">
        <f>(A7 - 'Model params'!$B$3) / ('Model params'!$B$4 / 2)</f>
        <v>-0.15555555555555595</v>
      </c>
      <c r="G7">
        <f>(B7 - 'Model params'!$D$3) / ('Model params'!$D$4 / 2)</f>
        <v>0</v>
      </c>
      <c r="H7">
        <f>(E7 - 'Model params'!$F$3) / ('Model params'!$F$4 / 2)</f>
        <v>-1</v>
      </c>
      <c r="I7">
        <f xml:space="preserve"> a_c + a_p * G7 + a_v * F7 + a_T * H7 + a_pv * G7 * F7 + a_pT * G7 * H7 + a_vT * F7 * H7 + a_p^2 * G7^2 + a_v^2 * F7^2 + a_T^2 * H7^2</f>
        <v>6.5038062839097013E-3</v>
      </c>
    </row>
    <row r="8" spans="1:9" x14ac:dyDescent="0.3">
      <c r="A8">
        <v>800</v>
      </c>
      <c r="B8">
        <v>120</v>
      </c>
      <c r="C8">
        <v>24</v>
      </c>
      <c r="D8">
        <v>7</v>
      </c>
      <c r="E8">
        <v>27</v>
      </c>
      <c r="F8">
        <f>(A8 - 'Model params'!$B$3) / ('Model params'!$B$4 / 2)</f>
        <v>-0.6</v>
      </c>
      <c r="G8">
        <f>(B8 - 'Model params'!$D$3) / ('Model params'!$D$4 / 2)</f>
        <v>2</v>
      </c>
      <c r="H8">
        <f>(E8 - 'Model params'!$F$3) / ('Model params'!$F$4 / 2)</f>
        <v>-1</v>
      </c>
      <c r="I8">
        <f xml:space="preserve"> a_c + a_p * G8 + a_v * F8 + a_T * H8 + a_pv * G8 * F8 + a_pT * G8 * H8 + a_vT * F8 * H8 + a_p^2 * G8^2 + a_v^2 * F8^2 + a_T^2 * H8^2</f>
        <v>2.002808747665968E-2</v>
      </c>
    </row>
    <row r="9" spans="1:9" x14ac:dyDescent="0.3">
      <c r="A9">
        <v>1300</v>
      </c>
      <c r="B9">
        <v>93.333333333333329</v>
      </c>
      <c r="C9">
        <v>18.666666666666661</v>
      </c>
      <c r="D9">
        <v>8</v>
      </c>
      <c r="E9">
        <v>27</v>
      </c>
      <c r="F9">
        <f>(A9 - 'Model params'!$B$3) / ('Model params'!$B$4 / 2)</f>
        <v>6.6666666666666666E-2</v>
      </c>
      <c r="G9">
        <f>(B9 - 'Model params'!$D$3) / ('Model params'!$D$4 / 2)</f>
        <v>0.66666666666666641</v>
      </c>
      <c r="H9">
        <f>(E9 - 'Model params'!$F$3) / ('Model params'!$F$4 / 2)</f>
        <v>-1</v>
      </c>
      <c r="I9">
        <f xml:space="preserve"> a_c + a_p * G9 + a_v * F9 + a_T * H9 + a_pv * G9 * F9 + a_pT * G9 * H9 + a_vT * F9 * H9 + a_p^2 * G9^2 + a_v^2 * F9^2 + a_T^2 * H9^2</f>
        <v>8.4347575094175665E-3</v>
      </c>
    </row>
    <row r="10" spans="1:9" x14ac:dyDescent="0.3">
      <c r="A10">
        <v>1300</v>
      </c>
      <c r="B10">
        <v>80</v>
      </c>
      <c r="C10">
        <v>16</v>
      </c>
      <c r="D10">
        <v>9</v>
      </c>
      <c r="E10">
        <v>27</v>
      </c>
      <c r="F10">
        <f>(A10 - 'Model params'!$B$3) / ('Model params'!$B$4 / 2)</f>
        <v>6.6666666666666666E-2</v>
      </c>
      <c r="G10">
        <f>(B10 - 'Model params'!$D$3) / ('Model params'!$D$4 / 2)</f>
        <v>0</v>
      </c>
      <c r="H10">
        <f>(E10 - 'Model params'!$F$3) / ('Model params'!$F$4 / 2)</f>
        <v>-1</v>
      </c>
      <c r="I10">
        <f xml:space="preserve"> a_c + a_p * G10 + a_v * F10 + a_T * H10 + a_pv * G10 * F10 + a_pT * G10 * H10 + a_vT * F10 * H10 + a_p^2 * G10^2 + a_v^2 * F10^2 + a_T^2 * H10^2</f>
        <v>5.7862990363595785E-3</v>
      </c>
    </row>
    <row r="11" spans="1:9" x14ac:dyDescent="0.3">
      <c r="A11">
        <v>633.33333333333326</v>
      </c>
      <c r="B11">
        <v>93.333333333333329</v>
      </c>
      <c r="C11">
        <v>18.666666666666661</v>
      </c>
      <c r="D11">
        <v>10</v>
      </c>
      <c r="E11">
        <v>27</v>
      </c>
      <c r="F11">
        <f>(A11 - 'Model params'!$B$3) / ('Model params'!$B$4 / 2)</f>
        <v>-0.8222222222222223</v>
      </c>
      <c r="G11">
        <f>(B11 - 'Model params'!$D$3) / ('Model params'!$D$4 / 2)</f>
        <v>0.66666666666666641</v>
      </c>
      <c r="H11">
        <f>(E11 - 'Model params'!$F$3) / ('Model params'!$F$4 / 2)</f>
        <v>-1</v>
      </c>
      <c r="I11">
        <f xml:space="preserve"> a_c + a_p * G11 + a_v * F11 + a_T * H11 + a_pv * G11 * F11 + a_pT * G11 * H11 + a_vT * F11 * H11 + a_p^2 * G11^2 + a_v^2 * F11^2 + a_T^2 * H11^2</f>
        <v>1.3068069808760336E-2</v>
      </c>
    </row>
    <row r="12" spans="1:9" x14ac:dyDescent="0.3">
      <c r="A12">
        <v>633.33333333333326</v>
      </c>
      <c r="B12">
        <v>80</v>
      </c>
      <c r="C12">
        <v>16</v>
      </c>
      <c r="D12">
        <v>11</v>
      </c>
      <c r="E12">
        <v>27</v>
      </c>
      <c r="F12">
        <f>(A12 - 'Model params'!$B$3) / ('Model params'!$B$4 / 2)</f>
        <v>-0.8222222222222223</v>
      </c>
      <c r="G12">
        <f>(B12 - 'Model params'!$D$3) / ('Model params'!$D$4 / 2)</f>
        <v>0</v>
      </c>
      <c r="H12">
        <f>(E12 - 'Model params'!$F$3) / ('Model params'!$F$4 / 2)</f>
        <v>-1</v>
      </c>
      <c r="I12">
        <f xml:space="preserve"> a_c + a_p * G12 + a_v * F12 + a_T * H12 + a_pv * G12 * F12 + a_pT * G12 * H12 + a_vT * F12 * H12 + a_p^2 * G12^2 + a_v^2 * F12^2 + a_T^2 * H12^2</f>
        <v>8.6899637320001465E-3</v>
      </c>
    </row>
    <row r="13" spans="1:9" x14ac:dyDescent="0.3">
      <c r="A13">
        <v>966.66666666666663</v>
      </c>
      <c r="B13">
        <v>120</v>
      </c>
      <c r="C13">
        <v>24</v>
      </c>
      <c r="D13">
        <v>12</v>
      </c>
      <c r="E13">
        <v>27</v>
      </c>
      <c r="F13">
        <f>(A13 - 'Model params'!$B$3) / ('Model params'!$B$4 / 2)</f>
        <v>-0.37777777777777782</v>
      </c>
      <c r="G13">
        <f>(B13 - 'Model params'!$D$3) / ('Model params'!$D$4 / 2)</f>
        <v>2</v>
      </c>
      <c r="H13">
        <f>(E13 - 'Model params'!$F$3) / ('Model params'!$F$4 / 2)</f>
        <v>-1</v>
      </c>
      <c r="I13">
        <f xml:space="preserve"> a_c + a_p * G13 + a_v * F13 + a_T * H13 + a_pv * G13 * F13 + a_pT * G13 * H13 + a_vT * F13 * H13 + a_p^2 * G13^2 + a_v^2 * F13^2 + a_T^2 * H13^2</f>
        <v>1.8002132624519537E-2</v>
      </c>
    </row>
    <row r="14" spans="1:9" x14ac:dyDescent="0.3">
      <c r="A14">
        <v>1133.333333333333</v>
      </c>
      <c r="B14">
        <v>106.6666666666667</v>
      </c>
      <c r="C14">
        <v>21.333333333333339</v>
      </c>
      <c r="D14">
        <v>13</v>
      </c>
      <c r="E14">
        <v>27</v>
      </c>
      <c r="F14">
        <f>(A14 - 'Model params'!$B$3) / ('Model params'!$B$4 / 2)</f>
        <v>-0.15555555555555595</v>
      </c>
      <c r="G14">
        <f>(B14 - 'Model params'!$D$3) / ('Model params'!$D$4 / 2)</f>
        <v>1.333333333333335</v>
      </c>
      <c r="H14">
        <f>(E14 - 'Model params'!$F$3) / ('Model params'!$F$4 / 2)</f>
        <v>-1</v>
      </c>
      <c r="I14">
        <f xml:space="preserve"> a_c + a_p * G14 + a_v * F14 + a_T * H14 + a_pv * G14 * F14 + a_pT * G14 * H14 + a_vT * F14 * H14 + a_p^2 * G14^2 + a_v^2 * F14^2 + a_T^2 * H14^2</f>
        <v>1.2744002471018718E-2</v>
      </c>
    </row>
    <row r="15" spans="1:9" x14ac:dyDescent="0.3">
      <c r="A15">
        <v>1466.666666666667</v>
      </c>
      <c r="B15">
        <v>93.333333333333329</v>
      </c>
      <c r="C15">
        <v>18.666666666666661</v>
      </c>
      <c r="D15">
        <v>14</v>
      </c>
      <c r="E15">
        <v>27</v>
      </c>
      <c r="F15">
        <f>(A15 - 'Model params'!$B$3) / ('Model params'!$B$4 / 2)</f>
        <v>0.28888888888888931</v>
      </c>
      <c r="G15">
        <f>(B15 - 'Model params'!$D$3) / ('Model params'!$D$4 / 2)</f>
        <v>0.66666666666666641</v>
      </c>
      <c r="H15">
        <f>(E15 - 'Model params'!$F$3) / ('Model params'!$F$4 / 2)</f>
        <v>-1</v>
      </c>
      <c r="I15">
        <f xml:space="preserve"> a_c + a_p * G15 + a_v * F15 + a_T * H15 + a_pv * G15 * F15 + a_pT * G15 * H15 + a_vT * F15 * H15 + a_p^2 * G15^2 + a_v^2 * F15^2 + a_T^2 * H15^2</f>
        <v>7.2904443118485766E-3</v>
      </c>
    </row>
    <row r="16" spans="1:9" x14ac:dyDescent="0.3">
      <c r="A16">
        <v>466.66666666666657</v>
      </c>
      <c r="B16">
        <v>93.333333333333329</v>
      </c>
      <c r="C16">
        <v>18.666666666666661</v>
      </c>
      <c r="D16">
        <v>15</v>
      </c>
      <c r="E16">
        <v>27</v>
      </c>
      <c r="F16">
        <f>(A16 - 'Model params'!$B$3) / ('Model params'!$B$4 / 2)</f>
        <v>-1.0444444444444447</v>
      </c>
      <c r="G16">
        <f>(B16 - 'Model params'!$D$3) / ('Model params'!$D$4 / 2)</f>
        <v>0.66666666666666641</v>
      </c>
      <c r="H16">
        <f>(E16 - 'Model params'!$F$3) / ('Model params'!$F$4 / 2)</f>
        <v>-1</v>
      </c>
      <c r="I16">
        <f xml:space="preserve"> a_c + a_p * G16 + a_v * F16 + a_T * H16 + a_pv * G16 * F16 + a_pT * G16 * H16 + a_vT * F16 * H16 + a_p^2 * G16^2 + a_v^2 * F16^2 + a_T^2 * H16^2</f>
        <v>1.4240412760862737E-2</v>
      </c>
    </row>
    <row r="17" spans="1:9" x14ac:dyDescent="0.3">
      <c r="A17">
        <v>1633.333333333333</v>
      </c>
      <c r="B17">
        <v>120</v>
      </c>
      <c r="C17">
        <v>24</v>
      </c>
      <c r="D17">
        <v>16</v>
      </c>
      <c r="E17">
        <v>27</v>
      </c>
      <c r="F17">
        <f>(A17 - 'Model params'!$B$3) / ('Model params'!$B$4 / 2)</f>
        <v>0.51111111111111074</v>
      </c>
      <c r="G17">
        <f>(B17 - 'Model params'!$D$3) / ('Model params'!$D$4 / 2)</f>
        <v>2</v>
      </c>
      <c r="H17">
        <f>(E17 - 'Model params'!$F$3) / ('Model params'!$F$4 / 2)</f>
        <v>-1</v>
      </c>
      <c r="I17">
        <f xml:space="preserve"> a_c + a_p * G17 + a_v * F17 + a_T * H17 + a_pv * G17 * F17 + a_pT * G17 * H17 + a_vT * F17 * H17 + a_p^2 * G17^2 + a_v^2 * F17^2 + a_T^2 * H17^2</f>
        <v>9.9543727250258063E-3</v>
      </c>
    </row>
    <row r="18" spans="1:9" x14ac:dyDescent="0.3">
      <c r="A18">
        <v>466.66666666666657</v>
      </c>
      <c r="B18">
        <v>106.6666666666667</v>
      </c>
      <c r="C18">
        <v>21.333333333333339</v>
      </c>
      <c r="D18">
        <v>17</v>
      </c>
      <c r="E18">
        <v>27</v>
      </c>
      <c r="F18">
        <f>(A18 - 'Model params'!$B$3) / ('Model params'!$B$4 / 2)</f>
        <v>-1.0444444444444447</v>
      </c>
      <c r="G18">
        <f>(B18 - 'Model params'!$D$3) / ('Model params'!$D$4 / 2)</f>
        <v>1.333333333333335</v>
      </c>
      <c r="H18">
        <f>(E18 - 'Model params'!$F$3) / ('Model params'!$F$4 / 2)</f>
        <v>-1</v>
      </c>
      <c r="I18">
        <f xml:space="preserve"> a_c + a_p * G18 + a_v * F18 + a_T * H18 + a_pv * G18 * F18 + a_pT * G18 * H18 + a_vT * F18 * H18 + a_p^2 * G18^2 + a_v^2 * F18^2 + a_T^2 * H18^2</f>
        <v>1.9129386177690416E-2</v>
      </c>
    </row>
    <row r="19" spans="1:9" x14ac:dyDescent="0.3">
      <c r="A19">
        <v>1133.333333333333</v>
      </c>
      <c r="B19">
        <v>120</v>
      </c>
      <c r="C19">
        <v>24</v>
      </c>
      <c r="D19">
        <v>18</v>
      </c>
      <c r="E19">
        <v>27</v>
      </c>
      <c r="F19">
        <f>(A19 - 'Model params'!$B$3) / ('Model params'!$B$4 / 2)</f>
        <v>-0.15555555555555595</v>
      </c>
      <c r="G19">
        <f>(B19 - 'Model params'!$D$3) / ('Model params'!$D$4 / 2)</f>
        <v>2</v>
      </c>
      <c r="H19">
        <f>(E19 - 'Model params'!$F$3) / ('Model params'!$F$4 / 2)</f>
        <v>-1</v>
      </c>
      <c r="I19">
        <f xml:space="preserve"> a_c + a_p * G19 + a_v * F19 + a_T * H19 + a_pv * G19 * F19 + a_pT * G19 * H19 + a_vT * F19 * H19 + a_p^2 * G19^2 + a_v^2 * F19^2 + a_T^2 * H19^2</f>
        <v>1.5981783723286094E-2</v>
      </c>
    </row>
    <row r="20" spans="1:9" x14ac:dyDescent="0.3">
      <c r="A20">
        <v>800</v>
      </c>
      <c r="B20">
        <v>80</v>
      </c>
      <c r="C20">
        <v>16</v>
      </c>
      <c r="D20">
        <v>19</v>
      </c>
      <c r="E20">
        <v>27</v>
      </c>
      <c r="F20">
        <f>(A20 - 'Model params'!$B$3) / ('Model params'!$B$4 / 2)</f>
        <v>-0.6</v>
      </c>
      <c r="G20">
        <f>(B20 - 'Model params'!$D$3) / ('Model params'!$D$4 / 2)</f>
        <v>0</v>
      </c>
      <c r="H20">
        <f>(E20 - 'Model params'!$F$3) / ('Model params'!$F$4 / 2)</f>
        <v>-1</v>
      </c>
      <c r="I20">
        <f xml:space="preserve"> a_c + a_p * G20 + a_v * F20 + a_T * H20 + a_pv * G20 * F20 + a_pT * G20 * H20 + a_vT * F20 * H20 + a_p^2 * G20^2 + a_v^2 * F20^2 + a_T^2 * H20^2</f>
        <v>7.9556386317299835E-3</v>
      </c>
    </row>
    <row r="21" spans="1:9" x14ac:dyDescent="0.3">
      <c r="A21">
        <v>300</v>
      </c>
      <c r="B21">
        <v>80</v>
      </c>
      <c r="C21">
        <v>16</v>
      </c>
      <c r="D21">
        <v>20</v>
      </c>
      <c r="E21">
        <v>27</v>
      </c>
      <c r="F21">
        <f>(A21 - 'Model params'!$B$3) / ('Model params'!$B$4 / 2)</f>
        <v>-1.2666666666666666</v>
      </c>
      <c r="G21">
        <f>(B21 - 'Model params'!$D$3) / ('Model params'!$D$4 / 2)</f>
        <v>0</v>
      </c>
      <c r="H21">
        <f>(E21 - 'Model params'!$F$3) / ('Model params'!$F$4 / 2)</f>
        <v>-1</v>
      </c>
      <c r="I21">
        <f xml:space="preserve"> a_c + a_p * G21 + a_v * F21 + a_T * H21 + a_pv * G21 * F21 + a_pT * G21 * H21 + a_vT * F21 * H21 + a_p^2 * G21^2 + a_v^2 * F21^2 + a_T^2 * H21^2</f>
        <v>1.0175431785260512E-2</v>
      </c>
    </row>
    <row r="22" spans="1:9" x14ac:dyDescent="0.3">
      <c r="A22">
        <v>466.66666666666657</v>
      </c>
      <c r="B22">
        <v>80</v>
      </c>
      <c r="C22">
        <v>16</v>
      </c>
      <c r="D22">
        <v>21</v>
      </c>
      <c r="E22">
        <v>27</v>
      </c>
      <c r="F22">
        <f>(A22 - 'Model params'!$B$3) / ('Model params'!$B$4 / 2)</f>
        <v>-1.0444444444444447</v>
      </c>
      <c r="G22">
        <f>(B22 - 'Model params'!$D$3) / ('Model params'!$D$4 / 2)</f>
        <v>0</v>
      </c>
      <c r="H22">
        <f>(E22 - 'Model params'!$F$3) / ('Model params'!$F$4 / 2)</f>
        <v>-1</v>
      </c>
      <c r="I22">
        <f xml:space="preserve"> a_c + a_p * G22 + a_v * F22 + a_T * H22 + a_pv * G22 * F22 + a_pT * G22 * H22 + a_vT * F22 * H22 + a_p^2 * G22^2 + a_v^2 * F22^2 + a_T^2 * H22^2</f>
        <v>9.4298947831769897E-3</v>
      </c>
    </row>
    <row r="23" spans="1:9" x14ac:dyDescent="0.3">
      <c r="A23">
        <v>1300</v>
      </c>
      <c r="B23">
        <v>106.6666666666667</v>
      </c>
      <c r="C23">
        <v>21.333333333333339</v>
      </c>
      <c r="D23">
        <v>22</v>
      </c>
      <c r="E23">
        <v>27</v>
      </c>
      <c r="F23">
        <f>(A23 - 'Model params'!$B$3) / ('Model params'!$B$4 / 2)</f>
        <v>6.6666666666666666E-2</v>
      </c>
      <c r="G23">
        <f>(B23 - 'Model params'!$D$3) / ('Model params'!$D$4 / 2)</f>
        <v>1.333333333333335</v>
      </c>
      <c r="H23">
        <f>(E23 - 'Model params'!$F$3) / ('Model params'!$F$4 / 2)</f>
        <v>-1</v>
      </c>
      <c r="I23">
        <f xml:space="preserve"> a_c + a_p * G23 + a_v * F23 + a_T * H23 + a_pv * G23 * F23 + a_pT * G23 * H23 + a_vT * F23 * H23 + a_p^2 * G23^2 + a_v^2 * F23^2 + a_T^2 * H23^2</f>
        <v>1.1161671421617487E-2</v>
      </c>
    </row>
    <row r="24" spans="1:9" x14ac:dyDescent="0.3">
      <c r="A24">
        <v>1133.333333333333</v>
      </c>
      <c r="B24">
        <v>93.333333333333329</v>
      </c>
      <c r="C24">
        <v>18.666666666666661</v>
      </c>
      <c r="D24">
        <v>23</v>
      </c>
      <c r="E24">
        <v>27</v>
      </c>
      <c r="F24">
        <f>(A24 - 'Model params'!$B$3) / ('Model params'!$B$4 / 2)</f>
        <v>-0.15555555555555595</v>
      </c>
      <c r="G24">
        <f>(B24 - 'Model params'!$D$3) / ('Model params'!$D$4 / 2)</f>
        <v>0.66666666666666641</v>
      </c>
      <c r="H24">
        <f>(E24 - 'Model params'!$F$3) / ('Model params'!$F$4 / 2)</f>
        <v>-1</v>
      </c>
      <c r="I24">
        <f xml:space="preserve"> a_c + a_p * G24 + a_v * F24 + a_T * H24 + a_pv * G24 * F24 + a_pT * G24 * H24 + a_vT * F24 * H24 + a_p^2 * G24^2 + a_v^2 * F24^2 + a_T^2 * H24^2</f>
        <v>9.5846766578932419E-3</v>
      </c>
    </row>
    <row r="25" spans="1:9" x14ac:dyDescent="0.3">
      <c r="A25">
        <v>1300</v>
      </c>
      <c r="B25">
        <v>120</v>
      </c>
      <c r="C25">
        <v>24</v>
      </c>
      <c r="D25">
        <v>24</v>
      </c>
      <c r="E25">
        <v>27</v>
      </c>
      <c r="F25">
        <f>(A25 - 'Model params'!$B$3) / ('Model params'!$B$4 / 2)</f>
        <v>6.6666666666666666E-2</v>
      </c>
      <c r="G25">
        <f>(B25 - 'Model params'!$D$3) / ('Model params'!$D$4 / 2)</f>
        <v>2</v>
      </c>
      <c r="H25">
        <f>(E25 - 'Model params'!$F$3) / ('Model params'!$F$4 / 2)</f>
        <v>-1</v>
      </c>
      <c r="I25">
        <f xml:space="preserve"> a_c + a_p * G25 + a_v * F25 + a_T * H25 + a_pv * G25 * F25 + a_pT * G25 * H25 + a_vT * F25 * H25 + a_p^2 * G25^2 + a_v^2 * F25^2 + a_T^2 * H25^2</f>
        <v>1.3967040772959309E-2</v>
      </c>
    </row>
    <row r="26" spans="1:9" x14ac:dyDescent="0.3">
      <c r="A26">
        <v>800</v>
      </c>
      <c r="B26">
        <v>106.6666666666667</v>
      </c>
      <c r="C26">
        <v>21.333333333333339</v>
      </c>
      <c r="D26">
        <v>25</v>
      </c>
      <c r="E26">
        <v>27</v>
      </c>
      <c r="F26">
        <f>(A26 - 'Model params'!$B$3) / ('Model params'!$B$4 / 2)</f>
        <v>-0.6</v>
      </c>
      <c r="G26">
        <f>(B26 - 'Model params'!$D$3) / ('Model params'!$D$4 / 2)</f>
        <v>1.333333333333335</v>
      </c>
      <c r="H26">
        <f>(E26 - 'Model params'!$F$3) / ('Model params'!$F$4 / 2)</f>
        <v>-1</v>
      </c>
      <c r="I26">
        <f xml:space="preserve"> a_c + a_p * G26 + a_v * F26 + a_T * H26 + a_pv * G26 * F26 + a_pT * G26 * H26 + a_vT * F26 * H26 + a_p^2 * G26^2 + a_v^2 * F26^2 + a_T^2 * H26^2</f>
        <v>1.5925482422541205E-2</v>
      </c>
    </row>
    <row r="27" spans="1:9" x14ac:dyDescent="0.3">
      <c r="A27">
        <v>966.66666666666663</v>
      </c>
      <c r="B27">
        <v>93.333333333333329</v>
      </c>
      <c r="C27">
        <v>18.666666666666661</v>
      </c>
      <c r="D27">
        <v>26</v>
      </c>
      <c r="E27">
        <v>27</v>
      </c>
      <c r="F27">
        <f>(A27 - 'Model params'!$B$3) / ('Model params'!$B$4 / 2)</f>
        <v>-0.37777777777777782</v>
      </c>
      <c r="G27">
        <f>(B27 - 'Model params'!$D$3) / ('Model params'!$D$4 / 2)</f>
        <v>0.66666666666666641</v>
      </c>
      <c r="H27">
        <f>(E27 - 'Model params'!$F$3) / ('Model params'!$F$4 / 2)</f>
        <v>-1</v>
      </c>
      <c r="I27">
        <f xml:space="preserve"> a_c + a_p * G27 + a_v * F27 + a_T * H27 + a_pv * G27 * F27 + a_pT * G27 * H27 + a_vT * F27 * H27 + a_p^2 * G27^2 + a_v^2 * F27^2 + a_T^2 * H27^2</f>
        <v>1.0740201757275591E-2</v>
      </c>
    </row>
    <row r="28" spans="1:9" x14ac:dyDescent="0.3">
      <c r="A28">
        <v>966.66666666666663</v>
      </c>
      <c r="B28">
        <v>80</v>
      </c>
      <c r="C28">
        <v>16</v>
      </c>
      <c r="D28">
        <v>27</v>
      </c>
      <c r="E28">
        <v>27</v>
      </c>
      <c r="F28">
        <f>(A28 - 'Model params'!$B$3) / ('Model params'!$B$4 / 2)</f>
        <v>-0.37777777777777782</v>
      </c>
      <c r="G28">
        <f>(B28 - 'Model params'!$D$3) / ('Model params'!$D$4 / 2)</f>
        <v>0</v>
      </c>
      <c r="H28">
        <f>(E28 - 'Model params'!$F$3) / ('Model params'!$F$4 / 2)</f>
        <v>-1</v>
      </c>
      <c r="I28">
        <f xml:space="preserve"> a_c + a_p * G28 + a_v * F28 + a_T * H28 + a_pv * G28 * F28 + a_pT * G28 * H28 + a_vT * F28 * H28 + a_p^2 * G28^2 + a_v^2 * F28^2 + a_T^2 * H28^2</f>
        <v>7.2269194823665018E-3</v>
      </c>
    </row>
    <row r="29" spans="1:9" x14ac:dyDescent="0.3">
      <c r="A29">
        <v>300</v>
      </c>
      <c r="B29">
        <v>93.333333333333329</v>
      </c>
      <c r="C29">
        <v>18.666666666666661</v>
      </c>
      <c r="D29">
        <v>28</v>
      </c>
      <c r="E29">
        <v>27</v>
      </c>
      <c r="F29">
        <f>(A29 - 'Model params'!$B$3) / ('Model params'!$B$4 / 2)</f>
        <v>-1.2666666666666666</v>
      </c>
      <c r="G29">
        <f>(B29 - 'Model params'!$D$3) / ('Model params'!$D$4 / 2)</f>
        <v>0.66666666666666641</v>
      </c>
      <c r="H29">
        <f>(E29 - 'Model params'!$F$3) / ('Model params'!$F$4 / 2)</f>
        <v>-1</v>
      </c>
      <c r="I29">
        <f xml:space="preserve"> a_c + a_p * G29 + a_v * F29 + a_T * H29 + a_pv * G29 * F29 + a_pT * G29 * H29 + a_vT * F29 * H29 + a_p^2 * G29^2 + a_v^2 * F29^2 + a_T^2 * H29^2</f>
        <v>1.5418361663871807E-2</v>
      </c>
    </row>
    <row r="30" spans="1:9" x14ac:dyDescent="0.3">
      <c r="A30">
        <v>633.33333333333326</v>
      </c>
      <c r="B30">
        <v>106.6666666666667</v>
      </c>
      <c r="C30">
        <v>21.333333333333339</v>
      </c>
      <c r="D30">
        <v>29</v>
      </c>
      <c r="E30">
        <v>27</v>
      </c>
      <c r="F30">
        <f>(A30 - 'Model params'!$B$3) / ('Model params'!$B$4 / 2)</f>
        <v>-0.8222222222222223</v>
      </c>
      <c r="G30">
        <f>(B30 - 'Model params'!$D$3) / ('Model params'!$D$4 / 2)</f>
        <v>1.333333333333335</v>
      </c>
      <c r="H30">
        <f>(E30 - 'Model params'!$F$3) / ('Model params'!$F$4 / 2)</f>
        <v>-1</v>
      </c>
      <c r="I30">
        <f xml:space="preserve"> a_c + a_p * G30 + a_v * F30 + a_T * H30 + a_pv * G30 * F30 + a_pT * G30 * H30 + a_vT * F30 * H30 + a_p^2 * G30^2 + a_v^2 * F30^2 + a_T^2 * H30^2</f>
        <v>1.7524631324662469E-2</v>
      </c>
    </row>
    <row r="31" spans="1:9" x14ac:dyDescent="0.3">
      <c r="A31">
        <v>1466.666666666667</v>
      </c>
      <c r="B31">
        <v>106.6666666666667</v>
      </c>
      <c r="C31">
        <v>21.333333333333339</v>
      </c>
      <c r="D31">
        <v>30</v>
      </c>
      <c r="E31">
        <v>27</v>
      </c>
      <c r="F31">
        <f>(A31 - 'Model params'!$B$3) / ('Model params'!$B$4 / 2)</f>
        <v>0.28888888888888931</v>
      </c>
      <c r="G31">
        <f>(B31 - 'Model params'!$D$3) / ('Model params'!$D$4 / 2)</f>
        <v>1.333333333333335</v>
      </c>
      <c r="H31">
        <f>(E31 - 'Model params'!$F$3) / ('Model params'!$F$4 / 2)</f>
        <v>-1</v>
      </c>
      <c r="I31">
        <f xml:space="preserve"> a_c + a_p * G31 + a_v * F31 + a_T * H31 + a_pv * G31 * F31 + a_pT * G31 * H31 + a_vT * F31 * H31 + a_p^2 * G31^2 + a_v^2 * F31^2 + a_T^2 * H31^2</f>
        <v>9.584946323122942E-3</v>
      </c>
    </row>
    <row r="32" spans="1:9" x14ac:dyDescent="0.3">
      <c r="A32">
        <v>466.66666666666657</v>
      </c>
      <c r="B32">
        <v>120</v>
      </c>
      <c r="C32">
        <v>24</v>
      </c>
      <c r="D32">
        <v>31</v>
      </c>
      <c r="E32">
        <v>27</v>
      </c>
      <c r="F32">
        <f>(A32 - 'Model params'!$B$3) / ('Model params'!$B$4 / 2)</f>
        <v>-1.0444444444444447</v>
      </c>
      <c r="G32">
        <f>(B32 - 'Model params'!$D$3) / ('Model params'!$D$4 / 2)</f>
        <v>2</v>
      </c>
      <c r="H32">
        <f>(E32 - 'Model params'!$F$3) / ('Model params'!$F$4 / 2)</f>
        <v>-1</v>
      </c>
      <c r="I32">
        <f xml:space="preserve"> a_c + a_p * G32 + a_v * F32 + a_T * H32 + a_pv * G32 * F32 + a_pT * G32 * H32 + a_vT * F32 * H32 + a_p^2 * G32^2 + a_v^2 * F32^2 + a_T^2 * H32^2</f>
        <v>2.4096815033659989E-2</v>
      </c>
    </row>
    <row r="33" spans="1:9" x14ac:dyDescent="0.3">
      <c r="A33">
        <v>800</v>
      </c>
      <c r="B33">
        <v>93.333333333333329</v>
      </c>
      <c r="C33">
        <v>18.666666666666661</v>
      </c>
      <c r="D33">
        <v>32</v>
      </c>
      <c r="E33">
        <v>27</v>
      </c>
      <c r="F33">
        <f>(A33 - 'Model params'!$B$3) / ('Model params'!$B$4 / 2)</f>
        <v>-0.6</v>
      </c>
      <c r="G33">
        <f>(B33 - 'Model params'!$D$3) / ('Model params'!$D$4 / 2)</f>
        <v>0.66666666666666641</v>
      </c>
      <c r="H33">
        <f>(E33 - 'Model params'!$F$3) / ('Model params'!$F$4 / 2)</f>
        <v>-1</v>
      </c>
      <c r="I33">
        <f xml:space="preserve"> a_c + a_p * G33 + a_v * F33 + a_T * H33 + a_pv * G33 * F33 + a_pT * G33 * H33 + a_vT * F33 * H33 + a_p^2 * G33^2 + a_v^2 * F33^2 + a_T^2 * H33^2</f>
        <v>1.1901332807564622E-2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18" sqref="L18"/>
    </sheetView>
  </sheetViews>
  <sheetFormatPr defaultRowHeight="14.4" x14ac:dyDescent="0.3"/>
  <cols>
    <col min="7" max="7" width="13.6640625" customWidth="1"/>
    <col min="8" max="8" width="22.109375" customWidth="1"/>
  </cols>
  <sheetData>
    <row r="1" spans="1:8" x14ac:dyDescent="0.3">
      <c r="A1" s="2" t="s">
        <v>6</v>
      </c>
      <c r="B1">
        <v>500</v>
      </c>
      <c r="C1" s="2" t="s">
        <v>9</v>
      </c>
      <c r="D1">
        <v>60</v>
      </c>
      <c r="E1" s="2" t="s">
        <v>16</v>
      </c>
      <c r="F1">
        <v>27</v>
      </c>
      <c r="G1" s="2" t="s">
        <v>22</v>
      </c>
      <c r="H1" s="2" t="s">
        <v>23</v>
      </c>
    </row>
    <row r="2" spans="1:8" x14ac:dyDescent="0.3">
      <c r="A2" s="2" t="s">
        <v>7</v>
      </c>
      <c r="B2">
        <v>2000</v>
      </c>
      <c r="C2" s="2" t="s">
        <v>10</v>
      </c>
      <c r="D2">
        <v>100</v>
      </c>
      <c r="E2" s="2" t="s">
        <v>17</v>
      </c>
      <c r="F2">
        <v>800</v>
      </c>
      <c r="G2" s="2" t="s">
        <v>20</v>
      </c>
      <c r="H2" s="5">
        <v>2.0787859279164898E-2</v>
      </c>
    </row>
    <row r="3" spans="1:8" x14ac:dyDescent="0.3">
      <c r="A3" s="2" t="s">
        <v>8</v>
      </c>
      <c r="B3">
        <f>AVERAGE(B1:B2)</f>
        <v>1250</v>
      </c>
      <c r="C3" s="2" t="s">
        <v>12</v>
      </c>
      <c r="D3">
        <f>AVERAGE(D1:D2)</f>
        <v>80</v>
      </c>
      <c r="E3" s="2" t="s">
        <v>18</v>
      </c>
      <c r="F3">
        <f>AVERAGE(F1:F2)</f>
        <v>413.5</v>
      </c>
      <c r="G3" s="2" t="s">
        <v>21</v>
      </c>
      <c r="H3" s="5">
        <v>9.3948054282492598E-3</v>
      </c>
    </row>
    <row r="4" spans="1:8" x14ac:dyDescent="0.3">
      <c r="A4" s="2" t="s">
        <v>11</v>
      </c>
      <c r="B4">
        <f>B2-B1</f>
        <v>1500</v>
      </c>
      <c r="C4" s="2" t="s">
        <v>13</v>
      </c>
      <c r="D4">
        <f>D2-D1</f>
        <v>40</v>
      </c>
      <c r="E4" s="2" t="s">
        <v>19</v>
      </c>
      <c r="F4">
        <f>F2-F1</f>
        <v>773</v>
      </c>
      <c r="G4" s="2" t="s">
        <v>24</v>
      </c>
      <c r="H4" s="5">
        <v>-7.5339400668004396E-3</v>
      </c>
    </row>
    <row r="5" spans="1:8" x14ac:dyDescent="0.3">
      <c r="G5" s="2" t="s">
        <v>25</v>
      </c>
      <c r="H5" s="5">
        <v>1.5012264787433499E-2</v>
      </c>
    </row>
    <row r="6" spans="1:8" x14ac:dyDescent="0.3">
      <c r="G6" s="2" t="s">
        <v>26</v>
      </c>
      <c r="H6" s="5">
        <v>-2.9187803312474702E-3</v>
      </c>
    </row>
    <row r="7" spans="1:8" x14ac:dyDescent="0.3">
      <c r="G7" s="2" t="s">
        <v>27</v>
      </c>
      <c r="H7" s="5">
        <v>5.2863739426022198E-3</v>
      </c>
    </row>
    <row r="8" spans="1:8" x14ac:dyDescent="0.3">
      <c r="G8" s="2" t="s">
        <v>28</v>
      </c>
      <c r="H8" s="5">
        <v>-4.3102028086409103E-3</v>
      </c>
    </row>
    <row r="9" spans="1:8" x14ac:dyDescent="0.3">
      <c r="G9" s="2" t="s">
        <v>29</v>
      </c>
      <c r="H9" s="5">
        <v>5.9403781726260899E-4</v>
      </c>
    </row>
    <row r="10" spans="1:8" x14ac:dyDescent="0.3">
      <c r="G10" s="2" t="s">
        <v>30</v>
      </c>
      <c r="H10" s="5">
        <v>3.1229308675534201E-3</v>
      </c>
    </row>
    <row r="11" spans="1:8" x14ac:dyDescent="0.3">
      <c r="G11" s="2" t="s">
        <v>31</v>
      </c>
      <c r="H11" s="5">
        <v>7.3908583477267E-3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Cube 1</vt:lpstr>
      <vt:lpstr>Cube 2</vt:lpstr>
      <vt:lpstr>Cube 3</vt:lpstr>
      <vt:lpstr>Cube 4</vt:lpstr>
      <vt:lpstr>Cube 5</vt:lpstr>
      <vt:lpstr>Model params</vt:lpstr>
      <vt:lpstr>a_c</vt:lpstr>
      <vt:lpstr>a_p</vt:lpstr>
      <vt:lpstr>a_p_2</vt:lpstr>
      <vt:lpstr>a_pT</vt:lpstr>
      <vt:lpstr>a_pv</vt:lpstr>
      <vt:lpstr>a_T</vt:lpstr>
      <vt:lpstr>a_T_2</vt:lpstr>
      <vt:lpstr>a_v</vt:lpstr>
      <vt:lpstr>a_v_2</vt:lpstr>
      <vt:lpstr>a_vT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Masinelli, Giulio</cp:lastModifiedBy>
  <dcterms:created xsi:type="dcterms:W3CDTF">2023-10-25T16:21:21Z</dcterms:created>
  <dcterms:modified xsi:type="dcterms:W3CDTF">2023-12-18T12:32:04Z</dcterms:modified>
</cp:coreProperties>
</file>