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gillonline-my.sharepoint.com/personal/german_giunta_cargill_com/Documents/Documents/GitPersonal/GIT/"/>
    </mc:Choice>
  </mc:AlternateContent>
  <xr:revisionPtr revIDLastSave="13" documentId="13_ncr:1_{29E7B4BD-1105-D848-875A-3396B0E3DBD2}" xr6:coauthVersionLast="47" xr6:coauthVersionMax="47" xr10:uidLastSave="{AA146DF4-653F-4685-A6F8-0F437F513433}"/>
  <bookViews>
    <workbookView xWindow="12900" yWindow="5535" windowWidth="38700" windowHeight="15345" activeTab="1" xr2:uid="{5485D525-2D2B-4A50-A4C7-EED8EA323EF4}"/>
  </bookViews>
  <sheets>
    <sheet name="Dolarucos" sheetId="2" r:id="rId1"/>
    <sheet name="Gastos" sheetId="3" r:id="rId2"/>
    <sheet name="Supermercad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E18" i="3"/>
  <c r="F5" i="2"/>
  <c r="G5" i="2"/>
  <c r="H5" i="2"/>
  <c r="I5" i="2"/>
  <c r="J5" i="2"/>
  <c r="K5" i="2"/>
  <c r="L5" i="2"/>
  <c r="M5" i="2"/>
  <c r="N5" i="2"/>
  <c r="O5" i="2"/>
  <c r="P5" i="2"/>
  <c r="D18" i="3"/>
  <c r="D29" i="2"/>
  <c r="D28" i="2"/>
  <c r="D27" i="2"/>
  <c r="D26" i="2"/>
  <c r="C71" i="5"/>
  <c r="D71" i="5"/>
  <c r="E71" i="5"/>
  <c r="F71" i="5"/>
  <c r="G71" i="5"/>
  <c r="H71" i="5"/>
  <c r="I71" i="5"/>
  <c r="J71" i="5"/>
  <c r="K71" i="5"/>
  <c r="L71" i="5"/>
  <c r="L73" i="5" s="1"/>
  <c r="B71" i="5"/>
  <c r="E48" i="5"/>
  <c r="D25" i="2"/>
  <c r="D24" i="2"/>
  <c r="D23" i="2"/>
  <c r="D22" i="2"/>
  <c r="K73" i="5" l="1"/>
  <c r="H73" i="5"/>
  <c r="G73" i="5"/>
  <c r="J73" i="5"/>
  <c r="F73" i="5"/>
  <c r="E73" i="5"/>
  <c r="C73" i="5"/>
  <c r="D73" i="5"/>
  <c r="I73" i="5"/>
  <c r="K20" i="3"/>
  <c r="E9" i="3" s="1"/>
  <c r="E11" i="3" s="1"/>
  <c r="E20" i="3" s="1"/>
  <c r="H21" i="2"/>
  <c r="H10" i="2"/>
  <c r="H11" i="2"/>
  <c r="H12" i="2"/>
  <c r="H13" i="2"/>
  <c r="H14" i="2"/>
  <c r="H15" i="2"/>
  <c r="H16" i="2"/>
  <c r="H17" i="2"/>
  <c r="H18" i="2"/>
  <c r="H19" i="2"/>
  <c r="H20" i="2"/>
  <c r="H9" i="2"/>
  <c r="D21" i="2"/>
  <c r="D20" i="2"/>
  <c r="D19" i="2"/>
  <c r="D18" i="2"/>
  <c r="D9" i="2"/>
  <c r="D10" i="2"/>
  <c r="D11" i="2"/>
  <c r="D12" i="2"/>
  <c r="D13" i="2"/>
  <c r="D14" i="2"/>
  <c r="D15" i="2"/>
  <c r="D17" i="2"/>
  <c r="D16" i="2"/>
  <c r="B5" i="2"/>
  <c r="C5" i="2"/>
  <c r="D5" i="2"/>
  <c r="E5" i="2"/>
  <c r="Q5" i="2"/>
  <c r="R5" i="2"/>
  <c r="S5" i="2"/>
  <c r="T5" i="2"/>
  <c r="U5" i="2"/>
  <c r="D9" i="3" l="1"/>
  <c r="D11" i="3" s="1"/>
  <c r="C9" i="3"/>
  <c r="D20" i="3" l="1"/>
  <c r="C11" i="3"/>
  <c r="C20" i="3" s="1"/>
</calcChain>
</file>

<file path=xl/sharedStrings.xml><?xml version="1.0" encoding="utf-8"?>
<sst xmlns="http://schemas.openxmlformats.org/spreadsheetml/2006/main" count="82" uniqueCount="70">
  <si>
    <t>Fecha</t>
  </si>
  <si>
    <t>Casa</t>
  </si>
  <si>
    <t>Fondo</t>
  </si>
  <si>
    <t>TOTAL</t>
  </si>
  <si>
    <t>Dolares</t>
  </si>
  <si>
    <t>Cotizacion</t>
  </si>
  <si>
    <t>Pesos</t>
  </si>
  <si>
    <t>N/A</t>
  </si>
  <si>
    <t>Compras</t>
  </si>
  <si>
    <t>Ventas</t>
  </si>
  <si>
    <t>2004neon</t>
  </si>
  <si>
    <t>Giunta90</t>
  </si>
  <si>
    <t>User</t>
  </si>
  <si>
    <t>Pass</t>
  </si>
  <si>
    <t>Valor Dólar</t>
  </si>
  <si>
    <t>Concepto</t>
  </si>
  <si>
    <t>Ingresos</t>
  </si>
  <si>
    <t>Salario Cargill</t>
  </si>
  <si>
    <t>Balcance</t>
  </si>
  <si>
    <t>Egresos</t>
  </si>
  <si>
    <t>Total Egreso</t>
  </si>
  <si>
    <t>Total Ingreso</t>
  </si>
  <si>
    <t>Aguas</t>
  </si>
  <si>
    <t>TGI</t>
  </si>
  <si>
    <t>API</t>
  </si>
  <si>
    <t>GAS</t>
  </si>
  <si>
    <t>EPE</t>
  </si>
  <si>
    <t>Gastos Centrales + Seguro</t>
  </si>
  <si>
    <t>Internet + Flow</t>
  </si>
  <si>
    <t>Alquiler</t>
  </si>
  <si>
    <t>Cuota Casa</t>
  </si>
  <si>
    <t>Patente</t>
  </si>
  <si>
    <t>Total</t>
  </si>
  <si>
    <t>VisaHome</t>
  </si>
  <si>
    <t>Extras</t>
  </si>
  <si>
    <t>MEP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</si>
  <si>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</si>
  <si>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</si>
  <si>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</si>
  <si>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</si>
  <si>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</si>
  <si>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</si>
  <si>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</si>
  <si>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</si>
  <si>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</si>
  <si>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</si>
  <si>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</si>
  <si>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Super</t>
  </si>
  <si>
    <t>PedidosYa</t>
  </si>
  <si>
    <t>Bill. StaFe</t>
  </si>
  <si>
    <t>Nafta</t>
  </si>
  <si>
    <t>Cochera Volvo</t>
  </si>
  <si>
    <t>Cochera Neon</t>
  </si>
  <si>
    <t xml:space="preserve">Seguro Neon </t>
  </si>
  <si>
    <t>Seguro Volvo</t>
  </si>
  <si>
    <t>Tarjeta Visa</t>
  </si>
  <si>
    <t>Tarjeta Amex</t>
  </si>
  <si>
    <t>Ago</t>
  </si>
  <si>
    <t>Sep</t>
  </si>
  <si>
    <t>Cerradura</t>
  </si>
  <si>
    <t>Caro - Silla Escritorio (Papa)</t>
  </si>
  <si>
    <t>Gastos en Dolares Visa</t>
  </si>
  <si>
    <t>Gastos en Dolares Amex</t>
  </si>
  <si>
    <t>Interio Caro</t>
  </si>
  <si>
    <t>Oct</t>
  </si>
  <si>
    <t>Papa deberia pagar</t>
  </si>
  <si>
    <t>Irina + Mica + Irma (Leyes)</t>
  </si>
  <si>
    <t>Streaming + Apple</t>
  </si>
  <si>
    <t>Nov</t>
  </si>
  <si>
    <t>Gastos Fijos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</si>
</sst>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44" formatCode="_-&quot;$&quot;\ * #,##0.00_-;\-&quot;$&quot;\ * #,##0.00_-;_-&quot;$&quot;\ * &quot;-&quot;??_-;_-@_-"/>
    <numFmt numFmtId="164" formatCode="_ &quot;$&quot;\ * #,##0.0_ ;_ &quot;$&quot;\ * \-#,##0.0_ ;_ &quot;$&quot;\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rgb="FF92D050"/>
      </patternFill>
    </fill>
    <fill>
      <patternFill patternType="solid">
        <fgColor theme="5" tint="0.59999389629810485"/>
        <bgColor rgb="FFB8CCE4"/>
      </patternFill>
    </fill>
    <fill>
      <patternFill patternType="solid">
        <fgColor theme="5" tint="0.59999389629810485"/>
        <bgColor rgb="FF93C47D"/>
      </patternFill>
    </fill>
    <fill>
      <patternFill patternType="solid">
        <fgColor theme="0"/>
        <bgColor rgb="FFB8CCE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44" fontId="0" fillId="0" borderId="1" xfId="0" applyNumberFormat="1" applyBorder="1"/>
    <xf numFmtId="44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44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/>
    <xf numFmtId="44" fontId="3" fillId="0" borderId="1" xfId="1" applyFont="1" applyBorder="1"/>
    <xf numFmtId="0" fontId="6" fillId="8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44" fontId="3" fillId="0" borderId="1" xfId="0" applyNumberFormat="1" applyFont="1" applyBorder="1"/>
    <xf numFmtId="0" fontId="3" fillId="6" borderId="1" xfId="0" applyFont="1" applyFill="1" applyBorder="1" applyAlignment="1">
      <alignment horizontal="center"/>
    </xf>
    <xf numFmtId="0" fontId="0" fillId="7" borderId="1" xfId="0" applyFill="1" applyBorder="1"/>
    <xf numFmtId="44" fontId="0" fillId="7" borderId="1" xfId="1" applyFont="1" applyFill="1" applyBorder="1"/>
    <xf numFmtId="0" fontId="3" fillId="3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/>
    <xf numFmtId="44" fontId="0" fillId="4" borderId="0" xfId="1" applyFont="1" applyFill="1"/>
    <xf numFmtId="164" fontId="8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4" fontId="0" fillId="7" borderId="0" xfId="1" applyFont="1" applyFill="1" applyBorder="1"/>
    <xf numFmtId="0" fontId="10" fillId="0" borderId="1" xfId="0" applyFont="1" applyBorder="1" applyAlignment="1">
      <alignment horizontal="center"/>
    </xf>
    <xf numFmtId="44" fontId="0" fillId="12" borderId="1" xfId="1" applyFont="1" applyFill="1" applyBorder="1"/>
    <xf numFmtId="44" fontId="0" fillId="11" borderId="1" xfId="1" applyFont="1" applyFill="1" applyBorder="1"/>
    <xf numFmtId="44" fontId="0" fillId="10" borderId="1" xfId="1" applyFont="1" applyFill="1" applyBorder="1"/>
    <xf numFmtId="2" fontId="0" fillId="0" borderId="0" xfId="0" applyNumberFormat="1"/>
    <xf numFmtId="10" fontId="0" fillId="0" borderId="0" xfId="2" applyNumberFormat="1" applyFont="1"/>
    <xf numFmtId="44" fontId="0" fillId="13" borderId="1" xfId="1" applyFont="1" applyFill="1" applyBorder="1"/>
    <xf numFmtId="0" fontId="0" fillId="11" borderId="3" xfId="0" applyFill="1" applyBorder="1"/>
    <xf numFmtId="0" fontId="0" fillId="10" borderId="3" xfId="0" applyFill="1" applyBorder="1"/>
    <xf numFmtId="0" fontId="0" fillId="12" borderId="3" xfId="0" applyFill="1" applyBorder="1"/>
    <xf numFmtId="0" fontId="0" fillId="13" borderId="3" xfId="0" applyFill="1" applyBorder="1"/>
    <xf numFmtId="0" fontId="0" fillId="14" borderId="0" xfId="0" applyFill="1"/>
    <xf numFmtId="44" fontId="0" fillId="14" borderId="1" xfId="1" applyFont="1" applyFill="1" applyBorder="1"/>
    <xf numFmtId="0" fontId="3" fillId="0" borderId="6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4" fontId="0" fillId="6" borderId="1" xfId="1" applyFont="1" applyFill="1" applyBorder="1"/>
    <xf numFmtId="0" fontId="2" fillId="6" borderId="1" xfId="0" applyFont="1" applyFill="1" applyBorder="1" applyAlignment="1">
      <alignment horizontal="center"/>
    </xf>
    <xf numFmtId="44" fontId="0" fillId="11" borderId="7" xfId="1" applyFont="1" applyFill="1" applyBorder="1"/>
    <xf numFmtId="0" fontId="0" fillId="15" borderId="1" xfId="0" applyFill="1" applyBorder="1"/>
    <xf numFmtId="0" fontId="7" fillId="16" borderId="1" xfId="0" applyFont="1" applyFill="1" applyBorder="1"/>
    <xf numFmtId="0" fontId="7" fillId="16" borderId="1" xfId="0" applyFont="1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64" fontId="0" fillId="19" borderId="1" xfId="0" applyNumberFormat="1" applyFill="1" applyBorder="1"/>
    <xf numFmtId="0" fontId="0" fillId="20" borderId="1" xfId="0" applyFill="1" applyBorder="1"/>
    <xf numFmtId="44" fontId="0" fillId="7" borderId="7" xfId="1" applyFont="1" applyFill="1" applyBorder="1"/>
    <xf numFmtId="0" fontId="0" fillId="0" borderId="0" xfId="0" applyAlignment="1">
      <alignment horizontal="center"/>
    </xf>
    <xf numFmtId="164" fontId="0" fillId="7" borderId="1" xfId="0" applyNumberFormat="1" applyFill="1" applyBorder="1"/>
    <xf numFmtId="164" fontId="0" fillId="21" borderId="1" xfId="0" applyNumberFormat="1" applyFill="1" applyBorder="1"/>
    <xf numFmtId="0" fontId="2" fillId="4" borderId="1" xfId="0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6" borderId="1" xfId="1" applyFont="1" applyFill="1" applyBorder="1" applyAlignment="1">
      <alignment horizontal="center"/>
    </xf>
    <xf numFmtId="44" fontId="3" fillId="0" borderId="1" xfId="1" applyFont="1" applyBorder="1" applyAlignment="1">
      <alignment horizontal="center"/>
    </xf>
    <xf numFmtId="44" fontId="0" fillId="15" borderId="1" xfId="1" applyFont="1" applyFill="1" applyBorder="1"/>
    <xf numFmtId="0" fontId="0" fillId="6" borderId="1" xfId="0" applyFill="1" applyBorder="1"/>
    <xf numFmtId="0" fontId="3" fillId="8" borderId="0" xfId="0" applyFont="1" applyFill="1" applyAlignment="1">
      <alignment horizontal="center"/>
    </xf>
    <xf numFmtId="6" fontId="0" fillId="8" borderId="0" xfId="0" applyNumberFormat="1" applyFill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9933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D3DF-CC02-47AB-854F-5AE1060A7CEB}">
  <dimension ref="A1:U39"/>
  <sheetViews>
    <sheetView workbookViewId="0">
      <selection activeCell="F3" sqref="F3"/>
    </sheetView>
  </sheetViews>
  <sheetFormatPr baseColWidth="10" defaultRowHeight="15" x14ac:dyDescent="0.25"/>
  <cols>
    <col min="2" max="3" width="12.28515625" style="60" bestFit="1" customWidth="1"/>
    <col min="4" max="4" width="14.42578125" style="60" bestFit="1" customWidth="1"/>
    <col min="5" max="10" width="13.28515625" style="60" bestFit="1" customWidth="1"/>
    <col min="11" max="13" width="12.140625" style="60" bestFit="1" customWidth="1"/>
    <col min="14" max="15" width="13.28515625" style="60" bestFit="1" customWidth="1"/>
    <col min="16" max="21" width="11.42578125" style="60"/>
  </cols>
  <sheetData>
    <row r="1" spans="1:21" ht="15.75" x14ac:dyDescent="0.25">
      <c r="A1" s="3" t="s">
        <v>0</v>
      </c>
      <c r="B1" s="12">
        <v>45021</v>
      </c>
      <c r="C1" s="12">
        <v>45049</v>
      </c>
      <c r="D1" s="12">
        <v>45092</v>
      </c>
      <c r="E1" s="12">
        <v>45146</v>
      </c>
      <c r="F1" s="12">
        <v>45474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</row>
    <row r="2" spans="1:21" x14ac:dyDescent="0.25">
      <c r="A2" s="50" t="s">
        <v>35</v>
      </c>
      <c r="B2" s="2">
        <v>7500</v>
      </c>
      <c r="C2" s="2">
        <v>8200</v>
      </c>
      <c r="D2" s="2">
        <v>9500</v>
      </c>
      <c r="E2" s="2">
        <v>12800</v>
      </c>
      <c r="F2" s="2">
        <v>22700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11" t="s">
        <v>2</v>
      </c>
      <c r="B3" s="2">
        <v>1100</v>
      </c>
      <c r="C3" s="2">
        <v>1100</v>
      </c>
      <c r="D3" s="2">
        <v>1100</v>
      </c>
      <c r="E3" s="2">
        <v>1100</v>
      </c>
      <c r="F3" s="2">
        <v>1100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</row>
    <row r="5" spans="1:21" ht="15.75" x14ac:dyDescent="0.25">
      <c r="A5" s="4" t="s">
        <v>3</v>
      </c>
      <c r="B5" s="5">
        <f t="shared" ref="B5:U5" si="0">SUM(B2:B3)</f>
        <v>8600</v>
      </c>
      <c r="C5" s="5">
        <f t="shared" si="0"/>
        <v>9300</v>
      </c>
      <c r="D5" s="5">
        <f t="shared" si="0"/>
        <v>10600</v>
      </c>
      <c r="E5" s="5">
        <f t="shared" si="0"/>
        <v>13900</v>
      </c>
      <c r="F5" s="5">
        <f t="shared" si="0"/>
        <v>23800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</row>
    <row r="7" spans="1:21" ht="18.75" x14ac:dyDescent="0.3">
      <c r="A7" s="72" t="s">
        <v>8</v>
      </c>
      <c r="B7" s="72"/>
      <c r="C7" s="72"/>
      <c r="D7" s="72"/>
      <c r="E7" s="73" t="s">
        <v>9</v>
      </c>
      <c r="F7" s="73"/>
      <c r="G7" s="73"/>
      <c r="H7" s="73"/>
    </row>
    <row r="8" spans="1:21" ht="15.75" x14ac:dyDescent="0.25">
      <c r="A8" s="6" t="s">
        <v>0</v>
      </c>
      <c r="B8" s="6" t="s">
        <v>4</v>
      </c>
      <c r="C8" s="6" t="s">
        <v>5</v>
      </c>
      <c r="D8" s="6" t="s">
        <v>6</v>
      </c>
      <c r="E8" s="6" t="s">
        <v>0</v>
      </c>
      <c r="F8" s="6" t="s">
        <v>4</v>
      </c>
      <c r="G8" s="6" t="s">
        <v>5</v>
      </c>
      <c r="H8" s="6" t="s">
        <v>6</v>
      </c>
    </row>
    <row r="9" spans="1:21" x14ac:dyDescent="0.25">
      <c r="A9" s="7" t="s">
        <v>7</v>
      </c>
      <c r="B9" s="65">
        <v>1300</v>
      </c>
      <c r="C9" s="65">
        <v>204</v>
      </c>
      <c r="D9" s="65">
        <f t="shared" ref="D9:D15" si="1">B9*C9</f>
        <v>265200</v>
      </c>
      <c r="E9" s="10">
        <v>44820</v>
      </c>
      <c r="F9" s="65">
        <v>400</v>
      </c>
      <c r="G9" s="65">
        <v>280</v>
      </c>
      <c r="H9" s="65">
        <f t="shared" ref="H9:H21" si="2">F9*G9</f>
        <v>112000</v>
      </c>
    </row>
    <row r="10" spans="1:21" x14ac:dyDescent="0.25">
      <c r="A10" s="7" t="s">
        <v>7</v>
      </c>
      <c r="B10" s="65">
        <v>1000</v>
      </c>
      <c r="C10" s="65">
        <v>204</v>
      </c>
      <c r="D10" s="65">
        <f t="shared" si="1"/>
        <v>204000</v>
      </c>
      <c r="E10" s="10">
        <v>44826</v>
      </c>
      <c r="F10" s="65">
        <v>1200</v>
      </c>
      <c r="G10" s="65">
        <v>290</v>
      </c>
      <c r="H10" s="65">
        <f t="shared" si="2"/>
        <v>348000</v>
      </c>
    </row>
    <row r="11" spans="1:21" x14ac:dyDescent="0.25">
      <c r="A11" s="7" t="s">
        <v>7</v>
      </c>
      <c r="B11" s="65">
        <v>300</v>
      </c>
      <c r="C11" s="65">
        <v>157</v>
      </c>
      <c r="D11" s="65">
        <f t="shared" si="1"/>
        <v>47100</v>
      </c>
      <c r="E11" s="7"/>
      <c r="F11" s="65"/>
      <c r="G11" s="65"/>
      <c r="H11" s="65">
        <f t="shared" si="2"/>
        <v>0</v>
      </c>
    </row>
    <row r="12" spans="1:21" x14ac:dyDescent="0.25">
      <c r="A12" s="7" t="s">
        <v>7</v>
      </c>
      <c r="B12" s="65">
        <v>200</v>
      </c>
      <c r="C12" s="65">
        <v>176</v>
      </c>
      <c r="D12" s="65">
        <f t="shared" si="1"/>
        <v>35200</v>
      </c>
      <c r="E12" s="7"/>
      <c r="F12" s="65"/>
      <c r="G12" s="65"/>
      <c r="H12" s="65">
        <f t="shared" si="2"/>
        <v>0</v>
      </c>
    </row>
    <row r="13" spans="1:21" x14ac:dyDescent="0.25">
      <c r="A13" s="7" t="s">
        <v>7</v>
      </c>
      <c r="B13" s="65">
        <v>200</v>
      </c>
      <c r="C13" s="65">
        <v>201</v>
      </c>
      <c r="D13" s="65">
        <f t="shared" si="1"/>
        <v>40200</v>
      </c>
      <c r="E13" s="7"/>
      <c r="F13" s="65"/>
      <c r="G13" s="65"/>
      <c r="H13" s="65">
        <f t="shared" si="2"/>
        <v>0</v>
      </c>
    </row>
    <row r="14" spans="1:21" x14ac:dyDescent="0.25">
      <c r="A14" s="7" t="s">
        <v>7</v>
      </c>
      <c r="B14" s="65">
        <v>200</v>
      </c>
      <c r="C14" s="65">
        <v>175</v>
      </c>
      <c r="D14" s="65">
        <f t="shared" si="1"/>
        <v>35000</v>
      </c>
      <c r="E14" s="7"/>
      <c r="F14" s="65"/>
      <c r="G14" s="65"/>
      <c r="H14" s="65">
        <f t="shared" si="2"/>
        <v>0</v>
      </c>
    </row>
    <row r="15" spans="1:21" x14ac:dyDescent="0.25">
      <c r="A15" s="7" t="s">
        <v>7</v>
      </c>
      <c r="B15" s="65">
        <v>100</v>
      </c>
      <c r="C15" s="65">
        <v>200</v>
      </c>
      <c r="D15" s="65">
        <f t="shared" si="1"/>
        <v>20000</v>
      </c>
      <c r="E15" s="7"/>
      <c r="F15" s="65"/>
      <c r="G15" s="65"/>
      <c r="H15" s="65">
        <f t="shared" si="2"/>
        <v>0</v>
      </c>
    </row>
    <row r="16" spans="1:21" x14ac:dyDescent="0.25">
      <c r="A16" s="10">
        <v>44652</v>
      </c>
      <c r="B16" s="65">
        <v>300</v>
      </c>
      <c r="C16" s="65">
        <v>202</v>
      </c>
      <c r="D16" s="65">
        <f t="shared" ref="D16:D29" si="3">B16*C16</f>
        <v>60600</v>
      </c>
      <c r="E16" s="10"/>
      <c r="F16" s="65"/>
      <c r="G16" s="65"/>
      <c r="H16" s="65">
        <f t="shared" si="2"/>
        <v>0</v>
      </c>
    </row>
    <row r="17" spans="1:8" x14ac:dyDescent="0.25">
      <c r="A17" s="10">
        <v>44678</v>
      </c>
      <c r="B17" s="65">
        <v>600</v>
      </c>
      <c r="C17" s="65">
        <v>214</v>
      </c>
      <c r="D17" s="65">
        <f t="shared" si="3"/>
        <v>128400</v>
      </c>
      <c r="E17" s="10"/>
      <c r="F17" s="65"/>
      <c r="G17" s="65"/>
      <c r="H17" s="65">
        <f t="shared" si="2"/>
        <v>0</v>
      </c>
    </row>
    <row r="18" spans="1:8" x14ac:dyDescent="0.25">
      <c r="A18" s="10">
        <v>44714</v>
      </c>
      <c r="B18" s="65">
        <v>600</v>
      </c>
      <c r="C18" s="65">
        <v>208</v>
      </c>
      <c r="D18" s="65">
        <f t="shared" si="3"/>
        <v>124800</v>
      </c>
      <c r="E18" s="10"/>
      <c r="F18" s="65"/>
      <c r="G18" s="65"/>
      <c r="H18" s="65">
        <f t="shared" si="2"/>
        <v>0</v>
      </c>
    </row>
    <row r="19" spans="1:8" x14ac:dyDescent="0.25">
      <c r="A19" s="10">
        <v>44747</v>
      </c>
      <c r="B19" s="65">
        <v>1600</v>
      </c>
      <c r="C19" s="65">
        <v>265</v>
      </c>
      <c r="D19" s="65">
        <f t="shared" si="3"/>
        <v>424000</v>
      </c>
      <c r="E19" s="10"/>
      <c r="F19" s="65"/>
      <c r="G19" s="65"/>
      <c r="H19" s="65">
        <f t="shared" si="2"/>
        <v>0</v>
      </c>
    </row>
    <row r="20" spans="1:8" x14ac:dyDescent="0.25">
      <c r="A20" s="10">
        <v>44774</v>
      </c>
      <c r="B20" s="65">
        <v>4900</v>
      </c>
      <c r="C20" s="65">
        <v>295</v>
      </c>
      <c r="D20" s="65">
        <f t="shared" si="3"/>
        <v>1445500</v>
      </c>
      <c r="E20" s="10"/>
      <c r="F20" s="65"/>
      <c r="G20" s="65"/>
      <c r="H20" s="65">
        <f t="shared" si="2"/>
        <v>0</v>
      </c>
    </row>
    <row r="21" spans="1:8" x14ac:dyDescent="0.25">
      <c r="A21" s="10">
        <v>44809</v>
      </c>
      <c r="B21" s="65">
        <v>700</v>
      </c>
      <c r="C21" s="65">
        <v>290</v>
      </c>
      <c r="D21" s="65">
        <f t="shared" si="3"/>
        <v>203000</v>
      </c>
      <c r="E21" s="10"/>
      <c r="F21" s="65"/>
      <c r="G21" s="65"/>
      <c r="H21" s="65">
        <f t="shared" si="2"/>
        <v>0</v>
      </c>
    </row>
    <row r="22" spans="1:8" x14ac:dyDescent="0.25">
      <c r="A22" s="10">
        <v>44958</v>
      </c>
      <c r="B22" s="65">
        <v>800</v>
      </c>
      <c r="C22" s="65">
        <v>382</v>
      </c>
      <c r="D22" s="65">
        <f t="shared" si="3"/>
        <v>305600</v>
      </c>
      <c r="E22" s="10"/>
      <c r="F22" s="65"/>
      <c r="G22" s="65"/>
      <c r="H22" s="65"/>
    </row>
    <row r="23" spans="1:8" x14ac:dyDescent="0.25">
      <c r="A23" s="48">
        <v>45021</v>
      </c>
      <c r="B23" s="66">
        <v>500</v>
      </c>
      <c r="C23" s="66">
        <v>396</v>
      </c>
      <c r="D23" s="66">
        <f t="shared" si="3"/>
        <v>198000</v>
      </c>
      <c r="E23" s="10"/>
      <c r="F23" s="65"/>
      <c r="G23" s="65"/>
      <c r="H23" s="65"/>
    </row>
    <row r="24" spans="1:8" x14ac:dyDescent="0.25">
      <c r="A24" s="48">
        <v>45049</v>
      </c>
      <c r="B24" s="66">
        <v>300</v>
      </c>
      <c r="C24" s="66">
        <v>480</v>
      </c>
      <c r="D24" s="66">
        <f t="shared" si="3"/>
        <v>144000</v>
      </c>
      <c r="E24" s="10"/>
      <c r="F24" s="65"/>
      <c r="G24" s="65"/>
      <c r="H24" s="65"/>
    </row>
    <row r="25" spans="1:8" x14ac:dyDescent="0.25">
      <c r="A25" s="48">
        <v>45049</v>
      </c>
      <c r="B25" s="66">
        <v>400</v>
      </c>
      <c r="C25" s="66">
        <v>450</v>
      </c>
      <c r="D25" s="66">
        <f t="shared" si="3"/>
        <v>180000</v>
      </c>
      <c r="E25" s="10"/>
      <c r="F25" s="65"/>
      <c r="G25" s="65"/>
      <c r="H25" s="65"/>
    </row>
    <row r="26" spans="1:8" x14ac:dyDescent="0.25">
      <c r="A26" s="48">
        <v>45093</v>
      </c>
      <c r="B26" s="66">
        <v>300</v>
      </c>
      <c r="C26" s="66">
        <v>485</v>
      </c>
      <c r="D26" s="66">
        <f t="shared" si="3"/>
        <v>145500</v>
      </c>
      <c r="E26" s="10"/>
      <c r="F26" s="65"/>
      <c r="G26" s="65"/>
      <c r="H26" s="65"/>
    </row>
    <row r="27" spans="1:8" x14ac:dyDescent="0.25">
      <c r="A27" s="48">
        <v>45110</v>
      </c>
      <c r="B27" s="66">
        <v>1000</v>
      </c>
      <c r="C27" s="66">
        <v>487</v>
      </c>
      <c r="D27" s="66">
        <f t="shared" si="3"/>
        <v>487000</v>
      </c>
      <c r="E27" s="10"/>
      <c r="F27" s="7"/>
      <c r="G27" s="65"/>
      <c r="H27" s="65"/>
    </row>
    <row r="28" spans="1:8" x14ac:dyDescent="0.25">
      <c r="A28" s="48">
        <v>45126</v>
      </c>
      <c r="B28" s="66">
        <v>300</v>
      </c>
      <c r="C28" s="66">
        <v>503</v>
      </c>
      <c r="D28" s="66">
        <f t="shared" si="3"/>
        <v>150900</v>
      </c>
      <c r="E28" s="10"/>
      <c r="F28" s="7"/>
      <c r="G28" s="65"/>
      <c r="H28" s="65"/>
    </row>
    <row r="29" spans="1:8" x14ac:dyDescent="0.25">
      <c r="A29" s="48">
        <v>45139</v>
      </c>
      <c r="B29" s="66">
        <v>3000</v>
      </c>
      <c r="C29" s="66">
        <v>525</v>
      </c>
      <c r="D29" s="66">
        <f t="shared" si="3"/>
        <v>1575000</v>
      </c>
      <c r="E29" s="10"/>
      <c r="F29" s="7"/>
      <c r="G29" s="65"/>
      <c r="H29" s="65"/>
    </row>
    <row r="30" spans="1:8" x14ac:dyDescent="0.25">
      <c r="A30" s="10"/>
      <c r="B30" s="65"/>
      <c r="C30" s="65"/>
      <c r="D30" s="65"/>
      <c r="E30" s="10"/>
      <c r="F30" s="7"/>
      <c r="G30" s="65"/>
      <c r="H30" s="65"/>
    </row>
    <row r="31" spans="1:8" x14ac:dyDescent="0.25">
      <c r="A31" s="10"/>
      <c r="B31" s="7"/>
      <c r="C31" s="65"/>
      <c r="D31" s="65"/>
      <c r="E31" s="10"/>
      <c r="F31" s="7"/>
      <c r="G31" s="65"/>
      <c r="H31" s="65"/>
    </row>
    <row r="32" spans="1:8" x14ac:dyDescent="0.25">
      <c r="A32" s="10"/>
      <c r="B32" s="7"/>
      <c r="C32" s="7"/>
      <c r="D32" s="7"/>
      <c r="E32" s="10"/>
      <c r="F32" s="7"/>
      <c r="G32" s="7"/>
      <c r="H32" s="7"/>
    </row>
    <row r="33" spans="1:8" x14ac:dyDescent="0.25">
      <c r="A33" s="10"/>
      <c r="B33" s="7"/>
      <c r="C33" s="7"/>
      <c r="D33" s="7"/>
      <c r="E33" s="10"/>
      <c r="F33" s="7"/>
      <c r="G33" s="7"/>
      <c r="H33" s="7"/>
    </row>
    <row r="34" spans="1:8" x14ac:dyDescent="0.25">
      <c r="A34" s="8"/>
      <c r="B34" s="7"/>
      <c r="C34" s="7"/>
      <c r="D34" s="7"/>
      <c r="E34" s="7"/>
      <c r="F34" s="7"/>
      <c r="G34" s="7"/>
      <c r="H34" s="7"/>
    </row>
    <row r="35" spans="1:8" x14ac:dyDescent="0.25">
      <c r="A35" s="8"/>
      <c r="B35" s="7"/>
      <c r="C35" s="7"/>
      <c r="D35" s="7"/>
      <c r="E35" s="7"/>
      <c r="F35" s="7"/>
      <c r="G35" s="7"/>
      <c r="H35" s="7"/>
    </row>
    <row r="36" spans="1:8" x14ac:dyDescent="0.25">
      <c r="A36" s="8"/>
      <c r="B36" s="7"/>
      <c r="C36" s="7"/>
      <c r="D36" s="7"/>
      <c r="E36" s="7"/>
      <c r="F36" s="7"/>
      <c r="G36" s="7"/>
      <c r="H36" s="7"/>
    </row>
    <row r="37" spans="1:8" x14ac:dyDescent="0.25">
      <c r="A37" s="8"/>
      <c r="B37" s="7"/>
      <c r="C37" s="7"/>
      <c r="D37" s="7"/>
      <c r="E37" s="7"/>
      <c r="F37" s="7"/>
      <c r="G37" s="7"/>
      <c r="H37" s="7"/>
    </row>
    <row r="38" spans="1:8" x14ac:dyDescent="0.25">
      <c r="A38" s="8"/>
      <c r="B38" s="7"/>
      <c r="C38" s="7"/>
      <c r="D38" s="7"/>
      <c r="E38" s="7"/>
      <c r="F38" s="7"/>
      <c r="G38" s="7"/>
      <c r="H38" s="7"/>
    </row>
    <row r="39" spans="1:8" x14ac:dyDescent="0.25">
      <c r="A39" s="8"/>
      <c r="B39" s="7"/>
      <c r="C39" s="7"/>
      <c r="D39" s="7"/>
      <c r="E39" s="7"/>
      <c r="F39" s="7"/>
      <c r="G39" s="7"/>
      <c r="H39" s="7"/>
    </row>
  </sheetData>
  <mergeCells count="2">
    <mergeCell ref="A7:D7"/>
    <mergeCell ref="E7:H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5836-2135-4214-93F5-67894B2BF899}">
  <dimension ref="A1:O32"/>
  <sheetViews>
    <sheetView tabSelected="1" workbookViewId="0">
      <selection activeCell="O16" sqref="O16"/>
    </sheetView>
  </sheetViews>
  <sheetFormatPr baseColWidth="10" defaultRowHeight="15.75" x14ac:dyDescent="0.25"/>
  <cols>
    <col min="1" max="1" width="20.7109375" style="13" customWidth="1"/>
    <col min="2" max="2" width="35.85546875" customWidth="1"/>
    <col min="3" max="3" width="16.28515625" bestFit="1" customWidth="1"/>
    <col min="4" max="4" width="14.42578125" bestFit="1" customWidth="1"/>
    <col min="5" max="5" width="14.42578125" customWidth="1"/>
    <col min="6" max="6" width="14.42578125" bestFit="1" customWidth="1"/>
    <col min="7" max="7" width="2.7109375" customWidth="1"/>
    <col min="8" max="8" width="3" customWidth="1"/>
    <col min="9" max="9" width="1.85546875" customWidth="1"/>
    <col min="10" max="10" width="24.42578125" bestFit="1" customWidth="1"/>
    <col min="11" max="11" width="13" bestFit="1" customWidth="1"/>
    <col min="12" max="12" width="2" customWidth="1"/>
  </cols>
  <sheetData>
    <row r="1" spans="1:15" x14ac:dyDescent="0.25">
      <c r="A1" s="32"/>
      <c r="B1" s="32" t="s">
        <v>15</v>
      </c>
      <c r="C1" s="32" t="s">
        <v>57</v>
      </c>
      <c r="D1" s="32" t="s">
        <v>58</v>
      </c>
      <c r="E1" s="32" t="s">
        <v>64</v>
      </c>
      <c r="F1" s="32" t="s">
        <v>68</v>
      </c>
      <c r="J1" s="74" t="s">
        <v>1</v>
      </c>
      <c r="K1" s="75"/>
      <c r="M1" s="20" t="s">
        <v>14</v>
      </c>
    </row>
    <row r="2" spans="1:15" x14ac:dyDescent="0.25">
      <c r="A2" s="6" t="s">
        <v>19</v>
      </c>
      <c r="B2" s="8" t="s">
        <v>55</v>
      </c>
      <c r="C2" s="9">
        <v>123500</v>
      </c>
      <c r="D2" s="9"/>
      <c r="E2" s="9"/>
      <c r="F2" s="9"/>
      <c r="J2" s="53" t="s">
        <v>22</v>
      </c>
      <c r="K2" s="61">
        <v>1400</v>
      </c>
      <c r="M2" s="21">
        <v>1500</v>
      </c>
    </row>
    <row r="3" spans="1:15" x14ac:dyDescent="0.25">
      <c r="A3" s="6"/>
      <c r="B3" s="14" t="s">
        <v>56</v>
      </c>
      <c r="C3" s="9"/>
      <c r="D3" s="9"/>
      <c r="E3" s="9"/>
      <c r="F3" s="9"/>
      <c r="J3" s="53" t="s">
        <v>23</v>
      </c>
      <c r="K3" s="61">
        <v>15200</v>
      </c>
      <c r="M3" s="6" t="s">
        <v>12</v>
      </c>
      <c r="N3" s="8" t="s">
        <v>11</v>
      </c>
      <c r="O3" t="s">
        <v>33</v>
      </c>
    </row>
    <row r="4" spans="1:15" x14ac:dyDescent="0.25">
      <c r="A4" s="67">
        <v>13.85</v>
      </c>
      <c r="B4" s="58" t="s">
        <v>61</v>
      </c>
      <c r="C4" s="25"/>
      <c r="D4" s="25"/>
      <c r="E4" s="25"/>
      <c r="F4" s="25"/>
      <c r="J4" s="53" t="s">
        <v>24</v>
      </c>
      <c r="K4" s="61">
        <v>560</v>
      </c>
      <c r="M4" s="6" t="s">
        <v>13</v>
      </c>
      <c r="N4" s="8" t="s">
        <v>10</v>
      </c>
    </row>
    <row r="5" spans="1:15" x14ac:dyDescent="0.25">
      <c r="A5" s="6"/>
      <c r="B5" s="58" t="s">
        <v>62</v>
      </c>
      <c r="C5" s="25"/>
      <c r="D5" s="25"/>
      <c r="E5" s="25"/>
      <c r="F5" s="25"/>
      <c r="J5" s="53" t="s">
        <v>25</v>
      </c>
      <c r="K5" s="61">
        <v>6000</v>
      </c>
    </row>
    <row r="6" spans="1:15" x14ac:dyDescent="0.25">
      <c r="A6" s="6"/>
      <c r="B6" s="24"/>
      <c r="C6" s="25"/>
      <c r="D6" s="25"/>
      <c r="E6" s="25"/>
      <c r="F6" s="25"/>
      <c r="J6" s="53" t="s">
        <v>26</v>
      </c>
      <c r="K6" s="61">
        <v>15000</v>
      </c>
    </row>
    <row r="7" spans="1:15" x14ac:dyDescent="0.25">
      <c r="A7" s="6"/>
      <c r="B7" s="52" t="s">
        <v>60</v>
      </c>
      <c r="C7" s="68">
        <v>65002</v>
      </c>
      <c r="D7" s="25"/>
      <c r="E7" s="25"/>
      <c r="F7" s="25"/>
      <c r="G7" s="59"/>
      <c r="J7" s="53" t="s">
        <v>27</v>
      </c>
      <c r="K7" s="61">
        <v>50000</v>
      </c>
    </row>
    <row r="8" spans="1:15" x14ac:dyDescent="0.25">
      <c r="A8" s="6"/>
      <c r="B8" s="69" t="s">
        <v>63</v>
      </c>
      <c r="C8" s="49">
        <v>-23540</v>
      </c>
      <c r="D8" s="49">
        <v>-23540</v>
      </c>
      <c r="E8" s="25"/>
      <c r="F8" s="25"/>
      <c r="J8" s="54" t="s">
        <v>28</v>
      </c>
      <c r="K8" s="61">
        <v>20000</v>
      </c>
    </row>
    <row r="9" spans="1:15" x14ac:dyDescent="0.25">
      <c r="A9" s="6"/>
      <c r="B9" s="8" t="s">
        <v>69</v>
      </c>
      <c r="C9" s="25">
        <f>$K$20</f>
        <v>859982</v>
      </c>
      <c r="D9" s="25">
        <f>$K$20</f>
        <v>859982</v>
      </c>
      <c r="E9" s="25">
        <f>$K$20</f>
        <v>859982</v>
      </c>
      <c r="F9" s="25"/>
      <c r="J9" s="54" t="s">
        <v>66</v>
      </c>
      <c r="K9" s="61">
        <v>165000</v>
      </c>
    </row>
    <row r="10" spans="1:15" x14ac:dyDescent="0.25">
      <c r="A10" s="6"/>
      <c r="B10" s="24"/>
      <c r="C10" s="33"/>
      <c r="D10" s="33"/>
      <c r="E10" s="33"/>
      <c r="F10" s="33"/>
      <c r="J10" s="55"/>
      <c r="K10" s="57"/>
    </row>
    <row r="11" spans="1:15" x14ac:dyDescent="0.25">
      <c r="A11" s="18" t="s">
        <v>20</v>
      </c>
      <c r="B11" s="15"/>
      <c r="C11" s="17">
        <f t="shared" ref="C11:D11" si="0">SUM(C2:C10)</f>
        <v>1024944</v>
      </c>
      <c r="D11" s="17">
        <f t="shared" si="0"/>
        <v>836442</v>
      </c>
      <c r="E11" s="17">
        <f t="shared" ref="E11" si="1">SUM(E2:E10)</f>
        <v>859982</v>
      </c>
      <c r="F11" s="17"/>
      <c r="J11" s="56" t="s">
        <v>54</v>
      </c>
      <c r="K11" s="62">
        <v>93000</v>
      </c>
    </row>
    <row r="12" spans="1:15" x14ac:dyDescent="0.25">
      <c r="A12" s="27"/>
      <c r="B12" s="28"/>
      <c r="C12" s="29"/>
      <c r="D12" s="29"/>
      <c r="E12" s="29"/>
      <c r="F12" s="29"/>
      <c r="J12" s="56" t="s">
        <v>53</v>
      </c>
      <c r="K12" s="62">
        <v>40800</v>
      </c>
    </row>
    <row r="13" spans="1:15" x14ac:dyDescent="0.25">
      <c r="A13" s="19" t="s">
        <v>16</v>
      </c>
      <c r="B13" s="24" t="s">
        <v>17</v>
      </c>
      <c r="C13" s="25">
        <v>5948900</v>
      </c>
      <c r="D13" s="25"/>
      <c r="E13" s="25"/>
      <c r="F13" s="25"/>
      <c r="J13" s="54" t="s">
        <v>51</v>
      </c>
      <c r="K13" s="61">
        <v>52000</v>
      </c>
    </row>
    <row r="14" spans="1:15" x14ac:dyDescent="0.25">
      <c r="A14" s="6"/>
      <c r="B14" s="8" t="s">
        <v>59</v>
      </c>
      <c r="C14" s="25"/>
      <c r="D14" s="25"/>
      <c r="E14" s="25"/>
      <c r="F14" s="25"/>
      <c r="J14" s="54" t="s">
        <v>52</v>
      </c>
      <c r="K14" s="61">
        <v>54000</v>
      </c>
    </row>
    <row r="15" spans="1:15" x14ac:dyDescent="0.25">
      <c r="A15" s="6"/>
      <c r="C15" s="25"/>
      <c r="D15" s="25"/>
      <c r="E15" s="25"/>
      <c r="F15" s="25"/>
      <c r="J15" s="54" t="s">
        <v>29</v>
      </c>
      <c r="K15" s="61">
        <v>285722</v>
      </c>
    </row>
    <row r="16" spans="1:15" x14ac:dyDescent="0.25">
      <c r="A16" s="6"/>
      <c r="B16" s="24"/>
      <c r="C16" s="25"/>
      <c r="D16" s="25"/>
      <c r="E16" s="25"/>
      <c r="F16" s="25"/>
      <c r="J16" s="54" t="s">
        <v>30</v>
      </c>
      <c r="K16" s="61">
        <v>15000</v>
      </c>
    </row>
    <row r="17" spans="1:11" x14ac:dyDescent="0.25">
      <c r="A17" s="6"/>
      <c r="B17" s="24"/>
      <c r="C17" s="25"/>
      <c r="D17" s="25"/>
      <c r="E17" s="25"/>
      <c r="F17" s="25"/>
      <c r="J17" s="54" t="s">
        <v>31</v>
      </c>
      <c r="K17" s="61">
        <v>14800</v>
      </c>
    </row>
    <row r="18" spans="1:11" x14ac:dyDescent="0.25">
      <c r="A18" s="23" t="s">
        <v>21</v>
      </c>
      <c r="B18" s="15"/>
      <c r="C18" s="17">
        <f t="shared" ref="C18:D18" si="2">SUM(C13:C17)</f>
        <v>5948900</v>
      </c>
      <c r="D18" s="17">
        <f t="shared" si="2"/>
        <v>0</v>
      </c>
      <c r="E18" s="17">
        <f t="shared" ref="E18" si="3">SUM(E13:E17)</f>
        <v>0</v>
      </c>
      <c r="F18" s="17"/>
      <c r="J18" s="54" t="s">
        <v>67</v>
      </c>
      <c r="K18" s="61">
        <v>31500</v>
      </c>
    </row>
    <row r="20" spans="1:11" ht="18.75" x14ac:dyDescent="0.3">
      <c r="A20" s="26" t="s">
        <v>18</v>
      </c>
      <c r="B20" s="16"/>
      <c r="C20" s="22">
        <f t="shared" ref="C20:D20" si="4">SUM(C18-C11)</f>
        <v>4923956</v>
      </c>
      <c r="D20" s="22">
        <f t="shared" si="4"/>
        <v>-836442</v>
      </c>
      <c r="E20" s="22">
        <f t="shared" ref="E20" si="5">SUM(E18-E11)</f>
        <v>-859982</v>
      </c>
      <c r="F20" s="22"/>
      <c r="J20" s="31" t="s">
        <v>32</v>
      </c>
      <c r="K20" s="30">
        <f>SUM(K2:K18)</f>
        <v>859982</v>
      </c>
    </row>
    <row r="23" spans="1:11" x14ac:dyDescent="0.25">
      <c r="A23" s="70" t="s">
        <v>65</v>
      </c>
      <c r="B23" s="71">
        <v>300000</v>
      </c>
    </row>
    <row r="24" spans="1:11" x14ac:dyDescent="0.25">
      <c r="B24" s="60"/>
      <c r="C24" s="60"/>
      <c r="D24" s="60"/>
      <c r="E24" s="60"/>
      <c r="F24" s="60"/>
    </row>
    <row r="25" spans="1:11" x14ac:dyDescent="0.25">
      <c r="B25" s="60"/>
      <c r="C25" s="60"/>
      <c r="D25" s="60"/>
      <c r="E25" s="60"/>
      <c r="F25" s="60"/>
    </row>
    <row r="26" spans="1:11" x14ac:dyDescent="0.25">
      <c r="B26" s="60"/>
      <c r="C26" s="60"/>
      <c r="D26" s="60"/>
      <c r="E26" s="60"/>
      <c r="F26" s="60"/>
    </row>
    <row r="27" spans="1:11" x14ac:dyDescent="0.25">
      <c r="B27" s="60"/>
      <c r="C27" s="60"/>
      <c r="D27" s="60"/>
      <c r="E27" s="60"/>
      <c r="F27" s="60"/>
    </row>
    <row r="28" spans="1:11" x14ac:dyDescent="0.25">
      <c r="B28" s="60"/>
      <c r="C28" s="60"/>
      <c r="D28" s="60"/>
      <c r="E28" s="60"/>
      <c r="F28" s="60"/>
    </row>
    <row r="29" spans="1:11" x14ac:dyDescent="0.25">
      <c r="B29" s="60"/>
      <c r="C29" s="60"/>
      <c r="D29" s="60"/>
      <c r="E29" s="60"/>
      <c r="F29" s="60"/>
    </row>
    <row r="30" spans="1:11" x14ac:dyDescent="0.25">
      <c r="B30" s="60"/>
      <c r="D30" s="60"/>
      <c r="E30" s="60"/>
    </row>
    <row r="31" spans="1:11" x14ac:dyDescent="0.25">
      <c r="B31" s="60"/>
      <c r="D31" s="60"/>
      <c r="E31" s="60"/>
    </row>
    <row r="32" spans="1:11" x14ac:dyDescent="0.25">
      <c r="B32" s="60"/>
      <c r="D32" s="60"/>
      <c r="E32" s="60"/>
    </row>
  </sheetData>
  <mergeCells count="1">
    <mergeCell ref="J1:K1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CE316-E454-4FA3-B5BB-6082FC2D51C3}">
  <dimension ref="A1:Q73"/>
  <sheetViews>
    <sheetView zoomScale="110" zoomScaleNormal="110" workbookViewId="0">
      <selection activeCell="D35" sqref="D35"/>
    </sheetView>
  </sheetViews>
  <sheetFormatPr baseColWidth="10" defaultRowHeight="15" x14ac:dyDescent="0.25"/>
  <cols>
    <col min="2" max="4" width="13.7109375" bestFit="1" customWidth="1"/>
    <col min="5" max="6" width="13.140625" bestFit="1" customWidth="1"/>
  </cols>
  <sheetData>
    <row r="1" spans="1:17" ht="15.75" x14ac:dyDescent="0.25"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N1" s="47"/>
    </row>
    <row r="2" spans="1:17" x14ac:dyDescent="0.25">
      <c r="A2" s="41" t="s">
        <v>47</v>
      </c>
      <c r="B2" s="36">
        <v>21158.32</v>
      </c>
      <c r="C2" s="36">
        <v>1615.94</v>
      </c>
      <c r="D2" s="36">
        <v>6802</v>
      </c>
      <c r="E2" s="36">
        <v>10214</v>
      </c>
      <c r="F2" s="36">
        <v>10800</v>
      </c>
      <c r="G2" s="9"/>
      <c r="H2" s="9"/>
      <c r="I2" s="9"/>
      <c r="J2" s="9"/>
      <c r="K2" s="9"/>
      <c r="L2" s="9"/>
      <c r="Q2">
        <v>130602</v>
      </c>
    </row>
    <row r="3" spans="1:17" x14ac:dyDescent="0.25">
      <c r="A3" s="42" t="s">
        <v>48</v>
      </c>
      <c r="B3" s="36">
        <v>4130.45</v>
      </c>
      <c r="C3" s="36">
        <v>14722.77</v>
      </c>
      <c r="D3" s="36">
        <v>1380</v>
      </c>
      <c r="E3" s="46">
        <v>1390</v>
      </c>
      <c r="F3" s="36">
        <v>4565</v>
      </c>
      <c r="G3" s="9"/>
      <c r="H3" s="9"/>
      <c r="I3" s="9"/>
      <c r="J3" s="9"/>
      <c r="K3" s="9"/>
      <c r="L3" s="9"/>
    </row>
    <row r="4" spans="1:17" x14ac:dyDescent="0.25">
      <c r="A4" s="43" t="s">
        <v>49</v>
      </c>
      <c r="B4" s="36">
        <v>1901.09</v>
      </c>
      <c r="C4" s="36">
        <v>20281.25</v>
      </c>
      <c r="D4" s="36">
        <v>3300</v>
      </c>
      <c r="E4" s="46">
        <v>4307</v>
      </c>
      <c r="F4" s="36">
        <v>804</v>
      </c>
      <c r="G4" s="9"/>
      <c r="H4" s="9"/>
      <c r="I4" s="9"/>
      <c r="J4" s="9"/>
      <c r="K4" s="9"/>
      <c r="L4" s="9"/>
    </row>
    <row r="5" spans="1:17" x14ac:dyDescent="0.25">
      <c r="A5" s="44" t="s">
        <v>50</v>
      </c>
      <c r="B5" s="36">
        <v>5108.7</v>
      </c>
      <c r="C5" s="36">
        <v>2774.53</v>
      </c>
      <c r="D5" s="36">
        <v>583</v>
      </c>
      <c r="E5" s="46">
        <v>2464</v>
      </c>
      <c r="F5" s="36">
        <v>5403</v>
      </c>
      <c r="G5" s="9"/>
      <c r="H5" s="9"/>
      <c r="I5" s="9"/>
      <c r="J5" s="9"/>
      <c r="K5" s="9"/>
      <c r="L5" s="9"/>
    </row>
    <row r="6" spans="1:17" x14ac:dyDescent="0.25">
      <c r="A6" s="45" t="s">
        <v>34</v>
      </c>
      <c r="B6" s="36">
        <v>3650</v>
      </c>
      <c r="C6" s="36">
        <v>17000</v>
      </c>
      <c r="D6" s="36">
        <v>13278</v>
      </c>
      <c r="E6" s="46">
        <v>1340</v>
      </c>
      <c r="F6" s="36">
        <v>17128</v>
      </c>
      <c r="G6" s="9"/>
      <c r="H6" s="9"/>
      <c r="I6" s="9"/>
      <c r="J6" s="9"/>
      <c r="K6" s="9"/>
      <c r="L6" s="9"/>
    </row>
    <row r="7" spans="1:17" x14ac:dyDescent="0.25">
      <c r="B7" s="36">
        <v>2607.06</v>
      </c>
      <c r="C7" s="36">
        <v>6800</v>
      </c>
      <c r="D7" s="37">
        <v>6840</v>
      </c>
      <c r="E7" s="36">
        <v>11192</v>
      </c>
      <c r="F7" s="36">
        <v>6732</v>
      </c>
      <c r="G7" s="9"/>
      <c r="H7" s="9"/>
      <c r="I7" s="9"/>
      <c r="J7" s="9"/>
      <c r="K7" s="9"/>
      <c r="L7" s="9"/>
    </row>
    <row r="8" spans="1:17" x14ac:dyDescent="0.25">
      <c r="B8" s="36">
        <v>4529.43</v>
      </c>
      <c r="C8" s="35">
        <v>1712</v>
      </c>
      <c r="D8" s="36">
        <v>4425</v>
      </c>
      <c r="E8" s="36">
        <v>1650</v>
      </c>
      <c r="F8" s="36">
        <v>2980</v>
      </c>
      <c r="G8" s="9"/>
      <c r="H8" s="9"/>
      <c r="I8" s="9"/>
      <c r="J8" s="9"/>
      <c r="K8" s="9"/>
      <c r="L8" s="9"/>
    </row>
    <row r="9" spans="1:17" x14ac:dyDescent="0.25">
      <c r="B9" s="36">
        <v>1470.31</v>
      </c>
      <c r="C9" s="35">
        <v>3800</v>
      </c>
      <c r="D9" s="35">
        <v>12070</v>
      </c>
      <c r="E9" s="36">
        <v>3531</v>
      </c>
      <c r="F9" s="36">
        <v>516</v>
      </c>
      <c r="G9" s="9"/>
      <c r="H9" s="9"/>
      <c r="I9" s="9"/>
      <c r="J9" s="9"/>
      <c r="K9" s="9"/>
      <c r="L9" s="9"/>
    </row>
    <row r="10" spans="1:17" x14ac:dyDescent="0.25">
      <c r="B10" s="36">
        <v>8867.19</v>
      </c>
      <c r="C10" s="35">
        <v>6800</v>
      </c>
      <c r="D10" s="35">
        <v>2080</v>
      </c>
      <c r="E10" s="46">
        <v>9352</v>
      </c>
      <c r="F10" s="36">
        <v>1406</v>
      </c>
      <c r="G10" s="9"/>
      <c r="H10" s="9"/>
      <c r="I10" s="9"/>
      <c r="J10" s="9"/>
      <c r="K10" s="9"/>
      <c r="L10" s="9"/>
    </row>
    <row r="11" spans="1:17" x14ac:dyDescent="0.25">
      <c r="B11" s="36">
        <v>12000</v>
      </c>
      <c r="C11" s="35">
        <v>13251.57</v>
      </c>
      <c r="D11" s="37">
        <v>4540</v>
      </c>
      <c r="E11" s="36">
        <v>7470</v>
      </c>
      <c r="F11" s="36">
        <v>2657</v>
      </c>
      <c r="G11" s="9"/>
      <c r="H11" s="9"/>
      <c r="I11" s="9"/>
      <c r="J11" s="9"/>
      <c r="K11" s="9"/>
      <c r="L11" s="9"/>
    </row>
    <row r="12" spans="1:17" x14ac:dyDescent="0.25">
      <c r="B12" s="35">
        <v>420</v>
      </c>
      <c r="C12" s="37">
        <v>5229</v>
      </c>
      <c r="D12" s="37">
        <v>5054</v>
      </c>
      <c r="E12" s="36">
        <v>16725</v>
      </c>
      <c r="F12" s="36">
        <v>2886</v>
      </c>
      <c r="G12" s="9"/>
      <c r="H12" s="9"/>
      <c r="I12" s="9"/>
      <c r="J12" s="9"/>
      <c r="K12" s="9"/>
      <c r="L12" s="9"/>
    </row>
    <row r="13" spans="1:17" x14ac:dyDescent="0.25">
      <c r="B13" s="35">
        <v>5757</v>
      </c>
      <c r="C13" s="37">
        <v>3529</v>
      </c>
      <c r="D13" s="37">
        <v>1672</v>
      </c>
      <c r="E13" s="36">
        <v>20000</v>
      </c>
      <c r="F13" s="36">
        <v>8885</v>
      </c>
      <c r="G13" s="9"/>
      <c r="H13" s="9"/>
      <c r="I13" s="9"/>
      <c r="J13" s="9"/>
      <c r="K13" s="9"/>
      <c r="L13" s="9"/>
    </row>
    <row r="14" spans="1:17" x14ac:dyDescent="0.25">
      <c r="B14" s="35">
        <v>1543</v>
      </c>
      <c r="C14" s="37">
        <v>1909</v>
      </c>
      <c r="D14" s="37">
        <v>1842</v>
      </c>
      <c r="E14" s="35">
        <v>4200</v>
      </c>
      <c r="F14" s="36">
        <v>850</v>
      </c>
      <c r="G14" s="9"/>
      <c r="H14" s="9"/>
      <c r="I14" s="9"/>
      <c r="J14" s="9"/>
      <c r="K14" s="9"/>
      <c r="L14" s="9"/>
    </row>
    <row r="15" spans="1:17" x14ac:dyDescent="0.25">
      <c r="B15" s="35">
        <v>1284</v>
      </c>
      <c r="C15" s="37">
        <v>2469</v>
      </c>
      <c r="D15" s="37">
        <v>2729</v>
      </c>
      <c r="E15" s="35">
        <v>1620</v>
      </c>
      <c r="F15" s="36">
        <v>4777</v>
      </c>
      <c r="G15" s="9"/>
      <c r="H15" s="9"/>
      <c r="I15" s="9"/>
      <c r="J15" s="9"/>
      <c r="K15" s="9"/>
      <c r="L15" s="9"/>
    </row>
    <row r="16" spans="1:17" x14ac:dyDescent="0.25">
      <c r="B16" s="35">
        <v>2948</v>
      </c>
      <c r="C16" s="35">
        <v>3182.3</v>
      </c>
      <c r="D16" s="37">
        <v>1659</v>
      </c>
      <c r="E16" s="35">
        <v>1210</v>
      </c>
      <c r="F16" s="36">
        <v>3011</v>
      </c>
      <c r="G16" s="9"/>
      <c r="H16" s="9"/>
      <c r="I16" s="9"/>
      <c r="J16" s="9"/>
      <c r="K16" s="9"/>
      <c r="L16" s="9"/>
    </row>
    <row r="17" spans="2:12" x14ac:dyDescent="0.25">
      <c r="B17" s="35">
        <v>3200</v>
      </c>
      <c r="C17" s="35">
        <v>490</v>
      </c>
      <c r="D17" s="37">
        <v>2655</v>
      </c>
      <c r="E17" s="35">
        <v>1000</v>
      </c>
      <c r="F17" s="51">
        <v>7300</v>
      </c>
      <c r="G17" s="9"/>
      <c r="H17" s="9"/>
      <c r="I17" s="9"/>
      <c r="J17" s="9"/>
      <c r="K17" s="9"/>
      <c r="L17" s="9"/>
    </row>
    <row r="18" spans="2:12" x14ac:dyDescent="0.25">
      <c r="B18" s="37">
        <v>5199</v>
      </c>
      <c r="C18" s="35">
        <v>11660.56</v>
      </c>
      <c r="D18" s="37">
        <v>6019</v>
      </c>
      <c r="E18" s="35">
        <v>11040</v>
      </c>
      <c r="F18" s="37">
        <v>2400</v>
      </c>
      <c r="G18" s="9"/>
      <c r="H18" s="9"/>
      <c r="I18" s="9"/>
      <c r="J18" s="9"/>
      <c r="K18" s="9"/>
      <c r="L18" s="9"/>
    </row>
    <row r="19" spans="2:12" x14ac:dyDescent="0.25">
      <c r="B19" s="37">
        <v>5019</v>
      </c>
      <c r="C19" s="35">
        <v>16945.27</v>
      </c>
      <c r="D19" s="35">
        <v>3000</v>
      </c>
      <c r="E19" s="35">
        <v>320</v>
      </c>
      <c r="F19" s="37">
        <v>3154</v>
      </c>
      <c r="G19" s="9"/>
      <c r="H19" s="9"/>
      <c r="I19" s="9"/>
      <c r="J19" s="9"/>
      <c r="K19" s="9"/>
      <c r="L19" s="9"/>
    </row>
    <row r="20" spans="2:12" x14ac:dyDescent="0.25">
      <c r="B20" s="37">
        <v>1604</v>
      </c>
      <c r="C20" s="35">
        <v>630</v>
      </c>
      <c r="D20" s="35">
        <v>1200</v>
      </c>
      <c r="E20" s="35">
        <v>1071</v>
      </c>
      <c r="F20" s="37">
        <v>3054</v>
      </c>
      <c r="G20" s="9"/>
      <c r="H20" s="9"/>
      <c r="I20" s="9"/>
      <c r="J20" s="9"/>
      <c r="K20" s="9"/>
      <c r="L20" s="9"/>
    </row>
    <row r="21" spans="2:12" x14ac:dyDescent="0.25">
      <c r="B21" s="37">
        <v>3184</v>
      </c>
      <c r="C21" s="35">
        <v>1058.4000000000001</v>
      </c>
      <c r="D21" s="35">
        <v>5981</v>
      </c>
      <c r="E21" s="37">
        <v>4622</v>
      </c>
      <c r="F21" s="37">
        <v>374</v>
      </c>
      <c r="G21" s="9"/>
      <c r="H21" s="9"/>
      <c r="I21" s="9"/>
      <c r="J21" s="9"/>
      <c r="K21" s="9"/>
      <c r="L21" s="9"/>
    </row>
    <row r="22" spans="2:12" x14ac:dyDescent="0.25">
      <c r="B22" s="37">
        <v>2374</v>
      </c>
      <c r="C22" s="35">
        <v>290</v>
      </c>
      <c r="D22" s="35">
        <v>2850</v>
      </c>
      <c r="E22" s="37">
        <v>5000</v>
      </c>
      <c r="F22" s="37">
        <v>7280</v>
      </c>
      <c r="G22" s="9"/>
      <c r="H22" s="9"/>
      <c r="I22" s="9"/>
      <c r="J22" s="9"/>
      <c r="K22" s="9"/>
      <c r="L22" s="9"/>
    </row>
    <row r="23" spans="2:12" x14ac:dyDescent="0.25">
      <c r="B23" s="35">
        <v>1450</v>
      </c>
      <c r="C23" s="35">
        <v>1247.99</v>
      </c>
      <c r="D23" s="35">
        <v>2900</v>
      </c>
      <c r="E23" s="37">
        <v>2479</v>
      </c>
      <c r="F23" s="37">
        <v>5300</v>
      </c>
      <c r="G23" s="9"/>
      <c r="H23" s="9"/>
      <c r="I23" s="9"/>
      <c r="J23" s="9"/>
      <c r="K23" s="9"/>
      <c r="L23" s="9"/>
    </row>
    <row r="24" spans="2:12" x14ac:dyDescent="0.25">
      <c r="B24" s="35">
        <v>4310</v>
      </c>
      <c r="C24" s="35">
        <v>860</v>
      </c>
      <c r="D24" s="35">
        <v>1150</v>
      </c>
      <c r="E24" s="37">
        <v>2102</v>
      </c>
      <c r="F24" s="37">
        <v>5200</v>
      </c>
      <c r="G24" s="9"/>
      <c r="H24" s="9"/>
      <c r="I24" s="9"/>
      <c r="J24" s="9"/>
      <c r="K24" s="9"/>
      <c r="L24" s="9"/>
    </row>
    <row r="25" spans="2:12" x14ac:dyDescent="0.25">
      <c r="B25" s="35">
        <v>540</v>
      </c>
      <c r="C25" s="40">
        <v>10700</v>
      </c>
      <c r="D25" s="35">
        <v>950</v>
      </c>
      <c r="E25" s="37">
        <v>5759</v>
      </c>
      <c r="F25" s="37">
        <v>3200</v>
      </c>
      <c r="H25" s="9"/>
      <c r="I25" s="9"/>
      <c r="J25" s="9"/>
      <c r="K25" s="9"/>
      <c r="L25" s="9"/>
    </row>
    <row r="26" spans="2:12" x14ac:dyDescent="0.25">
      <c r="B26" s="35">
        <v>3313.44</v>
      </c>
      <c r="C26" s="40">
        <v>5000</v>
      </c>
      <c r="D26" s="35">
        <v>950</v>
      </c>
      <c r="E26" s="37">
        <v>3859</v>
      </c>
      <c r="F26" s="37">
        <v>5000</v>
      </c>
      <c r="G26" s="9"/>
      <c r="H26" s="9"/>
      <c r="I26" s="9"/>
      <c r="J26" s="9"/>
      <c r="K26" s="9"/>
      <c r="L26" s="9"/>
    </row>
    <row r="27" spans="2:12" x14ac:dyDescent="0.25">
      <c r="B27" s="35">
        <v>2700</v>
      </c>
      <c r="C27" s="40">
        <v>5000</v>
      </c>
      <c r="D27" s="35">
        <v>2821</v>
      </c>
      <c r="E27" s="46">
        <v>265</v>
      </c>
      <c r="F27" s="37">
        <v>3300</v>
      </c>
      <c r="G27" s="9"/>
      <c r="H27" s="9"/>
      <c r="I27" s="9"/>
      <c r="J27" s="9"/>
      <c r="K27" s="9"/>
      <c r="L27" s="9"/>
    </row>
    <row r="28" spans="2:12" x14ac:dyDescent="0.25">
      <c r="B28" s="35">
        <v>950</v>
      </c>
      <c r="C28" s="40">
        <v>12000</v>
      </c>
      <c r="D28" s="40">
        <v>43376</v>
      </c>
      <c r="E28" s="46">
        <v>17134</v>
      </c>
      <c r="F28" s="37">
        <v>12130</v>
      </c>
      <c r="G28" s="9"/>
      <c r="H28" s="9"/>
      <c r="I28" s="9"/>
      <c r="J28" s="9"/>
      <c r="K28" s="9"/>
      <c r="L28" s="9"/>
    </row>
    <row r="29" spans="2:12" x14ac:dyDescent="0.25">
      <c r="B29" s="40">
        <v>6000</v>
      </c>
      <c r="C29" s="37">
        <v>4370</v>
      </c>
      <c r="D29" s="36">
        <v>2590</v>
      </c>
      <c r="E29" s="37">
        <v>2000</v>
      </c>
      <c r="F29" s="40">
        <v>10000</v>
      </c>
      <c r="G29" s="9"/>
      <c r="H29" s="9"/>
      <c r="I29" s="9"/>
      <c r="J29" s="9"/>
      <c r="K29" s="9"/>
      <c r="L29" s="9"/>
    </row>
    <row r="30" spans="2:12" x14ac:dyDescent="0.25">
      <c r="B30" s="40">
        <v>4900</v>
      </c>
      <c r="C30" s="37">
        <v>6210</v>
      </c>
      <c r="D30" s="36">
        <v>8180</v>
      </c>
      <c r="E30" s="40">
        <v>12400</v>
      </c>
      <c r="F30" s="40">
        <v>9200</v>
      </c>
      <c r="G30" s="9"/>
      <c r="H30" s="9"/>
      <c r="I30" s="9"/>
      <c r="J30" s="9"/>
      <c r="K30" s="9"/>
      <c r="L30" s="9"/>
    </row>
    <row r="31" spans="2:12" x14ac:dyDescent="0.25">
      <c r="B31" s="40">
        <v>8300</v>
      </c>
      <c r="C31" s="9"/>
      <c r="D31" s="36">
        <v>8204</v>
      </c>
      <c r="E31" s="46">
        <v>4560</v>
      </c>
      <c r="F31" s="40">
        <v>14000</v>
      </c>
      <c r="G31" s="9"/>
      <c r="H31" s="9"/>
      <c r="I31" s="9"/>
      <c r="J31" s="9"/>
      <c r="K31" s="9"/>
      <c r="L31" s="9"/>
    </row>
    <row r="32" spans="2:12" x14ac:dyDescent="0.25">
      <c r="B32" s="40">
        <v>6000</v>
      </c>
      <c r="C32" s="9"/>
      <c r="D32" s="37">
        <v>7580</v>
      </c>
      <c r="E32" s="37">
        <v>2370</v>
      </c>
      <c r="F32" s="46">
        <v>2890</v>
      </c>
      <c r="G32" s="9"/>
      <c r="H32" s="9"/>
      <c r="I32" s="9"/>
      <c r="J32" s="9"/>
      <c r="K32" s="9"/>
      <c r="L32" s="9"/>
    </row>
    <row r="33" spans="2:12" x14ac:dyDescent="0.25">
      <c r="B33" s="37">
        <v>6800</v>
      </c>
      <c r="C33" s="8"/>
      <c r="D33" s="36">
        <v>2245</v>
      </c>
      <c r="E33" s="46">
        <v>3400</v>
      </c>
      <c r="F33" s="46">
        <v>2890</v>
      </c>
      <c r="G33" s="8"/>
      <c r="H33" s="8"/>
      <c r="I33" s="8"/>
      <c r="J33" s="8"/>
      <c r="K33" s="8"/>
      <c r="L33" s="8"/>
    </row>
    <row r="34" spans="2:12" x14ac:dyDescent="0.25">
      <c r="B34" s="8"/>
      <c r="C34" s="8"/>
      <c r="D34" s="46">
        <v>26480</v>
      </c>
      <c r="E34" s="46">
        <v>3700</v>
      </c>
      <c r="F34" s="46">
        <v>4710</v>
      </c>
      <c r="G34" s="8"/>
      <c r="H34" s="8"/>
      <c r="I34" s="8"/>
      <c r="J34" s="8"/>
      <c r="K34" s="8"/>
      <c r="L34" s="8"/>
    </row>
    <row r="35" spans="2:12" x14ac:dyDescent="0.25">
      <c r="B35" s="8"/>
      <c r="C35" s="8"/>
      <c r="D35" s="8"/>
      <c r="E35" s="37">
        <v>1950</v>
      </c>
      <c r="F35" s="46">
        <v>3786</v>
      </c>
      <c r="G35" s="8"/>
      <c r="H35" s="8"/>
      <c r="I35" s="8"/>
      <c r="J35" s="8"/>
      <c r="K35" s="8"/>
      <c r="L35" s="8"/>
    </row>
    <row r="36" spans="2:12" x14ac:dyDescent="0.25">
      <c r="B36" s="1"/>
      <c r="C36" s="8"/>
      <c r="D36" s="8"/>
      <c r="E36" s="40">
        <v>8000</v>
      </c>
      <c r="F36" s="46">
        <v>7500</v>
      </c>
      <c r="G36" s="8"/>
      <c r="H36" s="8"/>
      <c r="I36" s="8"/>
      <c r="J36" s="8"/>
      <c r="K36" s="8"/>
      <c r="L36" s="8"/>
    </row>
    <row r="37" spans="2:12" x14ac:dyDescent="0.25">
      <c r="B37" s="8"/>
      <c r="C37" s="8"/>
      <c r="D37" s="8"/>
      <c r="E37" s="35">
        <v>1170</v>
      </c>
      <c r="F37" s="46">
        <v>10800</v>
      </c>
      <c r="G37" s="8"/>
      <c r="H37" s="8"/>
      <c r="I37" s="8"/>
      <c r="J37" s="8"/>
      <c r="K37" s="8"/>
      <c r="L37" s="8"/>
    </row>
    <row r="38" spans="2:12" x14ac:dyDescent="0.25">
      <c r="B38" s="8"/>
      <c r="C38" s="8"/>
      <c r="D38" s="8"/>
      <c r="E38" s="37">
        <v>2700</v>
      </c>
      <c r="F38" s="37">
        <v>2224</v>
      </c>
      <c r="G38" s="8"/>
      <c r="H38" s="8"/>
      <c r="I38" s="8"/>
      <c r="J38" s="8"/>
      <c r="K38" s="8"/>
      <c r="L38" s="8"/>
    </row>
    <row r="39" spans="2:12" x14ac:dyDescent="0.25">
      <c r="B39" s="8"/>
      <c r="C39" s="8"/>
      <c r="D39" s="8"/>
      <c r="E39" s="37">
        <v>3400</v>
      </c>
      <c r="F39" s="37">
        <v>3829</v>
      </c>
      <c r="G39" s="8"/>
      <c r="H39" s="8"/>
      <c r="I39" s="8"/>
      <c r="J39" s="8"/>
      <c r="K39" s="8"/>
      <c r="L39" s="8"/>
    </row>
    <row r="40" spans="2:12" x14ac:dyDescent="0.25">
      <c r="B40" s="8"/>
      <c r="C40" s="8"/>
      <c r="D40" s="8"/>
      <c r="E40" s="37">
        <v>2080</v>
      </c>
      <c r="F40" s="46">
        <v>5300</v>
      </c>
      <c r="G40" s="8"/>
      <c r="H40" s="8"/>
      <c r="I40" s="8"/>
      <c r="J40" s="8"/>
      <c r="K40" s="8"/>
      <c r="L40" s="8"/>
    </row>
    <row r="41" spans="2:12" x14ac:dyDescent="0.25">
      <c r="B41" s="8"/>
      <c r="C41" s="8"/>
      <c r="D41" s="8"/>
      <c r="E41" s="37">
        <v>1842</v>
      </c>
      <c r="F41" s="35">
        <v>29034</v>
      </c>
      <c r="G41" s="8"/>
      <c r="H41" s="8"/>
      <c r="I41" s="8"/>
      <c r="J41" s="8"/>
      <c r="K41" s="8"/>
      <c r="L41" s="8"/>
    </row>
    <row r="42" spans="2:12" x14ac:dyDescent="0.25">
      <c r="B42" s="8"/>
      <c r="C42" s="8"/>
      <c r="D42" s="8"/>
      <c r="E42" s="37">
        <v>3297</v>
      </c>
      <c r="F42" s="37">
        <v>4100</v>
      </c>
      <c r="G42" s="8"/>
      <c r="H42" s="8"/>
      <c r="I42" s="8"/>
      <c r="J42" s="8"/>
      <c r="K42" s="8"/>
      <c r="L42" s="8"/>
    </row>
    <row r="43" spans="2:12" x14ac:dyDescent="0.25">
      <c r="B43" s="8"/>
      <c r="C43" s="8"/>
      <c r="D43" s="8"/>
      <c r="E43" s="37">
        <v>583</v>
      </c>
      <c r="F43" s="46">
        <v>2485</v>
      </c>
      <c r="G43" s="8"/>
      <c r="H43" s="8"/>
      <c r="I43" s="8"/>
      <c r="J43" s="8"/>
      <c r="K43" s="8"/>
      <c r="L43" s="8"/>
    </row>
    <row r="44" spans="2:12" x14ac:dyDescent="0.25">
      <c r="B44" s="8"/>
      <c r="C44" s="8"/>
      <c r="D44" s="8"/>
      <c r="E44" s="37">
        <v>2398</v>
      </c>
      <c r="F44" s="37">
        <v>3258</v>
      </c>
      <c r="G44" s="8"/>
      <c r="H44" s="8"/>
      <c r="I44" s="8"/>
      <c r="J44" s="8"/>
      <c r="K44" s="8"/>
      <c r="L44" s="8"/>
    </row>
    <row r="45" spans="2:12" x14ac:dyDescent="0.25">
      <c r="B45" s="8"/>
      <c r="C45" s="8"/>
      <c r="D45" s="8"/>
      <c r="E45" s="37">
        <v>7000</v>
      </c>
      <c r="F45" s="37">
        <v>2300</v>
      </c>
      <c r="G45" s="8"/>
      <c r="H45" s="8"/>
      <c r="I45" s="8"/>
      <c r="J45" s="8"/>
      <c r="K45" s="8"/>
      <c r="L45" s="8"/>
    </row>
    <row r="46" spans="2:12" x14ac:dyDescent="0.25">
      <c r="B46" s="8"/>
      <c r="C46" s="8"/>
      <c r="D46" s="8"/>
      <c r="E46" s="37">
        <v>8362</v>
      </c>
      <c r="F46" s="8"/>
      <c r="G46" s="8"/>
      <c r="H46" s="8"/>
      <c r="I46" s="8"/>
      <c r="J46" s="8"/>
      <c r="K46" s="8"/>
      <c r="L46" s="8"/>
    </row>
    <row r="47" spans="2:12" x14ac:dyDescent="0.25">
      <c r="B47" s="8"/>
      <c r="C47" s="8"/>
      <c r="D47" s="8"/>
      <c r="E47" s="37">
        <v>2300</v>
      </c>
      <c r="F47" s="8"/>
      <c r="G47" s="8"/>
      <c r="H47" s="8"/>
      <c r="I47" s="8"/>
      <c r="J47" s="8"/>
      <c r="K47" s="8"/>
      <c r="L47" s="8"/>
    </row>
    <row r="48" spans="2:12" x14ac:dyDescent="0.25">
      <c r="B48" s="8"/>
      <c r="C48" s="8"/>
      <c r="D48" s="8"/>
      <c r="E48" s="37">
        <f>8050+2900</f>
        <v>10950</v>
      </c>
      <c r="F48" s="8"/>
      <c r="G48" s="8"/>
      <c r="H48" s="8"/>
      <c r="I48" s="8"/>
      <c r="J48" s="8"/>
      <c r="K48" s="8"/>
      <c r="L48" s="8"/>
    </row>
    <row r="49" spans="2:12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2:12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2:12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2:12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2:12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2:12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2:12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2:12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2:12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2:12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2:12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2:12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2:12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2:12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2:12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2:12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1:12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</row>
    <row r="66" spans="1:12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 spans="1:12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1:12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 spans="1:12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</row>
    <row r="71" spans="1:12" ht="18.75" x14ac:dyDescent="0.3">
      <c r="A71" s="34" t="s">
        <v>32</v>
      </c>
      <c r="B71" s="1">
        <f>SUM(B2:B70)</f>
        <v>143217.99</v>
      </c>
      <c r="C71" s="1">
        <f t="shared" ref="C71:L71" si="0">SUM(C2:C70)</f>
        <v>181538.58</v>
      </c>
      <c r="D71" s="1">
        <f t="shared" si="0"/>
        <v>197385</v>
      </c>
      <c r="E71" s="1">
        <f t="shared" si="0"/>
        <v>235778</v>
      </c>
      <c r="F71" s="1">
        <f t="shared" si="0"/>
        <v>249398</v>
      </c>
      <c r="G71" s="1">
        <f t="shared" si="0"/>
        <v>0</v>
      </c>
      <c r="H71" s="1">
        <f t="shared" si="0"/>
        <v>0</v>
      </c>
      <c r="I71" s="1">
        <f t="shared" si="0"/>
        <v>0</v>
      </c>
      <c r="J71" s="1">
        <f t="shared" si="0"/>
        <v>0</v>
      </c>
      <c r="K71" s="1">
        <f t="shared" si="0"/>
        <v>0</v>
      </c>
      <c r="L71" s="1">
        <f t="shared" si="0"/>
        <v>0</v>
      </c>
    </row>
    <row r="73" spans="1:12" x14ac:dyDescent="0.25">
      <c r="B73" s="38"/>
      <c r="C73" s="39">
        <f>(C71-B71)/B71</f>
        <v>0.26756827127653443</v>
      </c>
      <c r="D73" s="39">
        <f t="shared" ref="D73:L73" si="1">(D71-C71)/C71</f>
        <v>8.7289544734788685E-2</v>
      </c>
      <c r="E73" s="39">
        <f t="shared" si="1"/>
        <v>0.19450819464498315</v>
      </c>
      <c r="F73" s="39">
        <f t="shared" si="1"/>
        <v>5.7766203801881431E-2</v>
      </c>
      <c r="G73" s="39">
        <f t="shared" si="1"/>
        <v>-1</v>
      </c>
      <c r="H73" s="39" t="e">
        <f t="shared" si="1"/>
        <v>#DIV/0!</v>
      </c>
      <c r="I73" s="39" t="e">
        <f t="shared" si="1"/>
        <v>#DIV/0!</v>
      </c>
      <c r="J73" s="39" t="e">
        <f t="shared" si="1"/>
        <v>#DIV/0!</v>
      </c>
      <c r="K73" s="39" t="e">
        <f t="shared" si="1"/>
        <v>#DIV/0!</v>
      </c>
      <c r="L73" s="39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Dolarucos</vt:lpstr>
      <vt:lpstr>Gastos</vt:lpstr>
      <vt:lpstr>Supermercado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Giunta</dc:creator>
  <cp:lastModifiedBy>German Giunta</cp:lastModifiedBy>
  <dcterms:created xsi:type="dcterms:W3CDTF">2022-02-21T15:45:21Z</dcterms:created>
  <dcterms:modified xsi:type="dcterms:W3CDTF">2024-08-03T15:54:28Z</dcterms:modified>
</cp:coreProperties>
</file>