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59505_polimi_it/Documents/1- Corsi/3B- Progetto Informatica/"/>
    </mc:Choice>
  </mc:AlternateContent>
  <xr:revisionPtr revIDLastSave="568" documentId="8_{31349307-CE28-49BC-B881-E7759E0947A0}" xr6:coauthVersionLast="47" xr6:coauthVersionMax="47" xr10:uidLastSave="{83B0AF59-89C6-49F5-A998-0136DCDF394E}"/>
  <bookViews>
    <workbookView xWindow="820" yWindow="-110" windowWidth="18490" windowHeight="11020" xr2:uid="{AEECF3E5-420D-4AEE-839D-77980D4055E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C83" i="1"/>
  <c r="C86" i="1"/>
  <c r="C87" i="1"/>
  <c r="C88" i="1"/>
  <c r="C81" i="1"/>
  <c r="E69" i="1"/>
  <c r="E70" i="1"/>
  <c r="E73" i="1"/>
  <c r="E74" i="1"/>
  <c r="E75" i="1"/>
  <c r="E68" i="1"/>
  <c r="N62" i="1"/>
  <c r="N63" i="1"/>
  <c r="N67" i="1"/>
  <c r="N68" i="1"/>
  <c r="N69" i="1"/>
  <c r="N73" i="1"/>
  <c r="N74" i="1"/>
  <c r="N75" i="1"/>
  <c r="N61" i="1"/>
  <c r="M62" i="1"/>
  <c r="M63" i="1"/>
  <c r="M67" i="1"/>
  <c r="M68" i="1"/>
  <c r="M69" i="1"/>
  <c r="M73" i="1"/>
  <c r="M74" i="1"/>
  <c r="M75" i="1"/>
  <c r="M61" i="1"/>
  <c r="L73" i="1"/>
  <c r="L74" i="1"/>
  <c r="L75" i="1"/>
  <c r="L67" i="1"/>
  <c r="L68" i="1"/>
  <c r="L69" i="1"/>
  <c r="K61" i="1"/>
  <c r="K62" i="1"/>
  <c r="K63" i="1"/>
  <c r="K68" i="1"/>
  <c r="K67" i="1"/>
  <c r="L63" i="1"/>
  <c r="L62" i="1"/>
  <c r="L61" i="1"/>
  <c r="K74" i="1"/>
  <c r="K73" i="1"/>
  <c r="K75" i="1"/>
  <c r="K69" i="1"/>
  <c r="M5" i="1"/>
  <c r="K53" i="1" l="1"/>
  <c r="E52" i="1"/>
  <c r="K5" i="1"/>
  <c r="C26" i="1" s="1"/>
  <c r="K26" i="1"/>
  <c r="G28" i="1"/>
  <c r="N6" i="1"/>
  <c r="N7" i="1"/>
  <c r="N5" i="1"/>
  <c r="N13" i="1"/>
  <c r="N12" i="1"/>
  <c r="N11" i="1"/>
  <c r="N19" i="1"/>
  <c r="N18" i="1"/>
  <c r="N17" i="1"/>
  <c r="L26" i="1"/>
  <c r="L27" i="1"/>
  <c r="L28" i="1"/>
  <c r="L29" i="1"/>
  <c r="L32" i="1"/>
  <c r="L33" i="1"/>
  <c r="L34" i="1"/>
  <c r="L35" i="1"/>
  <c r="L38" i="1"/>
  <c r="L39" i="1"/>
  <c r="L40" i="1"/>
  <c r="L41" i="1"/>
  <c r="K27" i="1"/>
  <c r="K28" i="1"/>
  <c r="K29" i="1"/>
  <c r="K32" i="1"/>
  <c r="K33" i="1"/>
  <c r="K34" i="1"/>
  <c r="K35" i="1"/>
  <c r="K38" i="1"/>
  <c r="K39" i="1"/>
  <c r="K40" i="1"/>
  <c r="K41" i="1"/>
  <c r="K11" i="1"/>
  <c r="C31" i="1" s="1"/>
  <c r="M19" i="1"/>
  <c r="E38" i="1" s="1"/>
  <c r="M18" i="1"/>
  <c r="E37" i="1" s="1"/>
  <c r="M17" i="1"/>
  <c r="E36" i="1" s="1"/>
  <c r="L19" i="1"/>
  <c r="D38" i="1" s="1"/>
  <c r="L18" i="1"/>
  <c r="D37" i="1" s="1"/>
  <c r="L17" i="1"/>
  <c r="D36" i="1" s="1"/>
  <c r="K19" i="1"/>
  <c r="C38" i="1" s="1"/>
  <c r="K18" i="1"/>
  <c r="C37" i="1" s="1"/>
  <c r="K17" i="1"/>
  <c r="C36" i="1" s="1"/>
  <c r="M13" i="1"/>
  <c r="E33" i="1" s="1"/>
  <c r="M12" i="1"/>
  <c r="E32" i="1" s="1"/>
  <c r="M11" i="1"/>
  <c r="E31" i="1" s="1"/>
  <c r="L13" i="1"/>
  <c r="D33" i="1" s="1"/>
  <c r="L12" i="1"/>
  <c r="D32" i="1" s="1"/>
  <c r="L11" i="1"/>
  <c r="K13" i="1"/>
  <c r="K50" i="1" s="1"/>
  <c r="K12" i="1"/>
  <c r="C51" i="1" s="1"/>
  <c r="M7" i="1"/>
  <c r="E28" i="1" s="1"/>
  <c r="M6" i="1"/>
  <c r="E27" i="1" s="1"/>
  <c r="E26" i="1"/>
  <c r="L7" i="1"/>
  <c r="D28" i="1" s="1"/>
  <c r="L6" i="1"/>
  <c r="D27" i="1" s="1"/>
  <c r="L5" i="1"/>
  <c r="D26" i="1" s="1"/>
  <c r="K7" i="1"/>
  <c r="K47" i="1" s="1"/>
  <c r="K6" i="1"/>
  <c r="C27" i="1" s="1"/>
  <c r="D56" i="1" l="1"/>
  <c r="E51" i="1"/>
  <c r="E50" i="1"/>
  <c r="E46" i="1"/>
  <c r="D50" i="1"/>
  <c r="E45" i="1"/>
  <c r="D57" i="1"/>
  <c r="D46" i="1"/>
  <c r="E56" i="1"/>
  <c r="L50" i="1"/>
  <c r="C28" i="1"/>
  <c r="C33" i="1"/>
  <c r="C50" i="1"/>
  <c r="C46" i="1"/>
  <c r="D45" i="1"/>
  <c r="L53" i="1"/>
  <c r="M50" i="1"/>
  <c r="M53" i="1"/>
  <c r="C32" i="1"/>
  <c r="E55" i="1"/>
  <c r="D31" i="1"/>
  <c r="D52" i="1"/>
  <c r="C47" i="1"/>
  <c r="C55" i="1"/>
  <c r="D55" i="1"/>
  <c r="D51" i="1"/>
  <c r="C45" i="1"/>
  <c r="C56" i="1"/>
  <c r="M47" i="1"/>
  <c r="E47" i="1"/>
  <c r="C57" i="1"/>
  <c r="L47" i="1"/>
  <c r="C52" i="1"/>
  <c r="D47" i="1"/>
  <c r="E57" i="1"/>
</calcChain>
</file>

<file path=xl/sharedStrings.xml><?xml version="1.0" encoding="utf-8"?>
<sst xmlns="http://schemas.openxmlformats.org/spreadsheetml/2006/main" count="156" uniqueCount="35">
  <si>
    <t>Simple</t>
  </si>
  <si>
    <t>TwoLevel</t>
  </si>
  <si>
    <t>Ruby</t>
  </si>
  <si>
    <t>let</t>
  </si>
  <si>
    <t>64 byte</t>
  </si>
  <si>
    <t>2048 byte</t>
  </si>
  <si>
    <t>16384 byte</t>
  </si>
  <si>
    <t>thread</t>
  </si>
  <si>
    <t>Analisi %tempo crittografia</t>
  </si>
  <si>
    <t>Inital Data</t>
  </si>
  <si>
    <t>Net time Encryption</t>
  </si>
  <si>
    <t>Analisi %  miglioramento prestazioni</t>
  </si>
  <si>
    <t>Two Level</t>
  </si>
  <si>
    <t>128 key</t>
  </si>
  <si>
    <t>192 key</t>
  </si>
  <si>
    <t>256 key</t>
  </si>
  <si>
    <t>128 key:</t>
  </si>
  <si>
    <t>192 key:</t>
  </si>
  <si>
    <t>Colonna1</t>
  </si>
  <si>
    <t>Colonna2</t>
  </si>
  <si>
    <t>Colonna3</t>
  </si>
  <si>
    <t>Colonna4</t>
  </si>
  <si>
    <t>Colonna5</t>
  </si>
  <si>
    <t>TempoFile</t>
  </si>
  <si>
    <t>FIleSize</t>
  </si>
  <si>
    <t xml:space="preserve">Multithread: </t>
  </si>
  <si>
    <t>SingleT</t>
  </si>
  <si>
    <t>MultiT</t>
  </si>
  <si>
    <t>SavedTime</t>
  </si>
  <si>
    <t>SingleT/MultiT</t>
  </si>
  <si>
    <t>MultiT/SingleT</t>
  </si>
  <si>
    <t xml:space="preserve"> contronto </t>
  </si>
  <si>
    <t>CBC</t>
  </si>
  <si>
    <t>CTR</t>
  </si>
  <si>
    <t>CBC/CTR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</si>
</sst>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%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6">
    <dxf>
      <numFmt numFmtId="166" formatCode="0.000"/>
    </dxf>
    <dxf>
      <numFmt numFmtId="165" formatCode="0.0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9900"/>
      <color rgb="FFD05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Encryption Time \ Total Time</a:t>
            </a:r>
          </a:p>
        </c:rich>
      </c:tx>
      <c:layout>
        <c:manualLayout>
          <c:xMode val="edge"/>
          <c:yMode val="edge"/>
          <c:x val="3.9521961348410455E-2"/>
          <c:y val="1.928408224281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25913812933764"/>
          <c:y val="0.14352874815531264"/>
          <c:w val="0.82287526226644125"/>
          <c:h val="0.367065430276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Foglio1!$C$24:$C$25</c:f>
              <c:strCache>
                <c:ptCount val="2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Foglio1!$B$26:$B$38</c15:sqref>
                  </c15:fullRef>
                </c:ext>
              </c:extLst>
              <c:f>(Foglio1!$B$26:$B$28,Foglio1!$B$30:$B$33,Foglio1!$B$35:$B$38)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key:</c:v>
                </c:pt>
                <c:pt idx="9">
                  <c:v>192 key: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Foglio1!$C$26:$C$38</c15:sqref>
                  </c15:fullRef>
                </c:ext>
              </c:extLst>
              <c:f>(Foglio1!$C$26:$C$28,Foglio1!$C$30:$C$33,Foglio1!$C$35:$C$38)</c:f>
              <c:numCache>
                <c:formatCode>0.00%</c:formatCode>
                <c:ptCount val="11"/>
                <c:pt idx="0">
                  <c:v>0.74838737932583055</c:v>
                </c:pt>
                <c:pt idx="1">
                  <c:v>0.77686127191602716</c:v>
                </c:pt>
                <c:pt idx="2">
                  <c:v>0.80339995966638489</c:v>
                </c:pt>
                <c:pt idx="4">
                  <c:v>0.86299684533664256</c:v>
                </c:pt>
                <c:pt idx="5">
                  <c:v>0.88510861847012945</c:v>
                </c:pt>
                <c:pt idx="6">
                  <c:v>0.90376273438140631</c:v>
                </c:pt>
                <c:pt idx="8">
                  <c:v>0.8847479319617757</c:v>
                </c:pt>
                <c:pt idx="9">
                  <c:v>0.90533365274946731</c:v>
                </c:pt>
                <c:pt idx="10">
                  <c:v>0.92017854246635766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F55-8151-2B93F6EFEC51}"/>
            </c:ext>
          </c:extLst>
        </c:ser>
        <c:ser>
          <c:idx val="1"/>
          <c:order val="1"/>
          <c:tx>
            <c:strRef>
              <c:f>Foglio1!$D$24:$D$25</c:f>
              <c:strCache>
                <c:ptCount val="2"/>
                <c:pt idx="0">
                  <c:v>TwoLevel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Foglio1!$B$26:$B$38</c15:sqref>
                  </c15:fullRef>
                </c:ext>
              </c:extLst>
              <c:f>(Foglio1!$B$26:$B$28,Foglio1!$B$30:$B$33,Foglio1!$B$35:$B$38)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key:</c:v>
                </c:pt>
                <c:pt idx="9">
                  <c:v>192 key: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Foglio1!$D$26:$D$38</c15:sqref>
                  </c15:fullRef>
                </c:ext>
              </c:extLst>
              <c:f>(Foglio1!$D$26:$D$28,Foglio1!$D$30:$D$33,Foglio1!$D$35:$D$38)</c:f>
              <c:numCache>
                <c:formatCode>0.00%</c:formatCode>
                <c:ptCount val="11"/>
                <c:pt idx="0">
                  <c:v>0.68247573166205422</c:v>
                </c:pt>
                <c:pt idx="1">
                  <c:v>0.71537605832622908</c:v>
                </c:pt>
                <c:pt idx="2">
                  <c:v>0.74647254790815154</c:v>
                </c:pt>
                <c:pt idx="4">
                  <c:v>0.85957258886760224</c:v>
                </c:pt>
                <c:pt idx="5">
                  <c:v>0.88113397132336568</c:v>
                </c:pt>
                <c:pt idx="6">
                  <c:v>0.90019433667624171</c:v>
                </c:pt>
                <c:pt idx="8">
                  <c:v>0.86473121809498366</c:v>
                </c:pt>
                <c:pt idx="9">
                  <c:v>0.885652195545933</c:v>
                </c:pt>
                <c:pt idx="10">
                  <c:v>0.90410361154538288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2-4F55-8151-2B93F6EFEC51}"/>
            </c:ext>
          </c:extLst>
        </c:ser>
        <c:ser>
          <c:idx val="2"/>
          <c:order val="2"/>
          <c:tx>
            <c:strRef>
              <c:f>Foglio1!$E$24:$E$25</c:f>
              <c:strCache>
                <c:ptCount val="2"/>
                <c:pt idx="0">
                  <c:v>Ruby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Foglio1!$B$26:$B$38</c15:sqref>
                  </c15:fullRef>
                </c:ext>
              </c:extLst>
              <c:f>(Foglio1!$B$26:$B$28,Foglio1!$B$30:$B$33,Foglio1!$B$35:$B$38)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key:</c:v>
                </c:pt>
                <c:pt idx="9">
                  <c:v>192 key: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Foglio1!$E$26:$E$38</c15:sqref>
                  </c15:fullRef>
                </c:ext>
              </c:extLst>
              <c:f>(Foglio1!$E$26:$E$28,Foglio1!$E$30:$E$33,Foglio1!$E$35:$E$38)</c:f>
              <c:numCache>
                <c:formatCode>0.00%</c:formatCode>
                <c:ptCount val="11"/>
                <c:pt idx="0">
                  <c:v>0.68933159871889316</c:v>
                </c:pt>
                <c:pt idx="1">
                  <c:v>0.72024885169670183</c:v>
                </c:pt>
                <c:pt idx="2">
                  <c:v>0.75117499716039859</c:v>
                </c:pt>
                <c:pt idx="4">
                  <c:v>0.86148489476711354</c:v>
                </c:pt>
                <c:pt idx="5">
                  <c:v>0.88277444280306294</c:v>
                </c:pt>
                <c:pt idx="6">
                  <c:v>0.90159886308109594</c:v>
                </c:pt>
                <c:pt idx="8">
                  <c:v>0.86884667587484343</c:v>
                </c:pt>
                <c:pt idx="9">
                  <c:v>0.88914876838164114</c:v>
                </c:pt>
                <c:pt idx="10">
                  <c:v>0.90705695365702699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2-4F55-8151-2B93F6EF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7327"/>
        <c:axId val="64341071"/>
      </c:barChart>
      <c:catAx>
        <c:axId val="643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41071"/>
        <c:crosses val="autoZero"/>
        <c:auto val="1"/>
        <c:lblAlgn val="ctr"/>
        <c:lblOffset val="100"/>
        <c:noMultiLvlLbl val="0"/>
      </c:catAx>
      <c:valAx>
        <c:axId val="643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37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Improvement</a:t>
            </a:r>
          </a:p>
        </c:rich>
      </c:tx>
      <c:layout>
        <c:manualLayout>
          <c:xMode val="edge"/>
          <c:yMode val="edge"/>
          <c:x val="6.4011055116721005E-2"/>
          <c:y val="3.287142226706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Foglio1!$K$24:$K$25</c:f>
              <c:strCache>
                <c:ptCount val="2"/>
                <c:pt idx="0">
                  <c:v>Two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Foglio1!$J$26:$J$41</c15:sqref>
                  </c15:fullRef>
                </c:ext>
              </c:extLst>
              <c:f>(Foglio1!$J$26:$J$29,Foglio1!$J$31:$J$35,Foglio1!$J$37:$J$41)</c:f>
              <c:strCache>
                <c:ptCount val="14"/>
                <c:pt idx="0">
                  <c:v>let</c:v>
                </c:pt>
                <c:pt idx="1">
                  <c:v>128 key</c:v>
                </c:pt>
                <c:pt idx="2">
                  <c:v>192 key</c:v>
                </c:pt>
                <c:pt idx="3">
                  <c:v>256 key</c:v>
                </c:pt>
                <c:pt idx="4">
                  <c:v>2048 byte</c:v>
                </c:pt>
                <c:pt idx="5">
                  <c:v>let</c:v>
                </c:pt>
                <c:pt idx="6">
                  <c:v>128 key</c:v>
                </c:pt>
                <c:pt idx="7">
                  <c:v>192 key</c:v>
                </c:pt>
                <c:pt idx="8">
                  <c:v>256 key</c:v>
                </c:pt>
                <c:pt idx="9">
                  <c:v>16384 byte</c:v>
                </c:pt>
                <c:pt idx="10">
                  <c:v>let</c:v>
                </c:pt>
                <c:pt idx="11">
                  <c:v>128 key</c:v>
                </c:pt>
                <c:pt idx="12">
                  <c:v>192 key</c:v>
                </c:pt>
                <c:pt idx="13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Foglio1!$K$26:$K$41</c15:sqref>
                  </c15:fullRef>
                </c:ext>
              </c:extLst>
              <c:f>(Foglio1!$K$26:$K$29,Foglio1!$K$31:$K$35,Foglio1!$K$37:$K$41)</c:f>
              <c:numCache>
                <c:formatCode>0.00%</c:formatCode>
                <c:ptCount val="14"/>
                <c:pt idx="0">
                  <c:v>5.7198498666061789E-2</c:v>
                </c:pt>
                <c:pt idx="1">
                  <c:v>4.5325241510920718E-2</c:v>
                </c:pt>
                <c:pt idx="2">
                  <c:v>4.4842328321370493E-2</c:v>
                </c:pt>
                <c:pt idx="3">
                  <c:v>4.4355067082424017E-2</c:v>
                </c:pt>
                <c:pt idx="5">
                  <c:v>4.2485227947574436E-2</c:v>
                </c:pt>
                <c:pt idx="6">
                  <c:v>4.144924561716623E-2</c:v>
                </c:pt>
                <c:pt idx="7">
                  <c:v>4.1064605151293294E-2</c:v>
                </c:pt>
                <c:pt idx="8">
                  <c:v>4.0966234086276879E-2</c:v>
                </c:pt>
                <c:pt idx="10">
                  <c:v>4.2777063580216497E-2</c:v>
                </c:pt>
                <c:pt idx="11">
                  <c:v>3.6447027708761577E-2</c:v>
                </c:pt>
                <c:pt idx="12">
                  <c:v>3.5414307905400774E-2</c:v>
                </c:pt>
                <c:pt idx="13">
                  <c:v>3.5606425007320162E-2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3EB-A235-B620BBAB3AB4}"/>
            </c:ext>
          </c:extLst>
        </c:ser>
        <c:ser>
          <c:idx val="1"/>
          <c:order val="1"/>
          <c:tx>
            <c:strRef>
              <c:f>Foglio1!$L$24:$L$25</c:f>
              <c:strCache>
                <c:ptCount val="2"/>
                <c:pt idx="0">
                  <c:v>Ruby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Foglio1!$J$26:$J$41</c15:sqref>
                  </c15:fullRef>
                </c:ext>
              </c:extLst>
              <c:f>(Foglio1!$J$26:$J$29,Foglio1!$J$31:$J$35,Foglio1!$J$37:$J$41)</c:f>
              <c:strCache>
                <c:ptCount val="14"/>
                <c:pt idx="0">
                  <c:v>let</c:v>
                </c:pt>
                <c:pt idx="1">
                  <c:v>128 key</c:v>
                </c:pt>
                <c:pt idx="2">
                  <c:v>192 key</c:v>
                </c:pt>
                <c:pt idx="3">
                  <c:v>256 key</c:v>
                </c:pt>
                <c:pt idx="4">
                  <c:v>2048 byte</c:v>
                </c:pt>
                <c:pt idx="5">
                  <c:v>let</c:v>
                </c:pt>
                <c:pt idx="6">
                  <c:v>128 key</c:v>
                </c:pt>
                <c:pt idx="7">
                  <c:v>192 key</c:v>
                </c:pt>
                <c:pt idx="8">
                  <c:v>256 key</c:v>
                </c:pt>
                <c:pt idx="9">
                  <c:v>16384 byte</c:v>
                </c:pt>
                <c:pt idx="10">
                  <c:v>let</c:v>
                </c:pt>
                <c:pt idx="11">
                  <c:v>128 key</c:v>
                </c:pt>
                <c:pt idx="12">
                  <c:v>192 key</c:v>
                </c:pt>
                <c:pt idx="13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Foglio1!$L$26:$L$41</c15:sqref>
                  </c15:fullRef>
                </c:ext>
              </c:extLst>
              <c:f>(Foglio1!$L$26:$L$29,Foglio1!$L$31:$L$35,Foglio1!$L$37:$L$41)</c:f>
              <c:numCache>
                <c:formatCode>0.00%</c:formatCode>
                <c:ptCount val="14"/>
                <c:pt idx="0">
                  <c:v>5.6031058739275268E-2</c:v>
                </c:pt>
                <c:pt idx="1">
                  <c:v>4.5379966132380337E-2</c:v>
                </c:pt>
                <c:pt idx="2">
                  <c:v>4.4692217551597621E-2</c:v>
                </c:pt>
                <c:pt idx="3">
                  <c:v>4.4270906389490397E-2</c:v>
                </c:pt>
                <c:pt idx="5">
                  <c:v>4.1834210021765142E-2</c:v>
                </c:pt>
                <c:pt idx="6">
                  <c:v>4.1377572043099504E-2</c:v>
                </c:pt>
                <c:pt idx="7">
                  <c:v>4.1001214236386155E-2</c:v>
                </c:pt>
                <c:pt idx="8">
                  <c:v>4.0914262861887693E-2</c:v>
                </c:pt>
                <c:pt idx="10">
                  <c:v>4.1416837011791566E-2</c:v>
                </c:pt>
                <c:pt idx="11">
                  <c:v>3.6395387986170487E-2</c:v>
                </c:pt>
                <c:pt idx="12">
                  <c:v>3.5369752932250025E-2</c:v>
                </c:pt>
                <c:pt idx="13">
                  <c:v>3.5569657191083182E-2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3EB-A235-B620BBAB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2895"/>
        <c:axId val="64084143"/>
      </c:barChart>
      <c:catAx>
        <c:axId val="640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4143"/>
        <c:crosses val="autoZero"/>
        <c:auto val="1"/>
        <c:lblAlgn val="ctr"/>
        <c:lblOffset val="100"/>
        <c:noMultiLvlLbl val="0"/>
      </c:catAx>
      <c:valAx>
        <c:axId val="640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 time 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129977771234811"/>
          <c:y val="0.14442673092530248"/>
          <c:w val="0.85795773015665855"/>
          <c:h val="0.38003460521439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Foglio1!$K$2:$K$4</c:f>
              <c:strCache>
                <c:ptCount val="3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Foglio1!$J$5:$J$19</c15:sqref>
                  </c15:fullRef>
                </c:ext>
              </c:extLst>
              <c:f>(Foglio1!$J$5:$J$7,Foglio1!$J$10:$J$13,Foglio1!$J$16:$J$19)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</c:v>
                </c:pt>
                <c:pt idx="9">
                  <c:v>192 key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Foglio1!$K$5:$K$19</c15:sqref>
                  </c15:fullRef>
                </c:ext>
              </c:extLst>
              <c:f>(Foglio1!$K$5:$K$7,Foglio1!$K$10:$K$13,Foglio1!$K$16:$K$19)</c:f>
              <c:numCache>
                <c:formatCode>0.000E+00</c:formatCode>
                <c:ptCount val="11"/>
                <c:pt idx="0">
                  <c:v>66285221000</c:v>
                </c:pt>
                <c:pt idx="1">
                  <c:v>77587399000</c:v>
                </c:pt>
                <c:pt idx="2">
                  <c:v>91069065000</c:v>
                </c:pt>
                <c:pt idx="4">
                  <c:v>1975618786000</c:v>
                </c:pt>
                <c:pt idx="5">
                  <c:v>2416204141000</c:v>
                </c:pt>
                <c:pt idx="6">
                  <c:v>2945341531000</c:v>
                </c:pt>
                <c:pt idx="8">
                  <c:v>18256419338000</c:v>
                </c:pt>
                <c:pt idx="9">
                  <c:v>22743527150000</c:v>
                </c:pt>
                <c:pt idx="10">
                  <c:v>27415566321000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74F-A78A-7072EF48F921}"/>
            </c:ext>
          </c:extLst>
        </c:ser>
        <c:ser>
          <c:idx val="1"/>
          <c:order val="1"/>
          <c:tx>
            <c:strRef>
              <c:f>Foglio1!$L$2:$L$4</c:f>
              <c:strCache>
                <c:ptCount val="3"/>
                <c:pt idx="0">
                  <c:v>TwoLevel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Foglio1!$J$5:$J$19</c15:sqref>
                  </c15:fullRef>
                </c:ext>
              </c:extLst>
              <c:f>(Foglio1!$J$5:$J$7,Foglio1!$J$10:$J$13,Foglio1!$J$16:$J$19)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</c:v>
                </c:pt>
                <c:pt idx="9">
                  <c:v>192 key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Foglio1!$L$5:$L$19</c15:sqref>
                  </c15:fullRef>
                </c:ext>
              </c:extLst>
              <c:f>(Foglio1!$L$5:$L$7,Foglio1!$L$10:$L$13,Foglio1!$L$16:$L$19)</c:f>
              <c:numCache>
                <c:formatCode>0.000E+00</c:formatCode>
                <c:ptCount val="11"/>
                <c:pt idx="0">
                  <c:v>2739792000</c:v>
                </c:pt>
                <c:pt idx="1">
                  <c:v>3203836000</c:v>
                </c:pt>
                <c:pt idx="2">
                  <c:v>3753152000</c:v>
                </c:pt>
                <c:pt idx="4">
                  <c:v>81562988000</c:v>
                </c:pt>
                <c:pt idx="5">
                  <c:v>98774912000</c:v>
                </c:pt>
                <c:pt idx="6">
                  <c:v>120183141000</c:v>
                </c:pt>
                <c:pt idx="8">
                  <c:v>650338255000</c:v>
                </c:pt>
                <c:pt idx="9">
                  <c:v>787936313000</c:v>
                </c:pt>
                <c:pt idx="10">
                  <c:v>959117235000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74F-A78A-7072EF48F921}"/>
            </c:ext>
          </c:extLst>
        </c:ser>
        <c:ser>
          <c:idx val="2"/>
          <c:order val="2"/>
          <c:tx>
            <c:strRef>
              <c:f>Foglio1!$M$2:$M$4</c:f>
              <c:strCache>
                <c:ptCount val="3"/>
                <c:pt idx="0">
                  <c:v>Ruby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Foglio1!$J$5:$J$19</c15:sqref>
                  </c15:fullRef>
                </c:ext>
              </c:extLst>
              <c:f>(Foglio1!$J$5:$J$7,Foglio1!$J$10:$J$13,Foglio1!$J$16:$J$19)</c:f>
              <c:strCache>
                <c:ptCount val="11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  <c:pt idx="3">
                  <c:v>2048 byte</c:v>
                </c:pt>
                <c:pt idx="4">
                  <c:v>128 key</c:v>
                </c:pt>
                <c:pt idx="5">
                  <c:v>192 key</c:v>
                </c:pt>
                <c:pt idx="6">
                  <c:v>256 key</c:v>
                </c:pt>
                <c:pt idx="7">
                  <c:v>16384 byte</c:v>
                </c:pt>
                <c:pt idx="8">
                  <c:v>128 key</c:v>
                </c:pt>
                <c:pt idx="9">
                  <c:v>192 key</c:v>
                </c:pt>
                <c:pt idx="10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Foglio1!$M$5:$M$19</c15:sqref>
                  </c15:fullRef>
                </c:ext>
              </c:extLst>
              <c:f>(Foglio1!$M$5:$M$7,Foglio1!$M$10:$M$13,Foglio1!$M$16:$M$19)</c:f>
              <c:numCache>
                <c:formatCode>0.000E+00</c:formatCode>
                <c:ptCount val="11"/>
                <c:pt idx="0">
                  <c:v>2770656000</c:v>
                </c:pt>
                <c:pt idx="1">
                  <c:v>3214861000</c:v>
                </c:pt>
                <c:pt idx="2">
                  <c:v>3769629000</c:v>
                </c:pt>
                <c:pt idx="4">
                  <c:v>81603091000</c:v>
                </c:pt>
                <c:pt idx="5">
                  <c:v>98806047000</c:v>
                </c:pt>
                <c:pt idx="6">
                  <c:v>120217950000</c:v>
                </c:pt>
                <c:pt idx="8">
                  <c:v>652507554000</c:v>
                </c:pt>
                <c:pt idx="9">
                  <c:v>790051880000</c:v>
                </c:pt>
                <c:pt idx="10">
                  <c:v>961256648000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B-474F-A78A-7072EF48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29824"/>
        <c:axId val="588333568"/>
      </c:barChart>
      <c:catAx>
        <c:axId val="588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333568"/>
        <c:crosses val="autoZero"/>
        <c:auto val="1"/>
        <c:lblAlgn val="ctr"/>
        <c:lblOffset val="100"/>
        <c:noMultiLvlLbl val="0"/>
      </c:catAx>
      <c:valAx>
        <c:axId val="5883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32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- Key Size</a:t>
            </a:r>
          </a:p>
        </c:rich>
      </c:tx>
      <c:layout>
        <c:manualLayout>
          <c:xMode val="edge"/>
          <c:yMode val="edge"/>
          <c:x val="0.36280347986737904"/>
          <c:y val="3.4144997706360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5648916689936"/>
          <c:y val="8.0316603966070474E-2"/>
          <c:w val="0.81088052235047547"/>
          <c:h val="0.35292891351519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Foglio1!$B$44</c:f>
              <c:strCache>
                <c:ptCount val="1"/>
                <c:pt idx="0">
                  <c:v>64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Foglio1!$C$44:$E$44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104-41CC-A928-DEE2EC1B488B}"/>
            </c:ext>
          </c:extLst>
        </c:ser>
        <c:ser>
          <c:idx val="1"/>
          <c:order val="1"/>
          <c:tx>
            <c:strRef>
              <c:f>Foglio1!$B$45</c:f>
              <c:strCache>
                <c:ptCount val="1"/>
                <c:pt idx="0">
                  <c:v>128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Foglio1!$C$45:$E$45</c:f>
              <c:numCache>
                <c:formatCode>0.00%</c:formatCode>
                <c:ptCount val="3"/>
                <c:pt idx="0">
                  <c:v>0.72785661080411879</c:v>
                </c:pt>
                <c:pt idx="1">
                  <c:v>0.72999761267329433</c:v>
                </c:pt>
                <c:pt idx="2">
                  <c:v>0.73499434559740495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4-41CC-A928-DEE2EC1B488B}"/>
            </c:ext>
          </c:extLst>
        </c:ser>
        <c:ser>
          <c:idx val="2"/>
          <c:order val="2"/>
          <c:tx>
            <c:strRef>
              <c:f>Foglio1!$B$46</c:f>
              <c:strCache>
                <c:ptCount val="1"/>
                <c:pt idx="0">
                  <c:v>192 key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Foglio1!$C$46:$E$46</c:f>
              <c:numCache>
                <c:formatCode>0.00%</c:formatCode>
                <c:ptCount val="3"/>
                <c:pt idx="0">
                  <c:v>0.85196217837528032</c:v>
                </c:pt>
                <c:pt idx="1">
                  <c:v>0.85363875483859963</c:v>
                </c:pt>
                <c:pt idx="2">
                  <c:v>0.85283220178961905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4-41CC-A928-DEE2EC1B488B}"/>
            </c:ext>
          </c:extLst>
        </c:ser>
        <c:ser>
          <c:idx val="3"/>
          <c:order val="3"/>
          <c:tx>
            <c:strRef>
              <c:f>Foglio1!$B$47</c:f>
              <c:strCache>
                <c:ptCount val="1"/>
                <c:pt idx="0">
                  <c:v>256 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Foglio1!$C$47:$E$47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4-41CC-A928-DEE2EC1B488B}"/>
            </c:ext>
          </c:extLst>
        </c:ser>
        <c:ser>
          <c:idx val="5"/>
          <c:order val="5"/>
          <c:tx>
            <c:strRef>
              <c:f>Foglio1!$B$49</c:f>
              <c:strCache>
                <c:ptCount val="1"/>
                <c:pt idx="0">
                  <c:v>2048 byte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Foglio1!$C$49:$E$49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104-41CC-A928-DEE2EC1B488B}"/>
            </c:ext>
          </c:extLst>
        </c:ser>
        <c:ser>
          <c:idx val="6"/>
          <c:order val="6"/>
          <c:tx>
            <c:strRef>
              <c:f>Foglio1!$B$50</c:f>
              <c:strCache>
                <c:ptCount val="1"/>
                <c:pt idx="0">
                  <c:v>128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Foglio1!$C$50:$E$50</c:f>
              <c:numCache>
                <c:formatCode>0.00%</c:formatCode>
                <c:ptCount val="3"/>
                <c:pt idx="0">
                  <c:v>0.67076050950506905</c:v>
                </c:pt>
                <c:pt idx="1">
                  <c:v>0.6786558191219183</c:v>
                </c:pt>
                <c:pt idx="2">
                  <c:v>0.67879290072738718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4-41CC-A928-DEE2EC1B488B}"/>
            </c:ext>
          </c:extLst>
        </c:ser>
        <c:ser>
          <c:idx val="7"/>
          <c:order val="7"/>
          <c:tx>
            <c:strRef>
              <c:f>Foglio1!$B$51</c:f>
              <c:strCache>
                <c:ptCount val="1"/>
                <c:pt idx="0">
                  <c:v>192 key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Foglio1!$C$51:$E$51</c:f>
              <c:numCache>
                <c:formatCode>0.00%</c:formatCode>
                <c:ptCount val="3"/>
                <c:pt idx="0">
                  <c:v>0.82034769671673768</c:v>
                </c:pt>
                <c:pt idx="1">
                  <c:v>0.82186994929679857</c:v>
                </c:pt>
                <c:pt idx="2">
                  <c:v>0.8218909655338491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4-41CC-A928-DEE2EC1B488B}"/>
            </c:ext>
          </c:extLst>
        </c:ser>
        <c:ser>
          <c:idx val="8"/>
          <c:order val="8"/>
          <c:tx>
            <c:strRef>
              <c:f>Foglio1!$B$52</c:f>
              <c:strCache>
                <c:ptCount val="1"/>
                <c:pt idx="0">
                  <c:v>256 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Foglio1!$C$52:$E$52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4-41CC-A928-DEE2EC1B488B}"/>
            </c:ext>
          </c:extLst>
        </c:ser>
        <c:ser>
          <c:idx val="10"/>
          <c:order val="10"/>
          <c:tx>
            <c:strRef>
              <c:f>Foglio1!$B$54</c:f>
              <c:strCache>
                <c:ptCount val="1"/>
                <c:pt idx="0">
                  <c:v>16384 byte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Foglio1!$C$54:$E$54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B104-41CC-A928-DEE2EC1B488B}"/>
            </c:ext>
          </c:extLst>
        </c:ser>
        <c:ser>
          <c:idx val="11"/>
          <c:order val="11"/>
          <c:tx>
            <c:strRef>
              <c:f>Foglio1!$B$55</c:f>
              <c:strCache>
                <c:ptCount val="1"/>
                <c:pt idx="0">
                  <c:v>128 key: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Foglio1!$C$55:$E$55</c:f>
              <c:numCache>
                <c:formatCode>0.00%</c:formatCode>
                <c:ptCount val="3"/>
                <c:pt idx="0">
                  <c:v>0.66591436136104176</c:v>
                </c:pt>
                <c:pt idx="1">
                  <c:v>0.67805918950043687</c:v>
                </c:pt>
                <c:pt idx="2">
                  <c:v>0.67880680498555057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04-41CC-A928-DEE2EC1B488B}"/>
            </c:ext>
          </c:extLst>
        </c:ser>
        <c:ser>
          <c:idx val="12"/>
          <c:order val="12"/>
          <c:tx>
            <c:strRef>
              <c:f>Foglio1!$B$56</c:f>
              <c:strCache>
                <c:ptCount val="1"/>
                <c:pt idx="0">
                  <c:v>192 key: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Foglio1!$C$56:$E$56</c:f>
              <c:numCache>
                <c:formatCode>0.00%</c:formatCode>
                <c:ptCount val="3"/>
                <c:pt idx="0">
                  <c:v>0.82958443694736761</c:v>
                </c:pt>
                <c:pt idx="1">
                  <c:v>0.82152242108338303</c:v>
                </c:pt>
                <c:pt idx="2">
                  <c:v>0.82189484113716116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04-41CC-A928-DEE2EC1B488B}"/>
            </c:ext>
          </c:extLst>
        </c:ser>
        <c:ser>
          <c:idx val="13"/>
          <c:order val="13"/>
          <c:tx>
            <c:strRef>
              <c:f>Foglio1!$B$57</c:f>
              <c:strCache>
                <c:ptCount val="1"/>
                <c:pt idx="0">
                  <c:v>256 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Foglio1!$C$43:$E$43</c:f>
              <c:strCache>
                <c:ptCount val="3"/>
                <c:pt idx="0">
                  <c:v>Simple</c:v>
                </c:pt>
                <c:pt idx="1">
                  <c:v>TwoLevel</c:v>
                </c:pt>
                <c:pt idx="2">
                  <c:v>Ruby</c:v>
                </c:pt>
              </c:strCache>
            </c:strRef>
          </c:cat>
          <c:val>
            <c:numRef>
              <c:f>Foglio1!$C$57:$E$57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04-41CC-A928-DEE2EC1B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089776"/>
        <c:axId val="128509102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Foglio1!$B$48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Foglio1!$C$43:$E$43</c15:sqref>
                        </c15:formulaRef>
                      </c:ext>
                    </c:extLst>
                    <c:strCache>
                      <c:ptCount val="3"/>
                      <c:pt idx="0">
                        <c:v>Simple</c:v>
                      </c:pt>
                      <c:pt idx="1">
                        <c:v>TwoLevel</c:v>
                      </c:pt>
                      <c:pt idx="2">
                        <c:v>Ruby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Foglio1!$C$48:$E$48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104-41CC-A928-DEE2EC1B488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Foglio1!$C$43:$E$43</c15:sqref>
                        </c15:formulaRef>
                      </c:ext>
                    </c:extLst>
                    <c:strCache>
                      <c:ptCount val="3"/>
                      <c:pt idx="0">
                        <c:v>Simple</c:v>
                      </c:pt>
                      <c:pt idx="1">
                        <c:v>TwoLevel</c:v>
                      </c:pt>
                      <c:pt idx="2">
                        <c:v>Ruby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Foglio1!$C$53:$E$53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04-41CC-A928-DEE2EC1B488B}"/>
                  </c:ext>
                </c:extLst>
              </c15:ser>
            </c15:filteredBarSeries>
          </c:ext>
        </c:extLst>
      </c:barChart>
      <c:catAx>
        <c:axId val="12850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091024"/>
        <c:crosses val="autoZero"/>
        <c:auto val="1"/>
        <c:lblAlgn val="ctr"/>
        <c:lblOffset val="100"/>
        <c:noMultiLvlLbl val="0"/>
      </c:catAx>
      <c:valAx>
        <c:axId val="128509102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08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Multithread</a:t>
            </a:r>
          </a:p>
        </c:rich>
      </c:tx>
      <c:layout>
        <c:manualLayout>
          <c:xMode val="edge"/>
          <c:yMode val="edge"/>
          <c:x val="0.33359364007947212"/>
          <c:y val="0.14716526684903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460740252163572"/>
          <c:y val="5.0574600241535331E-2"/>
          <c:w val="0.78035368141071082"/>
          <c:h val="0.6056273262187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Foglio1!$K$58</c:f>
              <c:strCache>
                <c:ptCount val="1"/>
                <c:pt idx="0">
                  <c:v>SingleT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Foglio1!$J$59:$J$75</c15:sqref>
                  </c15:fullRef>
                </c:ext>
              </c:extLst>
              <c:f>(Foglio1!$J$60:$J$63,Foglio1!$J$66:$J$69,Foglio1!$J$72:$J$75)</c:f>
              <c:strCache>
                <c:ptCount val="12"/>
                <c:pt idx="0">
                  <c:v>64 byte</c:v>
                </c:pt>
                <c:pt idx="1">
                  <c:v>128 key</c:v>
                </c:pt>
                <c:pt idx="2">
                  <c:v>192 key</c:v>
                </c:pt>
                <c:pt idx="3">
                  <c:v>256 key</c:v>
                </c:pt>
                <c:pt idx="4">
                  <c:v>2048 byte</c:v>
                </c:pt>
                <c:pt idx="5">
                  <c:v>128 key</c:v>
                </c:pt>
                <c:pt idx="6">
                  <c:v>192 key</c:v>
                </c:pt>
                <c:pt idx="7">
                  <c:v>256 key</c:v>
                </c:pt>
                <c:pt idx="8">
                  <c:v>16384 byte</c:v>
                </c:pt>
                <c:pt idx="9">
                  <c:v>128 key</c:v>
                </c:pt>
                <c:pt idx="10">
                  <c:v>192 key</c:v>
                </c:pt>
                <c:pt idx="11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Foglio1!$K$59:$K$75</c15:sqref>
                  </c15:fullRef>
                </c:ext>
              </c:extLst>
              <c:f>(Foglio1!$K$60:$K$63,Foglio1!$K$66:$K$69,Foglio1!$K$72:$K$75)</c:f>
              <c:numCache>
                <c:formatCode>0.000E+00</c:formatCode>
                <c:ptCount val="12"/>
                <c:pt idx="1">
                  <c:v>2770656000</c:v>
                </c:pt>
                <c:pt idx="2">
                  <c:v>3214861000</c:v>
                </c:pt>
                <c:pt idx="3">
                  <c:v>3769629000</c:v>
                </c:pt>
                <c:pt idx="5">
                  <c:v>81603091000</c:v>
                </c:pt>
                <c:pt idx="6">
                  <c:v>98806047000</c:v>
                </c:pt>
                <c:pt idx="7">
                  <c:v>120217950000</c:v>
                </c:pt>
                <c:pt idx="9">
                  <c:v>652507554000</c:v>
                </c:pt>
                <c:pt idx="10">
                  <c:v>790051880000</c:v>
                </c:pt>
                <c:pt idx="11">
                  <c:v>961256648000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2-415C-96E2-E015C98DE332}"/>
            </c:ext>
          </c:extLst>
        </c:ser>
        <c:ser>
          <c:idx val="1"/>
          <c:order val="1"/>
          <c:tx>
            <c:strRef>
              <c:f>Foglio1!$L$58</c:f>
              <c:strCache>
                <c:ptCount val="1"/>
                <c:pt idx="0">
                  <c:v>MultiT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Foglio1!$J$59:$J$75</c15:sqref>
                  </c15:fullRef>
                </c:ext>
              </c:extLst>
              <c:f>(Foglio1!$J$60:$J$63,Foglio1!$J$66:$J$69,Foglio1!$J$72:$J$75)</c:f>
              <c:strCache>
                <c:ptCount val="12"/>
                <c:pt idx="0">
                  <c:v>64 byte</c:v>
                </c:pt>
                <c:pt idx="1">
                  <c:v>128 key</c:v>
                </c:pt>
                <c:pt idx="2">
                  <c:v>192 key</c:v>
                </c:pt>
                <c:pt idx="3">
                  <c:v>256 key</c:v>
                </c:pt>
                <c:pt idx="4">
                  <c:v>2048 byte</c:v>
                </c:pt>
                <c:pt idx="5">
                  <c:v>128 key</c:v>
                </c:pt>
                <c:pt idx="6">
                  <c:v>192 key</c:v>
                </c:pt>
                <c:pt idx="7">
                  <c:v>256 key</c:v>
                </c:pt>
                <c:pt idx="8">
                  <c:v>16384 byte</c:v>
                </c:pt>
                <c:pt idx="9">
                  <c:v>128 key</c:v>
                </c:pt>
                <c:pt idx="10">
                  <c:v>192 key</c:v>
                </c:pt>
                <c:pt idx="11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Foglio1!$L$59:$L$75</c15:sqref>
                  </c15:fullRef>
                </c:ext>
              </c:extLst>
              <c:f>(Foglio1!$L$60:$L$63,Foglio1!$L$66:$L$69,Foglio1!$L$72:$L$75)</c:f>
              <c:numCache>
                <c:formatCode>0.000E+00</c:formatCode>
                <c:ptCount val="12"/>
                <c:pt idx="1">
                  <c:v>2865455000</c:v>
                </c:pt>
                <c:pt idx="2">
                  <c:v>3209223000</c:v>
                </c:pt>
                <c:pt idx="3">
                  <c:v>3641959000</c:v>
                </c:pt>
                <c:pt idx="5">
                  <c:v>68268543000</c:v>
                </c:pt>
                <c:pt idx="6">
                  <c:v>79045218000</c:v>
                </c:pt>
                <c:pt idx="7">
                  <c:v>92665226000</c:v>
                </c:pt>
                <c:pt idx="9">
                  <c:v>540876287000</c:v>
                </c:pt>
                <c:pt idx="10">
                  <c:v>626992491000</c:v>
                </c:pt>
                <c:pt idx="11">
                  <c:v>735926928000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2-415C-96E2-E015C98DE332}"/>
            </c:ext>
          </c:extLst>
        </c:ser>
        <c:ser>
          <c:idx val="2"/>
          <c:order val="2"/>
          <c:tx>
            <c:strRef>
              <c:f>Foglio1!$M$58</c:f>
              <c:strCache>
                <c:ptCount val="1"/>
                <c:pt idx="0">
                  <c:v>SavedTime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Foglio1!$J$59:$J$75</c15:sqref>
                  </c15:fullRef>
                </c:ext>
              </c:extLst>
              <c:f>(Foglio1!$J$60:$J$63,Foglio1!$J$66:$J$69,Foglio1!$J$72:$J$75)</c:f>
              <c:strCache>
                <c:ptCount val="12"/>
                <c:pt idx="0">
                  <c:v>64 byte</c:v>
                </c:pt>
                <c:pt idx="1">
                  <c:v>128 key</c:v>
                </c:pt>
                <c:pt idx="2">
                  <c:v>192 key</c:v>
                </c:pt>
                <c:pt idx="3">
                  <c:v>256 key</c:v>
                </c:pt>
                <c:pt idx="4">
                  <c:v>2048 byte</c:v>
                </c:pt>
                <c:pt idx="5">
                  <c:v>128 key</c:v>
                </c:pt>
                <c:pt idx="6">
                  <c:v>192 key</c:v>
                </c:pt>
                <c:pt idx="7">
                  <c:v>256 key</c:v>
                </c:pt>
                <c:pt idx="8">
                  <c:v>16384 byte</c:v>
                </c:pt>
                <c:pt idx="9">
                  <c:v>128 key</c:v>
                </c:pt>
                <c:pt idx="10">
                  <c:v>192 key</c:v>
                </c:pt>
                <c:pt idx="11">
                  <c:v>256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Foglio1!$M$59:$M$75</c15:sqref>
                  </c15:fullRef>
                </c:ext>
              </c:extLst>
              <c:f>(Foglio1!$M$60:$M$63,Foglio1!$M$66:$M$69,Foglio1!$M$72:$M$75)</c:f>
              <c:numCache>
                <c:formatCode>General</c:formatCode>
                <c:ptCount val="12"/>
                <c:pt idx="1" formatCode="0.000E+00">
                  <c:v>-94799000</c:v>
                </c:pt>
                <c:pt idx="2" formatCode="0.000E+00">
                  <c:v>5638000</c:v>
                </c:pt>
                <c:pt idx="3" formatCode="0.000E+00">
                  <c:v>127670000</c:v>
                </c:pt>
                <c:pt idx="5" formatCode="0.000E+00">
                  <c:v>13334548000</c:v>
                </c:pt>
                <c:pt idx="6" formatCode="0.000E+00">
                  <c:v>19760829000</c:v>
                </c:pt>
                <c:pt idx="7" formatCode="0.000E+00">
                  <c:v>27552724000</c:v>
                </c:pt>
                <c:pt idx="9" formatCode="0.000E+00">
                  <c:v>111631267000</c:v>
                </c:pt>
                <c:pt idx="10" formatCode="0.000E+00">
                  <c:v>163059389000</c:v>
                </c:pt>
                <c:pt idx="11" formatCode="0.000E+00">
                  <c:v>225329720000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2-415C-96E2-E015C98D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23471"/>
        <c:axId val="542425135"/>
      </c:barChart>
      <c:catAx>
        <c:axId val="54242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425135"/>
        <c:crosses val="autoZero"/>
        <c:auto val="1"/>
        <c:lblAlgn val="ctr"/>
        <c:lblOffset val="100"/>
        <c:noMultiLvlLbl val="0"/>
      </c:catAx>
      <c:valAx>
        <c:axId val="5424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423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64</a:t>
            </a:r>
            <a:r>
              <a:rPr lang="it-IT" baseline="0"/>
              <a:t> Byte Simulation</a:t>
            </a:r>
            <a:endParaRPr lang="it-IT"/>
          </a:p>
        </c:rich>
      </c:tx>
      <c:layout>
        <c:manualLayout>
          <c:xMode val="edge"/>
          <c:yMode val="edge"/>
          <c:x val="0.12909014097643809"/>
          <c:y val="2.3140294687097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060162565941257"/>
          <c:y val="0.12074605767727561"/>
          <c:w val="0.75107494876950809"/>
          <c:h val="0.55326914057674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Foglio1!$C$66:$C$67</c:f>
              <c:strCache>
                <c:ptCount val="2"/>
                <c:pt idx="0">
                  <c:v>CBC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Foglio1!$B$68:$B$70</c:f>
              <c:strCache>
                <c:ptCount val="3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</c:strCache>
            </c:strRef>
          </c:cat>
          <c:val>
            <c:numRef>
              <c:f>Foglio1!$C$68:$C$70</c:f>
              <c:numCache>
                <c:formatCode>0</c:formatCode>
                <c:ptCount val="3"/>
                <c:pt idx="0">
                  <c:v>3882525000</c:v>
                </c:pt>
                <c:pt idx="1">
                  <c:v>4430716000</c:v>
                </c:pt>
                <c:pt idx="2">
                  <c:v>4748043000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0-443B-B741-D85CE0137793}"/>
            </c:ext>
          </c:extLst>
        </c:ser>
        <c:ser>
          <c:idx val="1"/>
          <c:order val="1"/>
          <c:tx>
            <c:strRef>
              <c:f>Foglio1!$D$66:$D$67</c:f>
              <c:strCache>
                <c:ptCount val="2"/>
                <c:pt idx="0">
                  <c:v>CTR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Foglio1!$B$68:$B$70</c:f>
              <c:strCache>
                <c:ptCount val="3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</c:strCache>
            </c:strRef>
          </c:cat>
          <c:val>
            <c:numRef>
              <c:f>Foglio1!$D$68:$D$70</c:f>
              <c:numCache>
                <c:formatCode>0</c:formatCode>
                <c:ptCount val="3"/>
                <c:pt idx="0">
                  <c:v>2096595000</c:v>
                </c:pt>
                <c:pt idx="1">
                  <c:v>2204000000</c:v>
                </c:pt>
                <c:pt idx="2">
                  <c:v>2335869000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0-443B-B741-D85CE013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231855"/>
        <c:axId val="443224783"/>
      </c:barChart>
      <c:catAx>
        <c:axId val="4432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224783"/>
        <c:crosses val="autoZero"/>
        <c:auto val="1"/>
        <c:lblAlgn val="ctr"/>
        <c:lblOffset val="100"/>
        <c:noMultiLvlLbl val="0"/>
      </c:catAx>
      <c:valAx>
        <c:axId val="4432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231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16384 Byte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4196932413687333"/>
          <c:y val="0.12819385951042822"/>
          <c:w val="0.71977143044937497"/>
          <c:h val="0.55035575167814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Foglio1!$C$72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Foglio1!$B$73:$B$75</c:f>
              <c:strCache>
                <c:ptCount val="3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</c:strCache>
            </c:strRef>
          </c:cat>
          <c:val>
            <c:numRef>
              <c:f>Foglio1!$C$73:$C$75</c:f>
              <c:numCache>
                <c:formatCode>0</c:formatCode>
                <c:ptCount val="3"/>
                <c:pt idx="0">
                  <c:v>578283261000</c:v>
                </c:pt>
                <c:pt idx="1">
                  <c:v>716588670000</c:v>
                </c:pt>
                <c:pt idx="2">
                  <c:v>796579996000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D96-A291-D1FD6CBC21B2}"/>
            </c:ext>
          </c:extLst>
        </c:ser>
        <c:ser>
          <c:idx val="1"/>
          <c:order val="1"/>
          <c:tx>
            <c:strRef>
              <c:f>Foglio1!$D$72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Foglio1!$B$73:$B$75</c:f>
              <c:strCache>
                <c:ptCount val="3"/>
                <c:pt idx="0">
                  <c:v>128 key</c:v>
                </c:pt>
                <c:pt idx="1">
                  <c:v>192 key</c:v>
                </c:pt>
                <c:pt idx="2">
                  <c:v>256 key</c:v>
                </c:pt>
              </c:strCache>
            </c:strRef>
          </c:cat>
          <c:val>
            <c:numRef>
              <c:f>Foglio1!$D$73:$D$75</c:f>
              <c:numCache>
                <c:formatCode>0</c:formatCode>
                <c:ptCount val="3"/>
                <c:pt idx="0">
                  <c:v>211450191000</c:v>
                </c:pt>
                <c:pt idx="1">
                  <c:v>236795927000</c:v>
                </c:pt>
                <c:pt idx="2">
                  <c:v>268416708000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E-4D96-A291-D1FD6CBC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41087"/>
        <c:axId val="457652735"/>
      </c:barChart>
      <c:catAx>
        <c:axId val="4576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652735"/>
        <c:crosses val="autoZero"/>
        <c:auto val="1"/>
        <c:lblAlgn val="ctr"/>
        <c:lblOffset val="100"/>
        <c:noMultiLvlLbl val="0"/>
      </c:catAx>
      <c:valAx>
        <c:axId val="4576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641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597148</xdr:colOff>
      <xdr:row>3</xdr:row>
      <xdr:rowOff>180473</xdr:rowOff>
    </xdr:from>
    <xdr:to>
      <xdr:col>25</xdr:col>
      <xdr:colOff>523776</xdr:colOff>
      <xdr:row>16</xdr:row>
      <xdr:rowOff>167105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B62634-5FFF-40BA-9A0A-6EBFE185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592162</xdr:colOff>
      <xdr:row>18</xdr:row>
      <xdr:rowOff>39251</xdr:rowOff>
    </xdr:from>
    <xdr:to>
      <xdr:col>26</xdr:col>
      <xdr:colOff>66724</xdr:colOff>
      <xdr:row>30</xdr:row>
      <xdr:rowOff>110451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9914BDB-EBB3-412F-B7EA-6347AD89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601266</xdr:colOff>
      <xdr:row>34</xdr:row>
      <xdr:rowOff>41776</xdr:rowOff>
    </xdr:from>
    <xdr:to>
      <xdr:col>27</xdr:col>
      <xdr:colOff>592095</xdr:colOff>
      <xdr:row>47</xdr:row>
      <xdr:rowOff>180203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C88A93-B9B6-4909-A40C-4F969D56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14020</xdr:colOff>
      <xdr:row>49</xdr:row>
      <xdr:rowOff>131031</xdr:rowOff>
    </xdr:from>
    <xdr:to>
      <xdr:col>26</xdr:col>
      <xdr:colOff>79189</xdr:colOff>
      <xdr:row>73</xdr:row>
      <xdr:rowOff>60330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2C4663-2353-4D3B-9A58-8481C49D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102263</xdr:colOff>
      <xdr:row>74</xdr:row>
      <xdr:rowOff>54565</xdr:rowOff>
    </xdr:from>
    <xdr:to>
      <xdr:col>26</xdr:col>
      <xdr:colOff>192170</xdr:colOff>
      <xdr:row>93</xdr:row>
      <xdr:rowOff>100264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2BDCD5B-9D6C-4FC2-B0AE-B8724D445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18171</xdr:colOff>
      <xdr:row>101</xdr:row>
      <xdr:rowOff>20273</xdr:rowOff>
    </xdr:from>
    <xdr:to>
      <xdr:col>32</xdr:col>
      <xdr:colOff>0</xdr:colOff>
      <xdr:row>115</xdr:row>
      <xdr:rowOff>142994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AE53987-E094-450D-A6D7-F5E9ACAE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12057</xdr:colOff>
      <xdr:row>101</xdr:row>
      <xdr:rowOff>0</xdr:rowOff>
    </xdr:from>
    <xdr:to>
      <xdr:col>26</xdr:col>
      <xdr:colOff>0</xdr:colOff>
      <xdr:row>115</xdr:row>
      <xdr:rowOff>161430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3FAA181-E29E-4253-9FC9-90BA3948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42334</xdr:colOff>
      <xdr:row>101</xdr:row>
      <xdr:rowOff>169334</xdr:rowOff>
    </xdr:from>
    <xdr:to>
      <xdr:col>35</xdr:col>
      <xdr:colOff>223037</xdr:colOff>
      <xdr:row>114</xdr:row>
      <xdr:rowOff>105834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2FF860DA-6292-4D5B-9B0F-10FFD816A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283584" y="18340917"/>
          <a:ext cx="2022203" cy="2275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4F635-CADE-462A-8FDF-27D76E4F537E}" name="Tabella1" displayName="Tabella1" ref="B2:F20" totalsRowShown="0">
  <autoFilter ref="B2:F20" xr:uid="{44F4F635-CADE-462A-8FDF-27D76E4F537E}"/>
  <tableColumns count="5">
    <tableColumn id="1" xr3:uid="{EFECE35C-4FCB-4527-AF65-2171E74D62C6}" name="Colonna1"/>
    <tableColumn id="2" xr3:uid="{80CE59D1-2B0F-4AD2-A2EC-8B76F37F4915}" name="Colonna2" dataDxfId="5"/>
    <tableColumn id="3" xr3:uid="{641B5975-36BB-4107-83CD-A16BD3EF1B24}" name="Colonna3" dataDxfId="4"/>
    <tableColumn id="4" xr3:uid="{22ADA713-F7C5-48C8-8924-355E2AA37005}" name="Colonna4" dataDxfId="3"/>
    <tableColumn id="5" xr3:uid="{CE9ED5E8-4C2F-4496-A8C7-74C76CFF7451}" name="Colonna5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14113D-A056-45B6-A72E-9AFCAE4B1CF2}" name="Tabella2" displayName="Tabella2" ref="K83:L101" totalsRowShown="0">
  <autoFilter ref="K83:L101" xr:uid="{F014113D-A056-45B6-A72E-9AFCAE4B1CF2}"/>
  <tableColumns count="2">
    <tableColumn id="1" xr3:uid="{95ABEA80-4F34-48C0-96EC-47BF7C7EF710}" name="Colonna1"/>
    <tableColumn id="2" xr3:uid="{303545BE-B230-482E-AD03-35D655D2AA3A}" name="Colonna2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1487DE-1789-476F-B6AA-965E4DAE1F08}" name="Tabella3" displayName="Tabella3" ref="B78:C88" totalsRowShown="0">
  <autoFilter ref="B78:C88" xr:uid="{5C1487DE-1789-476F-B6AA-965E4DAE1F08}"/>
  <tableColumns count="2">
    <tableColumn id="1" xr3:uid="{C9FD481A-1F50-4BD9-88FA-1DB62981A736}" name="Colonna1"/>
    <tableColumn id="2" xr3:uid="{6DA30297-F319-4F8B-90DA-C6C03F334E9C}" name="Colonna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10A0-768F-4A16-AB27-58FAF026A0BD}">
  <dimension ref="B2:N101"/>
  <sheetViews>
    <sheetView tabSelected="1" topLeftCell="R95" zoomScale="85" zoomScaleNormal="85" workbookViewId="0">
      <selection activeCell="AL115" sqref="AL115"/>
    </sheetView>
  </sheetViews>
  <sheetFormatPr defaultRowHeight="14.5" x14ac:dyDescent="0.35"/>
  <cols>
    <col min="1" max="1" width="11.26953125" customWidth="1"/>
    <col min="2" max="2" width="10.36328125" customWidth="1"/>
    <col min="3" max="3" width="12.453125" customWidth="1"/>
    <col min="4" max="4" width="15.54296875" customWidth="1"/>
    <col min="5" max="5" width="20" customWidth="1"/>
    <col min="6" max="6" width="22.36328125" customWidth="1"/>
    <col min="7" max="7" width="11.1796875" customWidth="1"/>
    <col min="8" max="8" width="8.453125" customWidth="1"/>
    <col min="9" max="9" width="9.90625" customWidth="1"/>
    <col min="10" max="10" width="18.81640625" customWidth="1"/>
    <col min="11" max="11" width="11.26953125" customWidth="1"/>
    <col min="12" max="12" width="13.7265625" customWidth="1"/>
    <col min="13" max="13" width="18.6328125" customWidth="1"/>
    <col min="14" max="14" width="19.1796875" customWidth="1"/>
  </cols>
  <sheetData>
    <row r="2" spans="2:14" x14ac:dyDescent="0.35">
      <c r="B2" t="s">
        <v>18</v>
      </c>
      <c r="C2" t="s">
        <v>19</v>
      </c>
      <c r="D2" t="s">
        <v>20</v>
      </c>
      <c r="E2" t="s">
        <v>21</v>
      </c>
      <c r="F2" t="s">
        <v>22</v>
      </c>
      <c r="J2" t="s">
        <v>10</v>
      </c>
      <c r="K2" t="s">
        <v>0</v>
      </c>
      <c r="L2" t="s">
        <v>1</v>
      </c>
      <c r="M2" t="s">
        <v>2</v>
      </c>
      <c r="N2" t="s">
        <v>7</v>
      </c>
    </row>
    <row r="3" spans="2:14" x14ac:dyDescent="0.35">
      <c r="B3" s="5" t="s">
        <v>9</v>
      </c>
      <c r="C3" s="5" t="s">
        <v>0</v>
      </c>
      <c r="D3" s="5" t="s">
        <v>1</v>
      </c>
      <c r="E3" s="5" t="s">
        <v>2</v>
      </c>
      <c r="F3" s="5" t="s">
        <v>7</v>
      </c>
    </row>
    <row r="4" spans="2:14" x14ac:dyDescent="0.35">
      <c r="B4" s="4" t="s">
        <v>4</v>
      </c>
      <c r="C4" s="2"/>
      <c r="D4" s="2"/>
      <c r="E4" s="2"/>
      <c r="F4" s="2"/>
      <c r="J4" t="s">
        <v>4</v>
      </c>
    </row>
    <row r="5" spans="2:14" x14ac:dyDescent="0.35">
      <c r="B5" s="1" t="s">
        <v>23</v>
      </c>
      <c r="C5" s="6">
        <v>22285515000</v>
      </c>
      <c r="D5" s="6">
        <v>1274698000</v>
      </c>
      <c r="E5" s="6">
        <v>1248681000</v>
      </c>
      <c r="F5" s="6">
        <v>1095733000</v>
      </c>
      <c r="J5" t="s">
        <v>13</v>
      </c>
      <c r="K5" s="7">
        <f>C6-C5</f>
        <v>66285221000</v>
      </c>
      <c r="L5" s="7">
        <f>D6-D5</f>
        <v>2739792000</v>
      </c>
      <c r="M5" s="7">
        <f>E6-E5</f>
        <v>2770656000</v>
      </c>
      <c r="N5" s="7">
        <f>F6-F5</f>
        <v>2865455000</v>
      </c>
    </row>
    <row r="6" spans="2:14" x14ac:dyDescent="0.35">
      <c r="B6" t="s">
        <v>13</v>
      </c>
      <c r="C6" s="6">
        <v>88570736000</v>
      </c>
      <c r="D6" s="6">
        <v>4014490000</v>
      </c>
      <c r="E6" s="6">
        <v>4019337000</v>
      </c>
      <c r="F6" s="6">
        <v>3961188000</v>
      </c>
      <c r="J6" t="s">
        <v>14</v>
      </c>
      <c r="K6" s="7">
        <f>C7-C5</f>
        <v>77587399000</v>
      </c>
      <c r="L6" s="7">
        <f>D7-D5</f>
        <v>3203836000</v>
      </c>
      <c r="M6" s="7">
        <f>E7-E5</f>
        <v>3214861000</v>
      </c>
      <c r="N6" s="7">
        <f>F7-F5</f>
        <v>3209223000</v>
      </c>
    </row>
    <row r="7" spans="2:14" x14ac:dyDescent="0.35">
      <c r="B7" t="s">
        <v>14</v>
      </c>
      <c r="C7" s="6">
        <v>99872914000</v>
      </c>
      <c r="D7" s="6">
        <v>4478534000</v>
      </c>
      <c r="E7" s="6">
        <v>4463542000</v>
      </c>
      <c r="F7" s="6">
        <v>4304956000</v>
      </c>
      <c r="J7" t="s">
        <v>15</v>
      </c>
      <c r="K7" s="7">
        <f>C8-C5</f>
        <v>91069065000</v>
      </c>
      <c r="L7" s="7">
        <f>D8-D5</f>
        <v>3753152000</v>
      </c>
      <c r="M7" s="7">
        <f>E8-E5</f>
        <v>3769629000</v>
      </c>
      <c r="N7" s="7">
        <f>F8-F5</f>
        <v>3641959000</v>
      </c>
    </row>
    <row r="8" spans="2:14" x14ac:dyDescent="0.35">
      <c r="B8" t="s">
        <v>15</v>
      </c>
      <c r="C8" s="6">
        <v>113354580000</v>
      </c>
      <c r="D8" s="6">
        <v>5027850000</v>
      </c>
      <c r="E8" s="6">
        <v>5018310000</v>
      </c>
      <c r="F8" s="6">
        <v>4737692000</v>
      </c>
      <c r="K8" s="7"/>
      <c r="L8" s="7"/>
      <c r="M8" s="7"/>
      <c r="N8" s="7"/>
    </row>
    <row r="9" spans="2:14" x14ac:dyDescent="0.35">
      <c r="C9" s="6"/>
      <c r="D9" s="6"/>
      <c r="E9" s="6"/>
      <c r="F9" s="6"/>
      <c r="K9" s="7"/>
      <c r="L9" s="7"/>
      <c r="M9" s="7"/>
      <c r="N9" s="7"/>
    </row>
    <row r="10" spans="2:14" x14ac:dyDescent="0.35">
      <c r="B10" s="4" t="s">
        <v>5</v>
      </c>
      <c r="C10" s="6"/>
      <c r="D10" s="6"/>
      <c r="E10" s="6"/>
      <c r="F10" s="6"/>
      <c r="J10" t="s">
        <v>5</v>
      </c>
      <c r="K10" s="7"/>
      <c r="L10" s="7"/>
      <c r="M10" s="7"/>
      <c r="N10" s="7"/>
    </row>
    <row r="11" spans="2:14" x14ac:dyDescent="0.35">
      <c r="B11" s="1" t="s">
        <v>23</v>
      </c>
      <c r="C11" s="6">
        <v>313634989000</v>
      </c>
      <c r="D11" s="6">
        <v>13324854000</v>
      </c>
      <c r="E11" s="6">
        <v>13120672000</v>
      </c>
      <c r="F11" s="6">
        <v>8365890000</v>
      </c>
      <c r="J11" t="s">
        <v>13</v>
      </c>
      <c r="K11" s="7">
        <f>C12-C11</f>
        <v>1975618786000</v>
      </c>
      <c r="L11" s="7">
        <f>D12-D11</f>
        <v>81562988000</v>
      </c>
      <c r="M11" s="7">
        <f>E12-E11</f>
        <v>81603091000</v>
      </c>
      <c r="N11" s="7">
        <f>F12-F11</f>
        <v>68268543000</v>
      </c>
    </row>
    <row r="12" spans="2:14" x14ac:dyDescent="0.35">
      <c r="B12" t="s">
        <v>13</v>
      </c>
      <c r="C12" s="6">
        <v>2289253775000</v>
      </c>
      <c r="D12" s="6">
        <v>94887842000</v>
      </c>
      <c r="E12" s="6">
        <v>94723763000</v>
      </c>
      <c r="F12" s="6">
        <v>76634433000</v>
      </c>
      <c r="J12" t="s">
        <v>14</v>
      </c>
      <c r="K12" s="7">
        <f>C13-C11</f>
        <v>2416204141000</v>
      </c>
      <c r="L12" s="7">
        <f>D13-D11</f>
        <v>98774912000</v>
      </c>
      <c r="M12" s="7">
        <f>E13-E11</f>
        <v>98806047000</v>
      </c>
      <c r="N12" s="7">
        <f>F13-F11</f>
        <v>79045218000</v>
      </c>
    </row>
    <row r="13" spans="2:14" x14ac:dyDescent="0.35">
      <c r="B13" t="s">
        <v>14</v>
      </c>
      <c r="C13" s="6">
        <v>2729839130000</v>
      </c>
      <c r="D13" s="6">
        <v>112099766000</v>
      </c>
      <c r="E13" s="6">
        <v>111926719000</v>
      </c>
      <c r="F13" s="6">
        <v>87411108000</v>
      </c>
      <c r="J13" t="s">
        <v>15</v>
      </c>
      <c r="K13" s="7">
        <f>C14-C11</f>
        <v>2945341531000</v>
      </c>
      <c r="L13" s="7">
        <f>D14-D11</f>
        <v>120183141000</v>
      </c>
      <c r="M13" s="7">
        <f>E14-E11</f>
        <v>120217950000</v>
      </c>
      <c r="N13" s="7">
        <f>F14-F11</f>
        <v>92665226000</v>
      </c>
    </row>
    <row r="14" spans="2:14" x14ac:dyDescent="0.35">
      <c r="B14" t="s">
        <v>15</v>
      </c>
      <c r="C14" s="6">
        <v>3258976520000</v>
      </c>
      <c r="D14" s="6">
        <v>133507995000</v>
      </c>
      <c r="E14" s="6">
        <v>133338622000</v>
      </c>
      <c r="F14" s="6">
        <v>101031116000</v>
      </c>
      <c r="K14" s="7"/>
      <c r="L14" s="7"/>
      <c r="M14" s="7"/>
      <c r="N14" s="7"/>
    </row>
    <row r="15" spans="2:14" x14ac:dyDescent="0.35">
      <c r="C15" s="6"/>
      <c r="D15" s="6"/>
      <c r="E15" s="6"/>
      <c r="F15" s="6"/>
      <c r="K15" s="7"/>
      <c r="L15" s="7"/>
      <c r="M15" s="7"/>
      <c r="N15" s="7"/>
    </row>
    <row r="16" spans="2:14" x14ac:dyDescent="0.35">
      <c r="B16" s="4" t="s">
        <v>6</v>
      </c>
      <c r="C16" s="6"/>
      <c r="D16" s="6"/>
      <c r="E16" s="6"/>
      <c r="F16" s="6"/>
      <c r="J16" t="s">
        <v>6</v>
      </c>
      <c r="K16" s="7"/>
      <c r="L16" s="7"/>
      <c r="M16" s="7"/>
      <c r="N16" s="7"/>
    </row>
    <row r="17" spans="2:14" x14ac:dyDescent="0.35">
      <c r="B17" s="1" t="s">
        <v>23</v>
      </c>
      <c r="C17" s="6">
        <v>2378180279000</v>
      </c>
      <c r="D17" s="6">
        <v>101731569000</v>
      </c>
      <c r="E17" s="6">
        <v>98496705000</v>
      </c>
      <c r="F17" s="6">
        <v>60554606000</v>
      </c>
      <c r="J17" t="s">
        <v>13</v>
      </c>
      <c r="K17" s="7">
        <f>C18-C17</f>
        <v>18256419338000</v>
      </c>
      <c r="L17" s="7">
        <f>D18-D17</f>
        <v>650338255000</v>
      </c>
      <c r="M17" s="7">
        <f>E18-E17</f>
        <v>652507554000</v>
      </c>
      <c r="N17" s="7">
        <f>F18-F17</f>
        <v>540876287000</v>
      </c>
    </row>
    <row r="18" spans="2:14" x14ac:dyDescent="0.35">
      <c r="B18" t="s">
        <v>13</v>
      </c>
      <c r="C18" s="6">
        <v>20634599617000</v>
      </c>
      <c r="D18" s="6">
        <v>752069824000</v>
      </c>
      <c r="E18" s="6">
        <v>751004259000</v>
      </c>
      <c r="F18" s="6">
        <v>601430893000</v>
      </c>
      <c r="J18" t="s">
        <v>14</v>
      </c>
      <c r="K18" s="7">
        <f>C19-C17</f>
        <v>22743527150000</v>
      </c>
      <c r="L18" s="7">
        <f>D19-D17</f>
        <v>787936313000</v>
      </c>
      <c r="M18" s="7">
        <f>E19-E17</f>
        <v>790051880000</v>
      </c>
      <c r="N18" s="7">
        <f>F19-F17</f>
        <v>626992491000</v>
      </c>
    </row>
    <row r="19" spans="2:14" x14ac:dyDescent="0.35">
      <c r="B19" t="s">
        <v>14</v>
      </c>
      <c r="C19" s="6">
        <v>25121707429000</v>
      </c>
      <c r="D19" s="6">
        <v>889667882000</v>
      </c>
      <c r="E19" s="6">
        <v>888548585000</v>
      </c>
      <c r="F19" s="6">
        <v>687547097000</v>
      </c>
      <c r="J19" t="s">
        <v>15</v>
      </c>
      <c r="K19" s="7">
        <f>C20-C17</f>
        <v>27415566321000</v>
      </c>
      <c r="L19" s="7">
        <f>D20-D17</f>
        <v>959117235000</v>
      </c>
      <c r="M19" s="7">
        <f>E20-E17</f>
        <v>961256648000</v>
      </c>
      <c r="N19" s="7">
        <f>F20-F17</f>
        <v>735926928000</v>
      </c>
    </row>
    <row r="20" spans="2:14" x14ac:dyDescent="0.35">
      <c r="B20" t="s">
        <v>15</v>
      </c>
      <c r="C20" s="6">
        <v>29793746600000</v>
      </c>
      <c r="D20" s="6">
        <v>1060848804000</v>
      </c>
      <c r="E20" s="6">
        <v>1059753353000</v>
      </c>
      <c r="F20" s="6">
        <v>796481534000</v>
      </c>
    </row>
    <row r="22" spans="2:14" x14ac:dyDescent="0.35">
      <c r="B22" t="s">
        <v>8</v>
      </c>
    </row>
    <row r="23" spans="2:14" x14ac:dyDescent="0.35">
      <c r="J23" t="s">
        <v>11</v>
      </c>
    </row>
    <row r="24" spans="2:14" x14ac:dyDescent="0.35">
      <c r="C24" t="s">
        <v>0</v>
      </c>
      <c r="D24" t="s">
        <v>1</v>
      </c>
      <c r="E24" t="s">
        <v>2</v>
      </c>
      <c r="K24" t="s">
        <v>12</v>
      </c>
      <c r="L24" t="s">
        <v>2</v>
      </c>
    </row>
    <row r="25" spans="2:14" x14ac:dyDescent="0.35">
      <c r="B25" t="s">
        <v>4</v>
      </c>
      <c r="J25" t="s">
        <v>4</v>
      </c>
    </row>
    <row r="26" spans="2:14" x14ac:dyDescent="0.35">
      <c r="B26" t="s">
        <v>13</v>
      </c>
      <c r="C26" s="3">
        <f t="shared" ref="C26:E28" si="0">K5/C6</f>
        <v>0.74838737932583055</v>
      </c>
      <c r="D26" s="3">
        <f t="shared" si="0"/>
        <v>0.68247573166205422</v>
      </c>
      <c r="E26" s="3">
        <f t="shared" si="0"/>
        <v>0.68933159871889316</v>
      </c>
      <c r="J26" s="1" t="s">
        <v>3</v>
      </c>
      <c r="K26" s="3">
        <f>D5/C5</f>
        <v>5.7198498666061789E-2</v>
      </c>
      <c r="L26" s="3">
        <f>E5/C5</f>
        <v>5.6031058739275268E-2</v>
      </c>
    </row>
    <row r="27" spans="2:14" x14ac:dyDescent="0.35">
      <c r="B27" t="s">
        <v>14</v>
      </c>
      <c r="C27" s="3">
        <f t="shared" si="0"/>
        <v>0.77686127191602716</v>
      </c>
      <c r="D27" s="3">
        <f t="shared" si="0"/>
        <v>0.71537605832622908</v>
      </c>
      <c r="E27" s="3">
        <f t="shared" si="0"/>
        <v>0.72024885169670183</v>
      </c>
      <c r="J27" t="s">
        <v>13</v>
      </c>
      <c r="K27" s="3">
        <f>D6/C6</f>
        <v>4.5325241510920718E-2</v>
      </c>
      <c r="L27" s="3">
        <f>E6/C6</f>
        <v>4.5379966132380337E-2</v>
      </c>
    </row>
    <row r="28" spans="2:14" x14ac:dyDescent="0.35">
      <c r="B28" t="s">
        <v>15</v>
      </c>
      <c r="C28" s="3">
        <f t="shared" si="0"/>
        <v>0.80339995966638489</v>
      </c>
      <c r="D28" s="3">
        <f t="shared" si="0"/>
        <v>0.74647254790815154</v>
      </c>
      <c r="E28" s="3">
        <f t="shared" si="0"/>
        <v>0.75117499716039859</v>
      </c>
      <c r="G28">
        <f>1000000000000-10^12</f>
        <v>0</v>
      </c>
      <c r="J28" t="s">
        <v>14</v>
      </c>
      <c r="K28" s="3">
        <f>D7/C7</f>
        <v>4.4842328321370493E-2</v>
      </c>
      <c r="L28" s="3">
        <f>E7/C7</f>
        <v>4.4692217551597621E-2</v>
      </c>
    </row>
    <row r="29" spans="2:14" x14ac:dyDescent="0.35">
      <c r="C29" s="3"/>
      <c r="D29" s="3"/>
      <c r="E29" s="3"/>
      <c r="J29" t="s">
        <v>15</v>
      </c>
      <c r="K29" s="3">
        <f>D8/C8</f>
        <v>4.4355067082424017E-2</v>
      </c>
      <c r="L29" s="3">
        <f>E8/C8</f>
        <v>4.4270906389490397E-2</v>
      </c>
    </row>
    <row r="30" spans="2:14" x14ac:dyDescent="0.35">
      <c r="B30" t="s">
        <v>5</v>
      </c>
      <c r="C30" s="3"/>
      <c r="D30" s="3"/>
      <c r="E30" s="3"/>
      <c r="K30" s="3"/>
      <c r="L30" s="3"/>
    </row>
    <row r="31" spans="2:14" x14ac:dyDescent="0.35">
      <c r="B31" t="s">
        <v>13</v>
      </c>
      <c r="C31" s="3">
        <f t="shared" ref="C31:E33" si="1">K11/C12</f>
        <v>0.86299684533664256</v>
      </c>
      <c r="D31" s="3">
        <f t="shared" si="1"/>
        <v>0.85957258886760224</v>
      </c>
      <c r="E31" s="3">
        <f t="shared" si="1"/>
        <v>0.86148489476711354</v>
      </c>
      <c r="J31" t="s">
        <v>5</v>
      </c>
      <c r="K31" s="3"/>
      <c r="L31" s="3"/>
    </row>
    <row r="32" spans="2:14" x14ac:dyDescent="0.35">
      <c r="B32" t="s">
        <v>14</v>
      </c>
      <c r="C32" s="3">
        <f t="shared" si="1"/>
        <v>0.88510861847012945</v>
      </c>
      <c r="D32" s="3">
        <f t="shared" si="1"/>
        <v>0.88113397132336568</v>
      </c>
      <c r="E32" s="3">
        <f t="shared" si="1"/>
        <v>0.88277444280306294</v>
      </c>
      <c r="J32" s="1" t="s">
        <v>3</v>
      </c>
      <c r="K32" s="3">
        <f>D11/C11</f>
        <v>4.2485227947574436E-2</v>
      </c>
      <c r="L32" s="3">
        <f>E11/C11</f>
        <v>4.1834210021765142E-2</v>
      </c>
    </row>
    <row r="33" spans="2:14" x14ac:dyDescent="0.35">
      <c r="B33" t="s">
        <v>15</v>
      </c>
      <c r="C33" s="3">
        <f t="shared" si="1"/>
        <v>0.90376273438140631</v>
      </c>
      <c r="D33" s="3">
        <f t="shared" si="1"/>
        <v>0.90019433667624171</v>
      </c>
      <c r="E33" s="3">
        <f t="shared" si="1"/>
        <v>0.90159886308109594</v>
      </c>
      <c r="J33" t="s">
        <v>13</v>
      </c>
      <c r="K33" s="3">
        <f>D12/C12</f>
        <v>4.144924561716623E-2</v>
      </c>
      <c r="L33" s="3">
        <f>E12/C12</f>
        <v>4.1377572043099504E-2</v>
      </c>
    </row>
    <row r="34" spans="2:14" x14ac:dyDescent="0.35">
      <c r="C34" s="3"/>
      <c r="D34" s="3"/>
      <c r="E34" s="3"/>
      <c r="J34" t="s">
        <v>14</v>
      </c>
      <c r="K34" s="3">
        <f>D13/C13</f>
        <v>4.1064605151293294E-2</v>
      </c>
      <c r="L34" s="3">
        <f>E13/C13</f>
        <v>4.1001214236386155E-2</v>
      </c>
    </row>
    <row r="35" spans="2:14" x14ac:dyDescent="0.35">
      <c r="B35" t="s">
        <v>6</v>
      </c>
      <c r="C35" s="3"/>
      <c r="D35" s="3"/>
      <c r="E35" s="3"/>
      <c r="J35" t="s">
        <v>15</v>
      </c>
      <c r="K35" s="3">
        <f>D14/C14</f>
        <v>4.0966234086276879E-2</v>
      </c>
      <c r="L35" s="3">
        <f>E14/C14</f>
        <v>4.0914262861887693E-2</v>
      </c>
    </row>
    <row r="36" spans="2:14" x14ac:dyDescent="0.35">
      <c r="B36" t="s">
        <v>16</v>
      </c>
      <c r="C36" s="3">
        <f t="shared" ref="C36:E38" si="2">K17/C18</f>
        <v>0.8847479319617757</v>
      </c>
      <c r="D36" s="3">
        <f t="shared" si="2"/>
        <v>0.86473121809498366</v>
      </c>
      <c r="E36" s="3">
        <f t="shared" si="2"/>
        <v>0.86884667587484343</v>
      </c>
      <c r="K36" s="3"/>
      <c r="L36" s="3"/>
    </row>
    <row r="37" spans="2:14" x14ac:dyDescent="0.35">
      <c r="B37" t="s">
        <v>17</v>
      </c>
      <c r="C37" s="3">
        <f t="shared" si="2"/>
        <v>0.90533365274946731</v>
      </c>
      <c r="D37" s="3">
        <f t="shared" si="2"/>
        <v>0.885652195545933</v>
      </c>
      <c r="E37" s="3">
        <f t="shared" si="2"/>
        <v>0.88914876838164114</v>
      </c>
      <c r="J37" t="s">
        <v>6</v>
      </c>
      <c r="K37" s="3"/>
      <c r="L37" s="3"/>
    </row>
    <row r="38" spans="2:14" x14ac:dyDescent="0.35">
      <c r="B38" t="s">
        <v>15</v>
      </c>
      <c r="C38" s="3">
        <f t="shared" si="2"/>
        <v>0.92017854246635766</v>
      </c>
      <c r="D38" s="3">
        <f t="shared" si="2"/>
        <v>0.90410361154538288</v>
      </c>
      <c r="E38" s="3">
        <f t="shared" si="2"/>
        <v>0.90705695365702699</v>
      </c>
      <c r="J38" s="1" t="s">
        <v>3</v>
      </c>
      <c r="K38" s="3">
        <f>D17/C17</f>
        <v>4.2777063580216497E-2</v>
      </c>
      <c r="L38" s="3">
        <f>E17/C17</f>
        <v>4.1416837011791566E-2</v>
      </c>
    </row>
    <row r="39" spans="2:14" x14ac:dyDescent="0.35">
      <c r="J39" t="s">
        <v>13</v>
      </c>
      <c r="K39" s="3">
        <f>D18/C18</f>
        <v>3.6447027708761577E-2</v>
      </c>
      <c r="L39" s="3">
        <f>E18/C18</f>
        <v>3.6395387986170487E-2</v>
      </c>
    </row>
    <row r="40" spans="2:14" x14ac:dyDescent="0.35">
      <c r="J40" t="s">
        <v>14</v>
      </c>
      <c r="K40" s="3">
        <f>D19/C19</f>
        <v>3.5414307905400774E-2</v>
      </c>
      <c r="L40" s="3">
        <f>E19/C19</f>
        <v>3.5369752932250025E-2</v>
      </c>
    </row>
    <row r="41" spans="2:14" x14ac:dyDescent="0.35">
      <c r="J41" t="s">
        <v>15</v>
      </c>
      <c r="K41" s="3">
        <f>D20/C20</f>
        <v>3.5606425007320162E-2</v>
      </c>
      <c r="L41" s="3">
        <f>E20/C20</f>
        <v>3.5569657191083182E-2</v>
      </c>
    </row>
    <row r="43" spans="2:14" x14ac:dyDescent="0.35">
      <c r="C43" t="s">
        <v>0</v>
      </c>
      <c r="D43" t="s">
        <v>1</v>
      </c>
      <c r="E43" t="s">
        <v>2</v>
      </c>
    </row>
    <row r="44" spans="2:14" x14ac:dyDescent="0.35">
      <c r="B44" t="s">
        <v>4</v>
      </c>
      <c r="C44" s="3"/>
      <c r="D44" s="3"/>
      <c r="E44" s="3"/>
      <c r="J44" t="s">
        <v>15</v>
      </c>
      <c r="K44" t="s">
        <v>0</v>
      </c>
      <c r="L44" t="s">
        <v>1</v>
      </c>
      <c r="M44" t="s">
        <v>2</v>
      </c>
      <c r="N44" t="s">
        <v>24</v>
      </c>
    </row>
    <row r="45" spans="2:14" x14ac:dyDescent="0.35">
      <c r="B45" t="s">
        <v>13</v>
      </c>
      <c r="C45" s="3">
        <f>K5/K7</f>
        <v>0.72785661080411879</v>
      </c>
      <c r="D45" s="3">
        <f t="shared" ref="D45:E45" si="3">L5/L7</f>
        <v>0.72999761267329433</v>
      </c>
      <c r="E45" s="3">
        <f t="shared" si="3"/>
        <v>0.73499434559740495</v>
      </c>
      <c r="K45" s="3"/>
      <c r="L45" s="3"/>
      <c r="M45" s="3"/>
      <c r="N45" s="3"/>
    </row>
    <row r="46" spans="2:14" x14ac:dyDescent="0.35">
      <c r="B46" t="s">
        <v>14</v>
      </c>
      <c r="C46" s="3">
        <f>K6/K7</f>
        <v>0.85196217837528032</v>
      </c>
      <c r="D46" s="3">
        <f t="shared" ref="D46:E46" si="4">L6/L7</f>
        <v>0.85363875483859963</v>
      </c>
      <c r="E46" s="3">
        <f t="shared" si="4"/>
        <v>0.85283220178961905</v>
      </c>
      <c r="K46" s="3"/>
      <c r="L46" s="3"/>
      <c r="M46" s="3"/>
      <c r="N46" s="3"/>
    </row>
    <row r="47" spans="2:14" x14ac:dyDescent="0.35">
      <c r="B47" t="s">
        <v>15</v>
      </c>
      <c r="C47" s="3">
        <f>K7/K7</f>
        <v>1</v>
      </c>
      <c r="D47" s="3">
        <f t="shared" ref="D47:E47" si="5">L7/L7</f>
        <v>1</v>
      </c>
      <c r="E47" s="3">
        <f t="shared" si="5"/>
        <v>1</v>
      </c>
      <c r="J47" t="s">
        <v>4</v>
      </c>
      <c r="K47" s="2">
        <f>K7/64</f>
        <v>1422954140.625</v>
      </c>
      <c r="L47" s="2">
        <f t="shared" ref="L47:M47" si="6">L7/64</f>
        <v>58643000</v>
      </c>
      <c r="M47" s="2">
        <f t="shared" si="6"/>
        <v>58900453.125</v>
      </c>
      <c r="N47" s="3"/>
    </row>
    <row r="48" spans="2:14" x14ac:dyDescent="0.35">
      <c r="C48" s="3"/>
      <c r="D48" s="3"/>
      <c r="E48" s="3"/>
      <c r="K48" s="3"/>
      <c r="L48" s="3"/>
      <c r="M48" s="3"/>
      <c r="N48" s="3"/>
    </row>
    <row r="49" spans="2:14" x14ac:dyDescent="0.35">
      <c r="B49" t="s">
        <v>5</v>
      </c>
      <c r="C49" s="3"/>
      <c r="D49" s="3"/>
      <c r="E49" s="3"/>
      <c r="K49" s="3"/>
      <c r="L49" s="3"/>
      <c r="M49" s="3"/>
      <c r="N49" s="3"/>
    </row>
    <row r="50" spans="2:14" x14ac:dyDescent="0.35">
      <c r="B50" t="s">
        <v>13</v>
      </c>
      <c r="C50" s="3">
        <f>K11/K13</f>
        <v>0.67076050950506905</v>
      </c>
      <c r="D50" s="3">
        <f>L11/L13</f>
        <v>0.6786558191219183</v>
      </c>
      <c r="E50" s="3">
        <f>M11/M13</f>
        <v>0.67879290072738718</v>
      </c>
      <c r="J50" t="s">
        <v>5</v>
      </c>
      <c r="K50" s="2">
        <f>K13/2048</f>
        <v>1438155044.4335938</v>
      </c>
      <c r="L50" s="2">
        <f t="shared" ref="L50:M50" si="7">L13/2048</f>
        <v>58683174.31640625</v>
      </c>
      <c r="M50" s="2">
        <f t="shared" si="7"/>
        <v>58700170.8984375</v>
      </c>
      <c r="N50" s="3"/>
    </row>
    <row r="51" spans="2:14" x14ac:dyDescent="0.35">
      <c r="B51" t="s">
        <v>14</v>
      </c>
      <c r="C51" s="3">
        <f>K12/K13</f>
        <v>0.82034769671673768</v>
      </c>
      <c r="D51" s="3">
        <f>L12/L13</f>
        <v>0.82186994929679857</v>
      </c>
      <c r="E51" s="3">
        <f>M12/M13</f>
        <v>0.8218909655338491</v>
      </c>
      <c r="K51" s="3"/>
      <c r="L51" s="3"/>
      <c r="M51" s="3"/>
      <c r="N51" s="3"/>
    </row>
    <row r="52" spans="2:14" x14ac:dyDescent="0.35">
      <c r="B52" t="s">
        <v>15</v>
      </c>
      <c r="C52" s="3">
        <f>K13/K13</f>
        <v>1</v>
      </c>
      <c r="D52" s="3">
        <f>L13/L13</f>
        <v>1</v>
      </c>
      <c r="E52" s="3">
        <f>M13/M13</f>
        <v>1</v>
      </c>
      <c r="K52" s="3"/>
      <c r="L52" s="3"/>
      <c r="M52" s="3"/>
      <c r="N52" s="3"/>
    </row>
    <row r="53" spans="2:14" x14ac:dyDescent="0.35">
      <c r="C53" s="3"/>
      <c r="D53" s="3"/>
      <c r="E53" s="3"/>
      <c r="J53" t="s">
        <v>6</v>
      </c>
      <c r="K53" s="2">
        <f>K19/16384</f>
        <v>1673313374.0844727</v>
      </c>
      <c r="L53" s="2">
        <f t="shared" ref="L53:M53" si="8">L19/16384</f>
        <v>58539870.300292969</v>
      </c>
      <c r="M53" s="2">
        <f t="shared" si="8"/>
        <v>58670449.70703125</v>
      </c>
      <c r="N53" s="3"/>
    </row>
    <row r="54" spans="2:14" x14ac:dyDescent="0.35">
      <c r="B54" t="s">
        <v>6</v>
      </c>
      <c r="C54" s="3"/>
      <c r="D54" s="3"/>
      <c r="E54" s="3"/>
    </row>
    <row r="55" spans="2:14" x14ac:dyDescent="0.35">
      <c r="B55" t="s">
        <v>16</v>
      </c>
      <c r="C55" s="3">
        <f>K17/K19</f>
        <v>0.66591436136104176</v>
      </c>
      <c r="D55" s="3">
        <f t="shared" ref="D55:E55" si="9">L17/L19</f>
        <v>0.67805918950043687</v>
      </c>
      <c r="E55" s="3">
        <f t="shared" si="9"/>
        <v>0.67880680498555057</v>
      </c>
    </row>
    <row r="56" spans="2:14" x14ac:dyDescent="0.35">
      <c r="B56" t="s">
        <v>17</v>
      </c>
      <c r="C56" s="3">
        <f>K18/K19</f>
        <v>0.82958443694736761</v>
      </c>
      <c r="D56" s="3">
        <f t="shared" ref="D56:E56" si="10">L18/L19</f>
        <v>0.82152242108338303</v>
      </c>
      <c r="E56" s="3">
        <f t="shared" si="10"/>
        <v>0.82189484113716116</v>
      </c>
    </row>
    <row r="57" spans="2:14" x14ac:dyDescent="0.35">
      <c r="B57" t="s">
        <v>15</v>
      </c>
      <c r="C57" s="3">
        <f>K19/K19</f>
        <v>1</v>
      </c>
      <c r="D57" s="3">
        <f t="shared" ref="D57:E57" si="11">L19/L19</f>
        <v>1</v>
      </c>
      <c r="E57" s="3">
        <f t="shared" si="11"/>
        <v>1</v>
      </c>
    </row>
    <row r="58" spans="2:14" x14ac:dyDescent="0.35">
      <c r="J58" t="s">
        <v>25</v>
      </c>
      <c r="K58" s="2" t="s">
        <v>26</v>
      </c>
      <c r="L58" t="s">
        <v>27</v>
      </c>
      <c r="M58" t="s">
        <v>28</v>
      </c>
      <c r="N58" t="s">
        <v>29</v>
      </c>
    </row>
    <row r="59" spans="2:14" x14ac:dyDescent="0.35">
      <c r="K59" s="2"/>
    </row>
    <row r="60" spans="2:14" x14ac:dyDescent="0.35">
      <c r="J60" t="s">
        <v>4</v>
      </c>
      <c r="K60" s="7"/>
      <c r="L60" s="7"/>
    </row>
    <row r="61" spans="2:14" x14ac:dyDescent="0.35">
      <c r="J61" t="s">
        <v>13</v>
      </c>
      <c r="K61" s="7">
        <f>E6-E5</f>
        <v>2770656000</v>
      </c>
      <c r="L61" s="7">
        <f>F6-F5</f>
        <v>2865455000</v>
      </c>
      <c r="M61" s="7">
        <f>K61-L61</f>
        <v>-94799000</v>
      </c>
      <c r="N61" s="9">
        <f>L61/K61</f>
        <v>1.0342153627155446</v>
      </c>
    </row>
    <row r="62" spans="2:14" x14ac:dyDescent="0.35">
      <c r="D62" s="3"/>
      <c r="E62" s="3"/>
      <c r="F62" s="8"/>
      <c r="J62" t="s">
        <v>14</v>
      </c>
      <c r="K62" s="7">
        <f>E7-E5</f>
        <v>3214861000</v>
      </c>
      <c r="L62" s="7">
        <f>F7-F5</f>
        <v>3209223000</v>
      </c>
      <c r="M62" s="7">
        <f t="shared" ref="M62:M75" si="12">K62-L62</f>
        <v>5638000</v>
      </c>
      <c r="N62" s="9">
        <f t="shared" ref="N62:N75" si="13">L62/K62</f>
        <v>0.99824626943435502</v>
      </c>
    </row>
    <row r="63" spans="2:14" x14ac:dyDescent="0.35">
      <c r="F63" s="8"/>
      <c r="J63" t="s">
        <v>15</v>
      </c>
      <c r="K63" s="7">
        <f>E8-E5</f>
        <v>3769629000</v>
      </c>
      <c r="L63" s="7">
        <f>F8-F5</f>
        <v>3641959000</v>
      </c>
      <c r="M63" s="7">
        <f t="shared" si="12"/>
        <v>127670000</v>
      </c>
      <c r="N63" s="9">
        <f t="shared" si="13"/>
        <v>0.9661319456105627</v>
      </c>
    </row>
    <row r="64" spans="2:14" x14ac:dyDescent="0.35">
      <c r="F64" s="8"/>
      <c r="K64" s="7"/>
      <c r="L64" s="7"/>
      <c r="M64" s="7"/>
      <c r="N64" s="9"/>
    </row>
    <row r="65" spans="2:14" x14ac:dyDescent="0.35">
      <c r="K65" s="7"/>
      <c r="L65" s="7"/>
      <c r="M65" s="7"/>
      <c r="N65" s="9"/>
    </row>
    <row r="66" spans="2:14" x14ac:dyDescent="0.35">
      <c r="B66" t="s">
        <v>31</v>
      </c>
      <c r="C66" t="s">
        <v>32</v>
      </c>
      <c r="D66" t="s">
        <v>33</v>
      </c>
      <c r="E66" t="s">
        <v>34</v>
      </c>
      <c r="J66" t="s">
        <v>5</v>
      </c>
      <c r="K66" s="7"/>
      <c r="L66" s="7"/>
      <c r="M66" s="7"/>
      <c r="N66" s="9"/>
    </row>
    <row r="67" spans="2:14" x14ac:dyDescent="0.35">
      <c r="B67" t="s">
        <v>4</v>
      </c>
      <c r="J67" t="s">
        <v>13</v>
      </c>
      <c r="K67" s="7">
        <f>E12-E11</f>
        <v>81603091000</v>
      </c>
      <c r="L67" s="7">
        <f>F12-F11</f>
        <v>68268543000</v>
      </c>
      <c r="M67" s="7">
        <f t="shared" si="12"/>
        <v>13334548000</v>
      </c>
      <c r="N67" s="9">
        <f t="shared" si="13"/>
        <v>0.83659261142448638</v>
      </c>
    </row>
    <row r="68" spans="2:14" x14ac:dyDescent="0.35">
      <c r="B68" t="s">
        <v>13</v>
      </c>
      <c r="C68" s="10">
        <v>3882525000</v>
      </c>
      <c r="D68" s="10">
        <v>2096595000</v>
      </c>
      <c r="E68">
        <f>C68/D68</f>
        <v>1.8518240289612442</v>
      </c>
      <c r="J68" t="s">
        <v>14</v>
      </c>
      <c r="K68" s="7">
        <f>E13-E11</f>
        <v>98806047000</v>
      </c>
      <c r="L68" s="7">
        <f>F13-F11</f>
        <v>79045218000</v>
      </c>
      <c r="M68" s="7">
        <f t="shared" si="12"/>
        <v>19760829000</v>
      </c>
      <c r="N68" s="9">
        <f t="shared" si="13"/>
        <v>0.80000384996679408</v>
      </c>
    </row>
    <row r="69" spans="2:14" x14ac:dyDescent="0.35">
      <c r="B69" t="s">
        <v>14</v>
      </c>
      <c r="C69" s="10">
        <v>4430716000</v>
      </c>
      <c r="D69" s="10">
        <v>2204000000</v>
      </c>
      <c r="E69">
        <f t="shared" ref="E69:E75" si="14">C69/D69</f>
        <v>2.0103067150635208</v>
      </c>
      <c r="J69" t="s">
        <v>15</v>
      </c>
      <c r="K69" s="7">
        <f>E14-E11</f>
        <v>120217950000</v>
      </c>
      <c r="L69" s="7">
        <f>F14-F11</f>
        <v>92665226000</v>
      </c>
      <c r="M69" s="7">
        <f t="shared" si="12"/>
        <v>27552724000</v>
      </c>
      <c r="N69" s="9">
        <f t="shared" si="13"/>
        <v>0.77081023258174008</v>
      </c>
    </row>
    <row r="70" spans="2:14" x14ac:dyDescent="0.35">
      <c r="B70" t="s">
        <v>15</v>
      </c>
      <c r="C70" s="10">
        <v>4748043000</v>
      </c>
      <c r="D70" s="10">
        <v>2335869000</v>
      </c>
      <c r="E70">
        <f t="shared" si="14"/>
        <v>2.0326666435489318</v>
      </c>
      <c r="K70" s="7"/>
      <c r="L70" s="7"/>
      <c r="M70" s="7"/>
      <c r="N70" s="9"/>
    </row>
    <row r="71" spans="2:14" x14ac:dyDescent="0.35">
      <c r="C71" s="10"/>
      <c r="D71" s="10"/>
      <c r="K71" s="7"/>
      <c r="L71" s="7"/>
      <c r="M71" s="7"/>
      <c r="N71" s="9"/>
    </row>
    <row r="72" spans="2:14" x14ac:dyDescent="0.35">
      <c r="B72" t="s">
        <v>6</v>
      </c>
      <c r="C72" t="s">
        <v>32</v>
      </c>
      <c r="D72" t="s">
        <v>33</v>
      </c>
      <c r="J72" t="s">
        <v>6</v>
      </c>
      <c r="K72" s="7"/>
      <c r="L72" s="7"/>
      <c r="M72" s="7"/>
      <c r="N72" s="9"/>
    </row>
    <row r="73" spans="2:14" x14ac:dyDescent="0.35">
      <c r="B73" t="s">
        <v>13</v>
      </c>
      <c r="C73" s="10">
        <v>578283261000</v>
      </c>
      <c r="D73" s="10">
        <v>211450191000</v>
      </c>
      <c r="E73">
        <f t="shared" si="14"/>
        <v>2.7348438810348483</v>
      </c>
      <c r="J73" t="s">
        <v>13</v>
      </c>
      <c r="K73" s="7">
        <f>E18-E17</f>
        <v>652507554000</v>
      </c>
      <c r="L73" s="7">
        <f>F18-F17</f>
        <v>540876287000</v>
      </c>
      <c r="M73" s="7">
        <f t="shared" si="12"/>
        <v>111631267000</v>
      </c>
      <c r="N73" s="9">
        <f t="shared" si="13"/>
        <v>0.82891957906743252</v>
      </c>
    </row>
    <row r="74" spans="2:14" x14ac:dyDescent="0.35">
      <c r="B74" t="s">
        <v>14</v>
      </c>
      <c r="C74" s="10">
        <v>716588670000</v>
      </c>
      <c r="D74" s="10">
        <v>236795927000</v>
      </c>
      <c r="E74">
        <f t="shared" si="14"/>
        <v>3.0261866370699866</v>
      </c>
      <c r="J74" t="s">
        <v>14</v>
      </c>
      <c r="K74" s="7">
        <f>E19-E17</f>
        <v>790051880000</v>
      </c>
      <c r="L74" s="7">
        <f>F19-F17</f>
        <v>626992491000</v>
      </c>
      <c r="M74" s="7">
        <f t="shared" si="12"/>
        <v>163059389000</v>
      </c>
      <c r="N74" s="9">
        <f t="shared" si="13"/>
        <v>0.79360926398909393</v>
      </c>
    </row>
    <row r="75" spans="2:14" x14ac:dyDescent="0.35">
      <c r="B75" t="s">
        <v>15</v>
      </c>
      <c r="C75" s="10">
        <v>796579996000</v>
      </c>
      <c r="D75" s="10">
        <v>268416708000</v>
      </c>
      <c r="E75">
        <f t="shared" si="14"/>
        <v>2.967699000317074</v>
      </c>
      <c r="J75" t="s">
        <v>15</v>
      </c>
      <c r="K75" s="7">
        <f>E20-E17</f>
        <v>961256648000</v>
      </c>
      <c r="L75" s="7">
        <f>F20-F17</f>
        <v>735926928000</v>
      </c>
      <c r="M75" s="7">
        <f t="shared" si="12"/>
        <v>225329720000</v>
      </c>
      <c r="N75" s="9">
        <f t="shared" si="13"/>
        <v>0.76558838841965549</v>
      </c>
    </row>
    <row r="78" spans="2:14" x14ac:dyDescent="0.35">
      <c r="B78" t="s">
        <v>18</v>
      </c>
      <c r="C78" t="s">
        <v>19</v>
      </c>
    </row>
    <row r="79" spans="2:14" x14ac:dyDescent="0.35">
      <c r="C79" t="s">
        <v>34</v>
      </c>
    </row>
    <row r="80" spans="2:14" x14ac:dyDescent="0.35">
      <c r="B80" t="s">
        <v>4</v>
      </c>
    </row>
    <row r="81" spans="2:12" x14ac:dyDescent="0.35">
      <c r="B81" t="s">
        <v>13</v>
      </c>
      <c r="C81" s="11">
        <f>C68/D68</f>
        <v>1.8518240289612442</v>
      </c>
    </row>
    <row r="82" spans="2:12" x14ac:dyDescent="0.35">
      <c r="B82" t="s">
        <v>14</v>
      </c>
      <c r="C82" s="11">
        <f>C69/D69</f>
        <v>2.0103067150635208</v>
      </c>
    </row>
    <row r="83" spans="2:12" x14ac:dyDescent="0.35">
      <c r="B83" t="s">
        <v>15</v>
      </c>
      <c r="C83" s="11">
        <f>C70/D70</f>
        <v>2.0326666435489318</v>
      </c>
      <c r="K83" t="s">
        <v>18</v>
      </c>
      <c r="L83" t="s">
        <v>19</v>
      </c>
    </row>
    <row r="84" spans="2:12" x14ac:dyDescent="0.35">
      <c r="C84" s="11"/>
      <c r="L84" s="9"/>
    </row>
    <row r="85" spans="2:12" x14ac:dyDescent="0.35">
      <c r="B85" t="s">
        <v>6</v>
      </c>
      <c r="C85" s="11"/>
      <c r="L85" t="s">
        <v>30</v>
      </c>
    </row>
    <row r="86" spans="2:12" x14ac:dyDescent="0.35">
      <c r="B86" t="s">
        <v>13</v>
      </c>
      <c r="C86" s="11">
        <f>C73/D73</f>
        <v>2.7348438810348483</v>
      </c>
      <c r="K86" t="s">
        <v>4</v>
      </c>
    </row>
    <row r="87" spans="2:12" x14ac:dyDescent="0.35">
      <c r="B87" t="s">
        <v>14</v>
      </c>
      <c r="C87" s="11">
        <f>C74/D74</f>
        <v>3.0261866370699866</v>
      </c>
      <c r="K87" t="s">
        <v>13</v>
      </c>
      <c r="L87" s="9">
        <v>1.0342153627155446</v>
      </c>
    </row>
    <row r="88" spans="2:12" x14ac:dyDescent="0.35">
      <c r="B88" t="s">
        <v>15</v>
      </c>
      <c r="C88" s="11">
        <f>C75/D75</f>
        <v>2.967699000317074</v>
      </c>
      <c r="K88" t="s">
        <v>14</v>
      </c>
      <c r="L88" s="9">
        <v>0.99824626943435502</v>
      </c>
    </row>
    <row r="89" spans="2:12" x14ac:dyDescent="0.35">
      <c r="K89" t="s">
        <v>15</v>
      </c>
      <c r="L89" s="9">
        <v>0.9661319456105627</v>
      </c>
    </row>
    <row r="90" spans="2:12" x14ac:dyDescent="0.35">
      <c r="L90" s="9"/>
    </row>
    <row r="91" spans="2:12" x14ac:dyDescent="0.35">
      <c r="L91" s="9"/>
    </row>
    <row r="92" spans="2:12" x14ac:dyDescent="0.35">
      <c r="K92" t="s">
        <v>5</v>
      </c>
      <c r="L92" s="9"/>
    </row>
    <row r="93" spans="2:12" x14ac:dyDescent="0.35">
      <c r="K93" t="s">
        <v>13</v>
      </c>
      <c r="L93" s="9">
        <v>0.83659261142448638</v>
      </c>
    </row>
    <row r="94" spans="2:12" x14ac:dyDescent="0.35">
      <c r="K94" t="s">
        <v>14</v>
      </c>
      <c r="L94" s="9">
        <v>0.80000384996679408</v>
      </c>
    </row>
    <row r="95" spans="2:12" x14ac:dyDescent="0.35">
      <c r="K95" t="s">
        <v>15</v>
      </c>
      <c r="L95" s="9">
        <v>0.77081023258174008</v>
      </c>
    </row>
    <row r="96" spans="2:12" x14ac:dyDescent="0.35">
      <c r="L96" s="9"/>
    </row>
    <row r="97" spans="11:12" x14ac:dyDescent="0.35">
      <c r="L97" s="9"/>
    </row>
    <row r="98" spans="11:12" x14ac:dyDescent="0.35">
      <c r="K98" t="s">
        <v>6</v>
      </c>
      <c r="L98" s="9"/>
    </row>
    <row r="99" spans="11:12" x14ac:dyDescent="0.35">
      <c r="K99" t="s">
        <v>13</v>
      </c>
      <c r="L99" s="9">
        <v>0.82891957906743252</v>
      </c>
    </row>
    <row r="100" spans="11:12" x14ac:dyDescent="0.35">
      <c r="K100" t="s">
        <v>14</v>
      </c>
      <c r="L100" s="9">
        <v>0.79360926398909393</v>
      </c>
    </row>
    <row r="101" spans="11:12" x14ac:dyDescent="0.35">
      <c r="K101" t="s">
        <v>15</v>
      </c>
      <c r="L101" s="9">
        <v>0.76558838841965549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calcagno</dc:creator>
  <cp:lastModifiedBy>giuseppe</cp:lastModifiedBy>
  <dcterms:created xsi:type="dcterms:W3CDTF">2021-07-03T20:39:52Z</dcterms:created>
  <dcterms:modified xsi:type="dcterms:W3CDTF">2021-07-05T22:39:05Z</dcterms:modified>
</cp:coreProperties>
</file>