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agon/Desktop/MetroNet/Metronet Excel/"/>
    </mc:Choice>
  </mc:AlternateContent>
  <xr:revisionPtr revIDLastSave="0" documentId="8_{5F6B8158-EDAD-3149-97FF-2CA4E9FF7309}" xr6:coauthVersionLast="45" xr6:coauthVersionMax="45" xr10:uidLastSave="{00000000-0000-0000-0000-000000000000}"/>
  <bookViews>
    <workbookView xWindow="560" yWindow="460" windowWidth="28240" windowHeight="17540" activeTab="3" xr2:uid="{00000000-000D-0000-FFFF-FFFF00000000}"/>
  </bookViews>
  <sheets>
    <sheet name="Order Form" sheetId="1" r:id="rId1"/>
    <sheet name="WHS Locations" sheetId="6" state="hidden" r:id="rId2"/>
    <sheet name="Markets" sheetId="2" state="hidden" r:id="rId3"/>
    <sheet name="Contractor Orders" sheetId="7" r:id="rId4"/>
    <sheet name="Item Master List_OLD" sheetId="3" state="hidden" r:id="rId5"/>
    <sheet name="Item Master List" sheetId="8" r:id="rId6"/>
  </sheets>
  <definedNames>
    <definedName name="ExternalData_1" localSheetId="3" hidden="1">'Contractor Orders'!$A$1:$CH$151</definedName>
    <definedName name="ExternalData_1" localSheetId="5" hidden="1">'Item Master List'!$A$1:$J$163</definedName>
    <definedName name="_xlnm.Print_Area" localSheetId="0">'Order Form'!$A$1:$K$49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9" i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9" i="1"/>
  <c r="F9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9" i="1"/>
  <c r="B4" i="1" l="1"/>
  <c r="B3" i="1"/>
  <c r="B2" i="1"/>
  <c r="B6" i="1" l="1"/>
  <c r="C3" i="1"/>
  <c r="B5" i="1"/>
  <c r="G31" i="1" l="1"/>
  <c r="G32" i="1"/>
  <c r="G38" i="1"/>
  <c r="G33" i="1"/>
  <c r="G34" i="1"/>
  <c r="G36" i="1"/>
  <c r="G35" i="1"/>
  <c r="G27" i="1"/>
  <c r="G29" i="1"/>
  <c r="G39" i="1"/>
  <c r="G28" i="1"/>
  <c r="G30" i="1"/>
  <c r="G37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0" i="3" l="1"/>
  <c r="G31" i="3"/>
  <c r="G86" i="3"/>
  <c r="G88" i="3"/>
  <c r="G89" i="3"/>
  <c r="G95" i="3"/>
  <c r="G99" i="3"/>
  <c r="G100" i="3"/>
  <c r="G101" i="3"/>
  <c r="G140" i="3"/>
  <c r="G129" i="3"/>
  <c r="G78" i="3"/>
  <c r="G127" i="3"/>
  <c r="G128" i="3"/>
  <c r="G50" i="3"/>
  <c r="G48" i="3"/>
  <c r="G22" i="3"/>
  <c r="G23" i="3"/>
  <c r="G35" i="3"/>
  <c r="G97" i="3" l="1"/>
  <c r="G141" i="3"/>
  <c r="G142" i="3"/>
  <c r="G124" i="3"/>
  <c r="G123" i="3"/>
  <c r="G143" i="3" l="1"/>
  <c r="G125" i="3" l="1"/>
  <c r="G117" i="3" l="1"/>
  <c r="G144" i="3"/>
  <c r="G132" i="3" l="1"/>
  <c r="G133" i="3"/>
  <c r="G139" i="3" l="1"/>
  <c r="G83" i="3"/>
  <c r="G75" i="3"/>
  <c r="G42" i="3"/>
  <c r="G93" i="3"/>
  <c r="G28" i="3"/>
  <c r="G34" i="3"/>
  <c r="G59" i="3"/>
  <c r="G43" i="3"/>
  <c r="G121" i="3"/>
  <c r="G85" i="3"/>
  <c r="G131" i="3"/>
  <c r="G71" i="3"/>
  <c r="G58" i="3"/>
  <c r="G119" i="3"/>
  <c r="G29" i="3"/>
  <c r="G32" i="3"/>
  <c r="G46" i="3"/>
  <c r="G54" i="3"/>
  <c r="G120" i="3"/>
  <c r="G36" i="3"/>
  <c r="G105" i="3"/>
  <c r="G33" i="3"/>
  <c r="G82" i="3"/>
  <c r="G110" i="3"/>
  <c r="G76" i="3"/>
  <c r="G57" i="3"/>
  <c r="G39" i="3"/>
  <c r="G67" i="3"/>
  <c r="G122" i="3"/>
  <c r="G10" i="3"/>
  <c r="G81" i="3"/>
  <c r="G41" i="3"/>
  <c r="G84" i="3"/>
  <c r="G108" i="3"/>
  <c r="G70" i="3"/>
  <c r="G60" i="3"/>
  <c r="G134" i="3"/>
  <c r="G103" i="3"/>
  <c r="G94" i="3"/>
  <c r="G91" i="3"/>
  <c r="G90" i="3"/>
  <c r="G64" i="3"/>
  <c r="G49" i="3"/>
  <c r="G26" i="3"/>
  <c r="G20" i="3"/>
  <c r="G11" i="3"/>
  <c r="G3" i="3"/>
  <c r="G130" i="3"/>
  <c r="G109" i="3"/>
  <c r="G87" i="3"/>
  <c r="G19" i="3"/>
  <c r="G18" i="3"/>
  <c r="G9" i="3"/>
  <c r="G113" i="3"/>
  <c r="G24" i="3"/>
  <c r="G4" i="3"/>
  <c r="G138" i="3"/>
  <c r="G137" i="3"/>
  <c r="G126" i="3"/>
  <c r="G112" i="3"/>
  <c r="G111" i="3"/>
  <c r="G107" i="3"/>
  <c r="G16" i="3"/>
  <c r="G15" i="3"/>
  <c r="G2" i="3"/>
  <c r="G136" i="3"/>
  <c r="G104" i="3"/>
  <c r="G102" i="3"/>
  <c r="G98" i="3"/>
  <c r="G79" i="3"/>
  <c r="G74" i="3"/>
  <c r="G68" i="3"/>
  <c r="G63" i="3"/>
  <c r="G62" i="3"/>
  <c r="G55" i="3"/>
  <c r="G47" i="3"/>
  <c r="G45" i="3"/>
  <c r="G44" i="3"/>
  <c r="G40" i="3"/>
  <c r="G38" i="3"/>
  <c r="G37" i="3"/>
  <c r="G25" i="3"/>
  <c r="G21" i="3"/>
  <c r="G12" i="3"/>
  <c r="G5" i="3"/>
  <c r="G116" i="3"/>
  <c r="G135" i="3"/>
  <c r="G115" i="3"/>
  <c r="G92" i="3"/>
  <c r="G80" i="3"/>
  <c r="G77" i="3"/>
  <c r="G56" i="3"/>
  <c r="G8" i="3"/>
  <c r="G7" i="3"/>
  <c r="G6" i="3"/>
  <c r="G118" i="3"/>
  <c r="G114" i="3"/>
  <c r="G106" i="3"/>
  <c r="G96" i="3"/>
  <c r="G73" i="3"/>
  <c r="G72" i="3"/>
  <c r="G69" i="3"/>
  <c r="G66" i="3"/>
  <c r="G65" i="3"/>
  <c r="G61" i="3"/>
  <c r="G53" i="3"/>
  <c r="G52" i="3"/>
  <c r="G51" i="3"/>
  <c r="G27" i="3"/>
  <c r="G17" i="3"/>
  <c r="G14" i="3"/>
  <c r="G13" i="3"/>
  <c r="G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ntractor Order Form" description="Connection to the 'Contractor Order Form' query in the workbook." type="5" refreshedVersion="6" background="1" refreshOnLoad="1" saveData="1">
    <dbPr connection="Provider=Microsoft.Mashup.OleDb.1;Data Source=$Workbook$;Location=Contractor Order Form;Extended Properties=&quot;&quot;" command="SELECT * FROM [Contractor Order Form]"/>
  </connection>
  <connection id="2" xr16:uid="{00000000-0015-0000-FFFF-FFFF01000000}" keepAlive="1" name="Query - ItemMaster" description="Connection to the 'ItemMaster' query in the workbook." type="5" refreshedVersion="6" background="1" refreshOnLoad="1" saveData="1">
    <dbPr connection="Provider=Microsoft.Mashup.OleDb.1;Data Source=$Workbook$;Location=ItemMaster;Extended Properties=&quot;&quot;" command="SELECT * FROM [ItemMaster]"/>
  </connection>
</connections>
</file>

<file path=xl/sharedStrings.xml><?xml version="1.0" encoding="utf-8"?>
<sst xmlns="http://schemas.openxmlformats.org/spreadsheetml/2006/main" count="4252" uniqueCount="1585">
  <si>
    <t>Bloomington</t>
  </si>
  <si>
    <t>Carmel</t>
  </si>
  <si>
    <t>Crawfordsville</t>
  </si>
  <si>
    <t>Davenport</t>
  </si>
  <si>
    <t>Evansville</t>
  </si>
  <si>
    <t>Franklin</t>
  </si>
  <si>
    <t>Geneva</t>
  </si>
  <si>
    <t>Huntington</t>
  </si>
  <si>
    <t>Lafayette</t>
  </si>
  <si>
    <t>Lansing</t>
  </si>
  <si>
    <t>Lexington</t>
  </si>
  <si>
    <t>Madison</t>
  </si>
  <si>
    <t>New Castle</t>
  </si>
  <si>
    <t>Plainfield</t>
  </si>
  <si>
    <t>Rochester</t>
  </si>
  <si>
    <t>Seymour</t>
  </si>
  <si>
    <t>Sycamore</t>
  </si>
  <si>
    <t>Vincennes</t>
  </si>
  <si>
    <t>Other</t>
  </si>
  <si>
    <t>Title</t>
  </si>
  <si>
    <t>Item Description</t>
  </si>
  <si>
    <t>Generic Item Name</t>
  </si>
  <si>
    <t>Category</t>
  </si>
  <si>
    <t>WIRELESS SET TOP -  ISB7105 IPSTB,7406,WIFI,MS</t>
  </si>
  <si>
    <t>WRLS STB</t>
  </si>
  <si>
    <t>CPE</t>
  </si>
  <si>
    <t>DVR - ISB7150 IPSTB,7406,MS</t>
  </si>
  <si>
    <t>DVR</t>
  </si>
  <si>
    <t>Desktop Switch, 5-Port 10/100</t>
  </si>
  <si>
    <t>5-Port Switch</t>
  </si>
  <si>
    <t>Indoor Material</t>
  </si>
  <si>
    <t>Splitter Cassette  1x4 split, SC/APC adapters in and out (for field expansion of SFIT and PAT products)</t>
  </si>
  <si>
    <t>1x4 Splitter Cassette</t>
  </si>
  <si>
    <t>Drop and Drop Repair</t>
  </si>
  <si>
    <t>Compact Fiber Transition Terminal, outdoor splice box,  splice chip, SC/APC adaptor, segregated hardened drop &amp; indoor fiber storage capability   #02D</t>
  </si>
  <si>
    <t>Outdoor Splice Box</t>
  </si>
  <si>
    <t>ONT and Splicing</t>
  </si>
  <si>
    <t>Fiber Wall Plate, indoor splice box, 1.6mm, 18" pigtail    Socket Panel C  (01C)</t>
  </si>
  <si>
    <t>Fiber Wall Plate</t>
  </si>
  <si>
    <t>Indoor drop cable, OFNP, 1 fiber, 3mm  2000 ft/reel</t>
  </si>
  <si>
    <t>Indoor Fiber</t>
  </si>
  <si>
    <t>Fiber and Wire</t>
  </si>
  <si>
    <t>Battery, 12V, 7.8Ah</t>
  </si>
  <si>
    <t>12V Battery</t>
  </si>
  <si>
    <t>Locating and Batteries</t>
  </si>
  <si>
    <t>PAD LOCKS FOR LCP CABINETS BY MASTER LOCK</t>
  </si>
  <si>
    <t>Pad Locks</t>
  </si>
  <si>
    <t>Tech Tools</t>
  </si>
  <si>
    <t>Paper Towel, Roll    (order 30/case)</t>
  </si>
  <si>
    <t>Paper Towel Roll</t>
  </si>
  <si>
    <t>PPE</t>
  </si>
  <si>
    <t>Delta UPS 90-264 VAC/48VDC, wall mount, 50 Watt, -20C to +55C for SOHO &amp; Bus ONT</t>
  </si>
  <si>
    <t>Business UPS</t>
  </si>
  <si>
    <t>Commercial</t>
  </si>
  <si>
    <t>Drop Cable, 1F, SM, Toneable, with Optitap and SCA connectors.      2100ft</t>
  </si>
  <si>
    <t>2100' Drop Cable</t>
  </si>
  <si>
    <t>Drop Cable, 1F, SM, Toneable, with Optitap and SCA connectors..      1300ft</t>
  </si>
  <si>
    <t>1300' Drop Cable</t>
  </si>
  <si>
    <t>Closure, Coyote Drop Cable</t>
  </si>
  <si>
    <t>Coyote</t>
  </si>
  <si>
    <t>WALL PLATE, KEYSTONE, 2 PORT, IVORY</t>
  </si>
  <si>
    <t>2 Port Wall Plate - Ivory</t>
  </si>
  <si>
    <t>Drop Cable, 1F, SM, Toneable, with Optitap and SCA connectors..      1000ft</t>
  </si>
  <si>
    <t>1000' Drop Cable</t>
  </si>
  <si>
    <t>UPS Battery 1x Lead</t>
  </si>
  <si>
    <t>Business UPS Battery</t>
  </si>
  <si>
    <t>WIRELESS BRIDGE - Assy,Unit,VEN501,Prod,Generic (Mult=6)</t>
  </si>
  <si>
    <t>VEN</t>
  </si>
  <si>
    <t>Remote- Motorola MXV4</t>
  </si>
  <si>
    <t>Remote</t>
  </si>
  <si>
    <t>8' Power Cord CABLE ASSY*ROUND*2.38m_IEC320 C5*3_NEMA</t>
  </si>
  <si>
    <t>USP Power Cord</t>
  </si>
  <si>
    <t>Taplock, White Markable (100 per bag) - order by the bag</t>
  </si>
  <si>
    <t>Taplocks</t>
  </si>
  <si>
    <t>Labeling</t>
  </si>
  <si>
    <t>7/8" DRIVE RINGS</t>
  </si>
  <si>
    <t>7/8" Drive Rings</t>
  </si>
  <si>
    <t>Fasteners</t>
  </si>
  <si>
    <t>Desktop Switch, 8-port 10/100</t>
  </si>
  <si>
    <t>8-Port Switch</t>
  </si>
  <si>
    <t>SPLITTER 1X8 FOSCOC6P11800</t>
  </si>
  <si>
    <t>1x8 Splitter</t>
  </si>
  <si>
    <t>Bags, Reclosable, 20x24 2 Mil (500/CTN)</t>
  </si>
  <si>
    <t>Reclosable Bags</t>
  </si>
  <si>
    <t>Drop Cable, 1F, SM, Toneable, with Optitap and SCA connectors.      2500ft</t>
  </si>
  <si>
    <t>2500' Drop Cable</t>
  </si>
  <si>
    <t>Battery, AAA - Alkaline,    48/pack  (Case=12 packs of 48)</t>
  </si>
  <si>
    <t>AAA Batteries</t>
  </si>
  <si>
    <t>WALL PLATE, KEYSTONE, 4 Port, White</t>
  </si>
  <si>
    <t>4 Port Wall Plate - White</t>
  </si>
  <si>
    <t>WALL PLATE, KEYSTONE, 3 Port, White</t>
  </si>
  <si>
    <t>3 Port Wall Plate - White</t>
  </si>
  <si>
    <t>WALL PLATE, KEYSTONE, 3 Port, Ivory</t>
  </si>
  <si>
    <t>3 Port Wall Plate - Ivory</t>
  </si>
  <si>
    <t>BATTERY, AA    (MOQ=25,000)    380mins Ultra</t>
  </si>
  <si>
    <t>AA Batteries</t>
  </si>
  <si>
    <t>1/2'' CONDUIT CLAMP INNERDUCT/CONDUIT/GUARDS</t>
  </si>
  <si>
    <t>Conduit Clamp</t>
  </si>
  <si>
    <t>Low Voltage Mounting clips (Mud Rings)</t>
  </si>
  <si>
    <t>Mud Rings</t>
  </si>
  <si>
    <t>Splitter, 1 X 32 PLC Splitter with SC/APC, w Parking Lot</t>
  </si>
  <si>
    <t>1x32 Splitter</t>
  </si>
  <si>
    <t>BIT 3/8'' X 18'', WOOD BIT</t>
  </si>
  <si>
    <t>3/8" Wood Bit</t>
  </si>
  <si>
    <t>Coveralls, DISPOSABLE w/ELASTIC AT WRIST / ANKLES, SIZE 3XL, 25/CS</t>
  </si>
  <si>
    <t>Coveralls - 3XL</t>
  </si>
  <si>
    <t>Bit; Masonry Rotary Start 3/8"x20"</t>
  </si>
  <si>
    <t>3/8" Masonary Bit</t>
  </si>
  <si>
    <t>Flag, Stake marker 4in x 5in, ORANGE flags on 21" wire staffs, including logo and phone      P451W O/B</t>
  </si>
  <si>
    <t>Orange Flags</t>
  </si>
  <si>
    <t>Drop Clamp (500/pack) (1-2)</t>
  </si>
  <si>
    <t>Drop Clamp</t>
  </si>
  <si>
    <t>Scotch Locks UR2</t>
  </si>
  <si>
    <t>Scotch Locks</t>
  </si>
  <si>
    <t>Connectors</t>
  </si>
  <si>
    <t>Bit, Bell Hanger Drill, 3/8" X 18"</t>
  </si>
  <si>
    <t>Bell Hanger Drill Bit</t>
  </si>
  <si>
    <t>Bit, Auger, 1/2" X  48"</t>
  </si>
  <si>
    <t>Auger Bit</t>
  </si>
  <si>
    <t>WALL PLATE, KEYSTONE, 2 PORT, WHITE</t>
  </si>
  <si>
    <t>2 Port Wall Plate - White</t>
  </si>
  <si>
    <t>Coveralls, Disposable w/ elastic at wrist/ankles Dupont Nexgen NG125s-large</t>
  </si>
  <si>
    <t>Coveralls - L</t>
  </si>
  <si>
    <t>ANCHOR KIT, #10 SCREW 1-1/2" HEX HEAD</t>
  </si>
  <si>
    <t>Hex Head Anchor Kit</t>
  </si>
  <si>
    <t>PULLINE, 1 PLY 6500',  BUCKET</t>
  </si>
  <si>
    <t>Bucket of String</t>
  </si>
  <si>
    <t>SEALANT, RV SILICONE</t>
  </si>
  <si>
    <t>Silicone</t>
  </si>
  <si>
    <t>Tape, Black, Vinyl</t>
  </si>
  <si>
    <t>Tape</t>
  </si>
  <si>
    <t>Drop Cable, 1F, SM, Toneable, with Optitap and SCA connectors.      1500ft</t>
  </si>
  <si>
    <t>1500' Drop Cable</t>
  </si>
  <si>
    <t xml:space="preserve">SQUEEKY KLEEN (replaces DGEL pads) </t>
  </si>
  <si>
    <t>Squeeky Kleen Wipes</t>
  </si>
  <si>
    <t>WALL PLATE, KEYSTONE, 1 PORT, WHITE</t>
  </si>
  <si>
    <t>1 Port Wall Plate - White</t>
  </si>
  <si>
    <t>3/16" MASONRY DRILL BIT</t>
  </si>
  <si>
    <t>3/16" Masonry Bit</t>
  </si>
  <si>
    <t>HDMI Cable, 2.0 version,  6 foot</t>
  </si>
  <si>
    <t>HDMI Cable</t>
  </si>
  <si>
    <t>Cable Tie, ACT - 7" Black, 3.6, nylon  (Bag of 100)</t>
  </si>
  <si>
    <t>7" Zip Ties</t>
  </si>
  <si>
    <t>Mini Com 2 Pos Box - White</t>
  </si>
  <si>
    <t>Mini Com 2 POS</t>
  </si>
  <si>
    <t>Grip Clip, Single 1/2 depth, Blk 100bag</t>
  </si>
  <si>
    <t>Wasp and Hornet Killer (20oz can)</t>
  </si>
  <si>
    <t>Wasp Spray</t>
  </si>
  <si>
    <t>Fiber Optic Swabs- foam tipped 50/PK</t>
  </si>
  <si>
    <t>FIber Optic Swabs</t>
  </si>
  <si>
    <t>9V Battery</t>
  </si>
  <si>
    <t>Bit, Wood Paddle, Spade 1/2" X 6"</t>
  </si>
  <si>
    <t>Spade Bit</t>
  </si>
  <si>
    <t>578-RTO Riser Tubing; Gray 1/2 slit 6' (MOQ 60)</t>
  </si>
  <si>
    <t>Conduit</t>
  </si>
  <si>
    <t>HEATSHRINK, DIELECTRIC (100/bag)  Fiber Optic Protection Sleeve - 60MM</t>
  </si>
  <si>
    <t>Drop Cable, 1F, SM, Toneable, with Optitap and SCA connectors..      800ft</t>
  </si>
  <si>
    <t>800' Drop Cable</t>
  </si>
  <si>
    <t>Coveralls,Disposable w/ elastic at wrist/ankles Dupont Nexgen NG125s- 2X large</t>
  </si>
  <si>
    <t>Coveralls - 2XL</t>
  </si>
  <si>
    <t>Gloves, PIP G-Tek Nitrile, Palm &amp; fingertip dipped Large</t>
  </si>
  <si>
    <t>Rubber Gloves</t>
  </si>
  <si>
    <t>Drop Cable, 1F, SM, Toneable, with Optitap and SCA connectors..      400ft</t>
  </si>
  <si>
    <t>400' Drop Cable</t>
  </si>
  <si>
    <t>Orange Marking Paint 17OZ. (Solvent Base) (Qtys of 12)</t>
  </si>
  <si>
    <t>Orange Paint</t>
  </si>
  <si>
    <t>Clip, Flex, for ground wire (100/box)</t>
  </si>
  <si>
    <t>Clip Flex for Ground Wire</t>
  </si>
  <si>
    <t>Drop Cable, 1F, SM, Toneable, with Optitap and SCA connectors.      500ft</t>
  </si>
  <si>
    <t>500' Drop Cable</t>
  </si>
  <si>
    <t>Fiber Jumper - SCA/SCA Simplex, SM 3mm  - 3M</t>
  </si>
  <si>
    <t>Yellow Fiber Jumper</t>
  </si>
  <si>
    <t>Screws, Hex Head 10x 2 1/2</t>
  </si>
  <si>
    <t>Hex Head Screws</t>
  </si>
  <si>
    <t>P Hook, Wrenchable1/2" Drive Ring aka - 31-10809   (100/pack)</t>
  </si>
  <si>
    <t>P-Hook</t>
  </si>
  <si>
    <t>Cable Tie, 4" LOCKING (Bag of 100)</t>
  </si>
  <si>
    <t>Drop Cable, 1F, SM, Toneable, with Optitap and SCA connectors..      300ft</t>
  </si>
  <si>
    <t>300' Drop Cable</t>
  </si>
  <si>
    <t>Bushing, Feed thru, RG6   (MOQ=100)</t>
  </si>
  <si>
    <t>Feed Thru Bushing</t>
  </si>
  <si>
    <t>Denatured Alcohol 6 oz.</t>
  </si>
  <si>
    <t>Denatured Alcohol</t>
  </si>
  <si>
    <t>Drop Cable, 1F, SM, Toneable, with Optitap and SCA connectors..      200ft</t>
  </si>
  <si>
    <t>200' Drop Cable</t>
  </si>
  <si>
    <t>Booties, Plastic ( 150pr/pkg )</t>
  </si>
  <si>
    <t>Booties</t>
  </si>
  <si>
    <t>WALL PLATE, KEYSTONE, 1 PORT, IVORY</t>
  </si>
  <si>
    <t>1 Port Wall Plate - Ivory</t>
  </si>
  <si>
    <t>Clamp, Q-Span (100/pack) aka S10513</t>
  </si>
  <si>
    <t>Q-Span</t>
  </si>
  <si>
    <t>3M Respirator w/valve   (MOQ=10)</t>
  </si>
  <si>
    <t>Respirator Mask</t>
  </si>
  <si>
    <t>Property of Metronet Sticker</t>
  </si>
  <si>
    <t>Metronet Sticker</t>
  </si>
  <si>
    <t>ONT Hardenend 2 POTS, 4GE fits universal Enclosure, with AC/DC power converter   (G-240G-A)</t>
  </si>
  <si>
    <t>G-240G-A Indoor ONT</t>
  </si>
  <si>
    <t>Power Converter, AC/DC, 90-264VAC/12VDC, 24W Desktop (brick) - DC cable w/ molex connector (w/o AC power cable) for G-240G-A and G-440G-A</t>
  </si>
  <si>
    <t>G-240 Power Brick</t>
  </si>
  <si>
    <t>Power cord, Indoor ONT AC  for G-240G-A, G-440G-A, B-0404G-A  ONTs   1AB076760073</t>
  </si>
  <si>
    <t>G-240 Power Cord</t>
  </si>
  <si>
    <t>Outdoor Fiber Optic Cable,  ROC DROP,1F, 900um, TONEABLE , 2500ft reel</t>
  </si>
  <si>
    <t>J-Hook (500/pack) 5/16 X 3 1/2     J3318</t>
  </si>
  <si>
    <t>J-Hook</t>
  </si>
  <si>
    <t>Power strip, 6 outlet, surge protector, 90 joules, White, 2.5' cord     (24/pack) Angled plug</t>
  </si>
  <si>
    <t>Surge Protectors</t>
  </si>
  <si>
    <t>Alcohol Pads (order qtys of 2000)</t>
  </si>
  <si>
    <t>Alcohol Wipes</t>
  </si>
  <si>
    <t>Connector, RJ11, (50/ box)</t>
  </si>
  <si>
    <t>RJ11 Connectors</t>
  </si>
  <si>
    <t>Wireless STB Brick</t>
  </si>
  <si>
    <t>ISB7150 Power Adapter</t>
  </si>
  <si>
    <t>DVR Brick</t>
  </si>
  <si>
    <t>ISB7100, ISB7150, ISB7105,  Power Cord (must order quantities of180)</t>
  </si>
  <si>
    <t>Technicolor Power Cord</t>
  </si>
  <si>
    <t>UPS CSN27U12V3-G        (Cyber Power)</t>
  </si>
  <si>
    <t>Residential UPS</t>
  </si>
  <si>
    <t>WALL PLATE, KEYSTONE, 4 Port, Ivory</t>
  </si>
  <si>
    <t>4 Port Wall Plate - Ivory</t>
  </si>
  <si>
    <t>Pigtail, SM, Simplex, 0.9mm, SCA to Blunt, 18 inch</t>
  </si>
  <si>
    <t>18" Yellow Fiber Pigtail</t>
  </si>
  <si>
    <t>ONT-411 ADTRAN</t>
  </si>
  <si>
    <t>411 Adtran ONT</t>
  </si>
  <si>
    <t>White Marking Paint  17 OZ  (Solvent Base) - Must purchase in qty of 12</t>
  </si>
  <si>
    <t>White Paint</t>
  </si>
  <si>
    <t>Router, ZYXEL, EMG3425-Q10, Simul Dual-Band, Wireless AC2200, GTWY</t>
  </si>
  <si>
    <t>Zyxel Router</t>
  </si>
  <si>
    <t>Anchor kit, E-Z anchor with #6 x 1" screw  (100 per kit)</t>
  </si>
  <si>
    <t>Zip It Anchor Kit</t>
  </si>
  <si>
    <t>TA424NONRG 2P/4GE NON-RG ONT    ADTRAN 1287835F1</t>
  </si>
  <si>
    <t>424 Adtran ONT</t>
  </si>
  <si>
    <t>Single ROC Drop Cable Placement Kit @ 72 per pack. (12 - (6) grommet packs</t>
  </si>
  <si>
    <t>Channel Grommets</t>
  </si>
  <si>
    <t>ONT,  G-010G-A, Indoor 1GE ONT (Includes Power Supply)      (3FE56089AA)</t>
  </si>
  <si>
    <t>G-010G-A Nokia Pocket ONT</t>
  </si>
  <si>
    <t>Cat6 UTP cable, 24AWG, 4P+F Twisted pair, 100% Bare copper, PE, PVC, 550 MHz , 1000 ft per box,  Metronet Logo imprinted on cable and cartons</t>
  </si>
  <si>
    <t>Patch Cable, Cat6, 24AWG UTP, 7 Ft Black</t>
  </si>
  <si>
    <t>7' Cat6 Jumper</t>
  </si>
  <si>
    <t>Patch Cable, Cat6, 24AWG UTP, 2 Ft Black</t>
  </si>
  <si>
    <t>2' Cat6 Jumper</t>
  </si>
  <si>
    <t>Drop Cable, 1F, SM, Toneable, with Optitap and SCA connectors.      650ft</t>
  </si>
  <si>
    <t>650' Drop Cable</t>
  </si>
  <si>
    <t>Cat6 Gigajack   - White    100/bag</t>
  </si>
  <si>
    <t>Cat6 Giga Jack - White</t>
  </si>
  <si>
    <t>Cat6 Gigajack   - Ivory    100/bag</t>
  </si>
  <si>
    <t>Cat6 Giga Jack - Ivory</t>
  </si>
  <si>
    <t>Connector, RJ45, Cat6, (100/box)</t>
  </si>
  <si>
    <t>RJ45 Cat6 Connectors</t>
  </si>
  <si>
    <t>Insect Repellent</t>
  </si>
  <si>
    <t>Roc Drop Gator Clip Kit</t>
  </si>
  <si>
    <t>Gator Clip</t>
  </si>
  <si>
    <t>Wireless Bridge (extender), Zyxel WAP6804 Dual-Band AC2100 Gigabit</t>
  </si>
  <si>
    <t>Zyxel Extender</t>
  </si>
  <si>
    <t>Faulty Equipment Sticker, PressAbel White Label,  5in x 3.5in</t>
  </si>
  <si>
    <t>Faulty Equipment Sticker</t>
  </si>
  <si>
    <t>Set Top Box, Node, Ultra HD IP Client          UIW4001</t>
  </si>
  <si>
    <t>Ultra HD IP STB</t>
  </si>
  <si>
    <t>DVR, Ultra HD IP      UIW8001</t>
  </si>
  <si>
    <t>Ultra HD IP DVR</t>
  </si>
  <si>
    <t>Dog Bones</t>
  </si>
  <si>
    <t>Caution Tape, 1000'L Roll, Yellow/Black</t>
  </si>
  <si>
    <t>Caution Tape</t>
  </si>
  <si>
    <t>ONT ZTE - ZXHN F601 Lansing (No phone)</t>
  </si>
  <si>
    <t>ZTE ONT - ZXHN F601</t>
  </si>
  <si>
    <t>Eero Base</t>
  </si>
  <si>
    <t>Eero Beacon</t>
  </si>
  <si>
    <t>Location</t>
  </si>
  <si>
    <t xml:space="preserve">SET TOP - ISB7100 IPSTB,7406,MS,No Remote	</t>
  </si>
  <si>
    <t>W2</t>
  </si>
  <si>
    <t xml:space="preserve">WIRELESS SET TOP -  ISB7105 IPSTB,7406,WIFI,MS	</t>
  </si>
  <si>
    <t xml:space="preserve">DVR - ISB7150 IPSTB,7406,MS	</t>
  </si>
  <si>
    <t>W6</t>
  </si>
  <si>
    <t>B2</t>
  </si>
  <si>
    <t>Indoor drop cable, OFNP, 1 fiber, 3mm  1000 ft/reel</t>
  </si>
  <si>
    <t>W5</t>
  </si>
  <si>
    <t>W7A3E</t>
  </si>
  <si>
    <t>B1</t>
  </si>
  <si>
    <t>WIRELESS BRIDGE - Assy,Unit,VEN501,Prod,Generic (Mult=6)	(Current VEN)</t>
  </si>
  <si>
    <t>Taplock, White Markable (1000 per box)</t>
  </si>
  <si>
    <t>W7F3C</t>
  </si>
  <si>
    <t>Battery, AAA - Alkaline,  AM4LR03 - 140mins Ultra  (MOQ=25,000)</t>
  </si>
  <si>
    <t>W7E2B</t>
  </si>
  <si>
    <t>3/4" Raceway conduit, 6 ft, 20-pack (must order in quantities of 20)</t>
  </si>
  <si>
    <t>MDU</t>
  </si>
  <si>
    <t>Inside corner for 3/4" raceway, 10-pack   (must order in quantities of 10)</t>
  </si>
  <si>
    <t>Flat Elbow (adapter) for 3/4" Raceway, 10-pack   (must order in quantities of 10)</t>
  </si>
  <si>
    <t>Firestop Sleeve, 2" (must order in quantities of six)</t>
  </si>
  <si>
    <t>Fire barrier Water base Caulk cartridge 10.1 FL oz   (must order 12)</t>
  </si>
  <si>
    <t>Firestop sleeve, 1"   (order in quantities of 6)</t>
  </si>
  <si>
    <t>W7C3D</t>
  </si>
  <si>
    <t>Fiber Jumper, SCU/SCA, SM, Simplex, 1.6mm   1M</t>
  </si>
  <si>
    <t>Fiber Jumper, SCU/SCA, SM, Simplex, 1.6mm   2M</t>
  </si>
  <si>
    <t>W7C3C</t>
  </si>
  <si>
    <t>W7C2C</t>
  </si>
  <si>
    <t>Mini Com 1 Pos Box - White</t>
  </si>
  <si>
    <t>W7D3A</t>
  </si>
  <si>
    <t>W7E2A</t>
  </si>
  <si>
    <t>W7F2E</t>
  </si>
  <si>
    <t>W7C2E</t>
  </si>
  <si>
    <t>W7B3F</t>
  </si>
  <si>
    <t>W7A3C</t>
  </si>
  <si>
    <t>W7F2B</t>
  </si>
  <si>
    <t>W7D3D</t>
  </si>
  <si>
    <t>W7C3B</t>
  </si>
  <si>
    <t>W7F3D</t>
  </si>
  <si>
    <t>W7F3E</t>
  </si>
  <si>
    <t>Fiber Optic Gel Cleaning Pads</t>
  </si>
  <si>
    <t>W7C3A</t>
  </si>
  <si>
    <t>W7C1C</t>
  </si>
  <si>
    <t>W7C3F</t>
  </si>
  <si>
    <t>Grip Clip, Single 1/2 depth, Blk 100bag for Cat6</t>
  </si>
  <si>
    <t>W7D3E</t>
  </si>
  <si>
    <t>W7A2A</t>
  </si>
  <si>
    <t>W7B3E</t>
  </si>
  <si>
    <t>W7A2B</t>
  </si>
  <si>
    <t>Clip, Flex, for indoor cable (100/box)</t>
  </si>
  <si>
    <t>W7D1A</t>
  </si>
  <si>
    <t>W7F2C</t>
  </si>
  <si>
    <t>W7C1D</t>
  </si>
  <si>
    <t>W7F3F</t>
  </si>
  <si>
    <t>W7A3D</t>
  </si>
  <si>
    <t>W7C2A</t>
  </si>
  <si>
    <t>Clamp, Q-Span (100/pack)</t>
  </si>
  <si>
    <t>W7F2D</t>
  </si>
  <si>
    <t>W7A3A</t>
  </si>
  <si>
    <t>Property of Metronet Sticker (2x1)</t>
  </si>
  <si>
    <t>W7D2F</t>
  </si>
  <si>
    <t>Fiber Jumper, SCU/SCA, 1.6, SM, Simplex -  7M</t>
  </si>
  <si>
    <t>ONT SOHO, G-440G-A, Hardened 4POTS, 4GE, fits Universal Enclosure, Includes AC/DC Power and Adapter</t>
  </si>
  <si>
    <t>FIBER JUMPER, SCU/SCA, 1.6MM, SM SIMPLEX,  6M</t>
  </si>
  <si>
    <t>FIBER JUMPER - SCU/SCA, SM, Simplex 1.6mm -   4M</t>
  </si>
  <si>
    <t>1-1/4" Raceway conduit, 6 ft, 20-pack (must order in quantities of 20)</t>
  </si>
  <si>
    <t>POWER SPLY CALIX GIGACEN 8 PIN MOLEX CONN 8' Calix Gigacenter (844/854) power supply w/ 8 pin molex connector - 8ft</t>
  </si>
  <si>
    <t>W7F2A</t>
  </si>
  <si>
    <t>Power strip - 6 outlets - 3ft</t>
  </si>
  <si>
    <t>Fiber jumper, SCU/SCA, SM, Simplex -1.6mm - 8M</t>
  </si>
  <si>
    <t>W7C1A</t>
  </si>
  <si>
    <t>VEN501 Wireless Access Point Wall Mount Power Adapter, 12W   MOQ=56</t>
  </si>
  <si>
    <t>Fiber Jumper, SCU/SCA, SM, Simplex, 1.6mm  - 3M</t>
  </si>
  <si>
    <t>Fiber Jumper - SCU/SCA, SM, simplex,1.6mm - 5M</t>
  </si>
  <si>
    <t>Fiber Jumper - SCU/SCA,  SM, Simplex, 1.6mm   10M</t>
  </si>
  <si>
    <t>W7C2D</t>
  </si>
  <si>
    <t>W7A2C</t>
  </si>
  <si>
    <t>Deltec Strap on a Reel   .5 in wide x 1000 ft   Ties-self-lock   T&amp;B #69641794</t>
  </si>
  <si>
    <t>CONSTRUCTION</t>
  </si>
  <si>
    <t>DELTEC  Locking heads/clips    (for Deltec cable tie)  Must purchase in lots of 1000     T&amp;B #69641795</t>
  </si>
  <si>
    <t>DELTEC Hand Tool   (for cable clips)     T&amp;B #WT3D</t>
  </si>
  <si>
    <t>W7C1E</t>
  </si>
  <si>
    <t>Premium Electrical tape 2" x 20'      4444-88(GSA)</t>
  </si>
  <si>
    <t>CLAMP, D LASHING    (100 box)</t>
  </si>
  <si>
    <t>SPACER/TIE, 1/2" X 12.4" AERIAL SUPPORT PLASTIC    (MOQ=500)</t>
  </si>
  <si>
    <t>Screw Anchor, 6 inch Helix, 3/4 x 66 inch Shaft        J6526WCA</t>
  </si>
  <si>
    <t>PARKING LOT</t>
  </si>
  <si>
    <t>Commscope Gator FDSC-GATOR-12F-T</t>
  </si>
  <si>
    <t>Cat6 Gigajack   - White    10/bag</t>
  </si>
  <si>
    <t>W7C3E</t>
  </si>
  <si>
    <t>Cat6 Gigajack   - Ivory    10/bag</t>
  </si>
  <si>
    <t>W7C2F</t>
  </si>
  <si>
    <t>W7D3B</t>
  </si>
  <si>
    <t>40% Deet Insect Repellent 6.5oz - Aerosol Spray</t>
  </si>
  <si>
    <t>W7A3F</t>
  </si>
  <si>
    <t>Wall Mount Bracket for G-010G-A         FOSP</t>
  </si>
  <si>
    <t>Adtran Wall mount bracket for  411 ONT</t>
  </si>
  <si>
    <t>TA401 1GE MICRO ONT      ADTRAN  1287786F1</t>
  </si>
  <si>
    <t>Power Supply For Zyxel EMG3425</t>
  </si>
  <si>
    <t>Flower Pot Lid, 9X12, with locate marker        GLB91B11A04</t>
  </si>
  <si>
    <t>Lockbox, 18x18 with hinged door       MHL18188-132</t>
  </si>
  <si>
    <t>W7D2E</t>
  </si>
  <si>
    <t>W7E2C</t>
  </si>
  <si>
    <t>FTP for Lock Box #MHL18188-132</t>
  </si>
  <si>
    <t>Adapter Plate with 12 SC/APC Adapters for Lock Box MHL18188-132</t>
  </si>
  <si>
    <t>Adapter Plate with 18 SC/APC Adapters for Lock Box MHL18188-132</t>
  </si>
  <si>
    <t>Fiber Optic Splice Tray 12/24 fibers, stackable for Lock Box MHL18188-132</t>
  </si>
  <si>
    <t>Pigtail,  12-core Fan-out Pigtail SC/APC 1.5M      (FOP-SCAPC-1.5M-12C)</t>
  </si>
  <si>
    <t>HDPE Lid Only, EMS Marker, ?METRONET? Log, (lid only for flower pot)09105080    (MOQ=10)</t>
  </si>
  <si>
    <t>Fiber optic splice enclosure, 8 core      TWFOSCGS8</t>
  </si>
  <si>
    <t>Drop Cable, Single End, Tonable, 350'</t>
  </si>
  <si>
    <t>Drop cable, with OPTITAP, 2000'</t>
  </si>
  <si>
    <t>Bag with Dog Bones (from EAB)</t>
  </si>
  <si>
    <t>"Caution" Tape, 1000'L Roll, Yellow/Black</t>
  </si>
  <si>
    <t>Eero Base - B010001   (MOQ=100)</t>
  </si>
  <si>
    <t>Eero Beacon - D010001 -  (MOQ=100)</t>
  </si>
  <si>
    <t>Eero USB-C Power Adapter - C010001 - (MOQ=96)</t>
  </si>
  <si>
    <t>Flyer, Personal Utilities Marking for use with pink flag. (must order 10,000)</t>
  </si>
  <si>
    <t>Fiber jumper, SCU/SCA, SM, Simplex -1.6mm - 9M</t>
  </si>
  <si>
    <t>Bag with Cat Treats     (from EAB)</t>
  </si>
  <si>
    <t>WIRELESS BRIDGE - OWA0130_x000D_  (New style VEN)</t>
  </si>
  <si>
    <t>Jumper, SCA/SCA, Simplex, SM, 2mm  - 1 ft</t>
  </si>
  <si>
    <t>GREGS OFFICE</t>
  </si>
  <si>
    <t>Barcode</t>
  </si>
  <si>
    <t>DESCRIPTION</t>
  </si>
  <si>
    <t>location</t>
  </si>
  <si>
    <t>Item Number</t>
  </si>
  <si>
    <t>Audited</t>
  </si>
  <si>
    <t>Segregation Amounts</t>
  </si>
  <si>
    <t>Description</t>
  </si>
  <si>
    <t>Eero Power Cord</t>
  </si>
  <si>
    <t>Gator</t>
  </si>
  <si>
    <t>Height:</t>
  </si>
  <si>
    <t>Length:</t>
  </si>
  <si>
    <t>Width:</t>
  </si>
  <si>
    <t>Weight of Pallet:</t>
  </si>
  <si>
    <t>Number of units on Pallet:</t>
  </si>
  <si>
    <t>Picked By:</t>
  </si>
  <si>
    <t>each</t>
  </si>
  <si>
    <t>Total Units</t>
  </si>
  <si>
    <t>Power Supply For Zyxel Router, UIW boxes, wired Cisco boxes (100000)</t>
  </si>
  <si>
    <t>Power Cords</t>
  </si>
  <si>
    <t>Clips and Magnet Kit</t>
  </si>
  <si>
    <t>Install Kits Magnets and Chips</t>
  </si>
  <si>
    <t>Eero USB-C Power Adapter - C010001 (MOQ=96)</t>
  </si>
  <si>
    <t>Grommet kit</t>
  </si>
  <si>
    <t>Grip Clips for Cat6</t>
  </si>
  <si>
    <t xml:space="preserve">ISB7100, ISB7150, ISB7105,  Power Cord </t>
  </si>
  <si>
    <t xml:space="preserve">578-RTO Riser Tubing; Gray 1/2 slit 6' </t>
  </si>
  <si>
    <t xml:space="preserve">Paper Towel, Roll </t>
  </si>
  <si>
    <t>Eero Beacon - D010001 -</t>
  </si>
  <si>
    <t xml:space="preserve">Eero Base - B010001  </t>
  </si>
  <si>
    <t xml:space="preserve">ISB7105 Wireless STB Power Adapter, 24W </t>
  </si>
  <si>
    <t xml:space="preserve">BATTERY, 9 VOLT     12/pk  </t>
  </si>
  <si>
    <t>Alcohol Pads</t>
  </si>
  <si>
    <t xml:space="preserve">Bag with Dog Bones with logo  </t>
  </si>
  <si>
    <t xml:space="preserve">Orange Marking Paint 17OZ. </t>
  </si>
  <si>
    <t xml:space="preserve">White Marking Paint  17 OZ  </t>
  </si>
  <si>
    <t xml:space="preserve">40% Deet Insect Repellent 6.5oz </t>
  </si>
  <si>
    <t>Closure, Coyote</t>
  </si>
  <si>
    <t>Scanned</t>
  </si>
  <si>
    <t>W2F2A</t>
  </si>
  <si>
    <t>W5G2A</t>
  </si>
  <si>
    <t>W7B2A</t>
  </si>
  <si>
    <t>W7B1D</t>
  </si>
  <si>
    <t>W4E1A</t>
  </si>
  <si>
    <t>W2D2A</t>
  </si>
  <si>
    <t>W4D2A</t>
  </si>
  <si>
    <t>W4H1A</t>
  </si>
  <si>
    <t>W3J1A</t>
  </si>
  <si>
    <t>W6E2A</t>
  </si>
  <si>
    <t>W6B2B</t>
  </si>
  <si>
    <t>W7F3B</t>
  </si>
  <si>
    <t>W7B3D</t>
  </si>
  <si>
    <t>W2F2B</t>
  </si>
  <si>
    <t>W2A3A</t>
  </si>
  <si>
    <t>W7C2B</t>
  </si>
  <si>
    <t>W2D2B</t>
  </si>
  <si>
    <t>W2E2B</t>
  </si>
  <si>
    <t>W6A2A</t>
  </si>
  <si>
    <t>W2B1A</t>
  </si>
  <si>
    <t>W4B1A</t>
  </si>
  <si>
    <t>W3B1A</t>
  </si>
  <si>
    <t>W3H1A</t>
  </si>
  <si>
    <t>W4D1B</t>
  </si>
  <si>
    <t>W4D1A</t>
  </si>
  <si>
    <t>W4F1A</t>
  </si>
  <si>
    <t>W2A1B</t>
  </si>
  <si>
    <t>W5F1B</t>
  </si>
  <si>
    <t>W5F1A</t>
  </si>
  <si>
    <t>W5H1A</t>
  </si>
  <si>
    <t>W5B1A</t>
  </si>
  <si>
    <t>W5D1A</t>
  </si>
  <si>
    <t>W5F2A</t>
  </si>
  <si>
    <t>W2G1A</t>
  </si>
  <si>
    <t>W6F4A</t>
  </si>
  <si>
    <t>W6E1A</t>
  </si>
  <si>
    <t>W3A1A</t>
  </si>
  <si>
    <t>W5A1A</t>
  </si>
  <si>
    <t>W6E2B</t>
  </si>
  <si>
    <t>W6GE1A</t>
  </si>
  <si>
    <t>W6F1A</t>
  </si>
  <si>
    <t>W7D2A</t>
  </si>
  <si>
    <t>W6A4B</t>
  </si>
  <si>
    <t>W6D1A</t>
  </si>
  <si>
    <t>W3E1A</t>
  </si>
  <si>
    <t>W2C1A</t>
  </si>
  <si>
    <t>W5G2B</t>
  </si>
  <si>
    <t>W6E1B</t>
  </si>
  <si>
    <t>W6C4A</t>
  </si>
  <si>
    <t>W6B4A</t>
  </si>
  <si>
    <t>W2A4A</t>
  </si>
  <si>
    <t>W6B4B</t>
  </si>
  <si>
    <t>W6A3A</t>
  </si>
  <si>
    <t>W6D1B</t>
  </si>
  <si>
    <t>W5H1B</t>
  </si>
  <si>
    <t>Head lamp USB Rechargeable/ Sensor light; Dimension: 60(L)*40(W)*35(H)mm Max output: 300 Lumens</t>
  </si>
  <si>
    <t>Fiber Optic Cable Stripper</t>
  </si>
  <si>
    <t>Head Lamp</t>
  </si>
  <si>
    <t>Cable Stripper</t>
  </si>
  <si>
    <t>OLP87 with 1310/1490/1550nm SC/APC (2305/36-ENC)</t>
  </si>
  <si>
    <t>OLP-87</t>
  </si>
  <si>
    <t>G-010G-A Wall Mount</t>
  </si>
  <si>
    <t>411 Wall Mount</t>
  </si>
  <si>
    <t>Cat Treats</t>
  </si>
  <si>
    <t>New Style VEN</t>
  </si>
  <si>
    <t>Hut Fiber Jumper - 1.6mm, 1M</t>
  </si>
  <si>
    <t>Hut Fiber Jumper - 1.6mm, 2M</t>
  </si>
  <si>
    <t>Hut Fiber Jumper - 1.6mm, 7M</t>
  </si>
  <si>
    <t>Hut Fiber Jumper - 1.6mm, 6M</t>
  </si>
  <si>
    <t>Hut Fiber Jumper - 1.6 mm, 4M</t>
  </si>
  <si>
    <t>Hut Fiber Jumper - 1.6mm, 8M</t>
  </si>
  <si>
    <t>Hut Fiber Jumper - 1.6mm, 3M</t>
  </si>
  <si>
    <t>Hut Fiber Jumper - 1.6mm, 5M</t>
  </si>
  <si>
    <t>Hut Fiber Jumper - 1.6mm, 10M</t>
  </si>
  <si>
    <t>Hut Fiber Jumper - 1.6mm, 9M</t>
  </si>
  <si>
    <t>Picked QTY</t>
  </si>
  <si>
    <t>NOTES</t>
  </si>
  <si>
    <t>To be completed by WHS Staff ONLY</t>
  </si>
  <si>
    <t>box</t>
  </si>
  <si>
    <t>bag</t>
  </si>
  <si>
    <t>roll</t>
  </si>
  <si>
    <t>bx</t>
  </si>
  <si>
    <t>tote</t>
  </si>
  <si>
    <t>pkg</t>
  </si>
  <si>
    <t>package</t>
  </si>
  <si>
    <t>SBx</t>
  </si>
  <si>
    <t>Segregation Style</t>
  </si>
  <si>
    <t>Seg. Style</t>
  </si>
  <si>
    <t>Seg. Amt</t>
  </si>
  <si>
    <t>spool</t>
  </si>
  <si>
    <t>rolls/sleeve</t>
  </si>
  <si>
    <t xml:space="preserve"> 2 spools/box</t>
  </si>
  <si>
    <t>3 spools/box</t>
  </si>
  <si>
    <t>4 spools/box</t>
  </si>
  <si>
    <t>5 spools/box</t>
  </si>
  <si>
    <t>6 spools/box</t>
  </si>
  <si>
    <t>7 spools/box</t>
  </si>
  <si>
    <t>Invoice Code</t>
  </si>
  <si>
    <t>Company</t>
  </si>
  <si>
    <t>Contact Email</t>
  </si>
  <si>
    <t>Cat6 Wire (1000' per box)</t>
  </si>
  <si>
    <t>Fast Access ROC Fiber - 2500' Reel</t>
  </si>
  <si>
    <t>Heatshrinks</t>
  </si>
  <si>
    <t>4" Zip Ties</t>
  </si>
  <si>
    <t>Delivery Address0</t>
  </si>
  <si>
    <t>Shipping - City</t>
  </si>
  <si>
    <t>Shipping - State</t>
  </si>
  <si>
    <t>Shipping - Zip</t>
  </si>
  <si>
    <t>Shipping - Contact Name</t>
  </si>
  <si>
    <t>Shipping - Contact Phone</t>
  </si>
  <si>
    <t>Delivery Notes0</t>
  </si>
  <si>
    <t>200' Drop Cable Cost</t>
  </si>
  <si>
    <t>300' Drop Cable Cost</t>
  </si>
  <si>
    <t>400' Drop Cable Cost</t>
  </si>
  <si>
    <t>500' Drop Cable Cost</t>
  </si>
  <si>
    <t>650' Drop Cable Cost</t>
  </si>
  <si>
    <t>800' Drop Cable Cost</t>
  </si>
  <si>
    <t>1000' Drop Cable Cost</t>
  </si>
  <si>
    <t>1300' Drop Cable Cost</t>
  </si>
  <si>
    <t>1500' Drop Cable Cost</t>
  </si>
  <si>
    <t>2100' Drop Cable Cost</t>
  </si>
  <si>
    <t>2500' Drop Cable Cost</t>
  </si>
  <si>
    <t>Cat6 Wire (1000' per box) Cost</t>
  </si>
  <si>
    <t>Fast Access ROC Fiber - 2500' Reel Cost</t>
  </si>
  <si>
    <t>Indoor Fiber Cost</t>
  </si>
  <si>
    <t>18" Yellow Fiber Pigtail Cost</t>
  </si>
  <si>
    <t>Alcohol Wipes Cost</t>
  </si>
  <si>
    <t>Fiber Optic Swabs Cost</t>
  </si>
  <si>
    <t>Heatshrinks Cost</t>
  </si>
  <si>
    <t>Outdoor Splice Box Cost</t>
  </si>
  <si>
    <t>Yellow Fiber Jumper Cost</t>
  </si>
  <si>
    <t>2' Cat6 Jumper Cost</t>
  </si>
  <si>
    <t>7' Cat6 Jumper Cost</t>
  </si>
  <si>
    <t>Fiber Wall Plate Cost</t>
  </si>
  <si>
    <t>HDMI Cable Cost</t>
  </si>
  <si>
    <t>Tape Cost</t>
  </si>
  <si>
    <t>4" Zip Ties Cost</t>
  </si>
  <si>
    <t>7" Zip Ties Cost</t>
  </si>
  <si>
    <t>Conduit Cost</t>
  </si>
  <si>
    <t>Taplocks Cost</t>
  </si>
  <si>
    <t>Squeeky Kleen Wipes_</t>
  </si>
  <si>
    <t>Caution Tape Cost</t>
  </si>
  <si>
    <t>Subtotal</t>
  </si>
  <si>
    <t>Shipping Cost</t>
  </si>
  <si>
    <t>Total Cost</t>
  </si>
  <si>
    <t>Invoiced</t>
  </si>
  <si>
    <t>ContentTypeId</t>
  </si>
  <si>
    <t>Warehous</t>
  </si>
  <si>
    <t>Warehous0</t>
  </si>
  <si>
    <t>Modified</t>
  </si>
  <si>
    <t>Created</t>
  </si>
  <si>
    <t>ID.1</t>
  </si>
  <si>
    <t>Attachments</t>
  </si>
  <si>
    <t>GUID</t>
  </si>
  <si>
    <t>Full Name</t>
  </si>
  <si>
    <t>RowNumber</t>
  </si>
  <si>
    <t>43711.5088194444_US Cable Communications</t>
  </si>
  <si>
    <t>US Cable Communications</t>
  </si>
  <si>
    <t>broche@us-cable.com</t>
  </si>
  <si>
    <t>​1518 e algonquin rdarlington heights, IL 60005</t>
  </si>
  <si>
    <t>26 ft truck is the largest truck that will fit in our dock.</t>
  </si>
  <si>
    <t>0</t>
  </si>
  <si>
    <t>1.32000000000000</t>
  </si>
  <si>
    <t>0x01006EA04A74B187214F82EF654539D1E514</t>
  </si>
  <si>
    <t>7c862f7f-88ac-4224-9f40-e319c9baa2ac</t>
  </si>
  <si>
    <t>Brian Roche</t>
  </si>
  <si>
    <t>43712.3021412037_CTSI/AXIS</t>
  </si>
  <si>
    <t>CTSI/AXIS</t>
  </si>
  <si>
    <t>wade.morgan@axisfibersolutions.com</t>
  </si>
  <si>
    <t>​871 Sayre Dr Greenwood, IN 46143</t>
  </si>
  <si>
    <t>​Holland Trucking</t>
  </si>
  <si>
    <t>a52964e7-c820-43cd-a976-94eeae58503c</t>
  </si>
  <si>
    <t>Wade Morgan</t>
  </si>
  <si>
    <t>43717.2916666667_ITPI Group Inc</t>
  </si>
  <si>
    <t>ITPI Group Inc</t>
  </si>
  <si>
    <t>mfeliciano@itpigroup.com</t>
  </si>
  <si>
    <t>metronet Geneva illinois Warehouse </t>
  </si>
  <si>
    <t>​please send to metronet warehouse - Mike will call us</t>
  </si>
  <si>
    <t>1f00a974-d630-44ba-8ad6-909fc0dbd85c</t>
  </si>
  <si>
    <t>Monika Feliciano</t>
  </si>
  <si>
    <t>43717.5396527778_Custom Cable Services</t>
  </si>
  <si>
    <t>Custom Cable Services</t>
  </si>
  <si>
    <t>kdowell@customcableservices.net</t>
  </si>
  <si>
    <t>​104 Louisa DrNicholasville, KY 40356</t>
  </si>
  <si>
    <t>​None</t>
  </si>
  <si>
    <t>155a6d66-5c1e-43e8-8fa0-ad6086162b6b</t>
  </si>
  <si>
    <t>Kyle Dowell</t>
  </si>
  <si>
    <t>43719.4686111111_CTSI Axis Fiber Solutions</t>
  </si>
  <si>
    <t>CTSI Axis Fiber Solutions</t>
  </si>
  <si>
    <t>​871 Sayre Drive, Greenwood IN 46143</t>
  </si>
  <si>
    <t>​.</t>
  </si>
  <si>
    <t>099b3e81-51c7-43c6-92a3-3d6c295514dc</t>
  </si>
  <si>
    <t>43719.4767476852_Randall Group</t>
  </si>
  <si>
    <t>Randall Group</t>
  </si>
  <si>
    <t>jep345@yahoo.com</t>
  </si>
  <si>
    <t>​601 Bizzel drLexington , Ky​</t>
  </si>
  <si>
    <t>​Please mark Randall Group on outside.</t>
  </si>
  <si>
    <t>77b96d2e-71dd-4422-adae-1115affcdce9</t>
  </si>
  <si>
    <t>Jim Patterson</t>
  </si>
  <si>
    <t>43719.4801273148_Certified Installations LLC</t>
  </si>
  <si>
    <t>Certified Installations LLC</t>
  </si>
  <si>
    <t>jeddy@certifiedinstallations.net</t>
  </si>
  <si>
    <t>3786 Temple Dr.Lexington, KY 40517​</t>
  </si>
  <si>
    <t>Deliver to the back ​​</t>
  </si>
  <si>
    <t>eb6109ff-f7c4-415e-95d7-5de0a580b187</t>
  </si>
  <si>
    <t>Jeremy Eddy</t>
  </si>
  <si>
    <t>43724.4165740741_Randall Group</t>
  </si>
  <si>
    <t>​601 Bizzel Dr LexingtonMetronet warehouse Lexington </t>
  </si>
  <si>
    <t>​Please mark on boxesRandall Group  Attn Jim Patterson </t>
  </si>
  <si>
    <t>40dd40c0-4721-4828-9b53-a5367ab6a774</t>
  </si>
  <si>
    <t>43724.5508101852_Axis Fiber Solutions</t>
  </si>
  <si>
    <t>Axis Fiber Solutions</t>
  </si>
  <si>
    <t>​87​1 Sayre Drive, Greenwood IN 46143</t>
  </si>
  <si>
    <t>60de490d-f217-40f0-a67f-1dab8f10fd0a</t>
  </si>
  <si>
    <t>43724.5793518519_ITPI Group Inc</t>
  </si>
  <si>
    <t>PO: RP09162019K​Ship:Metronet Warehouse601 Bizzell Drive Suite 200Lexington KY</t>
  </si>
  <si>
    <t>Please call Roberto Pimentel (219) 201-8954​​</t>
  </si>
  <si>
    <t>a853129a-70da-4d08-90cd-375b405440ce</t>
  </si>
  <si>
    <t>43724.6107060185_ITPI Group Inc</t>
  </si>
  <si>
    <t>PO: RP09162019P​​​Ship: William PerezMetronet Warehouse15100 S. Indian Boundary Rd. Plainfield. </t>
  </si>
  <si>
    <t>​please call william perez when pacakage arrives :+1 219-256-2392</t>
  </si>
  <si>
    <t>e1a4a220-fae0-4838-a434-76c35f49b2df</t>
  </si>
  <si>
    <t>43724.6125925926_ITPI Group Inc</t>
  </si>
  <si>
    <t>​PO: ​MF09162019​Ship:Monika FelicianoMetronet Warehouse15100 S. Indian Boundary Rd.Plainfield.​</t>
  </si>
  <si>
    <t>​please call monika feliciano when it arrives to plainfield warehouse 630.853.6603</t>
  </si>
  <si>
    <t>c3e40bcc-8db7-4efc-9c7f-fe862a30e0aa</t>
  </si>
  <si>
    <t>43726.8275925926_Randall Group</t>
  </si>
  <si>
    <t>dwschultz@comcast.net</t>
  </si>
  <si>
    <t>​3134 Saint Pierre St Monroe Mi 48162</t>
  </si>
  <si>
    <t>Address is a residential house down a dead end street. UPS and Fedex are able to get down the street. If being delivered by freight truck, I can be contacted to meet the driver at at different location. Richard Wallner 734.624.6632​</t>
  </si>
  <si>
    <t>5a5138b0-1451-4397-93f1-55fe667c71e9</t>
  </si>
  <si>
    <t>David Schultz</t>
  </si>
  <si>
    <t>43727.5079050926_CTSI/Axis Fiber</t>
  </si>
  <si>
    <t>CTSI/Axis Fiber</t>
  </si>
  <si>
    <t>​371 sayer driveGreenwood</t>
  </si>
  <si>
    <t>​Per wade</t>
  </si>
  <si>
    <t>d2e0d6c3-373d-4947-b09e-e79fabd153e0</t>
  </si>
  <si>
    <t>43728.4817013889_Certified Installations LLC</t>
  </si>
  <si>
    <t>3786 Temple Dr. Lexington, KY 40517​</t>
  </si>
  <si>
    <t>Deliver In Back​</t>
  </si>
  <si>
    <t>36b780cc-2e55-4c3e-bd1c-2c806248636f</t>
  </si>
  <si>
    <t>43731.3274537037_Randall Group</t>
  </si>
  <si>
    <t>jep345@yahoo.com`</t>
  </si>
  <si>
    <t>​601 bizzel dr Lexington Ky</t>
  </si>
  <si>
    <t>Please mark Randall Group on box,​</t>
  </si>
  <si>
    <t>8a02d44f-5f5c-44b0-b44e-96c5a21ac17e</t>
  </si>
  <si>
    <t>43732.5535532407_US Cable Communication</t>
  </si>
  <si>
    <t>US Cable Communication</t>
  </si>
  <si>
    <t>lkramarski@us-cable.com</t>
  </si>
  <si>
    <t>​1518 E Algonquin RoadArlington Heights, IL 60005</t>
  </si>
  <si>
    <t>Arlington Heights</t>
  </si>
  <si>
    <t>IL</t>
  </si>
  <si>
    <t>60005</t>
  </si>
  <si>
    <t>?</t>
  </si>
  <si>
    <t>​26ft is the largest truck that will fit in our dock</t>
  </si>
  <si>
    <t>94a63697-7daa-402b-856e-938f2c25df98</t>
  </si>
  <si>
    <t>43734.7026157407_Adcom</t>
  </si>
  <si>
    <t>Adcom</t>
  </si>
  <si>
    <t>jdwaynevestal@gmail.com</t>
  </si>
  <si>
    <t>​Life Storage #56221700 S. Cicero Ave. Matteson, IL 60443​unit 238</t>
  </si>
  <si>
    <t>Matteson</t>
  </si>
  <si>
    <t>60443</t>
  </si>
  <si>
    <t>Dwayne Vestal</t>
  </si>
  <si>
    <t>​254-315-5081312-890-3798</t>
  </si>
  <si>
    <t>63.3600000000000</t>
  </si>
  <si>
    <t>16.3500000000000</t>
  </si>
  <si>
    <t>93c86f15-0507-4b98-8637-88fdaf361b5a</t>
  </si>
  <si>
    <t>43735.4448958333_Cyber Dog Communications</t>
  </si>
  <si>
    <t>Cyber Dog Communications</t>
  </si>
  <si>
    <t>richard.b.peters@gmail.com</t>
  </si>
  <si>
    <t>​NO DELIVERY PICKUP HAS BEEN APPROVED. PICKUP ON MONDAY 9/30</t>
  </si>
  <si>
    <t>IN</t>
  </si>
  <si>
    <t>47713</t>
  </si>
  <si>
    <t>Richard Peters</t>
  </si>
  <si>
    <t>812</t>
  </si>
  <si>
    <t>​NO DELIVERY. PICKUP IN EVANSVILLE ON MONDAY 9/30</t>
  </si>
  <si>
    <t>ac4d2aba-bf37-4c5c-9bd8-aa572a8ec593</t>
  </si>
  <si>
    <t>43735.5280324074_Axis Fiber Solutions</t>
  </si>
  <si>
    <t>rridge30@gmail.com</t>
  </si>
  <si>
    <t>​871 Sayre Dr. Greenwood, IN 46143</t>
  </si>
  <si>
    <t>​317-868-8087</t>
  </si>
  <si>
    <t>066b8324-f8e8-45f3-ae24-c32b58499f31</t>
  </si>
  <si>
    <t>Ryan Ridge</t>
  </si>
  <si>
    <t>43736.5297222222_Randall Group</t>
  </si>
  <si>
    <t>​601 bizzel dr   metronet warehouse </t>
  </si>
  <si>
    <t>​please note RG on boxes</t>
  </si>
  <si>
    <t>54.5000000000000</t>
  </si>
  <si>
    <t>88f7b559-08e3-4521-b58f-5e483a458cfe</t>
  </si>
  <si>
    <t>43739.6547222222_ITPI Group Inc</t>
  </si>
  <si>
    <t>Ship: william PerezMetronet Warehouse15100 S. Indian Boundary Rd.Plainfield.</t>
  </si>
  <si>
    <t>PO Number : RP10012019​</t>
  </si>
  <si>
    <t>439c0709-f506-4db4-b1dd-724358664141</t>
  </si>
  <si>
    <t xml:space="preserve">43740.3829861111_Certified Installations LLC </t>
  </si>
  <si>
    <t xml:space="preserve">Certified Installations LLC </t>
  </si>
  <si>
    <t>Deliver to back304-812-6018​</t>
  </si>
  <si>
    <t>32.7000000000000</t>
  </si>
  <si>
    <t>de7abd9b-a1b3-45c4-83e1-2db324b47ef4</t>
  </si>
  <si>
    <t>43740.3961574074_Cyber Dog Communications</t>
  </si>
  <si>
    <t>​Will be picked up today by Jon Gagnon. NO SHIP. Thanks team.</t>
  </si>
  <si>
    <t>Cyberdog</t>
  </si>
  <si>
    <t>13a8dd14-995d-4e71-b4b2-5d698b210ae9</t>
  </si>
  <si>
    <t>43740.554224537_Custom Cable Services</t>
  </si>
  <si>
    <t>​102 Louisa Dr.Nicholasville, KY 40356</t>
  </si>
  <si>
    <t>​606-875-8761</t>
  </si>
  <si>
    <t>2db7f13f-c7d2-4d16-8123-d009baf8b1c3</t>
  </si>
  <si>
    <t>43742.4045486111_Southern Tier Telecommunications</t>
  </si>
  <si>
    <t>Southern Tier Telecommunications</t>
  </si>
  <si>
    <t>jessig@southerntiertelecom.com</t>
  </si>
  <si>
    <t>​Southern Tier Telecommunications910 Enterprise CourtUnit D160Lexington Kentucky 40510</t>
  </si>
  <si>
    <t>lexington</t>
  </si>
  <si>
    <t>KY</t>
  </si>
  <si>
    <t>40510</t>
  </si>
  <si>
    <t>Randy Trent</t>
  </si>
  <si>
    <t>336-264-3448</t>
  </si>
  <si>
    <t>​Please call Randy Trent before delivery @ 336-264-3448</t>
  </si>
  <si>
    <t>13708e0a-b60c-4550-8e41-da4e9f54ee1e</t>
  </si>
  <si>
    <t>Jessica Essig</t>
  </si>
  <si>
    <t>43742.5185532407_Axis Fiber Solutions</t>
  </si>
  <si>
    <t>ctsi.inventory@gmail.com</t>
  </si>
  <si>
    <t>​871 Sayre Dr.​ Greenwood IN 46143​</t>
  </si>
  <si>
    <t>a54257ca-f9e1-424a-9298-e5e582babaec</t>
  </si>
  <si>
    <t>43745.2862037037_ITPI Group Inc</t>
  </si>
  <si>
    <t>ITPI GroupMonika Feliciano1611 Farmside Lane bolingbrook IL 60490</t>
  </si>
  <si>
    <t>Bolingbrook</t>
  </si>
  <si>
    <t>60490</t>
  </si>
  <si>
    <t>630-853-6603</t>
  </si>
  <si>
    <t>PO# MF10072019H</t>
  </si>
  <si>
    <t>95a60bf5-469c-42d1-a3fd-9690710488df</t>
  </si>
  <si>
    <t>43746.5335532407_US Cable Communications</t>
  </si>
  <si>
    <t>.</t>
  </si>
  <si>
    <t>046c2651-5d2c-4940-a0da-3b6ce3389156</t>
  </si>
  <si>
    <t>43746.6329976852_Jeremy Eddy</t>
  </si>
  <si>
    <t>56611680-dcbc-4b0d-8ad4-7e1f85595805</t>
  </si>
  <si>
    <t>43747.4318171296_ITPI Group</t>
  </si>
  <si>
    <t>ITPI Group</t>
  </si>
  <si>
    <t>​Ship:Metronet WarehouseC/ORoberto Pimentel ​601 Bizzell Drive Suite 200Lexington KY</t>
  </si>
  <si>
    <t>​Purchase order # RP10092019​</t>
  </si>
  <si>
    <t>f5240c94-153d-4308-a779-5e8642f6d157</t>
  </si>
  <si>
    <t>43748.3456481481_Axis Fiber Solutions</t>
  </si>
  <si>
    <t>871 Sayre Drive</t>
  </si>
  <si>
    <t>317-868-8087</t>
  </si>
  <si>
    <t>8e2ccb5f-63c8-4ef5-a86b-57325fe51dc1</t>
  </si>
  <si>
    <t>43748.5133796296_Premier</t>
  </si>
  <si>
    <t>Premier</t>
  </si>
  <si>
    <t>jwatt@qualsatservices.com</t>
  </si>
  <si>
    <t>408 Normandy Rd.
Versailles, KY
40383</t>
  </si>
  <si>
    <t>PO#51</t>
  </si>
  <si>
    <t>163.500000000000</t>
  </si>
  <si>
    <t>03833cb3-807d-47ab-922c-ec801f6280a1</t>
  </si>
  <si>
    <t>Jim Watt</t>
  </si>
  <si>
    <t>43749.5225_Axis Fiber Solutions</t>
  </si>
  <si>
    <t>3aae5d62-1353-451a-8042-36c0fd626fcf</t>
  </si>
  <si>
    <t>43753.5618171296_Randall Group Inc</t>
  </si>
  <si>
    <t>Randall Group Inc</t>
  </si>
  <si>
    <t xml:space="preserve">601 Bizzel Dr Lexington Ky
</t>
  </si>
  <si>
    <t>7343639265</t>
  </si>
  <si>
    <t>Please Write RG on outside of boxes   
call Jim 734 363 9265  if needed</t>
  </si>
  <si>
    <t>27.2500000000000</t>
  </si>
  <si>
    <t>646f6aef-be79-40c2-925e-855ec25b510f</t>
  </si>
  <si>
    <t xml:space="preserve">43753.58875_Certified Installations LLC </t>
  </si>
  <si>
    <t>3786 Temple Drive 
Lexington, KY 40517</t>
  </si>
  <si>
    <t>40517</t>
  </si>
  <si>
    <t>3048126018</t>
  </si>
  <si>
    <t>Deliever to back</t>
  </si>
  <si>
    <t>d9c565d8-1179-4e6a-9ca6-a5ddf8bb7b78</t>
  </si>
  <si>
    <t>43753.5949074074_Axis Fiber Solutions</t>
  </si>
  <si>
    <t>871 Sayre dr</t>
  </si>
  <si>
    <t>Greenwood</t>
  </si>
  <si>
    <t>46143</t>
  </si>
  <si>
    <t>17b6b35d-1616-411a-8d6b-632eeb3e38ae</t>
  </si>
  <si>
    <t>43754.6200347222_K&amp;S Solutions Inc.</t>
  </si>
  <si>
    <t>K&amp;S Solutions Inc.</t>
  </si>
  <si>
    <t>suren.cig@gmail,com</t>
  </si>
  <si>
    <t>3950 10th Ave NW # 12
Rochester, MN 55901</t>
  </si>
  <si>
    <t>MN</t>
  </si>
  <si>
    <t>55901</t>
  </si>
  <si>
    <t>Mark Caldwell</t>
  </si>
  <si>
    <t>2098403989</t>
  </si>
  <si>
    <t>Northwest Storage Unit # 12 Check In with Front Office or Call 209-840-3989</t>
  </si>
  <si>
    <t>81.7500000000000</t>
  </si>
  <si>
    <t>abbba59c-a889-44a0-8f18-f9fe4546d1f8</t>
  </si>
  <si>
    <t>43759.2644328704_ITPI Group Inc</t>
  </si>
  <si>
    <t>Meteronet Warehouse
C/ORoberto Pimentel ​
601 Bizzell Drive Suite #  200   Lexington KY</t>
  </si>
  <si>
    <t xml:space="preserve">Lexington </t>
  </si>
  <si>
    <t>Art Soto</t>
  </si>
  <si>
    <t>(323) 674-1684</t>
  </si>
  <si>
    <t xml:space="preserve">please call roberto when the order arrives </t>
  </si>
  <si>
    <t>27b0fd9b-e211-49b5-aeae-96ac8e4e7d7c</t>
  </si>
  <si>
    <t>43759.2670486111_ITPI Group Inc</t>
  </si>
  <si>
    <t>Metronet geneva Warehouse 
1772 randall road 
genevaIL 60134</t>
  </si>
  <si>
    <t>geneva</t>
  </si>
  <si>
    <t>60134</t>
  </si>
  <si>
    <t xml:space="preserve">William Perez </t>
  </si>
  <si>
    <t xml:space="preserve"> 219-256-2392</t>
  </si>
  <si>
    <t xml:space="preserve">call him when it arrives </t>
  </si>
  <si>
    <t>af026264-a4c2-4aa7-acde-4d7888c68002</t>
  </si>
  <si>
    <t>43759.2705787037_ITPI Group Inc</t>
  </si>
  <si>
    <t>METRONET WAREHOUSE 
1734 15th St NW
Rochester, MN 55901</t>
  </si>
  <si>
    <t>Rockchester</t>
  </si>
  <si>
    <t xml:space="preserve">ROBERTO PIMENTEL </t>
  </si>
  <si>
    <t>(219) 201-8954</t>
  </si>
  <si>
    <t xml:space="preserve">PLEASE CALL HIM WHEN THE ORDER ARRIVES </t>
  </si>
  <si>
    <t>1c7c8f03-462f-433b-9360-f38fa493fff7</t>
  </si>
  <si>
    <t xml:space="preserve">43759.552662037_Certified Installations LLC </t>
  </si>
  <si>
    <t>3786 Temple Dr.
Lexington, Ky 40517</t>
  </si>
  <si>
    <t>304-812-6018</t>
  </si>
  <si>
    <t>deliver to back</t>
  </si>
  <si>
    <t>fa7380fd-4e18-4fb1-95e6-0d2492f1b3ed</t>
  </si>
  <si>
    <t>43761.3921875_Premier</t>
  </si>
  <si>
    <t>3516 CROSS ST</t>
  </si>
  <si>
    <t>ROCKFORD</t>
  </si>
  <si>
    <t>ILLINOIS</t>
  </si>
  <si>
    <t>61108</t>
  </si>
  <si>
    <t>JAMES LANE</t>
  </si>
  <si>
    <t>502-643-6489</t>
  </si>
  <si>
    <t xml:space="preserve">PLEASE SEND TRACKING INFO TO ABOVE EMAIL. THANKS </t>
  </si>
  <si>
    <t>5e042de1-515a-4f27-8469-b58681aefd6a</t>
  </si>
  <si>
    <t>James Lane</t>
  </si>
  <si>
    <t>43761.3951967593_PREMIER</t>
  </si>
  <si>
    <t>PREMIER</t>
  </si>
  <si>
    <t>1329  S. YALE AVE</t>
  </si>
  <si>
    <t>ARLINGTON HEIGHTS</t>
  </si>
  <si>
    <t xml:space="preserve">MANUEL </t>
  </si>
  <si>
    <t>708-289-5219</t>
  </si>
  <si>
    <t>fe58a850-8fa8-4c6c-855b-d95571c078c3</t>
  </si>
  <si>
    <t>43761.4075462963_Axis Fiber Solutions</t>
  </si>
  <si>
    <t>Ashley Almaguer</t>
  </si>
  <si>
    <t>3178688087</t>
  </si>
  <si>
    <t>ca7ed5ce-d240-44dd-a797-91ad85854c63</t>
  </si>
  <si>
    <t>43761.4096643518_Axis Fiber Solutions</t>
  </si>
  <si>
    <t>4482b967-a030-4036-b528-136fcd299b1d</t>
  </si>
  <si>
    <t>43763.3374074074_Randall Group Inc</t>
  </si>
  <si>
    <t xml:space="preserve">601 Bizzel Dr 
Lexington </t>
  </si>
  <si>
    <t>LEXINGTON</t>
  </si>
  <si>
    <t>Please mark RG on outside of boxes</t>
  </si>
  <si>
    <t>5e0ef1bd-e1a2-4c45-9dde-2496d01a6673</t>
  </si>
  <si>
    <t>43767.3442708333_Axis Fiber Solutions</t>
  </si>
  <si>
    <t>2b749e41-3489-4a7a-83f9-edc31a55ea89</t>
  </si>
  <si>
    <t>43767.3504513889_Axis Fiber Solutions</t>
  </si>
  <si>
    <t xml:space="preserve">.Changed pigtails to fiber jumpers as these have been traded out.  Also, both this order and 43767.9442708333_Axis Fiber Solutions were shipped together so this is the shipping for them all. </t>
  </si>
  <si>
    <t>6752a480-5245-43dc-80cd-a25a0b27b800</t>
  </si>
  <si>
    <t>43768.531712963_Certified Installations LLC</t>
  </si>
  <si>
    <t>367 Codell Dr.
Lexington, KY 40509</t>
  </si>
  <si>
    <t>40509</t>
  </si>
  <si>
    <t>Deliver to Back</t>
  </si>
  <si>
    <t>16a57c41-dfc1-4a0c-85de-f3a431c8763e</t>
  </si>
  <si>
    <t>43769.4208912037_Randall Group</t>
  </si>
  <si>
    <t>Jep345@yahoo.com</t>
  </si>
  <si>
    <t xml:space="preserve">601 Bizzell dr
</t>
  </si>
  <si>
    <t xml:space="preserve">Kentucky </t>
  </si>
  <si>
    <t>40511</t>
  </si>
  <si>
    <t>I would like to pick this order up in Evansville tomorrow morning</t>
  </si>
  <si>
    <t>d662a6ee-0073-43a7-8cf0-f1764029c7d2</t>
  </si>
  <si>
    <t>43769.5320023148_Premier</t>
  </si>
  <si>
    <t xml:space="preserve">1N372 main st 
unit 1279
</t>
  </si>
  <si>
    <t>Glen Ellyn</t>
  </si>
  <si>
    <t>Illinois</t>
  </si>
  <si>
    <t>60137</t>
  </si>
  <si>
    <t>Manny</t>
  </si>
  <si>
    <t>2672010415</t>
  </si>
  <si>
    <t xml:space="preserve">can you please expedite this shipment as we are out in this market? thanks </t>
  </si>
  <si>
    <t>929ac16c-8ce5-4462-a851-91a7699dac58</t>
  </si>
  <si>
    <t>43770.3178125_Custom Cable Services</t>
  </si>
  <si>
    <t>kdowell@customcable services.net</t>
  </si>
  <si>
    <t xml:space="preserve">104 Louisa Dr.
</t>
  </si>
  <si>
    <t>Nicholasville</t>
  </si>
  <si>
    <t>40356</t>
  </si>
  <si>
    <t>606-875-8761</t>
  </si>
  <si>
    <t>Delivery hours 8-4 or call contact Kyle Dowell at 606-875-8761</t>
  </si>
  <si>
    <t>b35d01e2-c72f-4479-b213-04a387ede3c9</t>
  </si>
  <si>
    <t>43770.4783680556_ITPI Group Inc</t>
  </si>
  <si>
    <t>PO # MF11012019G
Metronet geneva Warehouse
1772 randall road</t>
  </si>
  <si>
    <t>MONIKA FELICIANO</t>
  </si>
  <si>
    <t>6308536603</t>
  </si>
  <si>
    <t>mike will call us for same day pick up</t>
  </si>
  <si>
    <t>256e4af0-dc3b-4393-9295-35d16f4c2df6</t>
  </si>
  <si>
    <t>43774.3419560185_Axis Fiber Solutions</t>
  </si>
  <si>
    <t>shipped with other two orders for the day.  Shipping  cost on other order</t>
  </si>
  <si>
    <t>6606d47f-0875-413a-887f-8b1a9b6b89a1</t>
  </si>
  <si>
    <t>43774.3469560185_Axis Fiber Solutions</t>
  </si>
  <si>
    <t>.Three orders were sent at once.  this is the shipping for all three</t>
  </si>
  <si>
    <t>7b2fe217-5cc8-46ac-893d-a6400b307236</t>
  </si>
  <si>
    <t>43774.3782291667_ITPI Group Inc</t>
  </si>
  <si>
    <t>METRONET WAREHOUSE
1734 15th St N</t>
  </si>
  <si>
    <t xml:space="preserve"> 55901</t>
  </si>
  <si>
    <t xml:space="preserve">Roberto Pimentel </t>
  </si>
  <si>
    <t>have dan green the warehouse guy reach out to the ITPI Rockchester Manager Roberto Piementel. (219) 201-8954</t>
  </si>
  <si>
    <t>f899967c-9a17-4c27-a339-9226d957d296</t>
  </si>
  <si>
    <t>43774.4362037037_Randall Group Inc</t>
  </si>
  <si>
    <t>601 Bizzel Dr Lexington</t>
  </si>
  <si>
    <t>Please write RG on outside of Box</t>
  </si>
  <si>
    <t>f6162661-ab8b-4ece-b50e-af83c44f7e12</t>
  </si>
  <si>
    <t>43775.2990509259_Axis Fiber Solutions</t>
  </si>
  <si>
    <t xml:space="preserve">.Shipped with two other orders. Shipping is on other order. </t>
  </si>
  <si>
    <t>af074111-e439-4b75-9af5-7c3589ad9820</t>
  </si>
  <si>
    <t>43776.7292824074_ITPI Group Inc</t>
  </si>
  <si>
    <t>Metronet ware house 
1772 S Randall Rd.</t>
  </si>
  <si>
    <t xml:space="preserve">IL </t>
  </si>
  <si>
    <t>William Perez</t>
  </si>
  <si>
    <t>219</t>
  </si>
  <si>
    <t>please call william for pickup</t>
  </si>
  <si>
    <t>feb1ffe1-3d28-4e9c-94a7-6de3730fbc5e</t>
  </si>
  <si>
    <t>43780.5163888889_ITPI Group Inc</t>
  </si>
  <si>
    <t xml:space="preserve">1772 S Randall Rd Suite 160,  </t>
  </si>
  <si>
    <t>Geneva,</t>
  </si>
  <si>
    <t xml:space="preserve"> IL</t>
  </si>
  <si>
    <t xml:space="preserve">Monika Feliciano </t>
  </si>
  <si>
    <t>(630)853-6603</t>
  </si>
  <si>
    <t>mike will call me as soon as shippment is recived</t>
  </si>
  <si>
    <t>21.8000000000000</t>
  </si>
  <si>
    <t>ce6ebe92-a31c-4d5c-88b9-3ce20e799d4e</t>
  </si>
  <si>
    <t>43781.3258912037_Randall Group</t>
  </si>
  <si>
    <t>Please note Randall Group on outside of boxes</t>
  </si>
  <si>
    <t>65a68866-ed7d-41f5-af56-ff23d15caad0</t>
  </si>
  <si>
    <t>43781.339537037_PREMIER</t>
  </si>
  <si>
    <t xml:space="preserve">3516 Cross St. </t>
  </si>
  <si>
    <t>Rockford</t>
  </si>
  <si>
    <t xml:space="preserve">Please apply PO# 66 to this order. Please send tracking info to jwatt@qualsatservices.com. Thanks </t>
  </si>
  <si>
    <t>8f8aa068-0e0c-483f-a729-6d77f159398d</t>
  </si>
  <si>
    <t>43781.3447569444_PREMIER</t>
  </si>
  <si>
    <t>408 NORMANDT RD</t>
  </si>
  <si>
    <t>VERSAILLES</t>
  </si>
  <si>
    <t>KENTUCKY</t>
  </si>
  <si>
    <t>40383</t>
  </si>
  <si>
    <t xml:space="preserve">Please apply PO# 63 to the above order. Please send tracking info to jwatt@qualsatservices.com. thanks </t>
  </si>
  <si>
    <t>2edbe242-6b07-4eb9-83d4-8ef297287771</t>
  </si>
  <si>
    <t>43781.3472800926_Axis Fiber Solutions</t>
  </si>
  <si>
    <t xml:space="preserve">.this order shipped with another order.  shipping is on other invoice. </t>
  </si>
  <si>
    <t>3b63ec92-53cb-4276-975d-5bdf983bc682</t>
  </si>
  <si>
    <t>43781.4563194444_Axis Fiber Solution</t>
  </si>
  <si>
    <t>Axis Fiber Solution</t>
  </si>
  <si>
    <t>.this order shipped with another order.  This invoice has the shipping for both</t>
  </si>
  <si>
    <t>ec1cba37-35d0-47d6-9e7f-fa01300243ee</t>
  </si>
  <si>
    <t>43781.569537037_Certified Installations LLC.</t>
  </si>
  <si>
    <t>Certified Installations LLC.</t>
  </si>
  <si>
    <t>Deliver in Back</t>
  </si>
  <si>
    <t>ca246246-8cf3-4190-b6ec-fd835d108ee1</t>
  </si>
  <si>
    <t>43782.3764930556_TEST</t>
  </si>
  <si>
    <t>TEST</t>
  </si>
  <si>
    <t>menafulton@gmail.com</t>
  </si>
  <si>
    <t>a</t>
  </si>
  <si>
    <t>9.00000000000000</t>
  </si>
  <si>
    <t>8cbececd-b83a-4a5b-a6f3-58f67e65370b</t>
  </si>
  <si>
    <t>Mena Fulton</t>
  </si>
  <si>
    <t>43782.5755439815_ITPI Group Inc</t>
  </si>
  <si>
    <t>Ship: Metronet WAREHOUSE
ITPI PO# RP11132019R
1734 15th St NW
Rochester, MN 55901</t>
  </si>
  <si>
    <t xml:space="preserve">rockchester </t>
  </si>
  <si>
    <t>219-201-8954</t>
  </si>
  <si>
    <t xml:space="preserve">have warehouse tech reach out to 
ITPI Group Inc - Project manager Roberto
on site for pick </t>
  </si>
  <si>
    <t>a4d8d79f-0f70-40a9-a441-101f1a208812</t>
  </si>
  <si>
    <t>43784.2834143518_Axis Fiber Solutions</t>
  </si>
  <si>
    <t>**Shipped with 42593, so shipping is on that invoice</t>
  </si>
  <si>
    <t>28030254-0987-46ab-83d4-5aa13eb17dee</t>
  </si>
  <si>
    <t>43784.2848842593_Axis Fiber Solutions</t>
  </si>
  <si>
    <t>*</t>
  </si>
  <si>
    <t>d76b4db6-1696-4e9f-b53b-371a139350be</t>
  </si>
  <si>
    <t>43784.2875810185_Axis Fiber Solutions</t>
  </si>
  <si>
    <t>*Shipped with 42593, so shipping is on that invoice</t>
  </si>
  <si>
    <t>9c513e94-36d9-44b9-848e-5a90d080666a</t>
  </si>
  <si>
    <t>43788.2458796296_ITPI Group Inc</t>
  </si>
  <si>
    <t>Ship:Metronet WarehouseC/OArt Soto ​601 Bizzell Drive Suite 200Lexington KY</t>
  </si>
  <si>
    <t>ky</t>
  </si>
  <si>
    <t>60502</t>
  </si>
  <si>
    <t>art soto</t>
  </si>
  <si>
    <t>323 674 1684</t>
  </si>
  <si>
    <t>call Art  when arrives for same day pick up</t>
  </si>
  <si>
    <t>c79e4176-65ae-4175-a38c-30362b17a4f7</t>
  </si>
  <si>
    <t>43788.2508449074_ITPI Group Inc</t>
  </si>
  <si>
    <t xml:space="preserve">Metronet warehouse 
15100 S. Indian Boundary Rd. Plainfield, IL 60544	</t>
  </si>
  <si>
    <t xml:space="preserve">plainfield </t>
  </si>
  <si>
    <t>il</t>
  </si>
  <si>
    <t>60544</t>
  </si>
  <si>
    <t>219 201 8954</t>
  </si>
  <si>
    <t>please call roberto so he can arrange same day pick up</t>
  </si>
  <si>
    <t>fa6236cd-793b-4978-8c89-5c98c62688eb</t>
  </si>
  <si>
    <t>43788.2537152778_ITPI Group Inc</t>
  </si>
  <si>
    <t>monika.feliciano@gmail.com</t>
  </si>
  <si>
    <t>metronet geneva warehouse 
1772 randall road 
Gevenva IL 60134</t>
  </si>
  <si>
    <t xml:space="preserve">geneva </t>
  </si>
  <si>
    <t>monika feliciano</t>
  </si>
  <si>
    <t>630853 6603</t>
  </si>
  <si>
    <t>call her for same day pick up</t>
  </si>
  <si>
    <t>08ee91fa-b59a-4331-9cbe-96bce21fe5b7</t>
  </si>
  <si>
    <t>43788.6277430556_Axis Fiber Solutions</t>
  </si>
  <si>
    <t>2784eeb6-056c-41d0-8f10-28a45933b3f3</t>
  </si>
  <si>
    <t>43788.8080555556_K&amp;S Solutions, Inc.</t>
  </si>
  <si>
    <t>K&amp;S Solutions, Inc.</t>
  </si>
  <si>
    <t>suren.cig@gmail.com</t>
  </si>
  <si>
    <t>1452 13th Ave NW</t>
  </si>
  <si>
    <t>8164424255</t>
  </si>
  <si>
    <t>Address is a residence</t>
  </si>
  <si>
    <t>8f662085-826b-4b5d-9913-7f40bcad4a52</t>
  </si>
  <si>
    <t>43791.4615740741_Randall Group</t>
  </si>
  <si>
    <t>JIm Patterson</t>
  </si>
  <si>
    <t>Please write RG on boxes</t>
  </si>
  <si>
    <t>8d3ec6fd-d309-45ec-bcd9-653ede1a9533</t>
  </si>
  <si>
    <t>43791.5334027778_Axis Fiber Solutions</t>
  </si>
  <si>
    <t>a5954b1d-98e4-4829-a83b-ec54d620f741</t>
  </si>
  <si>
    <t>43791.5503587963_Cyber Dog Communications</t>
  </si>
  <si>
    <t>Pickup Monday 25th at 12pm - 1pm Jon Gagnon 518-428-9277</t>
  </si>
  <si>
    <t>Pickup</t>
  </si>
  <si>
    <t>11111</t>
  </si>
  <si>
    <t>Jon Gagnon</t>
  </si>
  <si>
    <t>518-428-9277</t>
  </si>
  <si>
    <t>67.5000000000000</t>
  </si>
  <si>
    <t>109.000000000000</t>
  </si>
  <si>
    <t>cd7dc2ef-755c-437d-a806-4575b3073eb0</t>
  </si>
  <si>
    <t>43795.6391087963_ITPI Group Inc</t>
  </si>
  <si>
    <t>Rochester - Metronet warehouse
1734 15th St. NW
Rochester, MN. 55901</t>
  </si>
  <si>
    <t xml:space="preserve">rochester </t>
  </si>
  <si>
    <t>Roberto Pimental   PO # RP112620189R</t>
  </si>
  <si>
    <t>62eabfe6-76bb-4399-98c4-3307e5c70166</t>
  </si>
  <si>
    <t>43795.6950578704_TruVision Services, Inc</t>
  </si>
  <si>
    <t>TruVision Services, Inc</t>
  </si>
  <si>
    <t>nfletes@truvisionservices.com</t>
  </si>
  <si>
    <t xml:space="preserve">760 Heartland Dr Unit 1
</t>
  </si>
  <si>
    <t>Sugar Grove, IL 60554</t>
  </si>
  <si>
    <t>60554</t>
  </si>
  <si>
    <t>Noe Fletes</t>
  </si>
  <si>
    <t>6308538915</t>
  </si>
  <si>
    <t>TruVision Services, INC</t>
  </si>
  <si>
    <t>70.8500000000000</t>
  </si>
  <si>
    <t>52522057-28f6-4a60-8949-87733399f9b3</t>
  </si>
  <si>
    <t>43796.3760763889_randall group</t>
  </si>
  <si>
    <t>randall group</t>
  </si>
  <si>
    <t>Please write RG on boxes please</t>
  </si>
  <si>
    <t>1125.00000000000</t>
  </si>
  <si>
    <t>f003e278-f8b9-45ee-92c6-62e71be8820e</t>
  </si>
  <si>
    <t>43796.5721759259_Axis Fiber Solutions</t>
  </si>
  <si>
    <t xml:space="preserve">.this shipped with anothr order.  Shipping is on the other invoice. </t>
  </si>
  <si>
    <t>dcd4bc64-578c-4606-8ee3-2fa2b785051e</t>
  </si>
  <si>
    <t>43796.5951157407_Custom Cable Services</t>
  </si>
  <si>
    <t>Please deliver to 104 Louisa Dr.</t>
  </si>
  <si>
    <t>46123453-8dca-4388-9695-ea6a7995842c</t>
  </si>
  <si>
    <t>43796.615_Axis Fiber Solutions</t>
  </si>
  <si>
    <t>US</t>
  </si>
  <si>
    <t xml:space="preserve">.This shipped with another order.  All shipping is on this order. </t>
  </si>
  <si>
    <t>f6cbf34c-2e8d-4a47-9014-de8b9f6dd7a1</t>
  </si>
  <si>
    <t>43796.6670949074_K&amp;S Solutions Inc.</t>
  </si>
  <si>
    <t>Address is a residence.</t>
  </si>
  <si>
    <t>450.000000000000</t>
  </si>
  <si>
    <t>8f859c60-3abc-4059-bb9e-265bc4d0aca1</t>
  </si>
  <si>
    <t>43796.7432407407_Randall Group</t>
  </si>
  <si>
    <t>1907 Cicotte</t>
  </si>
  <si>
    <t>Lincoln Park</t>
  </si>
  <si>
    <t>MI</t>
  </si>
  <si>
    <t>48146</t>
  </si>
  <si>
    <t>Richard Wallner</t>
  </si>
  <si>
    <t>7346246632</t>
  </si>
  <si>
    <t>Residential house. Freight truck is able to get down the street.</t>
  </si>
  <si>
    <t>35c60104-ddfb-4d59-873f-311cb99c7d0a</t>
  </si>
  <si>
    <t>43798.3909027778_Certified Installations LLC</t>
  </si>
  <si>
    <t>Deliver to back</t>
  </si>
  <si>
    <t>5bd5e951-3aec-4b10-965e-eb16a5d80940</t>
  </si>
  <si>
    <t>43802.8316203704_ITPI Group Inc</t>
  </si>
  <si>
    <t>call monika when it arrives</t>
  </si>
  <si>
    <t>afff9707-0968-4fa5-8815-135ab2d4b611</t>
  </si>
  <si>
    <t>43802.8334259259_ITPI group</t>
  </si>
  <si>
    <t>ITPI group</t>
  </si>
  <si>
    <t>Metronet warehouse
15100 S. Indian Boundary Rd. Plainfield, IL 60544</t>
  </si>
  <si>
    <t xml:space="preserve">Plainfield </t>
  </si>
  <si>
    <t>63608536603</t>
  </si>
  <si>
    <t xml:space="preserve">call him as soon as arrives </t>
  </si>
  <si>
    <t>b0035f50-201c-4521-8e6a-e3c8ac807fde</t>
  </si>
  <si>
    <t>43803.5749074074_Axis Fiber Solutions</t>
  </si>
  <si>
    <t>0dc0e350-e7d6-4201-8871-94ae64e2a1a4</t>
  </si>
  <si>
    <t>43805.3570023148_Randall Group</t>
  </si>
  <si>
    <t>22.5000000000000</t>
  </si>
  <si>
    <t>4f275ad0-eefd-4f27-a356-0587472fc9ff</t>
  </si>
  <si>
    <t>43808.6256134259_Axis Fiber Solutions</t>
  </si>
  <si>
    <t>5b4c005f-8397-4375-8d5d-aad9489a4448</t>
  </si>
  <si>
    <t>43811.6013888889_randall group</t>
  </si>
  <si>
    <t xml:space="preserve">601 bizzel dr </t>
  </si>
  <si>
    <t>Kentucky</t>
  </si>
  <si>
    <t>734 363 9265</t>
  </si>
  <si>
    <t xml:space="preserve">Please write RG on the boxes </t>
  </si>
  <si>
    <t>cd7be293-79ce-411c-a6bb-0c41b555f79d</t>
  </si>
  <si>
    <t>43811.6066435185_ITPI Group Inc</t>
  </si>
  <si>
    <t>1772 S Randall Rd.</t>
  </si>
  <si>
    <t>GENEVA</t>
  </si>
  <si>
    <t>630 853 6603</t>
  </si>
  <si>
    <t>mike will call me and i will pick it up asap</t>
  </si>
  <si>
    <t>ce219aaf-16ac-4d14-9a49-b2d754c72c23</t>
  </si>
  <si>
    <t>43812.3254282407_Axis Fiber Solutions</t>
  </si>
  <si>
    <t>60876fca-0bae-4039-ae96-ef458a98d33e</t>
  </si>
  <si>
    <t>43812.3293287037_Axis Fiber Solutions</t>
  </si>
  <si>
    <t>.shipping cost is on 43812.3254282407</t>
  </si>
  <si>
    <t>c96d6fc8-cb58-4a9c-8e2b-ea279749d08d</t>
  </si>
  <si>
    <t>43812.3318518518_Axis Fiber Solutions</t>
  </si>
  <si>
    <t>9a798529-66b5-493b-aee7-c1181f2cc5ed</t>
  </si>
  <si>
    <t>43812.3448032407_Certified Installations LLC</t>
  </si>
  <si>
    <t>367 Codell Dr.Lexington, KY 40509</t>
  </si>
  <si>
    <t>5fa9eeea-90e7-4dc8-87d9-7164772a73be</t>
  </si>
  <si>
    <t>43815.4321875_ITPI Group Inc</t>
  </si>
  <si>
    <t>1734 15th St. NW
Rochester, MN. 55901</t>
  </si>
  <si>
    <t>Rochester,</t>
  </si>
  <si>
    <t xml:space="preserve">cal him when it arrives please </t>
  </si>
  <si>
    <t>d82af5cd-b6a9-4332-bb2d-b864867c9fe4</t>
  </si>
  <si>
    <t>43815.5897453704_Custom Cable Services</t>
  </si>
  <si>
    <t xml:space="preserve">3516 Cross St.
</t>
  </si>
  <si>
    <t>Please deliver to Colin Champion</t>
  </si>
  <si>
    <t>f656b43a-90a1-499f-b9e9-9d73844ffcd7</t>
  </si>
  <si>
    <t>43815.5940393519_Custom Cable Services</t>
  </si>
  <si>
    <t>104 Louisa Dr</t>
  </si>
  <si>
    <t>Deliver to 104 Louisa Dr.</t>
  </si>
  <si>
    <t>9aa6dedd-3f78-473e-8993-1dff0755006b</t>
  </si>
  <si>
    <t>43815.7790162037_ITPI Group Inc</t>
  </si>
  <si>
    <t>Mfeliciano@itpigroup.com</t>
  </si>
  <si>
    <t>601 Bizzell Drive Suite 200 Lexington, KY 40510.</t>
  </si>
  <si>
    <t>Art soto</t>
  </si>
  <si>
    <t>please call art when arrives for quick pick up</t>
  </si>
  <si>
    <t>2525ee74-5811-4384-9abe-78e5b10c3220</t>
  </si>
  <si>
    <t>43815.7802546296_ITPI Group Inc</t>
  </si>
  <si>
    <t xml:space="preserve">15100 S. Indian Boundary Rd. Plainfield, IL 60544	Lee Rizzo	Lee.Rizzo@metronetinc.com
</t>
  </si>
  <si>
    <t>plainfield</t>
  </si>
  <si>
    <t>06544</t>
  </si>
  <si>
    <t>6305236603</t>
  </si>
  <si>
    <t>call as soon as it arrives for asap pcikup</t>
  </si>
  <si>
    <t>38b1eb85-e3d9-4313-ad94-46647150151f</t>
  </si>
  <si>
    <t>43816.3122106481_NTI Service Corp</t>
  </si>
  <si>
    <t>NTI Service Corp</t>
  </si>
  <si>
    <t>ikatary201@gmail.com</t>
  </si>
  <si>
    <t>7045 Calumet Ave.
Hammond, IN 46324</t>
  </si>
  <si>
    <t>Hammond</t>
  </si>
  <si>
    <t>46324</t>
  </si>
  <si>
    <t>Errol Hubbard</t>
  </si>
  <si>
    <t>7736179765</t>
  </si>
  <si>
    <t>If errol not available please call robert at 7738509860</t>
  </si>
  <si>
    <t>2e6d2f4d-4791-4d64-969f-0b6830211309</t>
  </si>
  <si>
    <t>Mohamed Katary</t>
  </si>
  <si>
    <t>43817.3393055556_rg</t>
  </si>
  <si>
    <t>rg</t>
  </si>
  <si>
    <t>noel@dymaxionmedia.com</t>
  </si>
  <si>
    <t>12415 Old Meridian st</t>
  </si>
  <si>
    <t>carmel</t>
  </si>
  <si>
    <t>indiana</t>
  </si>
  <si>
    <t>46032</t>
  </si>
  <si>
    <t>Noel Heuer</t>
  </si>
  <si>
    <t>714 951 6050</t>
  </si>
  <si>
    <t>Please write RG on outside of boxes.  Attn NOEL HEUER 
Thank you</t>
  </si>
  <si>
    <t>11.2500000000000</t>
  </si>
  <si>
    <t>f02fcc57-3294-4e42-81f1-4f7555db5e55</t>
  </si>
  <si>
    <t>43817.5680671296_Randall Group</t>
  </si>
  <si>
    <t>On a street that says no trucks. Can meet at a parking lot if it is delivered on a freight</t>
  </si>
  <si>
    <t>4.50000000000000</t>
  </si>
  <si>
    <t>9115b0d6-e867-41db-b76b-d3542b1fec9b</t>
  </si>
  <si>
    <t>43819.4450810185_TruVision Services, Inc</t>
  </si>
  <si>
    <t>760 heartland dr unit 1</t>
  </si>
  <si>
    <t>sugar grove</t>
  </si>
  <si>
    <t>Carlos Vaca</t>
  </si>
  <si>
    <t>6308627359</t>
  </si>
  <si>
    <t>N/A</t>
  </si>
  <si>
    <t>ea6b2e3f-0cdc-42f2-acd4-5bb59d8adb5d</t>
  </si>
  <si>
    <t>43825.3637615741_Axis Fiber Solutions</t>
  </si>
  <si>
    <t>225.000000000000</t>
  </si>
  <si>
    <t>acb7cce8-8ee5-4a43-bee7-c02fc0680a18</t>
  </si>
  <si>
    <t>43825.5613773148_Randall Group</t>
  </si>
  <si>
    <t>Residential house. If coming by freight, I can meet the driver at a location near by</t>
  </si>
  <si>
    <t>b215974d-f746-4c6d-90a0-7bcb7644623c</t>
  </si>
  <si>
    <t>43826.3120138889_ITPI Group Inc</t>
  </si>
  <si>
    <t>15100 S. Indian Boundary Rd. Plainfield, IL 60544</t>
  </si>
  <si>
    <t>Tino Martinez</t>
  </si>
  <si>
    <t xml:space="preserve"> 219-315-4211</t>
  </si>
  <si>
    <t>for pick up</t>
  </si>
  <si>
    <t>7f175468-c241-4489-b9d3-f1cb21095ae0</t>
  </si>
  <si>
    <t>43826.3166203704_ITPI Group Inc</t>
  </si>
  <si>
    <t xml:space="preserve"> 601 Bizzell Drive Suite 200 Lexington, KY 40510.	Dalton Lyons	
</t>
  </si>
  <si>
    <t>Iky</t>
  </si>
  <si>
    <t>call art please</t>
  </si>
  <si>
    <t>268edd3d-9e6a-41c6-ba53-5786a41f92de</t>
  </si>
  <si>
    <t>43826.3201157407_ITPI Group Inc</t>
  </si>
  <si>
    <t>rochester</t>
  </si>
  <si>
    <t>mn</t>
  </si>
  <si>
    <t>call roberto for pick up,  please</t>
  </si>
  <si>
    <t>c10b922f-5beb-4626-806a-e06432c14861</t>
  </si>
  <si>
    <t>43829.3190162037_RG</t>
  </si>
  <si>
    <t>RG</t>
  </si>
  <si>
    <t>45.0000000000000</t>
  </si>
  <si>
    <t>64dbe8a2-2ca6-4ed7-95ba-cf10becfb39f</t>
  </si>
  <si>
    <t>43829.5187384259_Axis Fiber Solutions</t>
  </si>
  <si>
    <t>Shipping shown on invoice code 43825.3637615741_Axis Fiber Solutions.</t>
  </si>
  <si>
    <t>8f1cd1aa-9598-46dc-b221-743cd5774186</t>
  </si>
  <si>
    <t>43832.3401388889_Certified Installations LLC.</t>
  </si>
  <si>
    <t>10cd92f3-9003-4d85-b0c0-e50328206965</t>
  </si>
  <si>
    <t>43838.293587963_Axis Fiber Solutions</t>
  </si>
  <si>
    <t>a10a03d8-ed35-4cc6-be0e-1958c1570364</t>
  </si>
  <si>
    <t>43838.2949652778_Axis Fiber Solutions</t>
  </si>
  <si>
    <t>ac18bd0f-ca35-466a-b449-a8a2df38313a</t>
  </si>
  <si>
    <t>43838.2965625_Axis Fiber Solutions</t>
  </si>
  <si>
    <t>1eca11c9-43ac-4212-9f64-e90d64b8cf0d</t>
  </si>
  <si>
    <t>Invoice Code:</t>
  </si>
  <si>
    <t>Company:</t>
  </si>
  <si>
    <t>Order Submitted by:</t>
  </si>
  <si>
    <t>Order Submitted:</t>
  </si>
  <si>
    <t>Days Since Order Submission:</t>
  </si>
  <si>
    <r>
      <t xml:space="preserve">Total </t>
    </r>
    <r>
      <rPr>
        <u/>
        <sz val="12"/>
        <color theme="1"/>
        <rFont val="Calibri"/>
        <family val="2"/>
        <scheme val="minor"/>
      </rPr>
      <t>Boxes</t>
    </r>
    <r>
      <rPr>
        <sz val="12"/>
        <color theme="1"/>
        <rFont val="Calibri"/>
        <family val="2"/>
        <scheme val="minor"/>
      </rPr>
      <t xml:space="preserve"> or </t>
    </r>
    <r>
      <rPr>
        <u/>
        <sz val="12"/>
        <color theme="1"/>
        <rFont val="Calibri"/>
        <family val="2"/>
        <scheme val="minor"/>
      </rPr>
      <t>Bags</t>
    </r>
  </si>
  <si>
    <t>Contractor Order Form Pick Sheet</t>
  </si>
  <si>
    <t>Timestamp</t>
  </si>
  <si>
    <t>Id</t>
  </si>
  <si>
    <t>100001</t>
  </si>
  <si>
    <t>100002</t>
  </si>
  <si>
    <t>100023</t>
  </si>
  <si>
    <t>100083</t>
  </si>
  <si>
    <t>100084</t>
  </si>
  <si>
    <t>100085</t>
  </si>
  <si>
    <t>100087</t>
  </si>
  <si>
    <t>100440</t>
  </si>
  <si>
    <t>W6G1B</t>
  </si>
  <si>
    <t>100603</t>
  </si>
  <si>
    <t>100665</t>
  </si>
  <si>
    <t>100706</t>
  </si>
  <si>
    <t>100726</t>
  </si>
  <si>
    <t>100727</t>
  </si>
  <si>
    <t>100729</t>
  </si>
  <si>
    <t>100734</t>
  </si>
  <si>
    <t>100778</t>
  </si>
  <si>
    <t>100808</t>
  </si>
  <si>
    <t>W6G1C</t>
  </si>
  <si>
    <t>100838</t>
  </si>
  <si>
    <t>100932</t>
  </si>
  <si>
    <t>100939</t>
  </si>
  <si>
    <t>100974</t>
  </si>
  <si>
    <t>100976</t>
  </si>
  <si>
    <t>101077</t>
  </si>
  <si>
    <t>101132</t>
  </si>
  <si>
    <t>101169</t>
  </si>
  <si>
    <t>101190</t>
  </si>
  <si>
    <t>101211</t>
  </si>
  <si>
    <t>101595</t>
  </si>
  <si>
    <t>101633</t>
  </si>
  <si>
    <t>101634</t>
  </si>
  <si>
    <t>101643</t>
  </si>
  <si>
    <t>101644</t>
  </si>
  <si>
    <t>101789</t>
  </si>
  <si>
    <t>101839</t>
  </si>
  <si>
    <t>101921</t>
  </si>
  <si>
    <t>101949</t>
  </si>
  <si>
    <t>101987</t>
  </si>
  <si>
    <t>102000</t>
  </si>
  <si>
    <t>102001</t>
  </si>
  <si>
    <t>102003</t>
  </si>
  <si>
    <t>bundle</t>
  </si>
  <si>
    <t>102005</t>
  </si>
  <si>
    <t>102010</t>
  </si>
  <si>
    <t>102012</t>
  </si>
  <si>
    <t>102014</t>
  </si>
  <si>
    <t>102017</t>
  </si>
  <si>
    <t>102018</t>
  </si>
  <si>
    <t>102022</t>
  </si>
  <si>
    <t>102027</t>
  </si>
  <si>
    <t>102031</t>
  </si>
  <si>
    <t>102033</t>
  </si>
  <si>
    <t>102037</t>
  </si>
  <si>
    <t>102040</t>
  </si>
  <si>
    <t>W2A2B</t>
  </si>
  <si>
    <t>102041</t>
  </si>
  <si>
    <t>102043</t>
  </si>
  <si>
    <t>102044</t>
  </si>
  <si>
    <t>102049</t>
  </si>
  <si>
    <t>102055</t>
  </si>
  <si>
    <t>102057</t>
  </si>
  <si>
    <t>102061</t>
  </si>
  <si>
    <t>102068</t>
  </si>
  <si>
    <t>102069</t>
  </si>
  <si>
    <t>102070</t>
  </si>
  <si>
    <t>102071</t>
  </si>
  <si>
    <t>102076</t>
  </si>
  <si>
    <t>Heatshrinks - 60MM</t>
  </si>
  <si>
    <t>102078</t>
  </si>
  <si>
    <t>102079</t>
  </si>
  <si>
    <t>102081</t>
  </si>
  <si>
    <t>102086</t>
  </si>
  <si>
    <t>102087</t>
  </si>
  <si>
    <t>102088</t>
  </si>
  <si>
    <t>102092</t>
  </si>
  <si>
    <t>102093</t>
  </si>
  <si>
    <t>W5G1A</t>
  </si>
  <si>
    <t>102096</t>
  </si>
  <si>
    <t>102101</t>
  </si>
  <si>
    <t>102102</t>
  </si>
  <si>
    <t>4" Cable Ties</t>
  </si>
  <si>
    <t>102103</t>
  </si>
  <si>
    <t>102104</t>
  </si>
  <si>
    <t>102108</t>
  </si>
  <si>
    <t>102109</t>
  </si>
  <si>
    <t>102110</t>
  </si>
  <si>
    <t>102111</t>
  </si>
  <si>
    <t>102114</t>
  </si>
  <si>
    <t>102159</t>
  </si>
  <si>
    <t>102214</t>
  </si>
  <si>
    <t>102488</t>
  </si>
  <si>
    <t>102552</t>
  </si>
  <si>
    <t>102556</t>
  </si>
  <si>
    <t>102557</t>
  </si>
  <si>
    <t>102744</t>
  </si>
  <si>
    <t>102745</t>
  </si>
  <si>
    <t>102838</t>
  </si>
  <si>
    <t>Fast Access ROC Fiber</t>
  </si>
  <si>
    <t>103109</t>
  </si>
  <si>
    <t>103324</t>
  </si>
  <si>
    <t>103339</t>
  </si>
  <si>
    <t>103530</t>
  </si>
  <si>
    <t>103532</t>
  </si>
  <si>
    <t>103606</t>
  </si>
  <si>
    <t>103695</t>
  </si>
  <si>
    <t>103696</t>
  </si>
  <si>
    <t>103897</t>
  </si>
  <si>
    <t>104058</t>
  </si>
  <si>
    <t>104059</t>
  </si>
  <si>
    <t>104078</t>
  </si>
  <si>
    <t>104079</t>
  </si>
  <si>
    <t>104529</t>
  </si>
  <si>
    <t>104750</t>
  </si>
  <si>
    <t>104910</t>
  </si>
  <si>
    <t>105049</t>
  </si>
  <si>
    <t>105567</t>
  </si>
  <si>
    <t>105771</t>
  </si>
  <si>
    <t>106331</t>
  </si>
  <si>
    <t>106371</t>
  </si>
  <si>
    <t>106536</t>
  </si>
  <si>
    <t>Cat6 Wire</t>
  </si>
  <si>
    <t>106543</t>
  </si>
  <si>
    <t>106544</t>
  </si>
  <si>
    <t>106546</t>
  </si>
  <si>
    <t>106675</t>
  </si>
  <si>
    <t>106740</t>
  </si>
  <si>
    <t>106741</t>
  </si>
  <si>
    <t>106777</t>
  </si>
  <si>
    <t>106851</t>
  </si>
  <si>
    <t>106873</t>
  </si>
  <si>
    <t>106876</t>
  </si>
  <si>
    <t>107041</t>
  </si>
  <si>
    <t>107099</t>
  </si>
  <si>
    <t>107422</t>
  </si>
  <si>
    <t>107455</t>
  </si>
  <si>
    <t>W6A3B</t>
  </si>
  <si>
    <t>108500</t>
  </si>
  <si>
    <t>108685</t>
  </si>
  <si>
    <t>108773</t>
  </si>
  <si>
    <t>109283</t>
  </si>
  <si>
    <t>109284</t>
  </si>
  <si>
    <t>109583</t>
  </si>
  <si>
    <t>109635</t>
  </si>
  <si>
    <t>sleve</t>
  </si>
  <si>
    <t>109642</t>
  </si>
  <si>
    <t>109747</t>
  </si>
  <si>
    <t>109748</t>
  </si>
  <si>
    <t>109749</t>
  </si>
  <si>
    <t>109941</t>
  </si>
  <si>
    <t>110155</t>
  </si>
  <si>
    <t>110174</t>
  </si>
  <si>
    <t>WIRELESS BRIDGE - OWA0130 (New style VEN)</t>
  </si>
  <si>
    <t>110368</t>
  </si>
  <si>
    <t>110519</t>
  </si>
  <si>
    <t>110537</t>
  </si>
  <si>
    <t>New Eero Beacon - J010011 (MOQ=100)</t>
  </si>
  <si>
    <t>Eero J Beacon</t>
  </si>
  <si>
    <t>110538</t>
  </si>
  <si>
    <t>New Eero USB-C Power Adapter - C110001 - (MOQ=147)</t>
  </si>
  <si>
    <t>Eero J Cord</t>
  </si>
  <si>
    <t>spools/box</t>
  </si>
  <si>
    <t>3 AMP Power Supply For Zyxel Router, UIW boxes, wired Cisco boxes (100000)</t>
  </si>
  <si>
    <t>43840.3213773148_Custom Cable Services</t>
  </si>
  <si>
    <t>ea7dad86-7e2f-4c9a-bd9b-cc9ee3f1e3f0</t>
  </si>
  <si>
    <t>43840.3313657407_Randall Group</t>
  </si>
  <si>
    <t>Please write RG on box</t>
  </si>
  <si>
    <t>33.7500000000000</t>
  </si>
  <si>
    <t>c5850d55-d12f-4907-9cf3-85b558bf45b3</t>
  </si>
  <si>
    <t>43841.4343518519_Galaxy1 Marketing Inc.</t>
  </si>
  <si>
    <t>Galaxy1 Marketing Inc.</t>
  </si>
  <si>
    <t>brian.fickel@galaxy1.tv</t>
  </si>
  <si>
    <t>4038 Utica Ridge Rd</t>
  </si>
  <si>
    <t>Bettendorf</t>
  </si>
  <si>
    <t>52722</t>
  </si>
  <si>
    <t>Dan Merschbrock</t>
  </si>
  <si>
    <t>5633493019</t>
  </si>
  <si>
    <t>Dock</t>
  </si>
  <si>
    <t>abdef784-64ea-4bb9-a552-1f9d0244f30a</t>
  </si>
  <si>
    <t>Brian Fickel</t>
  </si>
  <si>
    <t>43843.4860532407_Cyber Dog Communications</t>
  </si>
  <si>
    <t>****WILL PICKUP FROM EVANSVILLE TUESDAY 1/14 - THANK YOU EVERYONE****</t>
  </si>
  <si>
    <t>EVANSVILLE</t>
  </si>
  <si>
    <t>INDIANA</t>
  </si>
  <si>
    <t>47701</t>
  </si>
  <si>
    <t>56.2500000000000</t>
  </si>
  <si>
    <t>218.000000000000</t>
  </si>
  <si>
    <t>d732ac6f-9550-4206-a426-23c41c6889c6</t>
  </si>
  <si>
    <t xml:space="preserve">43844.4508796296_Certified Installations LLC </t>
  </si>
  <si>
    <t>d47e6c2b-4d81-40b6-a86a-0b2d5bd8c694</t>
  </si>
  <si>
    <t>43844.4866666667_Axis Fiber Solutions</t>
  </si>
  <si>
    <t>1 of 2 orders</t>
  </si>
  <si>
    <t>718fcf95-6e7a-4931-82de-f2ba585be97e</t>
  </si>
  <si>
    <t>43844.4879976852_Axis Fiber Solutions</t>
  </si>
  <si>
    <t>2 of 2 orders</t>
  </si>
  <si>
    <t>0c0820a9-2aa0-42fa-8d2a-24e779880b7f</t>
  </si>
  <si>
    <t>43844.6897569444_truvisionservices</t>
  </si>
  <si>
    <t>truvisionservices</t>
  </si>
  <si>
    <t>NFLETES@TRUVISIONSERVICES.COM</t>
  </si>
  <si>
    <t>760 heartland dr</t>
  </si>
  <si>
    <t>felipe</t>
  </si>
  <si>
    <t>6303450800</t>
  </si>
  <si>
    <t>please knock on the door</t>
  </si>
  <si>
    <t>7693e318-9f43-44c5-8fda-396ce4b083f4</t>
  </si>
  <si>
    <t>43847.6021180556_K&amp;S Solutions, Inc.</t>
  </si>
  <si>
    <t>98110935-26e9-4d6e-8276-b3a01c898532</t>
  </si>
  <si>
    <t>43848.454537037_Galaxy1 Marketing Inc.</t>
  </si>
  <si>
    <t>ba889805-7ae1-478c-95ad-263fb322d20c</t>
  </si>
  <si>
    <t>43852.5349189815_Axis Fiber Solutions</t>
  </si>
  <si>
    <t>1 of 2</t>
  </si>
  <si>
    <t>479cd6d5-bfca-448e-a6e5-0d1edb0cd39a</t>
  </si>
  <si>
    <t>43852.537650463_Axis Fiber Solutions</t>
  </si>
  <si>
    <t>2 of 2</t>
  </si>
  <si>
    <t>998dcc66-3962-4409-80ef-ed79b800d7fe</t>
  </si>
  <si>
    <t>43853.5931134259_Custom Cable Services</t>
  </si>
  <si>
    <t>6068758761</t>
  </si>
  <si>
    <t>104 Louisa Dr. Nicholasville, KY 40356</t>
  </si>
  <si>
    <t>f54ce0e7-0193-4f48-a38a-6be7c74eca7b</t>
  </si>
  <si>
    <t>Audited/Scanned By:</t>
  </si>
  <si>
    <t>Serialized Transferred By:</t>
  </si>
  <si>
    <t>Booked By:</t>
  </si>
  <si>
    <t>Non-Serialized Transferred By:</t>
  </si>
  <si>
    <t>W2G2B</t>
  </si>
  <si>
    <t>W2G2A</t>
  </si>
  <si>
    <t>W4C1A</t>
  </si>
  <si>
    <t>Battery, AAA - Alkaline, 60/pack  (Case=12 packs of 60)</t>
  </si>
  <si>
    <t>W6G1A</t>
  </si>
  <si>
    <t>W7D3F</t>
  </si>
  <si>
    <t>Clip, Flex, for ground wire (100/bag)</t>
  </si>
  <si>
    <t>Clamp, Q-Span (25/box) aka S10513</t>
  </si>
  <si>
    <t>W7A3B</t>
  </si>
  <si>
    <t>W2E2A</t>
  </si>
  <si>
    <t>Connector, RJ45, Cat6, (100/bag)</t>
  </si>
  <si>
    <t>Bag with Cat Treats (from EAB)</t>
  </si>
  <si>
    <t>W5I2A</t>
  </si>
  <si>
    <t>W2A1A</t>
  </si>
  <si>
    <t>W3G1A</t>
  </si>
  <si>
    <t>W3F1A</t>
  </si>
  <si>
    <t>107425</t>
  </si>
  <si>
    <t>Vacuum, Milwaukee 18V Cordless Wet/Dry Vacuum, Model 0880-20</t>
  </si>
  <si>
    <t>Cordless Milwaukee Wet/Dry Vacuum</t>
  </si>
  <si>
    <t>104332</t>
  </si>
  <si>
    <t>Battery, Milwaukee, M18 XC High Capacity RED LITHIUM</t>
  </si>
  <si>
    <t>Milwaukee Red Lithium Battery</t>
  </si>
  <si>
    <t>100000</t>
  </si>
  <si>
    <t>SET TOP - ISB7100 IPSTB,7406,MS,No Remote</t>
  </si>
  <si>
    <t>SET TOP - ISB7100</t>
  </si>
  <si>
    <t>102553</t>
  </si>
  <si>
    <t>ONT SOHO,G-440G-A Hardened 4POTS,4GE, fits Universal Enclosure,Includes AC/DCPower and Adapter</t>
  </si>
  <si>
    <t>440G ONT</t>
  </si>
  <si>
    <t>W2A3B</t>
  </si>
  <si>
    <t>107312</t>
  </si>
  <si>
    <t>Flower Pot Lid, 9X12, with locate marker, GLB91B11A04</t>
  </si>
  <si>
    <t>Flower Pot Lids</t>
  </si>
  <si>
    <t>109338</t>
  </si>
  <si>
    <t xml:space="preserve">HDPE Lid Only, EMS Marker, ?METRONET? Log, (lid only for flower pot), 09105080    </t>
  </si>
  <si>
    <t>HDPE Lids</t>
  </si>
  <si>
    <t>109208</t>
  </si>
  <si>
    <t>Pigtail, 12-core Fan-out Pigtail SC/APC 1.5M, (FOP-SCAPC-1.5M-12C)</t>
  </si>
  <si>
    <t>12-Core Fan-out</t>
  </si>
  <si>
    <t>W6A2B</t>
  </si>
  <si>
    <t>109899</t>
  </si>
  <si>
    <t>Underground Utility Flyer</t>
  </si>
  <si>
    <t>109577</t>
  </si>
  <si>
    <t>1 1/4" duct plug, 6 hole, flat drop tonable</t>
  </si>
  <si>
    <t>Duct Plugs</t>
  </si>
  <si>
    <t>W7E3E</t>
  </si>
  <si>
    <t>106877</t>
  </si>
  <si>
    <t>TA401 1GE MICRO ONT ADTRAN 1287786F1</t>
  </si>
  <si>
    <t>Adtran 401</t>
  </si>
  <si>
    <t>101686</t>
  </si>
  <si>
    <t>104303</t>
  </si>
  <si>
    <t>TELEPHONE SPLICE KIT (KNIFE-SCISSOR) KLEIN</t>
  </si>
  <si>
    <t>T3A2F</t>
  </si>
  <si>
    <t>104330</t>
  </si>
  <si>
    <t>Drywall Saw</t>
  </si>
  <si>
    <t>T3B2C</t>
  </si>
  <si>
    <t>104281</t>
  </si>
  <si>
    <t>Punchdown Tool, Greenlee</t>
  </si>
  <si>
    <t>T3A2C</t>
  </si>
  <si>
    <t>104288</t>
  </si>
  <si>
    <t>Klein  Torpedo level</t>
  </si>
  <si>
    <t>T3A2D</t>
  </si>
  <si>
    <t>104300</t>
  </si>
  <si>
    <t>KLEIN NUT DRIVER SET</t>
  </si>
  <si>
    <t>T3B2E</t>
  </si>
  <si>
    <t>104308</t>
  </si>
  <si>
    <t>1/2 to 1-5/8 RATCHETING PVC CUTTER</t>
  </si>
  <si>
    <t>T3A2A</t>
  </si>
  <si>
    <t>43855.6148726852_ITPI Group Inc</t>
  </si>
  <si>
    <t>1734 15th St. NW
Rochester, MN. 55901
po# RP20200125</t>
  </si>
  <si>
    <t>219 201-8954</t>
  </si>
  <si>
    <t>call roberto pimentel once it is delivered</t>
  </si>
  <si>
    <t>0de759e0-7f36-41c7-9328-83e3a4f53112</t>
  </si>
  <si>
    <t xml:space="preserve">43855.6258217593_ITPI Group Inc </t>
  </si>
  <si>
    <t xml:space="preserve">ITPI Group Inc </t>
  </si>
  <si>
    <t>Art Soto : Metronet warehouse 
 601 Bizzell Drive Suite 200 Lexington, KY 40510.
PO # RP20200126</t>
  </si>
  <si>
    <t>323-674-1684</t>
  </si>
  <si>
    <t xml:space="preserve">call art soto from ITPI Group ( Lexington supervisor) </t>
  </si>
  <si>
    <t>9567ec67-6fe0-47a8-a84e-a2d48a403617</t>
  </si>
  <si>
    <t>43855.6315740741_ITPI Group Inc</t>
  </si>
  <si>
    <t>Attn: Tino Mendoza 
15100 S. Indian Boundary Rd. Plainfield, IL 60544
PO # RP20200127</t>
  </si>
  <si>
    <t xml:space="preserve">Plainfield, </t>
  </si>
  <si>
    <t>Tino Mendonza</t>
  </si>
  <si>
    <t>219-315-4211</t>
  </si>
  <si>
    <t xml:space="preserve">please give tino a call when shippment arrives he is the ITPI Group  Illinois Supervisor </t>
  </si>
  <si>
    <t>dd3df421-e1ce-4b2d-a807-d8c855b894c5</t>
  </si>
  <si>
    <t>43855.6475115741_ITPI Group Inc</t>
  </si>
  <si>
    <t>ATTN: Monika Feliciano
1772 randall road 
Gevenva IL 60134  PO # MF20200128</t>
  </si>
  <si>
    <t>(630) 853-6603</t>
  </si>
  <si>
    <t xml:space="preserve">call me as soon as the shippment arrives </t>
  </si>
  <si>
    <t>2c7bc170-220e-4398-9684-11dc86ac9a19</t>
  </si>
  <si>
    <t>43857.3703472222_Randall Group</t>
  </si>
  <si>
    <t>601 Bizzel Dr</t>
  </si>
  <si>
    <t>Ky</t>
  </si>
  <si>
    <t>87366867-2506-4e69-ac81-4d899250c68f</t>
  </si>
  <si>
    <t xml:space="preserve">43860.4345138889_Certified Installations LLC </t>
  </si>
  <si>
    <t>4c186a0d-8d5c-485f-a510-3cf1db0e8a1e</t>
  </si>
  <si>
    <t>43860.4748032407_Randall Group</t>
  </si>
  <si>
    <t xml:space="preserve">Metronet warehouse 
601 bizzel dr
</t>
  </si>
  <si>
    <t xml:space="preserve">Ky </t>
  </si>
  <si>
    <t>Please mark box with RG</t>
  </si>
  <si>
    <t>f569541b-0db6-47b4-88e1-2ba500f62be4</t>
  </si>
  <si>
    <t>43861.4975578704_NX Utilities – Premier</t>
  </si>
  <si>
    <t>NX Utilities – Premier</t>
  </si>
  <si>
    <t xml:space="preserve">CSS
1N 372 Main St
</t>
  </si>
  <si>
    <t>Manuel Figueroa</t>
  </si>
  <si>
    <t xml:space="preserve">please email packing slip to below email address and please apply PO #69 to this order. Thanks
jwatt@qualsatservices.com
</t>
  </si>
  <si>
    <t>63d24830-d60a-4a2e-98e1-3dc31aaca540</t>
  </si>
  <si>
    <t>43861.5420023148_Axis Fiber Solutions</t>
  </si>
  <si>
    <t>1 of 1</t>
  </si>
  <si>
    <t>ad593fae-cdbd-4c5c-a6ec-c98da41900f0</t>
  </si>
  <si>
    <t>43861.674537037_truvisionservices</t>
  </si>
  <si>
    <t>jorge</t>
  </si>
  <si>
    <t>3313219278</t>
  </si>
  <si>
    <t>0bd79631-25e7-4fc9-9fc1-e8c9fef00e75</t>
  </si>
  <si>
    <t>43865.7737037037_Adcomm</t>
  </si>
  <si>
    <t>Adcomm</t>
  </si>
  <si>
    <t>1452 13th avenue northwest</t>
  </si>
  <si>
    <t>f1b68bba-babf-4004-9d13-7ce91a216ff2</t>
  </si>
  <si>
    <t>43866.615162037_Axis Fiber Solutions</t>
  </si>
  <si>
    <t>1295c172-f7c3-465f-9572-a3e9de5b0377</t>
  </si>
  <si>
    <t>43866.6163657407_Axis Fiber Solutions</t>
  </si>
  <si>
    <t>858dd768-ed89-489b-98ae-204a53c5c467</t>
  </si>
  <si>
    <t>43871.7338773148_truvisionservices</t>
  </si>
  <si>
    <t>dfietes@truvisionservices.com</t>
  </si>
  <si>
    <t>331-321-9278</t>
  </si>
  <si>
    <t>fb55be55-8115-4ad4-9a52-ceaadd640b27</t>
  </si>
  <si>
    <t>43872.3635763889_Custom Cable Services</t>
  </si>
  <si>
    <t xml:space="preserve">104 Louisa Dr. </t>
  </si>
  <si>
    <t>d1a30406-14fc-44a6-8d23-b0a9eeff4276</t>
  </si>
  <si>
    <t>43878.2741550926_Axis Fiber Solutions</t>
  </si>
  <si>
    <t>8ba9c52e-a080-4d21-81c6-19cdf235cd5d</t>
  </si>
  <si>
    <t>43878.3566435185_NTI SERVICE CORP.</t>
  </si>
  <si>
    <t>NTI SERVICE CORP.</t>
  </si>
  <si>
    <t>7045 Calumet Ave</t>
  </si>
  <si>
    <t>7737152979</t>
  </si>
  <si>
    <t>Contact Errol   (773) 617-9765‬
           Robert (773) 850-9860‬
          Dan      (773) 908-8976‬</t>
  </si>
  <si>
    <t>501533c1-f5fe-41ae-b31c-b4790c3fe8b8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</si>
</sst>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name val="Calibri"/>
      <family val="2"/>
      <scheme val="minor"/>
    </font>
    <font>
      <sz val="48"/>
      <color rgb="FFC00000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3" fillId="0" borderId="13" xfId="0" applyFont="1" applyBorder="1"/>
    <xf numFmtId="0" fontId="3" fillId="0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22" fontId="0" fillId="0" borderId="0" xfId="0" applyNumberFormat="1" applyAlignment="1">
      <alignment wrapText="1"/>
    </xf>
    <xf numFmtId="0" fontId="2" fillId="3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vertical="center" indent="1"/>
    </xf>
    <xf numFmtId="14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left" indent="1"/>
    </xf>
    <xf numFmtId="2" fontId="7" fillId="0" borderId="0" xfId="0" applyNumberFormat="1" applyFont="1" applyAlignment="1">
      <alignment horizontal="left" indent="1"/>
    </xf>
    <xf numFmtId="0" fontId="5" fillId="0" borderId="0" xfId="0" applyFont="1" applyAlignment="1">
      <alignment horizontal="right"/>
    </xf>
    <xf numFmtId="0" fontId="9" fillId="0" borderId="18" xfId="0" applyFont="1" applyBorder="1" applyAlignment="1">
      <alignment horizontal="left"/>
    </xf>
    <xf numFmtId="0" fontId="9" fillId="0" borderId="13" xfId="0" applyFont="1" applyBorder="1"/>
    <xf numFmtId="0" fontId="9" fillId="0" borderId="18" xfId="0" applyFont="1" applyBorder="1" applyAlignment="1">
      <alignment horizontal="center"/>
    </xf>
    <xf numFmtId="0" fontId="9" fillId="0" borderId="19" xfId="0" applyFont="1" applyBorder="1"/>
    <xf numFmtId="0" fontId="9" fillId="0" borderId="18" xfId="0" applyFont="1" applyBorder="1"/>
    <xf numFmtId="0" fontId="10" fillId="0" borderId="0" xfId="0" applyFont="1" applyFill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/>
    <xf numFmtId="0" fontId="9" fillId="0" borderId="0" xfId="0" applyFont="1" applyFill="1" applyAlignment="1">
      <alignment horizontal="center"/>
    </xf>
    <xf numFmtId="0" fontId="9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NumberFormat="1" applyFont="1" applyBorder="1"/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4" borderId="0" xfId="0" applyFont="1" applyFill="1" applyAlignment="1">
      <alignment horizontal="center"/>
    </xf>
    <xf numFmtId="164" fontId="0" fillId="0" borderId="0" xfId="0" applyNumberFormat="1"/>
    <xf numFmtId="0" fontId="11" fillId="0" borderId="0" xfId="0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19">
    <dxf>
      <numFmt numFmtId="164" formatCode="m/d/yy\ h:mm;@"/>
    </dxf>
    <dxf>
      <numFmt numFmtId="164" formatCode="m/d/yy\ h:mm;@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5" formatCode="m/d/yyyy\ h:mm"/>
      <alignment horizontal="general" vertical="bottom" textRotation="0" wrapText="1" indent="0" justifyLastLine="0" shrinkToFit="0" readingOrder="0"/>
    </dxf>
    <dxf>
      <numFmt numFmtId="165" formatCode="m/d/yyyy\ h:mm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50800</xdr:colOff>
          <xdr:row>0</xdr:row>
          <xdr:rowOff>114300</xdr:rowOff>
        </xdr:from>
        <xdr:to>
          <xdr:col>14</xdr:col>
          <xdr:colOff>228600</xdr:colOff>
          <xdr:row>5</xdr:row>
          <xdr:rowOff>63500</xdr:rowOff>
        </xdr:to>
        <xdr:sp macro="" textlink="">
          <xdr:nvSpPr>
            <xdr:cNvPr id="1031" name="CommandButton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406400</xdr:colOff>
          <xdr:row>0</xdr:row>
          <xdr:rowOff>114300</xdr:rowOff>
        </xdr:from>
        <xdr:to>
          <xdr:col>16</xdr:col>
          <xdr:colOff>558800</xdr:colOff>
          <xdr:row>5</xdr:row>
          <xdr:rowOff>50800</xdr:rowOff>
        </xdr:to>
        <xdr:sp macro="" textlink="">
          <xdr:nvSpPr>
            <xdr:cNvPr id="1032" name="CommandButton2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279400</xdr:colOff>
          <xdr:row>6</xdr:row>
          <xdr:rowOff>12700</xdr:rowOff>
        </xdr:from>
        <xdr:to>
          <xdr:col>16</xdr:col>
          <xdr:colOff>292100</xdr:colOff>
          <xdr:row>10</xdr:row>
          <xdr:rowOff>177800</xdr:rowOff>
        </xdr:to>
        <xdr:sp macro="" textlink="">
          <xdr:nvSpPr>
            <xdr:cNvPr id="1033" name="CommandButton3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0000000-0016-0000-0300-000000000000}" autoFormatId="0" applyNumberFormats="0" applyBorderFormats="0" applyFontFormats="1" applyPatternFormats="1" applyAlignmentFormats="0" applyWidthHeightFormats="0">
  <queryTableRefresh preserveSortFilterLayout="0" nextId="87">
    <queryTableFields count="86">
      <queryTableField id="1" name="Invoice Code" tableColumnId="1"/>
      <queryTableField id="2" name="Company" tableColumnId="2"/>
      <queryTableField id="3" name="Contact Email" tableColumnId="3"/>
      <queryTableField id="4" name="200' Drop Cable" tableColumnId="4"/>
      <queryTableField id="5" name="300' Drop Cable" tableColumnId="5"/>
      <queryTableField id="6" name="400' Drop Cable" tableColumnId="6"/>
      <queryTableField id="7" name="500' Drop Cable" tableColumnId="7"/>
      <queryTableField id="8" name="650' Drop Cable" tableColumnId="8"/>
      <queryTableField id="9" name="800' Drop Cable" tableColumnId="9"/>
      <queryTableField id="10" name="1000' Drop Cable" tableColumnId="10"/>
      <queryTableField id="11" name="1300' Drop Cable" tableColumnId="11"/>
      <queryTableField id="12" name="1500' Drop Cable" tableColumnId="12"/>
      <queryTableField id="13" name="2100' Drop Cable" tableColumnId="13"/>
      <queryTableField id="14" name="2500' Drop Cable" tableColumnId="14"/>
      <queryTableField id="15" name="Cat6 Wire (1000' per box)" tableColumnId="15"/>
      <queryTableField id="16" name="Fast Access ROC Fiber - 2500' Reel" tableColumnId="16"/>
      <queryTableField id="17" name="Indoor Fiber" tableColumnId="17"/>
      <queryTableField id="18" name="18&quot; Yellow Fiber Pigtail" tableColumnId="18"/>
      <queryTableField id="19" name="Alcohol Wipes" tableColumnId="19"/>
      <queryTableField id="20" name="FIber Optic Swabs" tableColumnId="20"/>
      <queryTableField id="21" name="Heatshrinks" tableColumnId="21"/>
      <queryTableField id="22" name="Outdoor Splice Box" tableColumnId="22"/>
      <queryTableField id="23" name="Yellow Fiber Jumper" tableColumnId="23"/>
      <queryTableField id="24" name="2' Cat6 Jumper" tableColumnId="24"/>
      <queryTableField id="25" name="7' Cat6 Jumper" tableColumnId="25"/>
      <queryTableField id="26" name="Fiber Wall Plate" tableColumnId="26"/>
      <queryTableField id="27" name="HDMI Cable" tableColumnId="27"/>
      <queryTableField id="28" name="Tape" tableColumnId="28"/>
      <queryTableField id="29" name="7&quot; Zip Ties" tableColumnId="29"/>
      <queryTableField id="30" name="4&quot; Zip Ties" tableColumnId="30"/>
      <queryTableField id="31" name="Conduit" tableColumnId="31"/>
      <queryTableField id="32" name="Taplocks" tableColumnId="32"/>
      <queryTableField id="33" name="Squeeky Kleen Wipes" tableColumnId="33"/>
      <queryTableField id="34" name="Caution Tape" tableColumnId="34"/>
      <queryTableField id="35" name="Delivery Address0" tableColumnId="35"/>
      <queryTableField id="36" name="Shipping - City" tableColumnId="36"/>
      <queryTableField id="37" name="Shipping - State" tableColumnId="37"/>
      <queryTableField id="38" name="Shipping - Zip" tableColumnId="38"/>
      <queryTableField id="39" name="Shipping - Contact Name" tableColumnId="39"/>
      <queryTableField id="40" name="Shipping - Contact Phone" tableColumnId="40"/>
      <queryTableField id="41" name="Delivery Notes0" tableColumnId="41"/>
      <queryTableField id="42" name="200' Drop Cable Cost" tableColumnId="42"/>
      <queryTableField id="43" name="300' Drop Cable Cost" tableColumnId="43"/>
      <queryTableField id="44" name="400' Drop Cable Cost" tableColumnId="44"/>
      <queryTableField id="45" name="500' Drop Cable Cost" tableColumnId="45"/>
      <queryTableField id="46" name="650' Drop Cable Cost" tableColumnId="46"/>
      <queryTableField id="47" name="800' Drop Cable Cost" tableColumnId="47"/>
      <queryTableField id="48" name="1000' Drop Cable Cost" tableColumnId="48"/>
      <queryTableField id="49" name="1300' Drop Cable Cost" tableColumnId="49"/>
      <queryTableField id="50" name="1500' Drop Cable Cost" tableColumnId="50"/>
      <queryTableField id="51" name="2100' Drop Cable Cost" tableColumnId="51"/>
      <queryTableField id="52" name="2500' Drop Cable Cost" tableColumnId="52"/>
      <queryTableField id="53" name="Cat6 Wire (1000' per box) Cost" tableColumnId="53"/>
      <queryTableField id="54" name="Fast Access ROC Fiber - 2500' Reel Cost" tableColumnId="54"/>
      <queryTableField id="55" name="Indoor Fiber Cost" tableColumnId="55"/>
      <queryTableField id="56" name="18&quot; Yellow Fiber Pigtail Cost" tableColumnId="56"/>
      <queryTableField id="57" name="Alcohol Wipes Cost" tableColumnId="57"/>
      <queryTableField id="58" name="Fiber Optic Swabs Cost" tableColumnId="58"/>
      <queryTableField id="59" name="Heatshrinks Cost" tableColumnId="59"/>
      <queryTableField id="60" name="Outdoor Splice Box Cost" tableColumnId="60"/>
      <queryTableField id="61" name="Yellow Fiber Jumper Cost" tableColumnId="61"/>
      <queryTableField id="62" name="2' Cat6 Jumper Cost" tableColumnId="62"/>
      <queryTableField id="63" name="7' Cat6 Jumper Cost" tableColumnId="63"/>
      <queryTableField id="64" name="Fiber Wall Plate Cost" tableColumnId="64"/>
      <queryTableField id="65" name="HDMI Cable Cost" tableColumnId="65"/>
      <queryTableField id="66" name="Tape Cost" tableColumnId="66"/>
      <queryTableField id="67" name="4&quot; Zip Ties Cost" tableColumnId="67"/>
      <queryTableField id="68" name="7&quot; Zip Ties Cost" tableColumnId="68"/>
      <queryTableField id="69" name="Conduit Cost" tableColumnId="69"/>
      <queryTableField id="70" name="Taplocks Cost" tableColumnId="70"/>
      <queryTableField id="71" name="Squeeky Kleen Wipes_" tableColumnId="71"/>
      <queryTableField id="72" name="Caution Tape Cost" tableColumnId="72"/>
      <queryTableField id="73" name="Subtotal" tableColumnId="73"/>
      <queryTableField id="74" name="Shipping Cost" tableColumnId="74"/>
      <queryTableField id="75" name="Total Cost" tableColumnId="75"/>
      <queryTableField id="76" name="Invoiced" tableColumnId="76"/>
      <queryTableField id="77" name="ContentTypeId" tableColumnId="77"/>
      <queryTableField id="78" name="Warehous" tableColumnId="78"/>
      <queryTableField id="79" name="Warehous0" tableColumnId="79"/>
      <queryTableField id="80" name="Modified" tableColumnId="80"/>
      <queryTableField id="81" name="Created" tableColumnId="81"/>
      <queryTableField id="82" name="ID.1" tableColumnId="82"/>
      <queryTableField id="83" name="Attachments" tableColumnId="83"/>
      <queryTableField id="84" name="GUID" tableColumnId="84"/>
      <queryTableField id="85" name="Full Name" tableColumnId="85"/>
      <queryTableField id="86" name="RowNumber" tableColumnId="8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500-000001000000}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Title" tableColumnId="1"/>
      <queryTableField id="2" name="Item Description" tableColumnId="2"/>
      <queryTableField id="3" name="Generic Item Name" tableColumnId="3"/>
      <queryTableField id="4" name="Segregation Amounts" tableColumnId="4"/>
      <queryTableField id="5" name="Segregation Style" tableColumnId="5"/>
      <queryTableField id="6" name="Category" tableColumnId="6"/>
      <queryTableField id="7" name="Location" tableColumnId="7"/>
      <queryTableField id="8" name="Id" tableColumnId="8"/>
      <queryTableField id="9" name="Modified" tableColumnId="9"/>
      <queryTableField id="10" name="Created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8:K39" totalsRowShown="0" headerRowDxfId="116" dataDxfId="115">
  <autoFilter ref="A8:K39" xr:uid="{00000000-0009-0000-0100-000004000000}"/>
  <tableColumns count="11">
    <tableColumn id="2" xr3:uid="{00000000-0010-0000-0000-000002000000}" name="Location" dataDxfId="114">
      <calculatedColumnFormula>_xlfn.IFNA(VLOOKUP(Table4[[#This Row],[Item Number]]&amp;"", ItemMaster[#All], 7, FALSE), "")</calculatedColumnFormula>
    </tableColumn>
    <tableColumn id="1" xr3:uid="{00000000-0010-0000-0000-000001000000}" name="Item Number" dataDxfId="113"/>
    <tableColumn id="7" xr3:uid="{00000000-0010-0000-0000-000007000000}" name="Description" dataDxfId="112">
      <calculatedColumnFormula>_xlfn.IFNA(VLOOKUP(Table4[Item Number]&amp;"", ItemMaster[#All], 3, FALSE), "")</calculatedColumnFormula>
    </tableColumn>
    <tableColumn id="8" xr3:uid="{00000000-0010-0000-0000-000008000000}" name="Seg. Amt" dataDxfId="111">
      <calculatedColumnFormula>_xlfn.IFNA(IF(VLOOKUP(Table4[Item Number]&amp;"", ItemMaster[#All], 4, FALSE)=0, "", VLOOKUP(Table4[Item Number]&amp;"", ItemMaster[#All], 4, FALSE)), "")</calculatedColumnFormula>
    </tableColumn>
    <tableColumn id="11" xr3:uid="{00000000-0010-0000-0000-00000B000000}" name="Seg. Style" dataDxfId="110">
      <calculatedColumnFormula>_xlfn.IFNA(IF(VLOOKUP(Table4[Item Number]&amp;"", ItemMaster[#All], 5, FALSE)=0, "", VLOOKUP(Table4[Item Number]&amp;"", ItemMaster[#All], 5, FALSE)), "")</calculatedColumnFormula>
    </tableColumn>
    <tableColumn id="10" xr3:uid="{00000000-0010-0000-0000-00000A000000}" name="Total Boxes or Bags" dataDxfId="109">
      <calculatedColumnFormula>_xlfn.IFNA(HLOOKUP(C9,Contractor_Order_Form[#All],VLOOKUP($B$1,Contractor_Order_Form[#All], 86, FALSE)+1,FALSE), "")</calculatedColumnFormula>
    </tableColumn>
    <tableColumn id="3" xr3:uid="{00000000-0010-0000-0000-000003000000}" name="Total Units" dataDxfId="108">
      <calculatedColumnFormula>IFERROR(Table4[[#This Row],[Seg. Amt]]*Table4[[#This Row],[Total Boxes or Bags]], "")</calculatedColumnFormula>
    </tableColumn>
    <tableColumn id="5" xr3:uid="{00000000-0010-0000-0000-000005000000}" name="Barcode" dataDxfId="107"/>
    <tableColumn id="9" xr3:uid="{00000000-0010-0000-0000-000009000000}" name="Picked QTY" dataDxfId="106"/>
    <tableColumn id="6" xr3:uid="{00000000-0010-0000-0000-000006000000}" name="Audited" dataDxfId="105"/>
    <tableColumn id="4" xr3:uid="{00000000-0010-0000-0000-000004000000}" name="Scanned" dataDxfId="10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C159" totalsRowShown="0">
  <autoFilter ref="A1:C159" xr:uid="{00000000-0009-0000-0100-000003000000}"/>
  <sortState xmlns:xlrd2="http://schemas.microsoft.com/office/spreadsheetml/2017/richdata2" ref="A2:C159">
    <sortCondition sortBy="cellColor" ref="C1:C159" dxfId="102"/>
  </sortState>
  <tableColumns count="3">
    <tableColumn id="1" xr3:uid="{00000000-0010-0000-0100-000001000000}" name="Barcode"/>
    <tableColumn id="2" xr3:uid="{00000000-0010-0000-0100-000002000000}" name="DESCRIPTION"/>
    <tableColumn id="3" xr3:uid="{00000000-0010-0000-0100-000003000000}" name="location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ontractor_Order_Form" displayName="Contractor_Order_Form" ref="A1:CH151" tableType="queryTable" totalsRowShown="0">
  <autoFilter ref="A1:CH151" xr:uid="{00000000-0009-0000-0100-000002000000}"/>
  <tableColumns count="86">
    <tableColumn id="1" xr3:uid="{00000000-0010-0000-0200-000001000000}" uniqueName="1" name="Invoice Code" queryTableFieldId="1" dataDxfId="101"/>
    <tableColumn id="2" xr3:uid="{00000000-0010-0000-0200-000002000000}" uniqueName="2" name="Company" queryTableFieldId="2" dataDxfId="100"/>
    <tableColumn id="3" xr3:uid="{00000000-0010-0000-0200-000003000000}" uniqueName="3" name="Contact Email" queryTableFieldId="3" dataDxfId="99"/>
    <tableColumn id="4" xr3:uid="{00000000-0010-0000-0200-000004000000}" uniqueName="4" name="200' Drop Cable" queryTableFieldId="4" dataDxfId="98"/>
    <tableColumn id="5" xr3:uid="{00000000-0010-0000-0200-000005000000}" uniqueName="5" name="300' Drop Cable" queryTableFieldId="5" dataDxfId="97"/>
    <tableColumn id="6" xr3:uid="{00000000-0010-0000-0200-000006000000}" uniqueName="6" name="400' Drop Cable" queryTableFieldId="6" dataDxfId="96"/>
    <tableColumn id="7" xr3:uid="{00000000-0010-0000-0200-000007000000}" uniqueName="7" name="500' Drop Cable" queryTableFieldId="7" dataDxfId="95"/>
    <tableColumn id="8" xr3:uid="{00000000-0010-0000-0200-000008000000}" uniqueName="8" name="650' Drop Cable" queryTableFieldId="8" dataDxfId="94"/>
    <tableColumn id="9" xr3:uid="{00000000-0010-0000-0200-000009000000}" uniqueName="9" name="800' Drop Cable" queryTableFieldId="9" dataDxfId="93"/>
    <tableColumn id="10" xr3:uid="{00000000-0010-0000-0200-00000A000000}" uniqueName="10" name="1000' Drop Cable" queryTableFieldId="10" dataDxfId="92"/>
    <tableColumn id="11" xr3:uid="{00000000-0010-0000-0200-00000B000000}" uniqueName="11" name="1300' Drop Cable" queryTableFieldId="11" dataDxfId="91"/>
    <tableColumn id="12" xr3:uid="{00000000-0010-0000-0200-00000C000000}" uniqueName="12" name="1500' Drop Cable" queryTableFieldId="12" dataDxfId="90"/>
    <tableColumn id="13" xr3:uid="{00000000-0010-0000-0200-00000D000000}" uniqueName="13" name="2100' Drop Cable" queryTableFieldId="13" dataDxfId="89"/>
    <tableColumn id="14" xr3:uid="{00000000-0010-0000-0200-00000E000000}" uniqueName="14" name="2500' Drop Cable" queryTableFieldId="14" dataDxfId="88"/>
    <tableColumn id="15" xr3:uid="{00000000-0010-0000-0200-00000F000000}" uniqueName="15" name="Cat6 Wire (1000' per box)" queryTableFieldId="15" dataDxfId="87"/>
    <tableColumn id="16" xr3:uid="{00000000-0010-0000-0200-000010000000}" uniqueName="16" name="Fast Access ROC Fiber - 2500' Reel" queryTableFieldId="16" dataDxfId="86"/>
    <tableColumn id="17" xr3:uid="{00000000-0010-0000-0200-000011000000}" uniqueName="17" name="Indoor Fiber" queryTableFieldId="17" dataDxfId="85"/>
    <tableColumn id="18" xr3:uid="{00000000-0010-0000-0200-000012000000}" uniqueName="18" name="18&quot; Yellow Fiber Pigtail" queryTableFieldId="18" dataDxfId="84"/>
    <tableColumn id="19" xr3:uid="{00000000-0010-0000-0200-000013000000}" uniqueName="19" name="Alcohol Wipes" queryTableFieldId="19" dataDxfId="83"/>
    <tableColumn id="20" xr3:uid="{00000000-0010-0000-0200-000014000000}" uniqueName="20" name="FIber Optic Swabs" queryTableFieldId="20" dataDxfId="82"/>
    <tableColumn id="21" xr3:uid="{00000000-0010-0000-0200-000015000000}" uniqueName="21" name="Heatshrinks" queryTableFieldId="21" dataDxfId="81"/>
    <tableColumn id="22" xr3:uid="{00000000-0010-0000-0200-000016000000}" uniqueName="22" name="Outdoor Splice Box" queryTableFieldId="22" dataDxfId="80"/>
    <tableColumn id="23" xr3:uid="{00000000-0010-0000-0200-000017000000}" uniqueName="23" name="Yellow Fiber Jumper" queryTableFieldId="23" dataDxfId="79"/>
    <tableColumn id="24" xr3:uid="{00000000-0010-0000-0200-000018000000}" uniqueName="24" name="2' Cat6 Jumper" queryTableFieldId="24" dataDxfId="78"/>
    <tableColumn id="25" xr3:uid="{00000000-0010-0000-0200-000019000000}" uniqueName="25" name="7' Cat6 Jumper" queryTableFieldId="25" dataDxfId="77"/>
    <tableColumn id="26" xr3:uid="{00000000-0010-0000-0200-00001A000000}" uniqueName="26" name="Fiber Wall Plate" queryTableFieldId="26" dataDxfId="76"/>
    <tableColumn id="27" xr3:uid="{00000000-0010-0000-0200-00001B000000}" uniqueName="27" name="HDMI Cable" queryTableFieldId="27" dataDxfId="75"/>
    <tableColumn id="28" xr3:uid="{00000000-0010-0000-0200-00001C000000}" uniqueName="28" name="Tape" queryTableFieldId="28" dataDxfId="74"/>
    <tableColumn id="29" xr3:uid="{00000000-0010-0000-0200-00001D000000}" uniqueName="29" name="7&quot; Zip Ties" queryTableFieldId="29" dataDxfId="73"/>
    <tableColumn id="30" xr3:uid="{00000000-0010-0000-0200-00001E000000}" uniqueName="30" name="4&quot; Zip Ties" queryTableFieldId="30" dataDxfId="72"/>
    <tableColumn id="31" xr3:uid="{00000000-0010-0000-0200-00001F000000}" uniqueName="31" name="Conduit" queryTableFieldId="31" dataDxfId="71"/>
    <tableColumn id="32" xr3:uid="{00000000-0010-0000-0200-000020000000}" uniqueName="32" name="Taplocks" queryTableFieldId="32" dataDxfId="70"/>
    <tableColumn id="33" xr3:uid="{00000000-0010-0000-0200-000021000000}" uniqueName="33" name="Squeeky Kleen Wipes" queryTableFieldId="33" dataDxfId="69"/>
    <tableColumn id="34" xr3:uid="{00000000-0010-0000-0200-000022000000}" uniqueName="34" name="Caution Tape" queryTableFieldId="34" dataDxfId="68"/>
    <tableColumn id="35" xr3:uid="{00000000-0010-0000-0200-000023000000}" uniqueName="35" name="Delivery Address0" queryTableFieldId="35" dataDxfId="67"/>
    <tableColumn id="36" xr3:uid="{00000000-0010-0000-0200-000024000000}" uniqueName="36" name="Shipping - City" queryTableFieldId="36" dataDxfId="66"/>
    <tableColumn id="37" xr3:uid="{00000000-0010-0000-0200-000025000000}" uniqueName="37" name="Shipping - State" queryTableFieldId="37" dataDxfId="65"/>
    <tableColumn id="38" xr3:uid="{00000000-0010-0000-0200-000026000000}" uniqueName="38" name="Shipping - Zip" queryTableFieldId="38" dataDxfId="64"/>
    <tableColumn id="39" xr3:uid="{00000000-0010-0000-0200-000027000000}" uniqueName="39" name="Shipping - Contact Name" queryTableFieldId="39" dataDxfId="63"/>
    <tableColumn id="40" xr3:uid="{00000000-0010-0000-0200-000028000000}" uniqueName="40" name="Shipping - Contact Phone" queryTableFieldId="40" dataDxfId="62"/>
    <tableColumn id="41" xr3:uid="{00000000-0010-0000-0200-000029000000}" uniqueName="41" name="Delivery Notes0" queryTableFieldId="41" dataDxfId="61"/>
    <tableColumn id="42" xr3:uid="{00000000-0010-0000-0200-00002A000000}" uniqueName="42" name="200' Drop Cable Cost" queryTableFieldId="42" dataDxfId="60"/>
    <tableColumn id="43" xr3:uid="{00000000-0010-0000-0200-00002B000000}" uniqueName="43" name="300' Drop Cable Cost" queryTableFieldId="43" dataDxfId="59"/>
    <tableColumn id="44" xr3:uid="{00000000-0010-0000-0200-00002C000000}" uniqueName="44" name="400' Drop Cable Cost" queryTableFieldId="44" dataDxfId="58"/>
    <tableColumn id="45" xr3:uid="{00000000-0010-0000-0200-00002D000000}" uniqueName="45" name="500' Drop Cable Cost" queryTableFieldId="45" dataDxfId="57"/>
    <tableColumn id="46" xr3:uid="{00000000-0010-0000-0200-00002E000000}" uniqueName="46" name="650' Drop Cable Cost" queryTableFieldId="46" dataDxfId="56"/>
    <tableColumn id="47" xr3:uid="{00000000-0010-0000-0200-00002F000000}" uniqueName="47" name="800' Drop Cable Cost" queryTableFieldId="47" dataDxfId="55"/>
    <tableColumn id="48" xr3:uid="{00000000-0010-0000-0200-000030000000}" uniqueName="48" name="1000' Drop Cable Cost" queryTableFieldId="48" dataDxfId="54"/>
    <tableColumn id="49" xr3:uid="{00000000-0010-0000-0200-000031000000}" uniqueName="49" name="1300' Drop Cable Cost" queryTableFieldId="49" dataDxfId="53"/>
    <tableColumn id="50" xr3:uid="{00000000-0010-0000-0200-000032000000}" uniqueName="50" name="1500' Drop Cable Cost" queryTableFieldId="50" dataDxfId="52"/>
    <tableColumn id="51" xr3:uid="{00000000-0010-0000-0200-000033000000}" uniqueName="51" name="2100' Drop Cable Cost" queryTableFieldId="51" dataDxfId="51"/>
    <tableColumn id="52" xr3:uid="{00000000-0010-0000-0200-000034000000}" uniqueName="52" name="2500' Drop Cable Cost" queryTableFieldId="52" dataDxfId="50"/>
    <tableColumn id="53" xr3:uid="{00000000-0010-0000-0200-000035000000}" uniqueName="53" name="Cat6 Wire (1000' per box) Cost" queryTableFieldId="53" dataDxfId="49"/>
    <tableColumn id="54" xr3:uid="{00000000-0010-0000-0200-000036000000}" uniqueName="54" name="Fast Access ROC Fiber - 2500' Reel Cost" queryTableFieldId="54" dataDxfId="48"/>
    <tableColumn id="55" xr3:uid="{00000000-0010-0000-0200-000037000000}" uniqueName="55" name="Indoor Fiber Cost" queryTableFieldId="55" dataDxfId="47"/>
    <tableColumn id="56" xr3:uid="{00000000-0010-0000-0200-000038000000}" uniqueName="56" name="18&quot; Yellow Fiber Pigtail Cost" queryTableFieldId="56" dataDxfId="46"/>
    <tableColumn id="57" xr3:uid="{00000000-0010-0000-0200-000039000000}" uniqueName="57" name="Alcohol Wipes Cost" queryTableFieldId="57" dataDxfId="45"/>
    <tableColumn id="58" xr3:uid="{00000000-0010-0000-0200-00003A000000}" uniqueName="58" name="Fiber Optic Swabs Cost" queryTableFieldId="58" dataDxfId="44"/>
    <tableColumn id="59" xr3:uid="{00000000-0010-0000-0200-00003B000000}" uniqueName="59" name="Heatshrinks Cost" queryTableFieldId="59" dataDxfId="43"/>
    <tableColumn id="60" xr3:uid="{00000000-0010-0000-0200-00003C000000}" uniqueName="60" name="Outdoor Splice Box Cost" queryTableFieldId="60" dataDxfId="42"/>
    <tableColumn id="61" xr3:uid="{00000000-0010-0000-0200-00003D000000}" uniqueName="61" name="Yellow Fiber Jumper Cost" queryTableFieldId="61" dataDxfId="41"/>
    <tableColumn id="62" xr3:uid="{00000000-0010-0000-0200-00003E000000}" uniqueName="62" name="2' Cat6 Jumper Cost" queryTableFieldId="62" dataDxfId="40"/>
    <tableColumn id="63" xr3:uid="{00000000-0010-0000-0200-00003F000000}" uniqueName="63" name="7' Cat6 Jumper Cost" queryTableFieldId="63" dataDxfId="39"/>
    <tableColumn id="64" xr3:uid="{00000000-0010-0000-0200-000040000000}" uniqueName="64" name="Fiber Wall Plate Cost" queryTableFieldId="64" dataDxfId="38"/>
    <tableColumn id="65" xr3:uid="{00000000-0010-0000-0200-000041000000}" uniqueName="65" name="HDMI Cable Cost" queryTableFieldId="65" dataDxfId="37"/>
    <tableColumn id="66" xr3:uid="{00000000-0010-0000-0200-000042000000}" uniqueName="66" name="Tape Cost" queryTableFieldId="66" dataDxfId="36"/>
    <tableColumn id="67" xr3:uid="{00000000-0010-0000-0200-000043000000}" uniqueName="67" name="4&quot; Zip Ties Cost" queryTableFieldId="67" dataDxfId="35"/>
    <tableColumn id="68" xr3:uid="{00000000-0010-0000-0200-000044000000}" uniqueName="68" name="7&quot; Zip Ties Cost" queryTableFieldId="68" dataDxfId="34"/>
    <tableColumn id="69" xr3:uid="{00000000-0010-0000-0200-000045000000}" uniqueName="69" name="Conduit Cost" queryTableFieldId="69" dataDxfId="33"/>
    <tableColumn id="70" xr3:uid="{00000000-0010-0000-0200-000046000000}" uniqueName="70" name="Taplocks Cost" queryTableFieldId="70" dataDxfId="32"/>
    <tableColumn id="71" xr3:uid="{00000000-0010-0000-0200-000047000000}" uniqueName="71" name="Squeeky Kleen Wipes_" queryTableFieldId="71" dataDxfId="31"/>
    <tableColumn id="72" xr3:uid="{00000000-0010-0000-0200-000048000000}" uniqueName="72" name="Caution Tape Cost" queryTableFieldId="72" dataDxfId="30"/>
    <tableColumn id="73" xr3:uid="{00000000-0010-0000-0200-000049000000}" uniqueName="73" name="Subtotal" queryTableFieldId="73" dataDxfId="29"/>
    <tableColumn id="74" xr3:uid="{00000000-0010-0000-0200-00004A000000}" uniqueName="74" name="Shipping Cost" queryTableFieldId="74" dataDxfId="28"/>
    <tableColumn id="75" xr3:uid="{00000000-0010-0000-0200-00004B000000}" uniqueName="75" name="Total Cost" queryTableFieldId="75" dataDxfId="27"/>
    <tableColumn id="76" xr3:uid="{00000000-0010-0000-0200-00004C000000}" uniqueName="76" name="Invoiced" queryTableFieldId="76" dataDxfId="26"/>
    <tableColumn id="77" xr3:uid="{00000000-0010-0000-0200-00004D000000}" uniqueName="77" name="ContentTypeId" queryTableFieldId="77" dataDxfId="25"/>
    <tableColumn id="78" xr3:uid="{00000000-0010-0000-0200-00004E000000}" uniqueName="78" name="Warehous" queryTableFieldId="78" dataDxfId="24"/>
    <tableColumn id="79" xr3:uid="{00000000-0010-0000-0200-00004F000000}" uniqueName="79" name="Warehous0" queryTableFieldId="79" dataDxfId="23"/>
    <tableColumn id="80" xr3:uid="{00000000-0010-0000-0200-000050000000}" uniqueName="80" name="Modified" queryTableFieldId="80" dataDxfId="22"/>
    <tableColumn id="81" xr3:uid="{00000000-0010-0000-0200-000051000000}" uniqueName="81" name="Created" queryTableFieldId="81" dataDxfId="21"/>
    <tableColumn id="82" xr3:uid="{00000000-0010-0000-0200-000052000000}" uniqueName="82" name="ID.1" queryTableFieldId="82" dataDxfId="20"/>
    <tableColumn id="83" xr3:uid="{00000000-0010-0000-0200-000053000000}" uniqueName="83" name="Attachments" queryTableFieldId="83" dataDxfId="19"/>
    <tableColumn id="84" xr3:uid="{00000000-0010-0000-0200-000054000000}" uniqueName="84" name="GUID" queryTableFieldId="84" dataDxfId="18"/>
    <tableColumn id="85" xr3:uid="{00000000-0010-0000-0200-000055000000}" uniqueName="85" name="Full Name" queryTableFieldId="85" dataDxfId="17"/>
    <tableColumn id="86" xr3:uid="{00000000-0010-0000-0200-000056000000}" uniqueName="86" name="RowNumber" queryTableFieldId="86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2" displayName="Table2" ref="A1:G144" totalsRowShown="0">
  <autoFilter ref="A1:G144" xr:uid="{00000000-0009-0000-0100-000001000000}"/>
  <sortState xmlns:xlrd2="http://schemas.microsoft.com/office/spreadsheetml/2017/richdata2" ref="A2:G144">
    <sortCondition ref="A1:A144"/>
  </sortState>
  <tableColumns count="7">
    <tableColumn id="1" xr3:uid="{00000000-0010-0000-0300-000001000000}" name="Title"/>
    <tableColumn id="2" xr3:uid="{00000000-0010-0000-0300-000002000000}" name="Item Description"/>
    <tableColumn id="3" xr3:uid="{00000000-0010-0000-0300-000003000000}" name="Generic Item Name" dataDxfId="14"/>
    <tableColumn id="6" xr3:uid="{00000000-0010-0000-0300-000006000000}" name="Segregation Amounts" dataDxfId="13"/>
    <tableColumn id="8" xr3:uid="{00000000-0010-0000-0300-000008000000}" name="Segregation Style" dataDxfId="12"/>
    <tableColumn id="4" xr3:uid="{00000000-0010-0000-0300-000004000000}" name="Category" dataDxfId="11"/>
    <tableColumn id="5" xr3:uid="{00000000-0010-0000-0300-000005000000}" name="Location" dataDxfId="10">
      <calculatedColumnFormula>_xlfn.IFNA(VLOOKUP(Table2[[#This Row],[Title]], Table3[#All], 3, FALSE), "NoLocationData")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temMaster" displayName="ItemMaster" ref="A1:J163" tableType="queryTable" totalsRowShown="0">
  <autoFilter ref="A1:J163" xr:uid="{00000000-0009-0000-0100-000005000000}"/>
  <tableColumns count="10">
    <tableColumn id="1" xr3:uid="{00000000-0010-0000-0400-000001000000}" uniqueName="1" name="Title" queryTableFieldId="1" dataDxfId="9"/>
    <tableColumn id="2" xr3:uid="{00000000-0010-0000-0400-000002000000}" uniqueName="2" name="Item Description" queryTableFieldId="2" dataDxfId="8"/>
    <tableColumn id="3" xr3:uid="{00000000-0010-0000-0400-000003000000}" uniqueName="3" name="Generic Item Name" queryTableFieldId="3" dataDxfId="7"/>
    <tableColumn id="4" xr3:uid="{00000000-0010-0000-0400-000004000000}" uniqueName="4" name="Segregation Amounts" queryTableFieldId="4" dataDxfId="6"/>
    <tableColumn id="5" xr3:uid="{00000000-0010-0000-0400-000005000000}" uniqueName="5" name="Segregation Style" queryTableFieldId="5" dataDxfId="5"/>
    <tableColumn id="6" xr3:uid="{00000000-0010-0000-0400-000006000000}" uniqueName="6" name="Category" queryTableFieldId="6" dataDxfId="4"/>
    <tableColumn id="7" xr3:uid="{00000000-0010-0000-0400-000007000000}" uniqueName="7" name="Location" queryTableFieldId="7" dataDxfId="3"/>
    <tableColumn id="8" xr3:uid="{00000000-0010-0000-0400-000008000000}" uniqueName="8" name="Id" queryTableFieldId="8" dataDxfId="2"/>
    <tableColumn id="9" xr3:uid="{00000000-0010-0000-0400-000009000000}" uniqueName="9" name="Modified" queryTableFieldId="9" dataDxfId="1"/>
    <tableColumn id="10" xr3:uid="{00000000-0010-0000-0400-00000A000000}" uniqueName="10" name="Created" queryTableFieldId="1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47"/>
  <sheetViews>
    <sheetView showGridLines="0" zoomScale="70" zoomScaleNormal="70" workbookViewId="0">
      <selection activeCell="I15" sqref="I15"/>
    </sheetView>
  </sheetViews>
  <sheetFormatPr baseColWidth="10" defaultColWidth="8.83203125" defaultRowHeight="15" x14ac:dyDescent="0.2"/>
  <cols>
    <col min="1" max="1" width="28.6640625" bestFit="1" customWidth="1"/>
    <col min="2" max="2" width="25.5" bestFit="1" customWidth="1"/>
    <col min="3" max="3" width="54.83203125" customWidth="1"/>
    <col min="4" max="4" width="12.1640625" bestFit="1" customWidth="1"/>
    <col min="5" max="5" width="21.83203125" bestFit="1" customWidth="1"/>
    <col min="6" max="6" width="22.1640625" style="2" bestFit="1" customWidth="1"/>
    <col min="7" max="7" width="14" style="2" bestFit="1" customWidth="1"/>
    <col min="8" max="8" width="11.5" style="2" bestFit="1" customWidth="1"/>
    <col min="9" max="9" width="14.33203125" style="2" bestFit="1" customWidth="1"/>
    <col min="10" max="10" width="11.33203125" bestFit="1" customWidth="1"/>
    <col min="11" max="11" width="11.83203125" bestFit="1" customWidth="1"/>
    <col min="12" max="12" width="5.33203125" style="5" customWidth="1"/>
  </cols>
  <sheetData>
    <row r="1" spans="1:11" ht="18" customHeight="1" x14ac:dyDescent="0.25">
      <c r="A1" s="24" t="s">
        <v>1217</v>
      </c>
      <c r="B1" s="48" t="s">
        <v>1120</v>
      </c>
      <c r="C1" s="47"/>
      <c r="E1" s="68" t="s">
        <v>1223</v>
      </c>
      <c r="F1" s="68"/>
      <c r="G1" s="68"/>
      <c r="H1" s="68"/>
      <c r="I1" s="68"/>
      <c r="J1" s="68"/>
      <c r="K1" s="68"/>
    </row>
    <row r="2" spans="1:11" ht="16.25" customHeight="1" thickBot="1" x14ac:dyDescent="0.25">
      <c r="A2" s="25" t="s">
        <v>1218</v>
      </c>
      <c r="B2" s="30" t="str">
        <f>_xlfn.IFNA(VLOOKUP($B$1,Contractor_Order_Form[[#All],[Invoice Code]:[Contact Email]], 3, FALSE), "")</f>
        <v>mfeliciano@itpigroup.com</v>
      </c>
      <c r="D2" s="53"/>
      <c r="E2" s="68"/>
      <c r="F2" s="68"/>
      <c r="G2" s="68"/>
      <c r="H2" s="68"/>
      <c r="I2" s="68"/>
      <c r="J2" s="68"/>
      <c r="K2" s="68"/>
    </row>
    <row r="3" spans="1:11" ht="16" x14ac:dyDescent="0.2">
      <c r="A3" s="26" t="s">
        <v>1219</v>
      </c>
      <c r="B3" s="31" t="str">
        <f>_xlfn.IFNA(VLOOKUP($B$1, Contractor_Order_Form[#All], 85, FALSE), "")</f>
        <v>Monika Feliciano</v>
      </c>
      <c r="C3" s="65" t="str">
        <f>CONCATENATE("ID: ",RIGHT(SUBSTITUTE(B4,".",""),6))</f>
        <v>ID: 821875</v>
      </c>
      <c r="D3" s="1"/>
      <c r="E3" s="1"/>
      <c r="F3" s="4"/>
      <c r="G3" s="4"/>
      <c r="H3" s="4"/>
      <c r="I3" s="4"/>
    </row>
    <row r="4" spans="1:11" ht="16" x14ac:dyDescent="0.2">
      <c r="A4" s="26" t="s">
        <v>1220</v>
      </c>
      <c r="B4" s="32">
        <f>_xlfn.IFNA(VLOOKUP($B$1,Contractor_Order_Form[#All], 81, FALSE), "")</f>
        <v>43815.682187500002</v>
      </c>
      <c r="C4" s="66"/>
      <c r="D4" s="1"/>
      <c r="E4" s="1"/>
      <c r="F4" s="4"/>
      <c r="G4" s="4"/>
      <c r="H4" s="4"/>
      <c r="I4" s="4"/>
    </row>
    <row r="5" spans="1:11" ht="17" thickBot="1" x14ac:dyDescent="0.25">
      <c r="A5" s="34" t="s">
        <v>1224</v>
      </c>
      <c r="B5" s="32">
        <f ca="1">NOW()</f>
        <v>43883.549097800926</v>
      </c>
      <c r="C5" s="67"/>
    </row>
    <row r="6" spans="1:11" ht="17" thickBot="1" x14ac:dyDescent="0.25">
      <c r="A6" s="34" t="s">
        <v>1221</v>
      </c>
      <c r="B6" s="33">
        <f ca="1">IFERROR(NOW() - B4, "")</f>
        <v>67.866910300923337</v>
      </c>
    </row>
    <row r="7" spans="1:11" ht="16" thickBot="1" x14ac:dyDescent="0.25">
      <c r="F7" s="6"/>
      <c r="G7" s="7"/>
      <c r="H7" s="62" t="s">
        <v>504</v>
      </c>
      <c r="I7" s="63"/>
      <c r="J7" s="63"/>
      <c r="K7" s="64"/>
    </row>
    <row r="8" spans="1:11" ht="15" customHeight="1" x14ac:dyDescent="0.2">
      <c r="A8" s="9" t="s">
        <v>266</v>
      </c>
      <c r="B8" s="9" t="s">
        <v>392</v>
      </c>
      <c r="C8" s="28" t="s">
        <v>395</v>
      </c>
      <c r="D8" s="29" t="s">
        <v>515</v>
      </c>
      <c r="E8" s="51" t="s">
        <v>514</v>
      </c>
      <c r="F8" s="27" t="s">
        <v>1222</v>
      </c>
      <c r="G8" s="27" t="s">
        <v>405</v>
      </c>
      <c r="H8" s="27" t="s">
        <v>389</v>
      </c>
      <c r="I8" s="28" t="s">
        <v>502</v>
      </c>
      <c r="J8" s="28" t="s">
        <v>393</v>
      </c>
      <c r="K8" s="28" t="s">
        <v>426</v>
      </c>
    </row>
    <row r="9" spans="1:11" ht="17" thickBot="1" x14ac:dyDescent="0.25">
      <c r="A9" s="12" t="str">
        <f>_xlfn.IFNA(VLOOKUP(Table4[[#This Row],[Item Number]]&amp;"", ItemMaster[#All], 7, FALSE), "")</f>
        <v>B2</v>
      </c>
      <c r="B9" s="49">
        <v>102109</v>
      </c>
      <c r="C9" s="50" t="str">
        <f>_xlfn.IFNA(VLOOKUP(Table4[Item Number]&amp;"", ItemMaster[#All], 3, FALSE), "")</f>
        <v>200' Drop Cable</v>
      </c>
      <c r="D9" s="20">
        <f>_xlfn.IFNA(IF(VLOOKUP(Table4[Item Number]&amp;"", ItemMaster[#All], 4, FALSE)=0, "", VLOOKUP(Table4[Item Number]&amp;"", ItemMaster[#All], 4, FALSE)), "")</f>
        <v>5</v>
      </c>
      <c r="E9" s="20" t="str">
        <f>_xlfn.IFNA(IF(VLOOKUP(Table4[Item Number]&amp;"", ItemMaster[#All], 5, FALSE)=0, "", VLOOKUP(Table4[Item Number]&amp;"", ItemMaster[#All], 5, FALSE)), "")</f>
        <v>spools/box</v>
      </c>
      <c r="F9" s="49">
        <f>_xlfn.IFNA(HLOOKUP(C9,Contractor_Order_Form[#All],VLOOKUP($B$1,Contractor_Order_Form[#All], 86, FALSE)+1,FALSE), "")</f>
        <v>0</v>
      </c>
      <c r="G9" s="49">
        <f>IFERROR(Table4[[#This Row],[Seg. Amt]]*Table4[[#This Row],[Total Boxes or Bags]], "")</f>
        <v>0</v>
      </c>
      <c r="H9" s="35"/>
      <c r="I9" s="37"/>
      <c r="J9" s="39"/>
      <c r="K9" s="39"/>
    </row>
    <row r="10" spans="1:11" ht="17" thickBot="1" x14ac:dyDescent="0.25">
      <c r="A10" s="12" t="str">
        <f>_xlfn.IFNA(VLOOKUP(Table4[[#This Row],[Item Number]]&amp;"", ItemMaster[#All], 7, FALSE), "")</f>
        <v>B2</v>
      </c>
      <c r="B10" s="49">
        <v>102103</v>
      </c>
      <c r="C10" s="50" t="str">
        <f>_xlfn.IFNA(VLOOKUP(Table4[Item Number]&amp;"", ItemMaster[#All], 3, FALSE), "")</f>
        <v>300' Drop Cable</v>
      </c>
      <c r="D10" s="20">
        <f>_xlfn.IFNA(IF(VLOOKUP(Table4[Item Number]&amp;"", ItemMaster[#All], 4, FALSE)=0, "", VLOOKUP(Table4[Item Number]&amp;"", ItemMaster[#All], 4, FALSE)), "")</f>
        <v>5</v>
      </c>
      <c r="E10" s="20" t="str">
        <f>_xlfn.IFNA(IF(VLOOKUP(Table4[Item Number]&amp;"", ItemMaster[#All], 5, FALSE)=0, "", VLOOKUP(Table4[Item Number]&amp;"", ItemMaster[#All], 5, FALSE)), "")</f>
        <v>spools/box</v>
      </c>
      <c r="F10" s="49">
        <f>_xlfn.IFNA(HLOOKUP(C10,Contractor_Order_Form[#All],VLOOKUP($B$1,Contractor_Order_Form[#All], 86, FALSE)+1,FALSE), "")</f>
        <v>0</v>
      </c>
      <c r="G10" s="49">
        <f>IFERROR(Table4[[#This Row],[Seg. Amt]]*Table4[[#This Row],[Total Boxes or Bags]], "")</f>
        <v>0</v>
      </c>
      <c r="H10" s="35"/>
      <c r="I10" s="37"/>
      <c r="J10" s="36"/>
      <c r="K10" s="36"/>
    </row>
    <row r="11" spans="1:11" ht="17" thickBot="1" x14ac:dyDescent="0.25">
      <c r="A11" s="12" t="str">
        <f>_xlfn.IFNA(VLOOKUP(Table4[[#This Row],[Item Number]]&amp;"", ItemMaster[#All], 7, FALSE), "")</f>
        <v>B1</v>
      </c>
      <c r="B11" s="49">
        <v>102086</v>
      </c>
      <c r="C11" s="50" t="str">
        <f>_xlfn.IFNA(VLOOKUP(Table4[Item Number]&amp;"", ItemMaster[#All], 3, FALSE), "")</f>
        <v>400' Drop Cable</v>
      </c>
      <c r="D11" s="20">
        <f>_xlfn.IFNA(IF(VLOOKUP(Table4[Item Number]&amp;"", ItemMaster[#All], 4, FALSE)=0, "", VLOOKUP(Table4[Item Number]&amp;"", ItemMaster[#All], 4, FALSE)), "")</f>
        <v>4</v>
      </c>
      <c r="E11" s="20" t="str">
        <f>_xlfn.IFNA(IF(VLOOKUP(Table4[Item Number]&amp;"", ItemMaster[#All], 5, FALSE)=0, "", VLOOKUP(Table4[Item Number]&amp;"", ItemMaster[#All], 5, FALSE)), "")</f>
        <v>4 spools/box</v>
      </c>
      <c r="F11" s="49">
        <f>_xlfn.IFNA(HLOOKUP(C11,Contractor_Order_Form[#All],VLOOKUP($B$1,Contractor_Order_Form[#All], 86, FALSE)+1,FALSE), "")</f>
        <v>0</v>
      </c>
      <c r="G11" s="49">
        <f>IFERROR(Table4[[#This Row],[Seg. Amt]]*Table4[[#This Row],[Total Boxes or Bags]], "")</f>
        <v>0</v>
      </c>
      <c r="H11" s="35"/>
      <c r="I11" s="37"/>
      <c r="J11" s="36"/>
      <c r="K11" s="36"/>
    </row>
    <row r="12" spans="1:11" ht="17" thickBot="1" x14ac:dyDescent="0.25">
      <c r="A12" s="12" t="str">
        <f>_xlfn.IFNA(VLOOKUP(Table4[[#This Row],[Item Number]]&amp;"", ItemMaster[#All], 7, FALSE), "")</f>
        <v>B1</v>
      </c>
      <c r="B12" s="49">
        <v>102092</v>
      </c>
      <c r="C12" s="50" t="str">
        <f>_xlfn.IFNA(VLOOKUP(Table4[Item Number]&amp;"", ItemMaster[#All], 3, FALSE), "")</f>
        <v>500' Drop Cable</v>
      </c>
      <c r="D12" s="20">
        <f>_xlfn.IFNA(IF(VLOOKUP(Table4[Item Number]&amp;"", ItemMaster[#All], 4, FALSE)=0, "", VLOOKUP(Table4[Item Number]&amp;"", ItemMaster[#All], 4, FALSE)), "")</f>
        <v>5</v>
      </c>
      <c r="E12" s="20" t="str">
        <f>_xlfn.IFNA(IF(VLOOKUP(Table4[Item Number]&amp;"", ItemMaster[#All], 5, FALSE)=0, "", VLOOKUP(Table4[Item Number]&amp;"", ItemMaster[#All], 5, FALSE)), "")</f>
        <v>5 spools/box</v>
      </c>
      <c r="F12" s="49">
        <f>_xlfn.IFNA(HLOOKUP(C12,Contractor_Order_Form[#All],VLOOKUP($B$1,Contractor_Order_Form[#All], 86, FALSE)+1,FALSE), "")</f>
        <v>0</v>
      </c>
      <c r="G12" s="49">
        <f>IFERROR(Table4[[#This Row],[Seg. Amt]]*Table4[[#This Row],[Total Boxes or Bags]], "")</f>
        <v>0</v>
      </c>
      <c r="H12" s="35"/>
      <c r="I12" s="37"/>
      <c r="J12" s="36"/>
      <c r="K12" s="36"/>
    </row>
    <row r="13" spans="1:11" ht="17" thickBot="1" x14ac:dyDescent="0.25">
      <c r="A13" s="12" t="str">
        <f>_xlfn.IFNA(VLOOKUP(Table4[[#This Row],[Item Number]]&amp;"", ItemMaster[#All], 7, FALSE), "")</f>
        <v>B1</v>
      </c>
      <c r="B13" s="49">
        <v>106675</v>
      </c>
      <c r="C13" s="50" t="str">
        <f>_xlfn.IFNA(VLOOKUP(Table4[Item Number]&amp;"", ItemMaster[#All], 3, FALSE), "")</f>
        <v>650' Drop Cable</v>
      </c>
      <c r="D13" s="20">
        <f>_xlfn.IFNA(IF(VLOOKUP(Table4[Item Number]&amp;"", ItemMaster[#All], 4, FALSE)=0, "", VLOOKUP(Table4[Item Number]&amp;"", ItemMaster[#All], 4, FALSE)), "")</f>
        <v>3</v>
      </c>
      <c r="E13" s="20" t="str">
        <f>_xlfn.IFNA(IF(VLOOKUP(Table4[Item Number]&amp;"", ItemMaster[#All], 5, FALSE)=0, "", VLOOKUP(Table4[Item Number]&amp;"", ItemMaster[#All], 5, FALSE)), "")</f>
        <v>3 spools/box</v>
      </c>
      <c r="F13" s="49">
        <f>_xlfn.IFNA(HLOOKUP(C13,Contractor_Order_Form[#All],VLOOKUP($B$1,Contractor_Order_Form[#All], 86, FALSE)+1,FALSE), "")</f>
        <v>0</v>
      </c>
      <c r="G13" s="49">
        <f>IFERROR(Table4[[#This Row],[Seg. Amt]]*Table4[[#This Row],[Total Boxes or Bags]], "")</f>
        <v>0</v>
      </c>
      <c r="H13" s="35"/>
      <c r="I13" s="37"/>
      <c r="J13" s="36"/>
      <c r="K13" s="36"/>
    </row>
    <row r="14" spans="1:11" ht="17" thickBot="1" x14ac:dyDescent="0.25">
      <c r="A14" s="12" t="str">
        <f>_xlfn.IFNA(VLOOKUP(Table4[[#This Row],[Item Number]]&amp;"", ItemMaster[#All], 7, FALSE), "")</f>
        <v>B1</v>
      </c>
      <c r="B14" s="49">
        <v>102078</v>
      </c>
      <c r="C14" s="50" t="str">
        <f>_xlfn.IFNA(VLOOKUP(Table4[Item Number]&amp;"", ItemMaster[#All], 3, FALSE), "")</f>
        <v>800' Drop Cable</v>
      </c>
      <c r="D14" s="20">
        <f>_xlfn.IFNA(IF(VLOOKUP(Table4[Item Number]&amp;"", ItemMaster[#All], 4, FALSE)=0, "", VLOOKUP(Table4[Item Number]&amp;"", ItemMaster[#All], 4, FALSE)), "")</f>
        <v>1</v>
      </c>
      <c r="E14" s="20" t="str">
        <f>_xlfn.IFNA(IF(VLOOKUP(Table4[Item Number]&amp;"", ItemMaster[#All], 5, FALSE)=0, "", VLOOKUP(Table4[Item Number]&amp;"", ItemMaster[#All], 5, FALSE)), "")</f>
        <v>box</v>
      </c>
      <c r="F14" s="49">
        <f>_xlfn.IFNA(HLOOKUP(C14,Contractor_Order_Form[#All],VLOOKUP($B$1,Contractor_Order_Form[#All], 86, FALSE)+1,FALSE), "")</f>
        <v>0</v>
      </c>
      <c r="G14" s="49">
        <f>IFERROR(Table4[[#This Row],[Seg. Amt]]*Table4[[#This Row],[Total Boxes or Bags]], "")</f>
        <v>0</v>
      </c>
      <c r="H14" s="35"/>
      <c r="I14" s="37"/>
      <c r="J14" s="36"/>
      <c r="K14" s="36"/>
    </row>
    <row r="15" spans="1:11" ht="17" thickBot="1" x14ac:dyDescent="0.25">
      <c r="A15" s="12" t="str">
        <f>_xlfn.IFNA(VLOOKUP(Table4[[#This Row],[Item Number]]&amp;"", ItemMaster[#All], 7, FALSE), "")</f>
        <v>B1</v>
      </c>
      <c r="B15" s="49">
        <v>100778</v>
      </c>
      <c r="C15" s="50" t="str">
        <f>_xlfn.IFNA(VLOOKUP(Table4[Item Number]&amp;"", ItemMaster[#All], 3, FALSE), "")</f>
        <v>1000' Drop Cable</v>
      </c>
      <c r="D15" s="20">
        <f>_xlfn.IFNA(IF(VLOOKUP(Table4[Item Number]&amp;"", ItemMaster[#All], 4, FALSE)=0, "", VLOOKUP(Table4[Item Number]&amp;"", ItemMaster[#All], 4, FALSE)), "")</f>
        <v>1</v>
      </c>
      <c r="E15" s="20" t="str">
        <f>_xlfn.IFNA(IF(VLOOKUP(Table4[Item Number]&amp;"", ItemMaster[#All], 5, FALSE)=0, "", VLOOKUP(Table4[Item Number]&amp;"", ItemMaster[#All], 5, FALSE)), "")</f>
        <v>box</v>
      </c>
      <c r="F15" s="49">
        <f>_xlfn.IFNA(HLOOKUP(C15,Contractor_Order_Form[#All],VLOOKUP($B$1,Contractor_Order_Form[#All], 86, FALSE)+1,FALSE), "")</f>
        <v>0</v>
      </c>
      <c r="G15" s="49">
        <f>IFERROR(Table4[[#This Row],[Seg. Amt]]*Table4[[#This Row],[Total Boxes or Bags]], "")</f>
        <v>0</v>
      </c>
      <c r="H15" s="35"/>
      <c r="I15" s="37"/>
      <c r="J15" s="36"/>
      <c r="K15" s="36"/>
    </row>
    <row r="16" spans="1:11" ht="17" thickBot="1" x14ac:dyDescent="0.25">
      <c r="A16" s="12" t="str">
        <f>_xlfn.IFNA(VLOOKUP(Table4[[#This Row],[Item Number]]&amp;"", ItemMaster[#All], 7, FALSE), "")</f>
        <v>B1</v>
      </c>
      <c r="B16" s="49">
        <v>100727</v>
      </c>
      <c r="C16" s="50" t="str">
        <f>_xlfn.IFNA(VLOOKUP(Table4[Item Number]&amp;"", ItemMaster[#All], 3, FALSE), "")</f>
        <v>1300' Drop Cable</v>
      </c>
      <c r="D16" s="20">
        <f>_xlfn.IFNA(IF(VLOOKUP(Table4[Item Number]&amp;"", ItemMaster[#All], 4, FALSE)=0, "", VLOOKUP(Table4[Item Number]&amp;"", ItemMaster[#All], 4, FALSE)), "")</f>
        <v>1</v>
      </c>
      <c r="E16" s="20" t="str">
        <f>_xlfn.IFNA(IF(VLOOKUP(Table4[Item Number]&amp;"", ItemMaster[#All], 5, FALSE)=0, "", VLOOKUP(Table4[Item Number]&amp;"", ItemMaster[#All], 5, FALSE)), "")</f>
        <v>box</v>
      </c>
      <c r="F16" s="49">
        <f>_xlfn.IFNA(HLOOKUP(C16,Contractor_Order_Form[#All],VLOOKUP($B$1,Contractor_Order_Form[#All], 86, FALSE)+1,FALSE), "")</f>
        <v>0</v>
      </c>
      <c r="G16" s="49">
        <f>IFERROR(Table4[[#This Row],[Seg. Amt]]*Table4[[#This Row],[Total Boxes or Bags]], "")</f>
        <v>0</v>
      </c>
      <c r="H16" s="35"/>
      <c r="I16" s="37"/>
      <c r="J16" s="36"/>
      <c r="K16" s="36"/>
    </row>
    <row r="17" spans="1:11" ht="17" thickBot="1" x14ac:dyDescent="0.25">
      <c r="A17" s="12" t="str">
        <f>_xlfn.IFNA(VLOOKUP(Table4[[#This Row],[Item Number]]&amp;"", ItemMaster[#All], 7, FALSE), "")</f>
        <v>B1</v>
      </c>
      <c r="B17" s="49">
        <v>102037</v>
      </c>
      <c r="C17" s="50" t="str">
        <f>_xlfn.IFNA(VLOOKUP(Table4[Item Number]&amp;"", ItemMaster[#All], 3, FALSE), "")</f>
        <v>1500' Drop Cable</v>
      </c>
      <c r="D17" s="20">
        <f>_xlfn.IFNA(IF(VLOOKUP(Table4[Item Number]&amp;"", ItemMaster[#All], 4, FALSE)=0, "", VLOOKUP(Table4[Item Number]&amp;"", ItemMaster[#All], 4, FALSE)), "")</f>
        <v>1</v>
      </c>
      <c r="E17" s="20" t="str">
        <f>_xlfn.IFNA(IF(VLOOKUP(Table4[Item Number]&amp;"", ItemMaster[#All], 5, FALSE)=0, "", VLOOKUP(Table4[Item Number]&amp;"", ItemMaster[#All], 5, FALSE)), "")</f>
        <v>box</v>
      </c>
      <c r="F17" s="49">
        <f>_xlfn.IFNA(HLOOKUP(C17,Contractor_Order_Form[#All],VLOOKUP($B$1,Contractor_Order_Form[#All], 86, FALSE)+1,FALSE), "")</f>
        <v>0</v>
      </c>
      <c r="G17" s="49">
        <f>IFERROR(Table4[[#This Row],[Seg. Amt]]*Table4[[#This Row],[Total Boxes or Bags]], "")</f>
        <v>0</v>
      </c>
      <c r="H17" s="35"/>
      <c r="I17" s="37"/>
      <c r="J17" s="36"/>
      <c r="K17" s="36"/>
    </row>
    <row r="18" spans="1:11" ht="17" thickBot="1" x14ac:dyDescent="0.25">
      <c r="A18" s="12" t="str">
        <f>_xlfn.IFNA(VLOOKUP(Table4[[#This Row],[Item Number]]&amp;"", ItemMaster[#All], 7, FALSE), "")</f>
        <v>B1</v>
      </c>
      <c r="B18" s="49">
        <v>100726</v>
      </c>
      <c r="C18" s="50" t="str">
        <f>_xlfn.IFNA(VLOOKUP(Table4[Item Number]&amp;"", ItemMaster[#All], 3, FALSE), "")</f>
        <v>2100' Drop Cable</v>
      </c>
      <c r="D18" s="20">
        <f>_xlfn.IFNA(IF(VLOOKUP(Table4[Item Number]&amp;"", ItemMaster[#All], 4, FALSE)=0, "", VLOOKUP(Table4[Item Number]&amp;"", ItemMaster[#All], 4, FALSE)), "")</f>
        <v>1</v>
      </c>
      <c r="E18" s="20" t="str">
        <f>_xlfn.IFNA(IF(VLOOKUP(Table4[Item Number]&amp;"", ItemMaster[#All], 5, FALSE)=0, "", VLOOKUP(Table4[Item Number]&amp;"", ItemMaster[#All], 5, FALSE)), "")</f>
        <v>box</v>
      </c>
      <c r="F18" s="49">
        <f>_xlfn.IFNA(HLOOKUP(C18,Contractor_Order_Form[#All],VLOOKUP($B$1,Contractor_Order_Form[#All], 86, FALSE)+1,FALSE), "")</f>
        <v>0</v>
      </c>
      <c r="G18" s="49">
        <f>IFERROR(Table4[[#This Row],[Seg. Amt]]*Table4[[#This Row],[Total Boxes or Bags]], "")</f>
        <v>0</v>
      </c>
      <c r="H18" s="35"/>
      <c r="I18" s="37"/>
      <c r="J18" s="36"/>
      <c r="K18" s="36"/>
    </row>
    <row r="19" spans="1:11" ht="17" thickBot="1" x14ac:dyDescent="0.25">
      <c r="A19" s="12" t="str">
        <f>_xlfn.IFNA(VLOOKUP(Table4[[#This Row],[Item Number]]&amp;"", ItemMaster[#All], 7, FALSE), "")</f>
        <v>B1</v>
      </c>
      <c r="B19" s="49">
        <v>101190</v>
      </c>
      <c r="C19" s="50" t="str">
        <f>_xlfn.IFNA(VLOOKUP(Table4[Item Number]&amp;"", ItemMaster[#All], 3, FALSE), "")</f>
        <v>2500' Drop Cable</v>
      </c>
      <c r="D19" s="20">
        <f>_xlfn.IFNA(IF(VLOOKUP(Table4[Item Number]&amp;"", ItemMaster[#All], 4, FALSE)=0, "", VLOOKUP(Table4[Item Number]&amp;"", ItemMaster[#All], 4, FALSE)), "")</f>
        <v>1</v>
      </c>
      <c r="E19" s="20" t="str">
        <f>_xlfn.IFNA(IF(VLOOKUP(Table4[Item Number]&amp;"", ItemMaster[#All], 5, FALSE)=0, "", VLOOKUP(Table4[Item Number]&amp;"", ItemMaster[#All], 5, FALSE)), "")</f>
        <v>box</v>
      </c>
      <c r="F19" s="49">
        <f>_xlfn.IFNA(HLOOKUP(C19,Contractor_Order_Form[#All],VLOOKUP($B$1,Contractor_Order_Form[#All], 86, FALSE)+1,FALSE), "")</f>
        <v>0</v>
      </c>
      <c r="G19" s="49">
        <f>IFERROR(Table4[[#This Row],[Seg. Amt]]*Table4[[#This Row],[Total Boxes or Bags]], "")</f>
        <v>0</v>
      </c>
      <c r="H19" s="35"/>
      <c r="I19" s="37"/>
      <c r="J19" s="36"/>
      <c r="K19" s="36"/>
    </row>
    <row r="20" spans="1:11" ht="17" thickBot="1" x14ac:dyDescent="0.25">
      <c r="A20" s="12" t="str">
        <f>_xlfn.IFNA(VLOOKUP(Table4[[#This Row],[Item Number]]&amp;"", ItemMaster[#All], 7, FALSE), "")</f>
        <v>B1</v>
      </c>
      <c r="B20" s="49">
        <v>106536</v>
      </c>
      <c r="C20" s="50" t="str">
        <f>_xlfn.IFNA(VLOOKUP(Table4[Item Number]&amp;"", ItemMaster[#All], 3, FALSE), "")</f>
        <v>Cat6 Wire</v>
      </c>
      <c r="D20" s="20">
        <f>_xlfn.IFNA(IF(VLOOKUP(Table4[Item Number]&amp;"", ItemMaster[#All], 4, FALSE)=0, "", VLOOKUP(Table4[Item Number]&amp;"", ItemMaster[#All], 4, FALSE)), "")</f>
        <v>2</v>
      </c>
      <c r="E20" s="20" t="str">
        <f>_xlfn.IFNA(IF(VLOOKUP(Table4[Item Number]&amp;"", ItemMaster[#All], 5, FALSE)=0, "", VLOOKUP(Table4[Item Number]&amp;"", ItemMaster[#All], 5, FALSE)), "")</f>
        <v xml:space="preserve"> 2 spools/box</v>
      </c>
      <c r="F20" s="49" t="str">
        <f>_xlfn.IFNA(HLOOKUP(C20,Contractor_Order_Form[#All],VLOOKUP($B$1,Contractor_Order_Form[#All], 86, FALSE)+1,FALSE), "")</f>
        <v/>
      </c>
      <c r="G20" s="49" t="str">
        <f>IFERROR(Table4[[#This Row],[Seg. Amt]]*Table4[[#This Row],[Total Boxes or Bags]], "")</f>
        <v/>
      </c>
      <c r="H20" s="35"/>
      <c r="I20" s="37"/>
      <c r="J20" s="36"/>
      <c r="K20" s="36"/>
    </row>
    <row r="21" spans="1:11" ht="17" thickBot="1" x14ac:dyDescent="0.25">
      <c r="A21" s="12" t="str">
        <f>_xlfn.IFNA(VLOOKUP(Table4[[#This Row],[Item Number]]&amp;"", ItemMaster[#All], 7, FALSE), "")</f>
        <v>B2</v>
      </c>
      <c r="B21" s="49">
        <v>102838</v>
      </c>
      <c r="C21" s="50" t="str">
        <f>_xlfn.IFNA(VLOOKUP(Table4[Item Number]&amp;"", ItemMaster[#All], 3, FALSE), "")</f>
        <v>Fast Access ROC Fiber</v>
      </c>
      <c r="D21" s="20">
        <f>_xlfn.IFNA(IF(VLOOKUP(Table4[Item Number]&amp;"", ItemMaster[#All], 4, FALSE)=0, "", VLOOKUP(Table4[Item Number]&amp;"", ItemMaster[#All], 4, FALSE)), "")</f>
        <v>1</v>
      </c>
      <c r="E21" s="20" t="str">
        <f>_xlfn.IFNA(IF(VLOOKUP(Table4[Item Number]&amp;"", ItemMaster[#All], 5, FALSE)=0, "", VLOOKUP(Table4[Item Number]&amp;"", ItemMaster[#All], 5, FALSE)), "")</f>
        <v>spool</v>
      </c>
      <c r="F21" s="49" t="str">
        <f>_xlfn.IFNA(HLOOKUP(C21,Contractor_Order_Form[#All],VLOOKUP($B$1,Contractor_Order_Form[#All], 86, FALSE)+1,FALSE), "")</f>
        <v/>
      </c>
      <c r="G21" s="49" t="str">
        <f>IFERROR(Table4[[#This Row],[Seg. Amt]]*Table4[[#This Row],[Total Boxes or Bags]], "")</f>
        <v/>
      </c>
      <c r="H21" s="35"/>
      <c r="I21" s="37"/>
      <c r="J21" s="36"/>
      <c r="K21" s="36"/>
    </row>
    <row r="22" spans="1:11" ht="17" thickBot="1" x14ac:dyDescent="0.25">
      <c r="A22" s="12" t="str">
        <f>_xlfn.IFNA(VLOOKUP(Table4[[#This Row],[Item Number]]&amp;"", ItemMaster[#All], 7, FALSE), "")</f>
        <v>B2</v>
      </c>
      <c r="B22" s="49">
        <v>100087</v>
      </c>
      <c r="C22" s="50" t="str">
        <f>_xlfn.IFNA(VLOOKUP(Table4[Item Number]&amp;"", ItemMaster[#All], 3, FALSE), "")</f>
        <v>Indoor Fiber</v>
      </c>
      <c r="D22" s="20">
        <f>_xlfn.IFNA(IF(VLOOKUP(Table4[Item Number]&amp;"", ItemMaster[#All], 4, FALSE)=0, "", VLOOKUP(Table4[Item Number]&amp;"", ItemMaster[#All], 4, FALSE)), "")</f>
        <v>2</v>
      </c>
      <c r="E22" s="20" t="str">
        <f>_xlfn.IFNA(IF(VLOOKUP(Table4[Item Number]&amp;"", ItemMaster[#All], 5, FALSE)=0, "", VLOOKUP(Table4[Item Number]&amp;"", ItemMaster[#All], 5, FALSE)), "")</f>
        <v xml:space="preserve"> 2 spools/box</v>
      </c>
      <c r="F22" s="49">
        <f>_xlfn.IFNA(HLOOKUP(C22,Contractor_Order_Form[#All],VLOOKUP($B$1,Contractor_Order_Form[#All], 86, FALSE)+1,FALSE), "")</f>
        <v>20</v>
      </c>
      <c r="G22" s="49">
        <f>IFERROR(Table4[[#This Row],[Seg. Amt]]*Table4[[#This Row],[Total Boxes or Bags]], "")</f>
        <v>40</v>
      </c>
      <c r="H22" s="35"/>
      <c r="I22" s="37"/>
      <c r="J22" s="36"/>
      <c r="K22" s="36"/>
    </row>
    <row r="23" spans="1:11" ht="17" thickBot="1" x14ac:dyDescent="0.25">
      <c r="A23" s="12" t="str">
        <f>_xlfn.IFNA(VLOOKUP(Table4[[#This Row],[Item Number]]&amp;"", ItemMaster[#All], 7, FALSE), "")</f>
        <v>W5H1B</v>
      </c>
      <c r="B23" s="49">
        <v>104529</v>
      </c>
      <c r="C23" s="50" t="str">
        <f>_xlfn.IFNA(VLOOKUP(Table4[Item Number]&amp;"", ItemMaster[#All], 3, FALSE), "")</f>
        <v>18" Yellow Fiber Pigtail</v>
      </c>
      <c r="D23" s="20">
        <f>_xlfn.IFNA(IF(VLOOKUP(Table4[Item Number]&amp;"", ItemMaster[#All], 4, FALSE)=0, "", VLOOKUP(Table4[Item Number]&amp;"", ItemMaster[#All], 4, FALSE)), "")</f>
        <v>400</v>
      </c>
      <c r="E23" s="20" t="str">
        <f>_xlfn.IFNA(IF(VLOOKUP(Table4[Item Number]&amp;"", ItemMaster[#All], 5, FALSE)=0, "", VLOOKUP(Table4[Item Number]&amp;"", ItemMaster[#All], 5, FALSE)), "")</f>
        <v>box</v>
      </c>
      <c r="F23" s="49">
        <f>_xlfn.IFNA(HLOOKUP(C23,Contractor_Order_Form[#All],VLOOKUP($B$1,Contractor_Order_Form[#All], 86, FALSE)+1,FALSE), "")</f>
        <v>0</v>
      </c>
      <c r="G23" s="49">
        <f>IFERROR(Table4[[#This Row],[Seg. Amt]]*Table4[[#This Row],[Total Boxes or Bags]], "")</f>
        <v>0</v>
      </c>
      <c r="H23" s="35"/>
      <c r="I23" s="37"/>
      <c r="J23" s="36"/>
      <c r="K23" s="36"/>
    </row>
    <row r="24" spans="1:11" ht="17" thickBot="1" x14ac:dyDescent="0.25">
      <c r="A24" s="12" t="str">
        <f>_xlfn.IFNA(VLOOKUP(Table4[[#This Row],[Item Number]]&amp;"", ItemMaster[#All], 7, FALSE), "")</f>
        <v>W2D2A</v>
      </c>
      <c r="B24" s="49">
        <v>103530</v>
      </c>
      <c r="C24" s="50" t="str">
        <f>_xlfn.IFNA(VLOOKUP(Table4[Item Number]&amp;"", ItemMaster[#All], 3, FALSE), "")</f>
        <v>Alcohol Wipes</v>
      </c>
      <c r="D24" s="20">
        <f>_xlfn.IFNA(IF(VLOOKUP(Table4[Item Number]&amp;"", ItemMaster[#All], 4, FALSE)=0, "", VLOOKUP(Table4[Item Number]&amp;"", ItemMaster[#All], 4, FALSE)), "")</f>
        <v>50</v>
      </c>
      <c r="E24" s="20" t="str">
        <f>_xlfn.IFNA(IF(VLOOKUP(Table4[Item Number]&amp;"", ItemMaster[#All], 5, FALSE)=0, "", VLOOKUP(Table4[Item Number]&amp;"", ItemMaster[#All], 5, FALSE)), "")</f>
        <v>box</v>
      </c>
      <c r="F24" s="49">
        <f>_xlfn.IFNA(HLOOKUP(C24,Contractor_Order_Form[#All],VLOOKUP($B$1,Contractor_Order_Form[#All], 86, FALSE)+1,FALSE), "")</f>
        <v>0</v>
      </c>
      <c r="G24" s="49">
        <f>IFERROR(Table4[[#This Row],[Seg. Amt]]*Table4[[#This Row],[Total Boxes or Bags]], "")</f>
        <v>0</v>
      </c>
      <c r="H24" s="35"/>
      <c r="I24" s="37"/>
      <c r="J24" s="36"/>
      <c r="K24" s="36"/>
    </row>
    <row r="25" spans="1:11" ht="17" thickBot="1" x14ac:dyDescent="0.25">
      <c r="A25" s="12" t="str">
        <f>_xlfn.IFNA(VLOOKUP(Table4[[#This Row],[Item Number]]&amp;"", ItemMaster[#All], 7, FALSE), "")</f>
        <v>W7B2A</v>
      </c>
      <c r="B25" s="49">
        <v>102068</v>
      </c>
      <c r="C25" s="50" t="str">
        <f>_xlfn.IFNA(VLOOKUP(Table4[Item Number]&amp;"", ItemMaster[#All], 3, FALSE), "")</f>
        <v>FIber Optic Swabs</v>
      </c>
      <c r="D25" s="20">
        <f>_xlfn.IFNA(IF(VLOOKUP(Table4[Item Number]&amp;"", ItemMaster[#All], 4, FALSE)=0, "", VLOOKUP(Table4[Item Number]&amp;"", ItemMaster[#All], 4, FALSE)), "")</f>
        <v>50</v>
      </c>
      <c r="E25" s="20" t="str">
        <f>_xlfn.IFNA(IF(VLOOKUP(Table4[Item Number]&amp;"", ItemMaster[#All], 5, FALSE)=0, "", VLOOKUP(Table4[Item Number]&amp;"", ItemMaster[#All], 5, FALSE)), "")</f>
        <v>box</v>
      </c>
      <c r="F25" s="49">
        <f>_xlfn.IFNA(HLOOKUP(C25,Contractor_Order_Form[#All],VLOOKUP($B$1,Contractor_Order_Form[#All], 86, FALSE)+1,FALSE), "")</f>
        <v>0</v>
      </c>
      <c r="G25" s="49">
        <f>IFERROR(Table4[[#This Row],[Seg. Amt]]*Table4[[#This Row],[Total Boxes or Bags]], "")</f>
        <v>0</v>
      </c>
      <c r="H25" s="35"/>
      <c r="I25" s="37"/>
      <c r="J25" s="36"/>
      <c r="K25" s="36"/>
    </row>
    <row r="26" spans="1:11" ht="17" thickBot="1" x14ac:dyDescent="0.25">
      <c r="A26" s="12" t="str">
        <f>_xlfn.IFNA(VLOOKUP(Table4[[#This Row],[Item Number]]&amp;"", ItemMaster[#All], 7, FALSE), "")</f>
        <v>W7B1D</v>
      </c>
      <c r="B26" s="49">
        <v>102076</v>
      </c>
      <c r="C26" s="50" t="str">
        <f>_xlfn.IFNA(VLOOKUP(Table4[Item Number]&amp;"", ItemMaster[#All], 3, FALSE), "")</f>
        <v>Heatshrinks - 60MM</v>
      </c>
      <c r="D26" s="20">
        <f>_xlfn.IFNA(IF(VLOOKUP(Table4[Item Number]&amp;"", ItemMaster[#All], 4, FALSE)=0, "", VLOOKUP(Table4[Item Number]&amp;"", ItemMaster[#All], 4, FALSE)), "")</f>
        <v>100</v>
      </c>
      <c r="E26" s="20" t="str">
        <f>_xlfn.IFNA(IF(VLOOKUP(Table4[Item Number]&amp;"", ItemMaster[#All], 5, FALSE)=0, "", VLOOKUP(Table4[Item Number]&amp;"", ItemMaster[#All], 5, FALSE)), "")</f>
        <v>bag</v>
      </c>
      <c r="F26" s="49" t="str">
        <f>_xlfn.IFNA(HLOOKUP(C26,Contractor_Order_Form[#All],VLOOKUP($B$1,Contractor_Order_Form[#All], 86, FALSE)+1,FALSE), "")</f>
        <v/>
      </c>
      <c r="G26" s="49" t="str">
        <f>IFERROR(Table4[[#This Row],[Seg. Amt]]*Table4[[#This Row],[Total Boxes or Bags]], "")</f>
        <v/>
      </c>
      <c r="H26" s="35"/>
      <c r="I26" s="37"/>
      <c r="J26" s="38"/>
      <c r="K26" s="38"/>
    </row>
    <row r="27" spans="1:11" ht="17" thickBot="1" x14ac:dyDescent="0.25">
      <c r="A27" s="12" t="str">
        <f>_xlfn.IFNA(VLOOKUP(Table4[[#This Row],[Item Number]]&amp;"", ItemMaster[#All], 7, FALSE), "")</f>
        <v>W4H1A</v>
      </c>
      <c r="B27" s="49">
        <v>100084</v>
      </c>
      <c r="C27" s="50" t="str">
        <f>_xlfn.IFNA(VLOOKUP(Table4[Item Number]&amp;"", ItemMaster[#All], 3, FALSE), "")</f>
        <v>Outdoor Splice Box</v>
      </c>
      <c r="D27" s="20">
        <f>_xlfn.IFNA(IF(VLOOKUP(Table4[Item Number]&amp;"", ItemMaster[#All], 4, FALSE)=0, "", VLOOKUP(Table4[Item Number]&amp;"", ItemMaster[#All], 4, FALSE)), "")</f>
        <v>40</v>
      </c>
      <c r="E27" s="20" t="str">
        <f>_xlfn.IFNA(IF(VLOOKUP(Table4[Item Number]&amp;"", ItemMaster[#All], 5, FALSE)=0, "", VLOOKUP(Table4[Item Number]&amp;"", ItemMaster[#All], 5, FALSE)), "")</f>
        <v>box</v>
      </c>
      <c r="F27" s="49">
        <f>_xlfn.IFNA(HLOOKUP(C27,Contractor_Order_Form[#All],VLOOKUP($B$1,Contractor_Order_Form[#All], 86, FALSE)+1,FALSE), "")</f>
        <v>0</v>
      </c>
      <c r="G27" s="46">
        <f>IFERROR(Table4[[#This Row],[Seg. Amt]]*Table4[[#This Row],[Total Boxes or Bags]], "")</f>
        <v>0</v>
      </c>
      <c r="H27" s="35"/>
      <c r="I27" s="37"/>
      <c r="J27" s="19"/>
      <c r="K27" s="19"/>
    </row>
    <row r="28" spans="1:11" ht="17" thickBot="1" x14ac:dyDescent="0.25">
      <c r="A28" s="12" t="str">
        <f>_xlfn.IFNA(VLOOKUP(Table4[[#This Row],[Item Number]]&amp;"", ItemMaster[#All], 7, FALSE), "")</f>
        <v>W5G1A</v>
      </c>
      <c r="B28" s="49">
        <v>102093</v>
      </c>
      <c r="C28" s="50" t="str">
        <f>_xlfn.IFNA(VLOOKUP(Table4[Item Number]&amp;"", ItemMaster[#All], 3, FALSE), "")</f>
        <v>Yellow Fiber Jumper</v>
      </c>
      <c r="D28" s="20">
        <f>_xlfn.IFNA(IF(VLOOKUP(Table4[Item Number]&amp;"", ItemMaster[#All], 4, FALSE)=0, "", VLOOKUP(Table4[Item Number]&amp;"", ItemMaster[#All], 4, FALSE)), "")</f>
        <v>100</v>
      </c>
      <c r="E28" s="20" t="str">
        <f>_xlfn.IFNA(IF(VLOOKUP(Table4[Item Number]&amp;"", ItemMaster[#All], 5, FALSE)=0, "", VLOOKUP(Table4[Item Number]&amp;"", ItemMaster[#All], 5, FALSE)), "")</f>
        <v>box</v>
      </c>
      <c r="F28" s="49">
        <f>_xlfn.IFNA(HLOOKUP(C28,Contractor_Order_Form[#All],VLOOKUP($B$1,Contractor_Order_Form[#All], 86, FALSE)+1,FALSE), "")</f>
        <v>0</v>
      </c>
      <c r="G28" s="46">
        <f>IFERROR(Table4[[#This Row],[Seg. Amt]]*Table4[[#This Row],[Total Boxes or Bags]], "")</f>
        <v>0</v>
      </c>
      <c r="H28" s="35"/>
      <c r="I28" s="37"/>
      <c r="J28" s="36"/>
      <c r="K28" s="36"/>
    </row>
    <row r="29" spans="1:11" ht="17" thickBot="1" x14ac:dyDescent="0.25">
      <c r="A29" s="12" t="str">
        <f>_xlfn.IFNA(VLOOKUP(Table4[[#This Row],[Item Number]]&amp;"", ItemMaster[#All], 7, FALSE), "")</f>
        <v>B2</v>
      </c>
      <c r="B29" s="49">
        <v>106544</v>
      </c>
      <c r="C29" s="50" t="str">
        <f>_xlfn.IFNA(VLOOKUP(Table4[Item Number]&amp;"", ItemMaster[#All], 3, FALSE), "")</f>
        <v>2' Cat6 Jumper</v>
      </c>
      <c r="D29" s="20">
        <f>_xlfn.IFNA(IF(VLOOKUP(Table4[Item Number]&amp;"", ItemMaster[#All], 4, FALSE)=0, "", VLOOKUP(Table4[Item Number]&amp;"", ItemMaster[#All], 4, FALSE)), "")</f>
        <v>200</v>
      </c>
      <c r="E29" s="20" t="str">
        <f>_xlfn.IFNA(IF(VLOOKUP(Table4[Item Number]&amp;"", ItemMaster[#All], 5, FALSE)=0, "", VLOOKUP(Table4[Item Number]&amp;"", ItemMaster[#All], 5, FALSE)), "")</f>
        <v>box</v>
      </c>
      <c r="F29" s="49">
        <f>_xlfn.IFNA(HLOOKUP(C29,Contractor_Order_Form[#All],VLOOKUP($B$1,Contractor_Order_Form[#All], 86, FALSE)+1,FALSE), "")</f>
        <v>0</v>
      </c>
      <c r="G29" s="46">
        <f>IFERROR(Table4[[#This Row],[Seg. Amt]]*Table4[[#This Row],[Total Boxes or Bags]], "")</f>
        <v>0</v>
      </c>
      <c r="H29" s="35"/>
      <c r="I29" s="37"/>
      <c r="J29" s="36"/>
      <c r="K29" s="36"/>
    </row>
    <row r="30" spans="1:11" ht="17" thickBot="1" x14ac:dyDescent="0.25">
      <c r="A30" s="12" t="str">
        <f>_xlfn.IFNA(VLOOKUP(Table4[[#This Row],[Item Number]]&amp;"", ItemMaster[#All], 7, FALSE), "")</f>
        <v>B2</v>
      </c>
      <c r="B30" s="49">
        <v>106543</v>
      </c>
      <c r="C30" s="50" t="str">
        <f>_xlfn.IFNA(VLOOKUP(Table4[Item Number]&amp;"", ItemMaster[#All], 3, FALSE), "")</f>
        <v>7' Cat6 Jumper</v>
      </c>
      <c r="D30" s="20">
        <f>_xlfn.IFNA(IF(VLOOKUP(Table4[Item Number]&amp;"", ItemMaster[#All], 4, FALSE)=0, "", VLOOKUP(Table4[Item Number]&amp;"", ItemMaster[#All], 4, FALSE)), "")</f>
        <v>200</v>
      </c>
      <c r="E30" s="20" t="str">
        <f>_xlfn.IFNA(IF(VLOOKUP(Table4[Item Number]&amp;"", ItemMaster[#All], 5, FALSE)=0, "", VLOOKUP(Table4[Item Number]&amp;"", ItemMaster[#All], 5, FALSE)), "")</f>
        <v>box</v>
      </c>
      <c r="F30" s="49">
        <f>_xlfn.IFNA(HLOOKUP(C30,Contractor_Order_Form[#All],VLOOKUP($B$1,Contractor_Order_Form[#All], 86, FALSE)+1,FALSE), "")</f>
        <v>0</v>
      </c>
      <c r="G30" s="46">
        <f>IFERROR(Table4[[#This Row],[Seg. Amt]]*Table4[[#This Row],[Total Boxes or Bags]], "")</f>
        <v>0</v>
      </c>
      <c r="H30" s="35"/>
      <c r="I30" s="37"/>
      <c r="J30" s="36"/>
      <c r="K30" s="36"/>
    </row>
    <row r="31" spans="1:11" ht="17" thickBot="1" x14ac:dyDescent="0.25">
      <c r="A31" s="12" t="str">
        <f>_xlfn.IFNA(VLOOKUP(Table4[[#This Row],[Item Number]]&amp;"", ItemMaster[#All], 7, FALSE), "")</f>
        <v>W3J1A</v>
      </c>
      <c r="B31" s="49">
        <v>100085</v>
      </c>
      <c r="C31" s="50" t="str">
        <f>_xlfn.IFNA(VLOOKUP(Table4[Item Number]&amp;"", ItemMaster[#All], 3, FALSE), "")</f>
        <v>Fiber Wall Plate</v>
      </c>
      <c r="D31" s="20">
        <f>_xlfn.IFNA(IF(VLOOKUP(Table4[Item Number]&amp;"", ItemMaster[#All], 4, FALSE)=0, "", VLOOKUP(Table4[Item Number]&amp;"", ItemMaster[#All], 4, FALSE)), "")</f>
        <v>150</v>
      </c>
      <c r="E31" s="20" t="str">
        <f>_xlfn.IFNA(IF(VLOOKUP(Table4[Item Number]&amp;"", ItemMaster[#All], 5, FALSE)=0, "", VLOOKUP(Table4[Item Number]&amp;"", ItemMaster[#All], 5, FALSE)), "")</f>
        <v>box</v>
      </c>
      <c r="F31" s="49">
        <f>_xlfn.IFNA(HLOOKUP(C31,Contractor_Order_Form[#All],VLOOKUP($B$1,Contractor_Order_Form[#All], 86, FALSE)+1,FALSE), "")</f>
        <v>0</v>
      </c>
      <c r="G31" s="46">
        <f>IFERROR(Table4[[#This Row],[Seg. Amt]]*Table4[[#This Row],[Total Boxes or Bags]], "")</f>
        <v>0</v>
      </c>
      <c r="H31" s="35"/>
      <c r="I31" s="37"/>
      <c r="J31" s="36"/>
      <c r="K31" s="36"/>
    </row>
    <row r="32" spans="1:11" ht="17" thickBot="1" x14ac:dyDescent="0.25">
      <c r="A32" s="12" t="str">
        <f>_xlfn.IFNA(VLOOKUP(Table4[[#This Row],[Item Number]]&amp;"", ItemMaster[#All], 7, FALSE), "")</f>
        <v>B2</v>
      </c>
      <c r="B32" s="49">
        <v>102044</v>
      </c>
      <c r="C32" s="50" t="str">
        <f>_xlfn.IFNA(VLOOKUP(Table4[Item Number]&amp;"", ItemMaster[#All], 3, FALSE), "")</f>
        <v>HDMI Cable</v>
      </c>
      <c r="D32" s="20">
        <f>_xlfn.IFNA(IF(VLOOKUP(Table4[Item Number]&amp;"", ItemMaster[#All], 4, FALSE)=0, "", VLOOKUP(Table4[Item Number]&amp;"", ItemMaster[#All], 4, FALSE)), "")</f>
        <v>200</v>
      </c>
      <c r="E32" s="20" t="str">
        <f>_xlfn.IFNA(IF(VLOOKUP(Table4[Item Number]&amp;"", ItemMaster[#All], 5, FALSE)=0, "", VLOOKUP(Table4[Item Number]&amp;"", ItemMaster[#All], 5, FALSE)), "")</f>
        <v>box</v>
      </c>
      <c r="F32" s="49">
        <f>_xlfn.IFNA(HLOOKUP(C32,Contractor_Order_Form[#All],VLOOKUP($B$1,Contractor_Order_Form[#All], 86, FALSE)+1,FALSE), "")</f>
        <v>0</v>
      </c>
      <c r="G32" s="46">
        <f>IFERROR(Table4[[#This Row],[Seg. Amt]]*Table4[[#This Row],[Total Boxes or Bags]], "")</f>
        <v>0</v>
      </c>
      <c r="H32" s="35"/>
      <c r="I32" s="37"/>
      <c r="J32" s="36"/>
      <c r="K32" s="36"/>
    </row>
    <row r="33" spans="1:11" ht="17" thickBot="1" x14ac:dyDescent="0.25">
      <c r="A33" s="12" t="str">
        <f>_xlfn.IFNA(VLOOKUP(Table4[[#This Row],[Item Number]]&amp;"", ItemMaster[#All], 7, FALSE), "")</f>
        <v>W2F2A</v>
      </c>
      <c r="B33" s="49">
        <v>102033</v>
      </c>
      <c r="C33" s="50" t="str">
        <f>_xlfn.IFNA(VLOOKUP(Table4[Item Number]&amp;"", ItemMaster[#All], 3, FALSE), "")</f>
        <v>Tape</v>
      </c>
      <c r="D33" s="20">
        <f>_xlfn.IFNA(IF(VLOOKUP(Table4[Item Number]&amp;"", ItemMaster[#All], 4, FALSE)=0, "", VLOOKUP(Table4[Item Number]&amp;"", ItemMaster[#All], 4, FALSE)), "")</f>
        <v>10</v>
      </c>
      <c r="E33" s="20" t="str">
        <f>_xlfn.IFNA(IF(VLOOKUP(Table4[Item Number]&amp;"", ItemMaster[#All], 5, FALSE)=0, "", VLOOKUP(Table4[Item Number]&amp;"", ItemMaster[#All], 5, FALSE)), "")</f>
        <v>bag</v>
      </c>
      <c r="F33" s="49">
        <f>_xlfn.IFNA(HLOOKUP(C33,Contractor_Order_Form[#All],VLOOKUP($B$1,Contractor_Order_Form[#All], 86, FALSE)+1,FALSE), "")</f>
        <v>0</v>
      </c>
      <c r="G33" s="46">
        <f>IFERROR(Table4[[#This Row],[Seg. Amt]]*Table4[[#This Row],[Total Boxes or Bags]], "")</f>
        <v>0</v>
      </c>
      <c r="H33" s="35"/>
      <c r="I33" s="37"/>
      <c r="J33" s="36"/>
      <c r="K33" s="36"/>
    </row>
    <row r="34" spans="1:11" ht="17" thickBot="1" x14ac:dyDescent="0.25">
      <c r="A34" s="12" t="str">
        <f>_xlfn.IFNA(VLOOKUP(Table4[[#This Row],[Item Number]]&amp;"", ItemMaster[#All], 7, FALSE), "")</f>
        <v>W7C1D</v>
      </c>
      <c r="B34" s="49">
        <v>102102</v>
      </c>
      <c r="C34" s="50" t="str">
        <f>_xlfn.IFNA(VLOOKUP(Table4[Item Number]&amp;"", ItemMaster[#All], 3, FALSE), "")</f>
        <v>4" Cable Ties</v>
      </c>
      <c r="D34" s="20">
        <f>_xlfn.IFNA(IF(VLOOKUP(Table4[Item Number]&amp;"", ItemMaster[#All], 4, FALSE)=0, "", VLOOKUP(Table4[Item Number]&amp;"", ItemMaster[#All], 4, FALSE)), "")</f>
        <v>100</v>
      </c>
      <c r="E34" s="20" t="str">
        <f>_xlfn.IFNA(IF(VLOOKUP(Table4[Item Number]&amp;"", ItemMaster[#All], 5, FALSE)=0, "", VLOOKUP(Table4[Item Number]&amp;"", ItemMaster[#All], 5, FALSE)), "")</f>
        <v>bag</v>
      </c>
      <c r="F34" s="49" t="str">
        <f>_xlfn.IFNA(HLOOKUP(C34,Contractor_Order_Form[#All],VLOOKUP($B$1,Contractor_Order_Form[#All], 86, FALSE)+1,FALSE), "")</f>
        <v/>
      </c>
      <c r="G34" s="46" t="str">
        <f>IFERROR(Table4[[#This Row],[Seg. Amt]]*Table4[[#This Row],[Total Boxes or Bags]], "")</f>
        <v/>
      </c>
      <c r="H34" s="35"/>
      <c r="I34" s="37"/>
      <c r="J34" s="36"/>
      <c r="K34" s="36"/>
    </row>
    <row r="35" spans="1:11" ht="18.5" customHeight="1" thickBot="1" x14ac:dyDescent="0.25">
      <c r="A35" s="12" t="str">
        <f>_xlfn.IFNA(VLOOKUP(Table4[[#This Row],[Item Number]]&amp;"", ItemMaster[#All], 7, FALSE), "")</f>
        <v>W7C1C</v>
      </c>
      <c r="B35" s="49">
        <v>102049</v>
      </c>
      <c r="C35" s="50" t="str">
        <f>_xlfn.IFNA(VLOOKUP(Table4[Item Number]&amp;"", ItemMaster[#All], 3, FALSE), "")</f>
        <v>7" Zip Ties</v>
      </c>
      <c r="D35" s="20">
        <f>_xlfn.IFNA(IF(VLOOKUP(Table4[Item Number]&amp;"", ItemMaster[#All], 4, FALSE)=0, "", VLOOKUP(Table4[Item Number]&amp;"", ItemMaster[#All], 4, FALSE)), "")</f>
        <v>100</v>
      </c>
      <c r="E35" s="20" t="str">
        <f>_xlfn.IFNA(IF(VLOOKUP(Table4[Item Number]&amp;"", ItemMaster[#All], 5, FALSE)=0, "", VLOOKUP(Table4[Item Number]&amp;"", ItemMaster[#All], 5, FALSE)), "")</f>
        <v>bag</v>
      </c>
      <c r="F35" s="49">
        <f>_xlfn.IFNA(HLOOKUP(C35,Contractor_Order_Form[#All],VLOOKUP($B$1,Contractor_Order_Form[#All], 86, FALSE)+1,FALSE), "")</f>
        <v>0</v>
      </c>
      <c r="G35" s="46">
        <f>IFERROR(Table4[[#This Row],[Seg. Amt]]*Table4[[#This Row],[Total Boxes or Bags]], "")</f>
        <v>0</v>
      </c>
      <c r="H35" s="35"/>
      <c r="I35" s="37"/>
      <c r="J35" s="36"/>
      <c r="K35" s="36"/>
    </row>
    <row r="36" spans="1:11" ht="18.5" customHeight="1" thickBot="1" x14ac:dyDescent="0.25">
      <c r="A36" s="12" t="str">
        <f>_xlfn.IFNA(VLOOKUP(Table4[[#This Row],[Item Number]]&amp;"", ItemMaster[#All], 7, FALSE), "")</f>
        <v>MDU</v>
      </c>
      <c r="B36" s="49">
        <v>102071</v>
      </c>
      <c r="C36" s="50" t="str">
        <f>_xlfn.IFNA(VLOOKUP(Table4[Item Number]&amp;"", ItemMaster[#All], 3, FALSE), "")</f>
        <v>Conduit</v>
      </c>
      <c r="D36" s="20">
        <f>_xlfn.IFNA(IF(VLOOKUP(Table4[Item Number]&amp;"", ItemMaster[#All], 4, FALSE)=0, "", VLOOKUP(Table4[Item Number]&amp;"", ItemMaster[#All], 4, FALSE)), "")</f>
        <v>60</v>
      </c>
      <c r="E36" s="20" t="str">
        <f>_xlfn.IFNA(IF(VLOOKUP(Table4[Item Number]&amp;"", ItemMaster[#All], 5, FALSE)=0, "", VLOOKUP(Table4[Item Number]&amp;"", ItemMaster[#All], 5, FALSE)), "")</f>
        <v>box</v>
      </c>
      <c r="F36" s="49">
        <f>_xlfn.IFNA(HLOOKUP(C36,Contractor_Order_Form[#All],VLOOKUP($B$1,Contractor_Order_Form[#All], 86, FALSE)+1,FALSE), "")</f>
        <v>0</v>
      </c>
      <c r="G36" s="46">
        <f>IFERROR(Table4[[#This Row],[Seg. Amt]]*Table4[[#This Row],[Total Boxes or Bags]], "")</f>
        <v>0</v>
      </c>
      <c r="H36" s="35"/>
      <c r="I36" s="37"/>
      <c r="J36" s="36"/>
      <c r="K36" s="36"/>
    </row>
    <row r="37" spans="1:11" ht="18.5" customHeight="1" thickBot="1" x14ac:dyDescent="0.25">
      <c r="A37" s="12" t="str">
        <f>_xlfn.IFNA(VLOOKUP(Table4[[#This Row],[Item Number]]&amp;"", ItemMaster[#All], 7, FALSE), "")</f>
        <v>W7F3C</v>
      </c>
      <c r="B37" s="49">
        <v>100974</v>
      </c>
      <c r="C37" s="50" t="str">
        <f>_xlfn.IFNA(VLOOKUP(Table4[Item Number]&amp;"", ItemMaster[#All], 3, FALSE), "")</f>
        <v>Taplocks</v>
      </c>
      <c r="D37" s="20">
        <f>_xlfn.IFNA(IF(VLOOKUP(Table4[Item Number]&amp;"", ItemMaster[#All], 4, FALSE)=0, "", VLOOKUP(Table4[Item Number]&amp;"", ItemMaster[#All], 4, FALSE)), "")</f>
        <v>100</v>
      </c>
      <c r="E37" s="20" t="str">
        <f>_xlfn.IFNA(IF(VLOOKUP(Table4[Item Number]&amp;"", ItemMaster[#All], 5, FALSE)=0, "", VLOOKUP(Table4[Item Number]&amp;"", ItemMaster[#All], 5, FALSE)), "")</f>
        <v>bag</v>
      </c>
      <c r="F37" s="49">
        <f>_xlfn.IFNA(HLOOKUP(C37,Contractor_Order_Form[#All],VLOOKUP($B$1,Contractor_Order_Form[#All], 86, FALSE)+1,FALSE), "")</f>
        <v>0</v>
      </c>
      <c r="G37" s="46">
        <f>IFERROR(Table4[[#This Row],[Seg. Amt]]*Table4[[#This Row],[Total Boxes or Bags]], "")</f>
        <v>0</v>
      </c>
      <c r="H37" s="35"/>
      <c r="I37" s="37"/>
      <c r="J37" s="36"/>
      <c r="K37" s="36"/>
    </row>
    <row r="38" spans="1:11" ht="18.5" customHeight="1" thickBot="1" x14ac:dyDescent="0.25">
      <c r="A38" s="12" t="str">
        <f>_xlfn.IFNA(VLOOKUP(Table4[[#This Row],[Item Number]]&amp;"", ItemMaster[#All], 7, FALSE), "")</f>
        <v>W2A2B</v>
      </c>
      <c r="B38" s="49">
        <v>102040</v>
      </c>
      <c r="C38" s="50" t="str">
        <f>_xlfn.IFNA(VLOOKUP(Table4[Item Number]&amp;"", ItemMaster[#All], 3, FALSE), "")</f>
        <v>Squeeky Kleen Wipes</v>
      </c>
      <c r="D38" s="20">
        <f>_xlfn.IFNA(IF(VLOOKUP(Table4[Item Number]&amp;"", ItemMaster[#All], 4, FALSE)=0, "", VLOOKUP(Table4[Item Number]&amp;"", ItemMaster[#All], 4, FALSE)), "")</f>
        <v>144</v>
      </c>
      <c r="E38" s="20" t="str">
        <f>_xlfn.IFNA(IF(VLOOKUP(Table4[Item Number]&amp;"", ItemMaster[#All], 5, FALSE)=0, "", VLOOKUP(Table4[Item Number]&amp;"", ItemMaster[#All], 5, FALSE)), "")</f>
        <v>box</v>
      </c>
      <c r="F38" s="49">
        <f>_xlfn.IFNA(HLOOKUP(C38,Contractor_Order_Form[#All],VLOOKUP($B$1,Contractor_Order_Form[#All], 86, FALSE)+1,FALSE), "")</f>
        <v>0</v>
      </c>
      <c r="G38" s="46">
        <f>IFERROR(Table4[[#This Row],[Seg. Amt]]*Table4[[#This Row],[Total Boxes or Bags]], "")</f>
        <v>0</v>
      </c>
      <c r="H38" s="35"/>
      <c r="I38" s="37"/>
      <c r="J38" s="36"/>
      <c r="K38" s="36"/>
    </row>
    <row r="39" spans="1:11" ht="17" thickBot="1" x14ac:dyDescent="0.25">
      <c r="A39" s="12" t="str">
        <f>_xlfn.IFNA(VLOOKUP(Table4[[#This Row],[Item Number]]&amp;"", ItemMaster[#All], 7, FALSE), "")</f>
        <v>W6E2A</v>
      </c>
      <c r="B39" s="49">
        <v>109635</v>
      </c>
      <c r="C39" s="50" t="str">
        <f>_xlfn.IFNA(VLOOKUP(Table4[Item Number]&amp;"", ItemMaster[#All], 3, FALSE), "")</f>
        <v>Caution Tape</v>
      </c>
      <c r="D39" s="20">
        <f>_xlfn.IFNA(IF(VLOOKUP(Table4[Item Number]&amp;"", ItemMaster[#All], 4, FALSE)=0, "", VLOOKUP(Table4[Item Number]&amp;"", ItemMaster[#All], 4, FALSE)), "")</f>
        <v>5</v>
      </c>
      <c r="E39" s="20" t="str">
        <f>_xlfn.IFNA(IF(VLOOKUP(Table4[Item Number]&amp;"", ItemMaster[#All], 5, FALSE)=0, "", VLOOKUP(Table4[Item Number]&amp;"", ItemMaster[#All], 5, FALSE)), "")</f>
        <v>sleve</v>
      </c>
      <c r="F39" s="49">
        <f>_xlfn.IFNA(HLOOKUP(C39,Contractor_Order_Form[#All],VLOOKUP($B$1,Contractor_Order_Form[#All], 86, FALSE)+1,FALSE), "")</f>
        <v>0</v>
      </c>
      <c r="G39" s="46">
        <f>IFERROR(Table4[[#This Row],[Seg. Amt]]*Table4[[#This Row],[Total Boxes or Bags]], "")</f>
        <v>0</v>
      </c>
      <c r="H39" s="35"/>
      <c r="I39" s="37"/>
      <c r="J39" s="36"/>
      <c r="K39" s="36"/>
    </row>
    <row r="40" spans="1:11" ht="16" x14ac:dyDescent="0.2">
      <c r="A40" s="40"/>
      <c r="B40" s="43"/>
      <c r="C40" s="44"/>
      <c r="D40" s="45"/>
      <c r="E40" s="45"/>
      <c r="F40" s="40"/>
      <c r="G40" s="46"/>
      <c r="H40" s="41"/>
      <c r="I40" s="42"/>
      <c r="J40" s="42"/>
      <c r="K40" s="42"/>
    </row>
    <row r="41" spans="1:11" ht="16" x14ac:dyDescent="0.2">
      <c r="A41" s="40"/>
      <c r="B41" s="43"/>
      <c r="C41" s="44"/>
      <c r="D41" s="45"/>
      <c r="E41" s="45"/>
      <c r="F41" s="40"/>
      <c r="G41" s="46"/>
      <c r="H41" s="41"/>
      <c r="I41" s="42"/>
      <c r="J41" s="42"/>
      <c r="K41" s="42"/>
    </row>
    <row r="42" spans="1:11" ht="17" thickBot="1" x14ac:dyDescent="0.25">
      <c r="A42" s="40"/>
      <c r="B42" s="43"/>
      <c r="C42" s="44"/>
      <c r="D42" s="45"/>
      <c r="E42" s="45"/>
      <c r="F42" s="40"/>
      <c r="G42" s="46"/>
      <c r="H42" s="41"/>
      <c r="I42" s="42"/>
      <c r="J42" s="42"/>
      <c r="K42" s="42"/>
    </row>
    <row r="43" spans="1:11" ht="17" thickBot="1" x14ac:dyDescent="0.25">
      <c r="A43" s="13" t="s">
        <v>398</v>
      </c>
      <c r="B43" s="14"/>
      <c r="C43" s="60" t="s">
        <v>503</v>
      </c>
      <c r="D43" s="61"/>
      <c r="E43" s="69" t="s">
        <v>403</v>
      </c>
      <c r="F43" s="70"/>
      <c r="G43" s="75"/>
      <c r="H43" s="75"/>
      <c r="I43" s="76"/>
    </row>
    <row r="44" spans="1:11" x14ac:dyDescent="0.2">
      <c r="A44" s="15" t="s">
        <v>399</v>
      </c>
      <c r="B44" s="16"/>
      <c r="C44" s="54"/>
      <c r="D44" s="55"/>
      <c r="E44" s="71" t="s">
        <v>1444</v>
      </c>
      <c r="F44" s="72"/>
      <c r="G44" s="77"/>
      <c r="H44" s="77"/>
      <c r="I44" s="78"/>
    </row>
    <row r="45" spans="1:11" x14ac:dyDescent="0.2">
      <c r="A45" s="15" t="s">
        <v>400</v>
      </c>
      <c r="B45" s="16"/>
      <c r="C45" s="56"/>
      <c r="D45" s="57"/>
      <c r="E45" s="71" t="s">
        <v>1445</v>
      </c>
      <c r="F45" s="72"/>
      <c r="G45" s="77"/>
      <c r="H45" s="77"/>
      <c r="I45" s="78"/>
    </row>
    <row r="46" spans="1:11" x14ac:dyDescent="0.2">
      <c r="A46" s="15" t="s">
        <v>401</v>
      </c>
      <c r="B46" s="16"/>
      <c r="C46" s="56"/>
      <c r="D46" s="57"/>
      <c r="E46" s="71" t="s">
        <v>1447</v>
      </c>
      <c r="F46" s="72"/>
      <c r="G46" s="77"/>
      <c r="H46" s="77"/>
      <c r="I46" s="78"/>
    </row>
    <row r="47" spans="1:11" ht="16" thickBot="1" x14ac:dyDescent="0.25">
      <c r="A47" s="17" t="s">
        <v>402</v>
      </c>
      <c r="B47" s="18"/>
      <c r="C47" s="58"/>
      <c r="D47" s="59"/>
      <c r="E47" s="73" t="s">
        <v>1446</v>
      </c>
      <c r="F47" s="74"/>
      <c r="G47" s="79"/>
      <c r="H47" s="79"/>
      <c r="I47" s="80"/>
    </row>
  </sheetData>
  <mergeCells count="15">
    <mergeCell ref="C44:D47"/>
    <mergeCell ref="C43:D43"/>
    <mergeCell ref="H7:K7"/>
    <mergeCell ref="C3:C5"/>
    <mergeCell ref="E1:K2"/>
    <mergeCell ref="E43:F43"/>
    <mergeCell ref="E44:F44"/>
    <mergeCell ref="E45:F45"/>
    <mergeCell ref="E46:F46"/>
    <mergeCell ref="E47:F47"/>
    <mergeCell ref="G43:I43"/>
    <mergeCell ref="G44:I44"/>
    <mergeCell ref="G45:I45"/>
    <mergeCell ref="G46:I46"/>
    <mergeCell ref="G47:I47"/>
  </mergeCells>
  <conditionalFormatting sqref="H9:H39">
    <cfRule type="cellIs" dxfId="118" priority="4" operator="notEqual">
      <formula>$B9</formula>
    </cfRule>
  </conditionalFormatting>
  <conditionalFormatting sqref="I9:I39">
    <cfRule type="cellIs" dxfId="117" priority="3" operator="notEqual">
      <formula>$F9</formula>
    </cfRule>
  </conditionalFormatting>
  <pageMargins left="0.25" right="0.25" top="0.75" bottom="0.75" header="0.3" footer="0.3"/>
  <pageSetup scale="58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159"/>
  <sheetViews>
    <sheetView workbookViewId="0">
      <selection activeCell="C3" sqref="A3:C6"/>
    </sheetView>
  </sheetViews>
  <sheetFormatPr baseColWidth="10" defaultColWidth="8.83203125" defaultRowHeight="15" x14ac:dyDescent="0.2"/>
  <cols>
    <col min="1" max="1" width="9.6640625" customWidth="1"/>
    <col min="2" max="2" width="125.6640625" bestFit="1" customWidth="1"/>
    <col min="3" max="3" width="19.83203125" bestFit="1" customWidth="1"/>
  </cols>
  <sheetData>
    <row r="1" spans="1:3" x14ac:dyDescent="0.2">
      <c r="A1" t="s">
        <v>389</v>
      </c>
      <c r="B1" t="s">
        <v>390</v>
      </c>
      <c r="C1" t="s">
        <v>391</v>
      </c>
    </row>
    <row r="2" spans="1:3" x14ac:dyDescent="0.2">
      <c r="A2">
        <v>100087</v>
      </c>
      <c r="B2" t="s">
        <v>273</v>
      </c>
      <c r="C2" t="s">
        <v>272</v>
      </c>
    </row>
    <row r="3" spans="1:3" x14ac:dyDescent="0.2">
      <c r="A3">
        <v>100726</v>
      </c>
      <c r="B3" t="s">
        <v>54</v>
      </c>
      <c r="C3" t="s">
        <v>276</v>
      </c>
    </row>
    <row r="4" spans="1:3" x14ac:dyDescent="0.2">
      <c r="A4">
        <v>100727</v>
      </c>
      <c r="B4" t="s">
        <v>56</v>
      </c>
      <c r="C4" t="s">
        <v>276</v>
      </c>
    </row>
    <row r="5" spans="1:3" x14ac:dyDescent="0.2">
      <c r="A5">
        <v>100778</v>
      </c>
      <c r="B5" t="s">
        <v>62</v>
      </c>
      <c r="C5" t="s">
        <v>276</v>
      </c>
    </row>
    <row r="6" spans="1:3" x14ac:dyDescent="0.2">
      <c r="A6">
        <v>101190</v>
      </c>
      <c r="B6" t="s">
        <v>84</v>
      </c>
      <c r="C6" t="s">
        <v>276</v>
      </c>
    </row>
    <row r="7" spans="1:3" x14ac:dyDescent="0.2">
      <c r="A7">
        <v>101294</v>
      </c>
      <c r="B7" t="s">
        <v>282</v>
      </c>
      <c r="C7" t="s">
        <v>283</v>
      </c>
    </row>
    <row r="8" spans="1:3" x14ac:dyDescent="0.2">
      <c r="A8">
        <v>101299</v>
      </c>
      <c r="B8" t="s">
        <v>284</v>
      </c>
      <c r="C8" t="s">
        <v>283</v>
      </c>
    </row>
    <row r="9" spans="1:3" x14ac:dyDescent="0.2">
      <c r="A9">
        <v>101301</v>
      </c>
      <c r="B9" t="s">
        <v>285</v>
      </c>
      <c r="C9" t="s">
        <v>283</v>
      </c>
    </row>
    <row r="10" spans="1:3" x14ac:dyDescent="0.2">
      <c r="A10">
        <v>101388</v>
      </c>
      <c r="B10" t="s">
        <v>286</v>
      </c>
      <c r="C10" t="s">
        <v>283</v>
      </c>
    </row>
    <row r="11" spans="1:3" x14ac:dyDescent="0.2">
      <c r="A11">
        <v>101399</v>
      </c>
      <c r="B11" t="s">
        <v>287</v>
      </c>
      <c r="C11" t="s">
        <v>283</v>
      </c>
    </row>
    <row r="12" spans="1:3" x14ac:dyDescent="0.2">
      <c r="A12">
        <v>101416</v>
      </c>
      <c r="B12" t="s">
        <v>288</v>
      </c>
      <c r="C12" t="s">
        <v>283</v>
      </c>
    </row>
    <row r="13" spans="1:3" x14ac:dyDescent="0.2">
      <c r="A13">
        <v>101633</v>
      </c>
      <c r="B13" t="s">
        <v>290</v>
      </c>
      <c r="C13" t="s">
        <v>475</v>
      </c>
    </row>
    <row r="14" spans="1:3" x14ac:dyDescent="0.2">
      <c r="A14">
        <v>101634</v>
      </c>
      <c r="B14" t="s">
        <v>291</v>
      </c>
      <c r="C14" t="s">
        <v>475</v>
      </c>
    </row>
    <row r="15" spans="1:3" x14ac:dyDescent="0.2">
      <c r="A15">
        <v>102037</v>
      </c>
      <c r="B15" t="s">
        <v>131</v>
      </c>
      <c r="C15" t="s">
        <v>276</v>
      </c>
    </row>
    <row r="16" spans="1:3" x14ac:dyDescent="0.2">
      <c r="A16">
        <v>102044</v>
      </c>
      <c r="B16" t="s">
        <v>139</v>
      </c>
      <c r="C16" t="s">
        <v>272</v>
      </c>
    </row>
    <row r="17" spans="1:3" x14ac:dyDescent="0.2">
      <c r="A17">
        <v>102071</v>
      </c>
      <c r="B17" t="s">
        <v>153</v>
      </c>
      <c r="C17" t="s">
        <v>283</v>
      </c>
    </row>
    <row r="18" spans="1:3" x14ac:dyDescent="0.2">
      <c r="A18">
        <v>102078</v>
      </c>
      <c r="B18" t="s">
        <v>156</v>
      </c>
      <c r="C18" t="s">
        <v>276</v>
      </c>
    </row>
    <row r="19" spans="1:3" x14ac:dyDescent="0.2">
      <c r="A19">
        <v>102086</v>
      </c>
      <c r="B19" t="s">
        <v>162</v>
      </c>
      <c r="C19" t="s">
        <v>276</v>
      </c>
    </row>
    <row r="20" spans="1:3" x14ac:dyDescent="0.2">
      <c r="A20">
        <v>102092</v>
      </c>
      <c r="B20" t="s">
        <v>168</v>
      </c>
      <c r="C20" t="s">
        <v>276</v>
      </c>
    </row>
    <row r="21" spans="1:3" x14ac:dyDescent="0.2">
      <c r="A21">
        <v>102109</v>
      </c>
      <c r="B21" t="s">
        <v>183</v>
      </c>
      <c r="C21" t="s">
        <v>272</v>
      </c>
    </row>
    <row r="22" spans="1:3" x14ac:dyDescent="0.2">
      <c r="A22">
        <v>102488</v>
      </c>
      <c r="B22" t="s">
        <v>327</v>
      </c>
      <c r="C22" t="s">
        <v>469</v>
      </c>
    </row>
    <row r="23" spans="1:3" x14ac:dyDescent="0.2">
      <c r="A23">
        <v>102556</v>
      </c>
      <c r="B23" t="s">
        <v>329</v>
      </c>
      <c r="C23" t="s">
        <v>469</v>
      </c>
    </row>
    <row r="24" spans="1:3" x14ac:dyDescent="0.2">
      <c r="A24">
        <v>102557</v>
      </c>
      <c r="B24" t="s">
        <v>330</v>
      </c>
      <c r="C24" t="s">
        <v>476</v>
      </c>
    </row>
    <row r="25" spans="1:3" x14ac:dyDescent="0.2">
      <c r="A25">
        <v>102598</v>
      </c>
      <c r="B25" t="s">
        <v>331</v>
      </c>
      <c r="C25" t="s">
        <v>283</v>
      </c>
    </row>
    <row r="26" spans="1:3" x14ac:dyDescent="0.2">
      <c r="A26">
        <v>102745</v>
      </c>
      <c r="B26" t="s">
        <v>199</v>
      </c>
      <c r="C26" t="s">
        <v>283</v>
      </c>
    </row>
    <row r="27" spans="1:3" x14ac:dyDescent="0.2">
      <c r="A27">
        <v>102838</v>
      </c>
      <c r="B27" t="s">
        <v>201</v>
      </c>
      <c r="C27" t="s">
        <v>272</v>
      </c>
    </row>
    <row r="28" spans="1:3" x14ac:dyDescent="0.2">
      <c r="A28">
        <v>102854</v>
      </c>
      <c r="B28" t="s">
        <v>211</v>
      </c>
      <c r="C28" t="s">
        <v>283</v>
      </c>
    </row>
    <row r="29" spans="1:3" x14ac:dyDescent="0.2">
      <c r="A29">
        <v>103339</v>
      </c>
      <c r="B29" t="s">
        <v>335</v>
      </c>
      <c r="C29" t="s">
        <v>469</v>
      </c>
    </row>
    <row r="30" spans="1:3" x14ac:dyDescent="0.2">
      <c r="A30">
        <v>103695</v>
      </c>
      <c r="B30" t="s">
        <v>338</v>
      </c>
      <c r="C30" t="s">
        <v>476</v>
      </c>
    </row>
    <row r="31" spans="1:3" x14ac:dyDescent="0.2">
      <c r="A31">
        <v>103897</v>
      </c>
      <c r="B31" t="s">
        <v>340</v>
      </c>
      <c r="C31" t="s">
        <v>469</v>
      </c>
    </row>
    <row r="32" spans="1:3" x14ac:dyDescent="0.2">
      <c r="A32">
        <v>104059</v>
      </c>
      <c r="B32" t="s">
        <v>213</v>
      </c>
      <c r="C32" t="s">
        <v>283</v>
      </c>
    </row>
    <row r="33" spans="1:3" x14ac:dyDescent="0.2">
      <c r="A33">
        <v>105409</v>
      </c>
      <c r="B33" t="s">
        <v>343</v>
      </c>
      <c r="C33" t="s">
        <v>344</v>
      </c>
    </row>
    <row r="34" spans="1:3" x14ac:dyDescent="0.2">
      <c r="A34">
        <v>105410</v>
      </c>
      <c r="B34" t="s">
        <v>345</v>
      </c>
      <c r="C34" t="s">
        <v>344</v>
      </c>
    </row>
    <row r="35" spans="1:3" x14ac:dyDescent="0.2">
      <c r="A35">
        <v>105411</v>
      </c>
      <c r="B35" t="s">
        <v>346</v>
      </c>
      <c r="C35" t="s">
        <v>344</v>
      </c>
    </row>
    <row r="36" spans="1:3" x14ac:dyDescent="0.2">
      <c r="A36">
        <v>105612</v>
      </c>
      <c r="B36" t="s">
        <v>348</v>
      </c>
      <c r="C36" t="s">
        <v>344</v>
      </c>
    </row>
    <row r="37" spans="1:3" x14ac:dyDescent="0.2">
      <c r="A37">
        <v>105704</v>
      </c>
      <c r="B37" t="s">
        <v>349</v>
      </c>
      <c r="C37" t="s">
        <v>344</v>
      </c>
    </row>
    <row r="38" spans="1:3" x14ac:dyDescent="0.2">
      <c r="A38">
        <v>105710</v>
      </c>
      <c r="B38" t="s">
        <v>350</v>
      </c>
      <c r="C38" t="s">
        <v>344</v>
      </c>
    </row>
    <row r="39" spans="1:3" x14ac:dyDescent="0.2">
      <c r="A39">
        <v>106331</v>
      </c>
      <c r="B39" t="s">
        <v>231</v>
      </c>
      <c r="C39" t="s">
        <v>445</v>
      </c>
    </row>
    <row r="40" spans="1:3" x14ac:dyDescent="0.2">
      <c r="A40">
        <v>106536</v>
      </c>
      <c r="B40" t="s">
        <v>235</v>
      </c>
      <c r="C40" t="s">
        <v>276</v>
      </c>
    </row>
    <row r="41" spans="1:3" x14ac:dyDescent="0.2">
      <c r="A41">
        <v>106543</v>
      </c>
      <c r="B41" t="s">
        <v>236</v>
      </c>
      <c r="C41" t="s">
        <v>272</v>
      </c>
    </row>
    <row r="42" spans="1:3" x14ac:dyDescent="0.2">
      <c r="A42">
        <v>106544</v>
      </c>
      <c r="B42" t="s">
        <v>238</v>
      </c>
      <c r="C42" t="s">
        <v>272</v>
      </c>
    </row>
    <row r="43" spans="1:3" x14ac:dyDescent="0.2">
      <c r="A43">
        <v>106675</v>
      </c>
      <c r="B43" t="s">
        <v>240</v>
      </c>
      <c r="C43" t="s">
        <v>276</v>
      </c>
    </row>
    <row r="44" spans="1:3" x14ac:dyDescent="0.2">
      <c r="A44">
        <v>106877</v>
      </c>
      <c r="B44" t="s">
        <v>363</v>
      </c>
      <c r="C44" t="s">
        <v>445</v>
      </c>
    </row>
    <row r="45" spans="1:3" x14ac:dyDescent="0.2">
      <c r="A45">
        <v>107041</v>
      </c>
      <c r="B45" t="s">
        <v>364</v>
      </c>
      <c r="C45" t="s">
        <v>283</v>
      </c>
    </row>
    <row r="46" spans="1:3" x14ac:dyDescent="0.2">
      <c r="A46">
        <v>107312</v>
      </c>
      <c r="B46" t="s">
        <v>365</v>
      </c>
      <c r="C46" t="s">
        <v>479</v>
      </c>
    </row>
    <row r="47" spans="1:3" x14ac:dyDescent="0.2">
      <c r="A47">
        <v>108470</v>
      </c>
      <c r="B47" t="s">
        <v>366</v>
      </c>
      <c r="C47" t="s">
        <v>283</v>
      </c>
    </row>
    <row r="48" spans="1:3" x14ac:dyDescent="0.2">
      <c r="A48">
        <v>109204</v>
      </c>
      <c r="B48" t="s">
        <v>369</v>
      </c>
      <c r="C48" t="s">
        <v>283</v>
      </c>
    </row>
    <row r="49" spans="1:3" x14ac:dyDescent="0.2">
      <c r="A49">
        <v>109205</v>
      </c>
      <c r="B49" t="s">
        <v>370</v>
      </c>
      <c r="C49" t="s">
        <v>283</v>
      </c>
    </row>
    <row r="50" spans="1:3" x14ac:dyDescent="0.2">
      <c r="A50">
        <v>109206</v>
      </c>
      <c r="B50" t="s">
        <v>371</v>
      </c>
      <c r="C50" t="s">
        <v>283</v>
      </c>
    </row>
    <row r="51" spans="1:3" x14ac:dyDescent="0.2">
      <c r="A51">
        <v>109207</v>
      </c>
      <c r="B51" t="s">
        <v>372</v>
      </c>
      <c r="C51" t="s">
        <v>283</v>
      </c>
    </row>
    <row r="52" spans="1:3" x14ac:dyDescent="0.2">
      <c r="A52">
        <v>109338</v>
      </c>
      <c r="B52" t="s">
        <v>374</v>
      </c>
      <c r="C52" t="s">
        <v>479</v>
      </c>
    </row>
    <row r="53" spans="1:3" x14ac:dyDescent="0.2">
      <c r="A53">
        <v>109431</v>
      </c>
      <c r="B53" t="s">
        <v>375</v>
      </c>
      <c r="C53" t="s">
        <v>283</v>
      </c>
    </row>
    <row r="54" spans="1:3" x14ac:dyDescent="0.2">
      <c r="A54">
        <v>109466</v>
      </c>
      <c r="B54" t="s">
        <v>376</v>
      </c>
      <c r="C54" t="s">
        <v>272</v>
      </c>
    </row>
    <row r="55" spans="1:3" x14ac:dyDescent="0.2">
      <c r="A55">
        <v>109507</v>
      </c>
      <c r="B55" t="s">
        <v>377</v>
      </c>
      <c r="C55" t="s">
        <v>276</v>
      </c>
    </row>
    <row r="56" spans="1:3" x14ac:dyDescent="0.2">
      <c r="A56">
        <v>109899</v>
      </c>
      <c r="B56" t="s">
        <v>383</v>
      </c>
      <c r="C56" t="s">
        <v>437</v>
      </c>
    </row>
    <row r="57" spans="1:3" x14ac:dyDescent="0.2">
      <c r="A57">
        <v>109941</v>
      </c>
      <c r="B57" t="s">
        <v>384</v>
      </c>
      <c r="C57" t="s">
        <v>469</v>
      </c>
    </row>
    <row r="58" spans="1:3" x14ac:dyDescent="0.2">
      <c r="A58">
        <v>102103</v>
      </c>
      <c r="B58" t="s">
        <v>177</v>
      </c>
      <c r="C58" t="s">
        <v>272</v>
      </c>
    </row>
    <row r="59" spans="1:3" x14ac:dyDescent="0.2">
      <c r="A59">
        <v>100083</v>
      </c>
      <c r="B59" t="s">
        <v>31</v>
      </c>
      <c r="C59" t="s">
        <v>437</v>
      </c>
    </row>
    <row r="60" spans="1:3" x14ac:dyDescent="0.2">
      <c r="A60">
        <v>103606</v>
      </c>
      <c r="B60" t="s">
        <v>418</v>
      </c>
      <c r="C60" t="s">
        <v>283</v>
      </c>
    </row>
    <row r="61" spans="1:3" x14ac:dyDescent="0.2">
      <c r="A61">
        <v>104058</v>
      </c>
      <c r="B61" t="s">
        <v>211</v>
      </c>
      <c r="C61" t="s">
        <v>283</v>
      </c>
    </row>
    <row r="62" spans="1:3" x14ac:dyDescent="0.2">
      <c r="A62">
        <v>100000</v>
      </c>
      <c r="B62" t="s">
        <v>267</v>
      </c>
      <c r="C62" t="s">
        <v>268</v>
      </c>
    </row>
    <row r="63" spans="1:3" x14ac:dyDescent="0.2">
      <c r="A63">
        <v>100001</v>
      </c>
      <c r="B63" t="s">
        <v>269</v>
      </c>
      <c r="C63" t="s">
        <v>440</v>
      </c>
    </row>
    <row r="64" spans="1:3" x14ac:dyDescent="0.2">
      <c r="A64">
        <v>100002</v>
      </c>
      <c r="B64" t="s">
        <v>270</v>
      </c>
      <c r="C64" t="s">
        <v>460</v>
      </c>
    </row>
    <row r="65" spans="1:3" x14ac:dyDescent="0.2">
      <c r="A65">
        <v>100023</v>
      </c>
      <c r="B65" t="s">
        <v>28</v>
      </c>
      <c r="C65" t="s">
        <v>450</v>
      </c>
    </row>
    <row r="66" spans="1:3" x14ac:dyDescent="0.2">
      <c r="A66">
        <v>100084</v>
      </c>
      <c r="B66" t="s">
        <v>34</v>
      </c>
      <c r="C66" t="s">
        <v>434</v>
      </c>
    </row>
    <row r="67" spans="1:3" x14ac:dyDescent="0.2">
      <c r="A67">
        <v>100085</v>
      </c>
      <c r="B67" t="s">
        <v>37</v>
      </c>
      <c r="C67" t="s">
        <v>435</v>
      </c>
    </row>
    <row r="68" spans="1:3" x14ac:dyDescent="0.2">
      <c r="A68">
        <v>100440</v>
      </c>
      <c r="B68" t="s">
        <v>42</v>
      </c>
      <c r="C68" t="s">
        <v>454</v>
      </c>
    </row>
    <row r="69" spans="1:3" x14ac:dyDescent="0.2">
      <c r="A69">
        <v>100603</v>
      </c>
      <c r="B69" t="s">
        <v>45</v>
      </c>
      <c r="C69" t="s">
        <v>275</v>
      </c>
    </row>
    <row r="70" spans="1:3" x14ac:dyDescent="0.2">
      <c r="A70">
        <v>100665</v>
      </c>
      <c r="B70" t="s">
        <v>48</v>
      </c>
      <c r="C70" t="s">
        <v>461</v>
      </c>
    </row>
    <row r="71" spans="1:3" x14ac:dyDescent="0.2">
      <c r="A71">
        <v>100729</v>
      </c>
      <c r="B71" t="s">
        <v>58</v>
      </c>
      <c r="C71" t="s">
        <v>441</v>
      </c>
    </row>
    <row r="72" spans="1:3" x14ac:dyDescent="0.2">
      <c r="A72">
        <v>100734</v>
      </c>
      <c r="B72" t="s">
        <v>60</v>
      </c>
      <c r="C72" t="s">
        <v>442</v>
      </c>
    </row>
    <row r="73" spans="1:3" x14ac:dyDescent="0.2">
      <c r="A73">
        <v>100808</v>
      </c>
      <c r="B73" t="s">
        <v>64</v>
      </c>
      <c r="C73" t="s">
        <v>455</v>
      </c>
    </row>
    <row r="74" spans="1:3" x14ac:dyDescent="0.2">
      <c r="A74">
        <v>100838</v>
      </c>
      <c r="B74" t="s">
        <v>277</v>
      </c>
      <c r="C74" t="s">
        <v>456</v>
      </c>
    </row>
    <row r="75" spans="1:3" x14ac:dyDescent="0.2">
      <c r="A75">
        <v>100932</v>
      </c>
      <c r="B75" t="s">
        <v>68</v>
      </c>
      <c r="C75" t="s">
        <v>462</v>
      </c>
    </row>
    <row r="76" spans="1:3" x14ac:dyDescent="0.2">
      <c r="A76">
        <v>100974</v>
      </c>
      <c r="B76" t="s">
        <v>278</v>
      </c>
      <c r="C76" t="s">
        <v>279</v>
      </c>
    </row>
    <row r="77" spans="1:3" x14ac:dyDescent="0.2">
      <c r="A77">
        <v>101077</v>
      </c>
      <c r="B77" t="s">
        <v>78</v>
      </c>
      <c r="C77" t="s">
        <v>451</v>
      </c>
    </row>
    <row r="78" spans="1:3" x14ac:dyDescent="0.2">
      <c r="A78">
        <v>101169</v>
      </c>
      <c r="B78" t="s">
        <v>82</v>
      </c>
      <c r="C78" t="s">
        <v>465</v>
      </c>
    </row>
    <row r="79" spans="1:3" x14ac:dyDescent="0.2">
      <c r="A79">
        <v>101211</v>
      </c>
      <c r="B79" t="s">
        <v>280</v>
      </c>
      <c r="C79" t="s">
        <v>281</v>
      </c>
    </row>
    <row r="80" spans="1:3" x14ac:dyDescent="0.2">
      <c r="A80">
        <v>101595</v>
      </c>
      <c r="B80" t="s">
        <v>88</v>
      </c>
      <c r="C80" t="s">
        <v>289</v>
      </c>
    </row>
    <row r="81" spans="1:3" x14ac:dyDescent="0.2">
      <c r="A81">
        <v>101643</v>
      </c>
      <c r="B81" t="s">
        <v>90</v>
      </c>
      <c r="C81" t="s">
        <v>292</v>
      </c>
    </row>
    <row r="82" spans="1:3" x14ac:dyDescent="0.2">
      <c r="A82">
        <v>101644</v>
      </c>
      <c r="B82" t="s">
        <v>92</v>
      </c>
      <c r="C82" t="s">
        <v>293</v>
      </c>
    </row>
    <row r="83" spans="1:3" x14ac:dyDescent="0.2">
      <c r="A83">
        <v>101686</v>
      </c>
      <c r="B83" t="s">
        <v>294</v>
      </c>
      <c r="C83" t="s">
        <v>295</v>
      </c>
    </row>
    <row r="84" spans="1:3" x14ac:dyDescent="0.2">
      <c r="A84">
        <v>101789</v>
      </c>
      <c r="B84" t="s">
        <v>94</v>
      </c>
      <c r="C84" t="s">
        <v>296</v>
      </c>
    </row>
    <row r="85" spans="1:3" x14ac:dyDescent="0.2">
      <c r="A85">
        <v>101839</v>
      </c>
      <c r="B85" t="s">
        <v>96</v>
      </c>
      <c r="C85" t="s">
        <v>297</v>
      </c>
    </row>
    <row r="86" spans="1:3" x14ac:dyDescent="0.2">
      <c r="A86">
        <v>101921</v>
      </c>
      <c r="B86" t="s">
        <v>98</v>
      </c>
      <c r="C86" t="s">
        <v>298</v>
      </c>
    </row>
    <row r="87" spans="1:3" x14ac:dyDescent="0.2">
      <c r="A87">
        <v>102000</v>
      </c>
      <c r="B87" t="s">
        <v>104</v>
      </c>
      <c r="C87" t="s">
        <v>299</v>
      </c>
    </row>
    <row r="88" spans="1:3" x14ac:dyDescent="0.2">
      <c r="A88">
        <v>102003</v>
      </c>
      <c r="B88" t="s">
        <v>108</v>
      </c>
      <c r="C88" t="s">
        <v>300</v>
      </c>
    </row>
    <row r="89" spans="1:3" x14ac:dyDescent="0.2">
      <c r="A89">
        <v>102005</v>
      </c>
      <c r="B89" t="s">
        <v>110</v>
      </c>
      <c r="C89" t="s">
        <v>301</v>
      </c>
    </row>
    <row r="90" spans="1:3" x14ac:dyDescent="0.2">
      <c r="A90">
        <v>102010</v>
      </c>
      <c r="B90" t="s">
        <v>112</v>
      </c>
      <c r="C90" t="s">
        <v>302</v>
      </c>
    </row>
    <row r="91" spans="1:3" x14ac:dyDescent="0.2">
      <c r="A91">
        <v>102017</v>
      </c>
      <c r="B91" t="s">
        <v>119</v>
      </c>
      <c r="C91" t="s">
        <v>303</v>
      </c>
    </row>
    <row r="92" spans="1:3" x14ac:dyDescent="0.2">
      <c r="A92">
        <v>102022</v>
      </c>
      <c r="B92" t="s">
        <v>123</v>
      </c>
      <c r="C92" t="s">
        <v>304</v>
      </c>
    </row>
    <row r="93" spans="1:3" x14ac:dyDescent="0.2">
      <c r="A93">
        <v>102027</v>
      </c>
      <c r="B93" t="s">
        <v>125</v>
      </c>
      <c r="C93" t="s">
        <v>466</v>
      </c>
    </row>
    <row r="94" spans="1:3" x14ac:dyDescent="0.2">
      <c r="A94">
        <v>102031</v>
      </c>
      <c r="B94" t="s">
        <v>127</v>
      </c>
      <c r="C94" t="s">
        <v>305</v>
      </c>
    </row>
    <row r="95" spans="1:3" x14ac:dyDescent="0.2">
      <c r="A95">
        <v>102033</v>
      </c>
      <c r="B95" t="s">
        <v>129</v>
      </c>
      <c r="C95" t="s">
        <v>427</v>
      </c>
    </row>
    <row r="96" spans="1:3" x14ac:dyDescent="0.2">
      <c r="A96">
        <v>102040</v>
      </c>
      <c r="B96" t="s">
        <v>306</v>
      </c>
      <c r="C96" t="s">
        <v>428</v>
      </c>
    </row>
    <row r="97" spans="1:3" x14ac:dyDescent="0.2">
      <c r="A97">
        <v>102041</v>
      </c>
      <c r="B97" t="s">
        <v>135</v>
      </c>
      <c r="C97" t="s">
        <v>307</v>
      </c>
    </row>
    <row r="98" spans="1:3" x14ac:dyDescent="0.2">
      <c r="A98">
        <v>102049</v>
      </c>
      <c r="B98" t="s">
        <v>141</v>
      </c>
      <c r="C98" t="s">
        <v>308</v>
      </c>
    </row>
    <row r="99" spans="1:3" x14ac:dyDescent="0.2">
      <c r="A99">
        <v>102055</v>
      </c>
      <c r="B99" t="s">
        <v>143</v>
      </c>
      <c r="C99" t="s">
        <v>309</v>
      </c>
    </row>
    <row r="100" spans="1:3" x14ac:dyDescent="0.2">
      <c r="A100">
        <v>102057</v>
      </c>
      <c r="B100" t="s">
        <v>310</v>
      </c>
      <c r="C100" t="s">
        <v>311</v>
      </c>
    </row>
    <row r="101" spans="1:3" x14ac:dyDescent="0.2">
      <c r="A101">
        <v>102061</v>
      </c>
      <c r="B101" t="s">
        <v>146</v>
      </c>
      <c r="C101" t="s">
        <v>312</v>
      </c>
    </row>
    <row r="102" spans="1:3" x14ac:dyDescent="0.2">
      <c r="A102">
        <v>102068</v>
      </c>
      <c r="B102" t="s">
        <v>148</v>
      </c>
      <c r="C102" t="s">
        <v>429</v>
      </c>
    </row>
    <row r="103" spans="1:3" x14ac:dyDescent="0.2">
      <c r="A103">
        <v>102079</v>
      </c>
      <c r="B103" t="s">
        <v>158</v>
      </c>
      <c r="C103" t="s">
        <v>313</v>
      </c>
    </row>
    <row r="104" spans="1:3" x14ac:dyDescent="0.2">
      <c r="A104">
        <v>102087</v>
      </c>
      <c r="B104" t="s">
        <v>164</v>
      </c>
      <c r="C104" t="s">
        <v>314</v>
      </c>
    </row>
    <row r="105" spans="1:3" x14ac:dyDescent="0.2">
      <c r="A105">
        <v>102088</v>
      </c>
      <c r="B105" t="s">
        <v>315</v>
      </c>
      <c r="C105" t="s">
        <v>316</v>
      </c>
    </row>
    <row r="106" spans="1:3" x14ac:dyDescent="0.2">
      <c r="A106">
        <v>102093</v>
      </c>
      <c r="B106" t="s">
        <v>170</v>
      </c>
      <c r="C106" t="s">
        <v>431</v>
      </c>
    </row>
    <row r="107" spans="1:3" x14ac:dyDescent="0.2">
      <c r="A107">
        <v>102101</v>
      </c>
      <c r="B107" t="s">
        <v>174</v>
      </c>
      <c r="C107" t="s">
        <v>317</v>
      </c>
    </row>
    <row r="108" spans="1:3" x14ac:dyDescent="0.2">
      <c r="A108">
        <v>102102</v>
      </c>
      <c r="B108" t="s">
        <v>176</v>
      </c>
      <c r="C108" t="s">
        <v>318</v>
      </c>
    </row>
    <row r="109" spans="1:3" x14ac:dyDescent="0.2">
      <c r="A109">
        <v>102104</v>
      </c>
      <c r="B109" t="s">
        <v>179</v>
      </c>
      <c r="C109" t="s">
        <v>319</v>
      </c>
    </row>
    <row r="110" spans="1:3" x14ac:dyDescent="0.2">
      <c r="A110">
        <v>102110</v>
      </c>
      <c r="B110" t="s">
        <v>185</v>
      </c>
      <c r="C110" t="s">
        <v>320</v>
      </c>
    </row>
    <row r="111" spans="1:3" x14ac:dyDescent="0.2">
      <c r="A111">
        <v>102111</v>
      </c>
      <c r="B111" t="s">
        <v>187</v>
      </c>
      <c r="C111" t="s">
        <v>321</v>
      </c>
    </row>
    <row r="112" spans="1:3" x14ac:dyDescent="0.2">
      <c r="A112">
        <v>102114</v>
      </c>
      <c r="B112" t="s">
        <v>322</v>
      </c>
      <c r="C112" t="s">
        <v>323</v>
      </c>
    </row>
    <row r="113" spans="1:3" x14ac:dyDescent="0.2">
      <c r="A113">
        <v>102159</v>
      </c>
      <c r="B113" t="s">
        <v>191</v>
      </c>
      <c r="C113" t="s">
        <v>324</v>
      </c>
    </row>
    <row r="114" spans="1:3" x14ac:dyDescent="0.2">
      <c r="A114">
        <v>102214</v>
      </c>
      <c r="B114" t="s">
        <v>325</v>
      </c>
      <c r="C114" t="s">
        <v>326</v>
      </c>
    </row>
    <row r="115" spans="1:3" x14ac:dyDescent="0.2">
      <c r="A115">
        <v>102552</v>
      </c>
      <c r="B115" t="s">
        <v>195</v>
      </c>
      <c r="C115" t="s">
        <v>457</v>
      </c>
    </row>
    <row r="116" spans="1:3" x14ac:dyDescent="0.2">
      <c r="A116">
        <v>102553</v>
      </c>
      <c r="B116" t="s">
        <v>328</v>
      </c>
      <c r="C116" t="s">
        <v>477</v>
      </c>
    </row>
    <row r="117" spans="1:3" x14ac:dyDescent="0.2">
      <c r="A117">
        <v>102744</v>
      </c>
      <c r="B117" t="s">
        <v>332</v>
      </c>
      <c r="C117" t="s">
        <v>467</v>
      </c>
    </row>
    <row r="118" spans="1:3" x14ac:dyDescent="0.2">
      <c r="A118">
        <v>103109</v>
      </c>
      <c r="B118" t="s">
        <v>202</v>
      </c>
      <c r="C118" t="s">
        <v>333</v>
      </c>
    </row>
    <row r="119" spans="1:3" x14ac:dyDescent="0.2">
      <c r="A119">
        <v>103324</v>
      </c>
      <c r="B119" t="s">
        <v>334</v>
      </c>
      <c r="C119" t="s">
        <v>468</v>
      </c>
    </row>
    <row r="120" spans="1:3" x14ac:dyDescent="0.2">
      <c r="A120">
        <v>103530</v>
      </c>
      <c r="B120" t="s">
        <v>206</v>
      </c>
      <c r="C120" t="s">
        <v>432</v>
      </c>
    </row>
    <row r="121" spans="1:3" x14ac:dyDescent="0.2">
      <c r="A121">
        <v>103532</v>
      </c>
      <c r="B121" t="s">
        <v>208</v>
      </c>
      <c r="C121" t="s">
        <v>336</v>
      </c>
    </row>
    <row r="122" spans="1:3" x14ac:dyDescent="0.2">
      <c r="A122">
        <v>103608</v>
      </c>
      <c r="B122" t="s">
        <v>337</v>
      </c>
      <c r="C122" t="s">
        <v>274</v>
      </c>
    </row>
    <row r="123" spans="1:3" x14ac:dyDescent="0.2">
      <c r="A123">
        <v>103696</v>
      </c>
      <c r="B123" t="s">
        <v>339</v>
      </c>
      <c r="C123" t="s">
        <v>478</v>
      </c>
    </row>
    <row r="124" spans="1:3" x14ac:dyDescent="0.2">
      <c r="A124">
        <v>104079</v>
      </c>
      <c r="B124" t="s">
        <v>217</v>
      </c>
      <c r="C124" t="s">
        <v>341</v>
      </c>
    </row>
    <row r="125" spans="1:3" x14ac:dyDescent="0.2">
      <c r="A125">
        <v>104529</v>
      </c>
      <c r="B125" t="s">
        <v>219</v>
      </c>
      <c r="C125" t="s">
        <v>433</v>
      </c>
    </row>
    <row r="126" spans="1:3" x14ac:dyDescent="0.2">
      <c r="A126">
        <v>104750</v>
      </c>
      <c r="B126" t="s">
        <v>221</v>
      </c>
      <c r="C126" t="s">
        <v>443</v>
      </c>
    </row>
    <row r="127" spans="1:3" x14ac:dyDescent="0.2">
      <c r="A127">
        <v>104910</v>
      </c>
      <c r="B127" t="s">
        <v>223</v>
      </c>
      <c r="C127" t="s">
        <v>342</v>
      </c>
    </row>
    <row r="128" spans="1:3" x14ac:dyDescent="0.2">
      <c r="A128">
        <v>105049</v>
      </c>
      <c r="B128" t="s">
        <v>225</v>
      </c>
      <c r="C128" t="s">
        <v>458</v>
      </c>
    </row>
    <row r="129" spans="1:3" x14ac:dyDescent="0.2">
      <c r="A129">
        <v>105567</v>
      </c>
      <c r="B129" t="s">
        <v>227</v>
      </c>
      <c r="C129" t="s">
        <v>347</v>
      </c>
    </row>
    <row r="130" spans="1:3" x14ac:dyDescent="0.2">
      <c r="A130">
        <v>105771</v>
      </c>
      <c r="B130" t="s">
        <v>229</v>
      </c>
      <c r="C130" t="s">
        <v>444</v>
      </c>
    </row>
    <row r="131" spans="1:3" x14ac:dyDescent="0.2">
      <c r="A131">
        <v>106371</v>
      </c>
      <c r="B131" t="s">
        <v>233</v>
      </c>
      <c r="C131" t="s">
        <v>452</v>
      </c>
    </row>
    <row r="132" spans="1:3" x14ac:dyDescent="0.2">
      <c r="A132">
        <v>106542</v>
      </c>
      <c r="B132" t="s">
        <v>351</v>
      </c>
      <c r="C132" t="s">
        <v>352</v>
      </c>
    </row>
    <row r="133" spans="1:3" x14ac:dyDescent="0.2">
      <c r="A133">
        <v>106546</v>
      </c>
      <c r="B133" t="s">
        <v>353</v>
      </c>
      <c r="C133" t="s">
        <v>472</v>
      </c>
    </row>
    <row r="134" spans="1:3" x14ac:dyDescent="0.2">
      <c r="A134">
        <v>106740</v>
      </c>
      <c r="B134" t="s">
        <v>354</v>
      </c>
      <c r="C134" t="s">
        <v>355</v>
      </c>
    </row>
    <row r="135" spans="1:3" x14ac:dyDescent="0.2">
      <c r="A135">
        <v>106741</v>
      </c>
      <c r="B135" t="s">
        <v>356</v>
      </c>
      <c r="C135" t="s">
        <v>357</v>
      </c>
    </row>
    <row r="136" spans="1:3" x14ac:dyDescent="0.2">
      <c r="A136">
        <v>106777</v>
      </c>
      <c r="B136" t="s">
        <v>246</v>
      </c>
      <c r="C136" t="s">
        <v>358</v>
      </c>
    </row>
    <row r="137" spans="1:3" x14ac:dyDescent="0.2">
      <c r="A137">
        <v>106851</v>
      </c>
      <c r="B137" t="s">
        <v>359</v>
      </c>
      <c r="C137" t="s">
        <v>360</v>
      </c>
    </row>
    <row r="138" spans="1:3" x14ac:dyDescent="0.2">
      <c r="A138">
        <v>106873</v>
      </c>
      <c r="B138" t="s">
        <v>361</v>
      </c>
      <c r="C138" t="s">
        <v>463</v>
      </c>
    </row>
    <row r="139" spans="1:3" x14ac:dyDescent="0.2">
      <c r="A139">
        <v>106876</v>
      </c>
      <c r="B139" t="s">
        <v>362</v>
      </c>
      <c r="C139" t="s">
        <v>464</v>
      </c>
    </row>
    <row r="140" spans="1:3" x14ac:dyDescent="0.2">
      <c r="A140">
        <v>107099</v>
      </c>
      <c r="B140" t="s">
        <v>249</v>
      </c>
      <c r="C140" t="s">
        <v>446</v>
      </c>
    </row>
    <row r="141" spans="1:3" x14ac:dyDescent="0.2">
      <c r="A141">
        <v>108685</v>
      </c>
      <c r="B141" t="s">
        <v>251</v>
      </c>
      <c r="C141" t="s">
        <v>459</v>
      </c>
    </row>
    <row r="142" spans="1:3" x14ac:dyDescent="0.2">
      <c r="A142">
        <v>108773</v>
      </c>
      <c r="B142" t="s">
        <v>253</v>
      </c>
      <c r="C142" t="s">
        <v>367</v>
      </c>
    </row>
    <row r="143" spans="1:3" x14ac:dyDescent="0.2">
      <c r="A143">
        <v>109208</v>
      </c>
      <c r="B143" t="s">
        <v>373</v>
      </c>
      <c r="C143" t="s">
        <v>271</v>
      </c>
    </row>
    <row r="144" spans="1:3" x14ac:dyDescent="0.2">
      <c r="A144" s="8">
        <v>109283</v>
      </c>
      <c r="B144" t="s">
        <v>255</v>
      </c>
      <c r="C144" t="s">
        <v>447</v>
      </c>
    </row>
    <row r="145" spans="1:3" x14ac:dyDescent="0.2">
      <c r="A145" s="8">
        <v>109284</v>
      </c>
      <c r="B145" t="s">
        <v>257</v>
      </c>
      <c r="C145" t="s">
        <v>453</v>
      </c>
    </row>
    <row r="146" spans="1:3" x14ac:dyDescent="0.2">
      <c r="A146">
        <v>109583</v>
      </c>
      <c r="B146" t="s">
        <v>378</v>
      </c>
      <c r="C146" t="s">
        <v>470</v>
      </c>
    </row>
    <row r="147" spans="1:3" x14ac:dyDescent="0.2">
      <c r="A147">
        <v>109635</v>
      </c>
      <c r="B147" t="s">
        <v>379</v>
      </c>
      <c r="C147" t="s">
        <v>436</v>
      </c>
    </row>
    <row r="148" spans="1:3" x14ac:dyDescent="0.2">
      <c r="A148">
        <v>109747</v>
      </c>
      <c r="B148" t="s">
        <v>380</v>
      </c>
      <c r="C148" t="s">
        <v>448</v>
      </c>
    </row>
    <row r="149" spans="1:3" x14ac:dyDescent="0.2">
      <c r="A149">
        <v>109748</v>
      </c>
      <c r="B149" t="s">
        <v>381</v>
      </c>
      <c r="C149" t="s">
        <v>449</v>
      </c>
    </row>
    <row r="150" spans="1:3" x14ac:dyDescent="0.2">
      <c r="A150">
        <v>109749</v>
      </c>
      <c r="B150" t="s">
        <v>382</v>
      </c>
      <c r="C150" t="s">
        <v>471</v>
      </c>
    </row>
    <row r="151" spans="1:3" x14ac:dyDescent="0.2">
      <c r="A151">
        <v>110155</v>
      </c>
      <c r="B151" t="s">
        <v>385</v>
      </c>
      <c r="C151" t="s">
        <v>480</v>
      </c>
    </row>
    <row r="152" spans="1:3" x14ac:dyDescent="0.2">
      <c r="A152">
        <v>110174</v>
      </c>
      <c r="B152" t="s">
        <v>386</v>
      </c>
      <c r="C152" t="s">
        <v>481</v>
      </c>
    </row>
    <row r="153" spans="1:3" x14ac:dyDescent="0.2">
      <c r="A153">
        <v>110203</v>
      </c>
      <c r="B153" t="s">
        <v>387</v>
      </c>
      <c r="C153" t="s">
        <v>388</v>
      </c>
    </row>
    <row r="154" spans="1:3" x14ac:dyDescent="0.2">
      <c r="A154">
        <v>102076</v>
      </c>
      <c r="B154" t="s">
        <v>155</v>
      </c>
      <c r="C154" t="s">
        <v>430</v>
      </c>
    </row>
    <row r="155" spans="1:3" x14ac:dyDescent="0.2">
      <c r="A155">
        <v>100976</v>
      </c>
      <c r="B155" t="s">
        <v>75</v>
      </c>
      <c r="C155" t="s">
        <v>438</v>
      </c>
    </row>
    <row r="156" spans="1:3" x14ac:dyDescent="0.2">
      <c r="A156">
        <v>102018</v>
      </c>
      <c r="B156" t="s">
        <v>121</v>
      </c>
      <c r="C156" t="s">
        <v>439</v>
      </c>
    </row>
    <row r="157" spans="1:3" x14ac:dyDescent="0.2">
      <c r="A157">
        <v>102069</v>
      </c>
      <c r="B157" t="s">
        <v>419</v>
      </c>
      <c r="C157" t="s">
        <v>368</v>
      </c>
    </row>
    <row r="158" spans="1:3" x14ac:dyDescent="0.2">
      <c r="A158">
        <v>110368</v>
      </c>
      <c r="B158" s="10" t="s">
        <v>411</v>
      </c>
      <c r="C158" t="s">
        <v>473</v>
      </c>
    </row>
    <row r="159" spans="1:3" x14ac:dyDescent="0.2">
      <c r="A159">
        <v>110519</v>
      </c>
      <c r="B159" t="s">
        <v>408</v>
      </c>
      <c r="C159" t="s">
        <v>474</v>
      </c>
    </row>
  </sheetData>
  <conditionalFormatting sqref="C2:C159">
    <cfRule type="duplicateValues" dxfId="103" priority="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19"/>
  <sheetViews>
    <sheetView workbookViewId="0">
      <selection activeCell="D45" sqref="D45"/>
    </sheetView>
  </sheetViews>
  <sheetFormatPr baseColWidth="10" defaultColWidth="8.83203125" defaultRowHeight="15" x14ac:dyDescent="0.2"/>
  <cols>
    <col min="1" max="1" width="12.6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H151"/>
  <sheetViews>
    <sheetView tabSelected="1" workbookViewId="0">
      <selection activeCell="AI2" sqref="AI2"/>
    </sheetView>
  </sheetViews>
  <sheetFormatPr baseColWidth="10" defaultColWidth="8.83203125" defaultRowHeight="15" x14ac:dyDescent="0.2"/>
  <cols>
    <col min="1" max="1" width="46.83203125" bestFit="1" customWidth="1"/>
    <col min="2" max="2" width="29.83203125" bestFit="1" customWidth="1"/>
    <col min="3" max="3" width="32.83203125" bestFit="1" customWidth="1"/>
    <col min="4" max="9" width="16.5" bestFit="1" customWidth="1"/>
    <col min="10" max="14" width="17.5" bestFit="1" customWidth="1"/>
    <col min="15" max="15" width="24.6640625" bestFit="1" customWidth="1"/>
    <col min="16" max="16" width="31.5" bestFit="1" customWidth="1"/>
    <col min="17" max="17" width="13.5" bestFit="1" customWidth="1"/>
    <col min="18" max="18" width="22.33203125" bestFit="1" customWidth="1"/>
    <col min="19" max="19" width="15.1640625" bestFit="1" customWidth="1"/>
    <col min="20" max="20" width="18.1640625" bestFit="1" customWidth="1"/>
    <col min="21" max="21" width="13" bestFit="1" customWidth="1"/>
    <col min="22" max="22" width="19.5" bestFit="1" customWidth="1"/>
    <col min="23" max="23" width="20.1640625" bestFit="1" customWidth="1"/>
    <col min="24" max="25" width="15.6640625" bestFit="1" customWidth="1"/>
    <col min="26" max="26" width="16.1640625" bestFit="1" customWidth="1"/>
    <col min="27" max="27" width="13.1640625" bestFit="1" customWidth="1"/>
    <col min="28" max="28" width="7.33203125" bestFit="1" customWidth="1"/>
    <col min="29" max="30" width="11.83203125" bestFit="1" customWidth="1"/>
    <col min="31" max="31" width="9.83203125" bestFit="1" customWidth="1"/>
    <col min="32" max="32" width="10.5" bestFit="1" customWidth="1"/>
    <col min="33" max="33" width="21.33203125" bestFit="1" customWidth="1"/>
    <col min="34" max="34" width="14.33203125" bestFit="1" customWidth="1"/>
    <col min="35" max="35" width="76.6640625" bestFit="1" customWidth="1"/>
    <col min="36" max="36" width="18.83203125" bestFit="1" customWidth="1"/>
    <col min="37" max="37" width="16.5" bestFit="1" customWidth="1"/>
    <col min="38" max="38" width="14.6640625" bestFit="1" customWidth="1"/>
    <col min="39" max="39" width="24.5" bestFit="1" customWidth="1"/>
    <col min="40" max="40" width="24.83203125" bestFit="1" customWidth="1"/>
    <col min="41" max="41" width="79.83203125" bestFit="1" customWidth="1"/>
    <col min="42" max="47" width="20.6640625" bestFit="1" customWidth="1"/>
    <col min="48" max="52" width="21.6640625" bestFit="1" customWidth="1"/>
    <col min="53" max="53" width="28.83203125" bestFit="1" customWidth="1"/>
    <col min="54" max="54" width="35.83203125" bestFit="1" customWidth="1"/>
    <col min="55" max="55" width="17.6640625" bestFit="1" customWidth="1"/>
    <col min="56" max="56" width="26.5" bestFit="1" customWidth="1"/>
    <col min="57" max="57" width="19.5" bestFit="1" customWidth="1"/>
    <col min="58" max="58" width="22.33203125" bestFit="1" customWidth="1"/>
    <col min="59" max="59" width="17.1640625" bestFit="1" customWidth="1"/>
    <col min="60" max="60" width="23.6640625" bestFit="1" customWidth="1"/>
    <col min="61" max="61" width="24.33203125" bestFit="1" customWidth="1"/>
    <col min="62" max="63" width="19.83203125" bestFit="1" customWidth="1"/>
    <col min="64" max="64" width="20.5" bestFit="1" customWidth="1"/>
    <col min="65" max="65" width="17.33203125" bestFit="1" customWidth="1"/>
    <col min="66" max="66" width="11.5" bestFit="1" customWidth="1"/>
    <col min="67" max="67" width="16" bestFit="1" customWidth="1"/>
    <col min="68" max="68" width="16.6640625" bestFit="1" customWidth="1"/>
    <col min="69" max="69" width="14" bestFit="1" customWidth="1"/>
    <col min="70" max="70" width="14.6640625" bestFit="1" customWidth="1"/>
    <col min="71" max="71" width="22.33203125" bestFit="1" customWidth="1"/>
    <col min="72" max="72" width="18.5" bestFit="1" customWidth="1"/>
    <col min="73" max="73" width="10.33203125" bestFit="1" customWidth="1"/>
    <col min="74" max="74" width="14.6640625" bestFit="1" customWidth="1"/>
    <col min="75" max="75" width="11.5" bestFit="1" customWidth="1"/>
    <col min="76" max="76" width="10.5" bestFit="1" customWidth="1"/>
    <col min="77" max="77" width="40" bestFit="1" customWidth="1"/>
    <col min="78" max="78" width="11.83203125" bestFit="1" customWidth="1"/>
    <col min="79" max="79" width="12.83203125" bestFit="1" customWidth="1"/>
    <col min="80" max="81" width="15.6640625" bestFit="1" customWidth="1"/>
    <col min="82" max="82" width="6.5" bestFit="1" customWidth="1"/>
    <col min="83" max="83" width="14" bestFit="1" customWidth="1"/>
    <col min="84" max="84" width="36.33203125" bestFit="1" customWidth="1"/>
    <col min="85" max="85" width="15.1640625" bestFit="1" customWidth="1"/>
    <col min="86" max="86" width="13.83203125" bestFit="1" customWidth="1"/>
  </cols>
  <sheetData>
    <row r="1" spans="1:86" x14ac:dyDescent="0.2">
      <c r="A1" s="21" t="s">
        <v>524</v>
      </c>
      <c r="B1" s="21" t="s">
        <v>525</v>
      </c>
      <c r="C1" s="21" t="s">
        <v>526</v>
      </c>
      <c r="D1" s="21" t="s">
        <v>184</v>
      </c>
      <c r="E1" s="21" t="s">
        <v>178</v>
      </c>
      <c r="F1" s="21" t="s">
        <v>163</v>
      </c>
      <c r="G1" s="21" t="s">
        <v>169</v>
      </c>
      <c r="H1" s="21" t="s">
        <v>241</v>
      </c>
      <c r="I1" s="21" t="s">
        <v>157</v>
      </c>
      <c r="J1" s="21" t="s">
        <v>63</v>
      </c>
      <c r="K1" s="21" t="s">
        <v>57</v>
      </c>
      <c r="L1" s="21" t="s">
        <v>132</v>
      </c>
      <c r="M1" s="21" t="s">
        <v>55</v>
      </c>
      <c r="N1" s="21" t="s">
        <v>85</v>
      </c>
      <c r="O1" s="21" t="s">
        <v>527</v>
      </c>
      <c r="P1" s="21" t="s">
        <v>528</v>
      </c>
      <c r="Q1" s="21" t="s">
        <v>40</v>
      </c>
      <c r="R1" s="21" t="s">
        <v>220</v>
      </c>
      <c r="S1" s="21" t="s">
        <v>207</v>
      </c>
      <c r="T1" s="21" t="s">
        <v>149</v>
      </c>
      <c r="U1" s="21" t="s">
        <v>529</v>
      </c>
      <c r="V1" s="21" t="s">
        <v>35</v>
      </c>
      <c r="W1" s="21" t="s">
        <v>171</v>
      </c>
      <c r="X1" s="21" t="s">
        <v>239</v>
      </c>
      <c r="Y1" s="21" t="s">
        <v>237</v>
      </c>
      <c r="Z1" s="21" t="s">
        <v>38</v>
      </c>
      <c r="AA1" s="21" t="s">
        <v>140</v>
      </c>
      <c r="AB1" s="21" t="s">
        <v>130</v>
      </c>
      <c r="AC1" s="21" t="s">
        <v>142</v>
      </c>
      <c r="AD1" s="21" t="s">
        <v>530</v>
      </c>
      <c r="AE1" s="21" t="s">
        <v>154</v>
      </c>
      <c r="AF1" s="21" t="s">
        <v>73</v>
      </c>
      <c r="AG1" s="21" t="s">
        <v>134</v>
      </c>
      <c r="AH1" s="21" t="s">
        <v>261</v>
      </c>
      <c r="AI1" s="21" t="s">
        <v>531</v>
      </c>
      <c r="AJ1" s="21" t="s">
        <v>532</v>
      </c>
      <c r="AK1" s="21" t="s">
        <v>533</v>
      </c>
      <c r="AL1" s="21" t="s">
        <v>534</v>
      </c>
      <c r="AM1" s="21" t="s">
        <v>535</v>
      </c>
      <c r="AN1" s="21" t="s">
        <v>536</v>
      </c>
      <c r="AO1" s="21" t="s">
        <v>537</v>
      </c>
      <c r="AP1" s="21" t="s">
        <v>538</v>
      </c>
      <c r="AQ1" s="21" t="s">
        <v>539</v>
      </c>
      <c r="AR1" s="21" t="s">
        <v>540</v>
      </c>
      <c r="AS1" s="21" t="s">
        <v>541</v>
      </c>
      <c r="AT1" s="21" t="s">
        <v>542</v>
      </c>
      <c r="AU1" s="21" t="s">
        <v>543</v>
      </c>
      <c r="AV1" s="21" t="s">
        <v>544</v>
      </c>
      <c r="AW1" s="21" t="s">
        <v>545</v>
      </c>
      <c r="AX1" s="21" t="s">
        <v>546</v>
      </c>
      <c r="AY1" s="21" t="s">
        <v>547</v>
      </c>
      <c r="AZ1" s="21" t="s">
        <v>548</v>
      </c>
      <c r="BA1" s="21" t="s">
        <v>549</v>
      </c>
      <c r="BB1" s="21" t="s">
        <v>550</v>
      </c>
      <c r="BC1" s="21" t="s">
        <v>551</v>
      </c>
      <c r="BD1" s="21" t="s">
        <v>552</v>
      </c>
      <c r="BE1" s="21" t="s">
        <v>553</v>
      </c>
      <c r="BF1" s="21" t="s">
        <v>554</v>
      </c>
      <c r="BG1" s="21" t="s">
        <v>555</v>
      </c>
      <c r="BH1" s="21" t="s">
        <v>556</v>
      </c>
      <c r="BI1" s="21" t="s">
        <v>557</v>
      </c>
      <c r="BJ1" s="21" t="s">
        <v>558</v>
      </c>
      <c r="BK1" s="21" t="s">
        <v>559</v>
      </c>
      <c r="BL1" s="21" t="s">
        <v>560</v>
      </c>
      <c r="BM1" s="21" t="s">
        <v>561</v>
      </c>
      <c r="BN1" s="21" t="s">
        <v>562</v>
      </c>
      <c r="BO1" s="21" t="s">
        <v>563</v>
      </c>
      <c r="BP1" s="21" t="s">
        <v>564</v>
      </c>
      <c r="BQ1" s="21" t="s">
        <v>565</v>
      </c>
      <c r="BR1" s="21" t="s">
        <v>566</v>
      </c>
      <c r="BS1" s="21" t="s">
        <v>567</v>
      </c>
      <c r="BT1" s="21" t="s">
        <v>568</v>
      </c>
      <c r="BU1" s="21" t="s">
        <v>569</v>
      </c>
      <c r="BV1" s="21" t="s">
        <v>570</v>
      </c>
      <c r="BW1" s="21" t="s">
        <v>571</v>
      </c>
      <c r="BX1" s="21" t="s">
        <v>572</v>
      </c>
      <c r="BY1" s="21" t="s">
        <v>573</v>
      </c>
      <c r="BZ1" s="21" t="s">
        <v>574</v>
      </c>
      <c r="CA1" s="21" t="s">
        <v>575</v>
      </c>
      <c r="CB1" s="21" t="s">
        <v>576</v>
      </c>
      <c r="CC1" s="21" t="s">
        <v>577</v>
      </c>
      <c r="CD1" s="21" t="s">
        <v>578</v>
      </c>
      <c r="CE1" s="21" t="s">
        <v>579</v>
      </c>
      <c r="CF1" s="21" t="s">
        <v>580</v>
      </c>
      <c r="CG1" s="21" t="s">
        <v>581</v>
      </c>
      <c r="CH1" s="21" t="s">
        <v>582</v>
      </c>
    </row>
    <row r="2" spans="1:86" ht="16" x14ac:dyDescent="0.2">
      <c r="A2" s="22" t="s">
        <v>583</v>
      </c>
      <c r="B2" s="22" t="s">
        <v>584</v>
      </c>
      <c r="C2" s="22" t="s">
        <v>585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10</v>
      </c>
      <c r="P2" s="22">
        <v>25</v>
      </c>
      <c r="Q2" s="22">
        <v>5</v>
      </c>
      <c r="R2" s="22">
        <v>500</v>
      </c>
      <c r="S2" s="22">
        <v>20</v>
      </c>
      <c r="T2" s="22">
        <v>10</v>
      </c>
      <c r="U2" s="22">
        <v>10</v>
      </c>
      <c r="V2" s="22">
        <v>520</v>
      </c>
      <c r="W2" s="22">
        <v>160</v>
      </c>
      <c r="X2" s="22">
        <v>200</v>
      </c>
      <c r="Y2" s="22">
        <v>200</v>
      </c>
      <c r="Z2" s="22">
        <v>600</v>
      </c>
      <c r="AA2" s="22">
        <v>500</v>
      </c>
      <c r="AB2" s="22">
        <v>10</v>
      </c>
      <c r="AC2" s="22">
        <v>0</v>
      </c>
      <c r="AD2" s="22">
        <v>1000</v>
      </c>
      <c r="AE2" s="22">
        <v>10</v>
      </c>
      <c r="AF2" s="22">
        <v>5</v>
      </c>
      <c r="AG2" s="22">
        <v>3</v>
      </c>
      <c r="AH2" s="22">
        <v>0</v>
      </c>
      <c r="AI2" s="22" t="s">
        <v>586</v>
      </c>
      <c r="AJ2" s="22"/>
      <c r="AK2" s="22"/>
      <c r="AL2" s="22"/>
      <c r="AM2" s="22"/>
      <c r="AN2" s="22"/>
      <c r="AO2" s="22" t="s">
        <v>587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936</v>
      </c>
      <c r="BB2" s="22">
        <v>4860</v>
      </c>
      <c r="BC2" s="22">
        <v>676.7</v>
      </c>
      <c r="BD2" s="22">
        <v>445</v>
      </c>
      <c r="BE2" s="22">
        <v>250</v>
      </c>
      <c r="BF2" s="22">
        <v>39.6</v>
      </c>
      <c r="BG2" s="22">
        <v>29</v>
      </c>
      <c r="BH2" s="22">
        <v>5148</v>
      </c>
      <c r="BI2" s="22">
        <v>238.4</v>
      </c>
      <c r="BJ2" s="22">
        <v>184</v>
      </c>
      <c r="BK2" s="22">
        <v>292</v>
      </c>
      <c r="BL2" s="22">
        <v>4290</v>
      </c>
      <c r="BM2" s="22">
        <v>755</v>
      </c>
      <c r="BN2" s="22">
        <v>2.4</v>
      </c>
      <c r="BO2" s="22">
        <v>1470</v>
      </c>
      <c r="BP2" s="22" t="s">
        <v>588</v>
      </c>
      <c r="BQ2" s="22">
        <v>37.5</v>
      </c>
      <c r="BR2" s="22">
        <v>65</v>
      </c>
      <c r="BS2" s="22" t="s">
        <v>589</v>
      </c>
      <c r="BT2" s="22" t="s">
        <v>588</v>
      </c>
      <c r="BU2" s="22">
        <v>19719.919999999998</v>
      </c>
      <c r="BV2" s="22">
        <v>421.55</v>
      </c>
      <c r="BW2" s="22">
        <v>20141.47</v>
      </c>
      <c r="BX2" s="22" t="b">
        <v>1</v>
      </c>
      <c r="BY2" s="22" t="s">
        <v>590</v>
      </c>
      <c r="BZ2" s="22"/>
      <c r="CA2" s="22"/>
      <c r="CB2" s="23">
        <v>43782.404178240744</v>
      </c>
      <c r="CC2" s="23">
        <v>43711.717152777775</v>
      </c>
      <c r="CD2" s="22">
        <v>31</v>
      </c>
      <c r="CE2" s="22" t="b">
        <v>0</v>
      </c>
      <c r="CF2" s="22" t="s">
        <v>591</v>
      </c>
      <c r="CG2" s="22" t="s">
        <v>592</v>
      </c>
      <c r="CH2" s="22">
        <v>1</v>
      </c>
    </row>
    <row r="3" spans="1:86" ht="16" x14ac:dyDescent="0.2">
      <c r="A3" s="22" t="s">
        <v>593</v>
      </c>
      <c r="B3" s="22" t="s">
        <v>594</v>
      </c>
      <c r="C3" s="22" t="s">
        <v>595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30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160</v>
      </c>
      <c r="W3" s="22">
        <v>0</v>
      </c>
      <c r="X3" s="22">
        <v>0</v>
      </c>
      <c r="Y3" s="22">
        <v>0</v>
      </c>
      <c r="Z3" s="22">
        <v>300</v>
      </c>
      <c r="AA3" s="22">
        <v>450</v>
      </c>
      <c r="AB3" s="22">
        <v>0</v>
      </c>
      <c r="AC3" s="22">
        <v>0</v>
      </c>
      <c r="AD3" s="22">
        <v>0</v>
      </c>
      <c r="AE3" s="22">
        <v>480</v>
      </c>
      <c r="AF3" s="22">
        <v>0</v>
      </c>
      <c r="AG3" s="22">
        <v>0</v>
      </c>
      <c r="AH3" s="22">
        <v>0</v>
      </c>
      <c r="AI3" s="22" t="s">
        <v>596</v>
      </c>
      <c r="AJ3" s="22"/>
      <c r="AK3" s="22"/>
      <c r="AL3" s="22"/>
      <c r="AM3" s="22"/>
      <c r="AN3" s="22"/>
      <c r="AO3" s="22" t="s">
        <v>597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5832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1584</v>
      </c>
      <c r="BI3" s="22">
        <v>0</v>
      </c>
      <c r="BJ3" s="22">
        <v>0</v>
      </c>
      <c r="BK3" s="22">
        <v>0</v>
      </c>
      <c r="BL3" s="22">
        <v>2145</v>
      </c>
      <c r="BM3" s="22">
        <v>679.5</v>
      </c>
      <c r="BN3" s="22">
        <v>0</v>
      </c>
      <c r="BO3" s="22">
        <v>0</v>
      </c>
      <c r="BP3" s="22" t="s">
        <v>588</v>
      </c>
      <c r="BQ3" s="22">
        <v>1800</v>
      </c>
      <c r="BR3" s="22">
        <v>0</v>
      </c>
      <c r="BS3" s="22" t="s">
        <v>588</v>
      </c>
      <c r="BT3" s="22" t="s">
        <v>588</v>
      </c>
      <c r="BU3" s="22">
        <v>12040.5</v>
      </c>
      <c r="BV3" s="22">
        <v>224.81</v>
      </c>
      <c r="BW3" s="22">
        <v>12265.31</v>
      </c>
      <c r="BX3" s="22" t="b">
        <v>1</v>
      </c>
      <c r="BY3" s="22" t="s">
        <v>590</v>
      </c>
      <c r="BZ3" s="22"/>
      <c r="CA3" s="22"/>
      <c r="CB3" s="23">
        <v>43782.404178240744</v>
      </c>
      <c r="CC3" s="23">
        <v>43712.510474537034</v>
      </c>
      <c r="CD3" s="22">
        <v>32</v>
      </c>
      <c r="CE3" s="22" t="b">
        <v>0</v>
      </c>
      <c r="CF3" s="22" t="s">
        <v>598</v>
      </c>
      <c r="CG3" s="22" t="s">
        <v>599</v>
      </c>
      <c r="CH3" s="22">
        <v>2</v>
      </c>
    </row>
    <row r="4" spans="1:86" ht="16" x14ac:dyDescent="0.2">
      <c r="A4" s="22" t="s">
        <v>600</v>
      </c>
      <c r="B4" s="22" t="s">
        <v>601</v>
      </c>
      <c r="C4" s="22" t="s">
        <v>602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10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200</v>
      </c>
      <c r="Z4" s="22">
        <v>0</v>
      </c>
      <c r="AA4" s="22">
        <v>150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 t="s">
        <v>603</v>
      </c>
      <c r="AJ4" s="22"/>
      <c r="AK4" s="22"/>
      <c r="AL4" s="22"/>
      <c r="AM4" s="22"/>
      <c r="AN4" s="22"/>
      <c r="AO4" s="22" t="s">
        <v>604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1353.4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292</v>
      </c>
      <c r="BL4" s="22">
        <v>0</v>
      </c>
      <c r="BM4" s="22">
        <v>226.5</v>
      </c>
      <c r="BN4" s="22">
        <v>0</v>
      </c>
      <c r="BO4" s="22">
        <v>0</v>
      </c>
      <c r="BP4" s="22" t="s">
        <v>588</v>
      </c>
      <c r="BQ4" s="22">
        <v>0</v>
      </c>
      <c r="BR4" s="22">
        <v>0</v>
      </c>
      <c r="BS4" s="22" t="s">
        <v>588</v>
      </c>
      <c r="BT4" s="22" t="s">
        <v>588</v>
      </c>
      <c r="BU4" s="22">
        <v>1871.9</v>
      </c>
      <c r="BV4" s="22">
        <v>39.56</v>
      </c>
      <c r="BW4" s="22">
        <v>1911.46</v>
      </c>
      <c r="BX4" s="22" t="b">
        <v>1</v>
      </c>
      <c r="BY4" s="22" t="s">
        <v>590</v>
      </c>
      <c r="BZ4" s="22"/>
      <c r="CA4" s="22"/>
      <c r="CB4" s="23">
        <v>43782.404178240744</v>
      </c>
      <c r="CC4" s="23">
        <v>43717.5</v>
      </c>
      <c r="CD4" s="22">
        <v>35</v>
      </c>
      <c r="CE4" s="22" t="b">
        <v>0</v>
      </c>
      <c r="CF4" s="22" t="s">
        <v>605</v>
      </c>
      <c r="CG4" s="22" t="s">
        <v>606</v>
      </c>
      <c r="CH4" s="22">
        <v>3</v>
      </c>
    </row>
    <row r="5" spans="1:86" ht="16" x14ac:dyDescent="0.2">
      <c r="A5" s="22" t="s">
        <v>607</v>
      </c>
      <c r="B5" s="22" t="s">
        <v>608</v>
      </c>
      <c r="C5" s="22" t="s">
        <v>609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16</v>
      </c>
      <c r="Q5" s="22">
        <v>10</v>
      </c>
      <c r="R5" s="22">
        <v>1000</v>
      </c>
      <c r="S5" s="22">
        <v>8</v>
      </c>
      <c r="T5" s="22">
        <v>0</v>
      </c>
      <c r="U5" s="22">
        <v>50</v>
      </c>
      <c r="V5" s="22">
        <v>480</v>
      </c>
      <c r="W5" s="22">
        <v>560</v>
      </c>
      <c r="X5" s="22">
        <v>0</v>
      </c>
      <c r="Y5" s="22">
        <v>0</v>
      </c>
      <c r="Z5" s="22">
        <v>600</v>
      </c>
      <c r="AA5" s="22">
        <v>600</v>
      </c>
      <c r="AB5" s="22">
        <v>80</v>
      </c>
      <c r="AC5" s="22">
        <v>0</v>
      </c>
      <c r="AD5" s="22">
        <v>20</v>
      </c>
      <c r="AE5" s="22">
        <v>60</v>
      </c>
      <c r="AF5" s="22">
        <v>10</v>
      </c>
      <c r="AG5" s="22">
        <v>0</v>
      </c>
      <c r="AH5" s="22"/>
      <c r="AI5" s="22" t="s">
        <v>610</v>
      </c>
      <c r="AJ5" s="22"/>
      <c r="AK5" s="22"/>
      <c r="AL5" s="22"/>
      <c r="AM5" s="22"/>
      <c r="AN5" s="22"/>
      <c r="AO5" s="22" t="s">
        <v>611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3110.4</v>
      </c>
      <c r="BC5" s="22">
        <v>1353.4</v>
      </c>
      <c r="BD5" s="22">
        <v>890</v>
      </c>
      <c r="BE5" s="22">
        <v>100</v>
      </c>
      <c r="BF5" s="22">
        <v>0</v>
      </c>
      <c r="BG5" s="22">
        <v>145</v>
      </c>
      <c r="BH5" s="22">
        <v>4752</v>
      </c>
      <c r="BI5" s="22">
        <v>834.4</v>
      </c>
      <c r="BJ5" s="22">
        <v>0</v>
      </c>
      <c r="BK5" s="22">
        <v>0</v>
      </c>
      <c r="BL5" s="22">
        <v>4290</v>
      </c>
      <c r="BM5" s="22">
        <v>906</v>
      </c>
      <c r="BN5" s="22">
        <v>19.2</v>
      </c>
      <c r="BO5" s="22">
        <v>29.4</v>
      </c>
      <c r="BP5" s="22" t="s">
        <v>588</v>
      </c>
      <c r="BQ5" s="22">
        <v>225</v>
      </c>
      <c r="BR5" s="22">
        <v>130</v>
      </c>
      <c r="BS5" s="22" t="s">
        <v>588</v>
      </c>
      <c r="BT5" s="22" t="s">
        <v>588</v>
      </c>
      <c r="BU5" s="22">
        <v>16784.8</v>
      </c>
      <c r="BV5" s="22">
        <v>437.43</v>
      </c>
      <c r="BW5" s="22">
        <v>17222.23</v>
      </c>
      <c r="BX5" s="22" t="b">
        <v>1</v>
      </c>
      <c r="BY5" s="22" t="s">
        <v>590</v>
      </c>
      <c r="BZ5" s="22"/>
      <c r="CA5" s="22"/>
      <c r="CB5" s="23">
        <v>43782.404178240744</v>
      </c>
      <c r="CC5" s="23">
        <v>43717.747986111113</v>
      </c>
      <c r="CD5" s="22">
        <v>36</v>
      </c>
      <c r="CE5" s="22" t="b">
        <v>0</v>
      </c>
      <c r="CF5" s="22" t="s">
        <v>612</v>
      </c>
      <c r="CG5" s="22" t="s">
        <v>613</v>
      </c>
      <c r="CH5" s="22">
        <v>4</v>
      </c>
    </row>
    <row r="6" spans="1:86" ht="16" x14ac:dyDescent="0.2">
      <c r="A6" s="22" t="s">
        <v>614</v>
      </c>
      <c r="B6" s="22" t="s">
        <v>615</v>
      </c>
      <c r="C6" s="22" t="s">
        <v>595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200</v>
      </c>
      <c r="W6" s="22">
        <v>1040</v>
      </c>
      <c r="X6" s="22">
        <v>0</v>
      </c>
      <c r="Y6" s="22">
        <v>0</v>
      </c>
      <c r="Z6" s="22">
        <v>208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 t="s">
        <v>616</v>
      </c>
      <c r="AJ6" s="22"/>
      <c r="AK6" s="22"/>
      <c r="AL6" s="22"/>
      <c r="AM6" s="22"/>
      <c r="AN6" s="22"/>
      <c r="AO6" s="22" t="s">
        <v>617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1980</v>
      </c>
      <c r="BI6" s="22">
        <v>1549.6</v>
      </c>
      <c r="BJ6" s="22">
        <v>0</v>
      </c>
      <c r="BK6" s="22">
        <v>0</v>
      </c>
      <c r="BL6" s="22">
        <v>1487.2</v>
      </c>
      <c r="BM6" s="22">
        <v>0</v>
      </c>
      <c r="BN6" s="22">
        <v>0</v>
      </c>
      <c r="BO6" s="22">
        <v>0</v>
      </c>
      <c r="BP6" s="22" t="s">
        <v>588</v>
      </c>
      <c r="BQ6" s="22">
        <v>0</v>
      </c>
      <c r="BR6" s="22">
        <v>0</v>
      </c>
      <c r="BS6" s="22" t="s">
        <v>588</v>
      </c>
      <c r="BT6" s="22" t="s">
        <v>588</v>
      </c>
      <c r="BU6" s="22">
        <v>5016.8</v>
      </c>
      <c r="BV6" s="22">
        <v>62.37</v>
      </c>
      <c r="BW6" s="22">
        <v>5079.17</v>
      </c>
      <c r="BX6" s="22" t="b">
        <v>1</v>
      </c>
      <c r="BY6" s="22" t="s">
        <v>590</v>
      </c>
      <c r="BZ6" s="22"/>
      <c r="CA6" s="22"/>
      <c r="CB6" s="23">
        <v>43782.404178240744</v>
      </c>
      <c r="CC6" s="23">
        <v>43719.676944444444</v>
      </c>
      <c r="CD6" s="22">
        <v>37</v>
      </c>
      <c r="CE6" s="22" t="b">
        <v>0</v>
      </c>
      <c r="CF6" s="22" t="s">
        <v>618</v>
      </c>
      <c r="CG6" s="22" t="s">
        <v>599</v>
      </c>
      <c r="CH6" s="22">
        <v>5</v>
      </c>
    </row>
    <row r="7" spans="1:86" ht="16" x14ac:dyDescent="0.2">
      <c r="A7" s="22" t="s">
        <v>619</v>
      </c>
      <c r="B7" s="22" t="s">
        <v>620</v>
      </c>
      <c r="C7" s="22" t="s">
        <v>621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30</v>
      </c>
      <c r="Q7" s="22">
        <v>0</v>
      </c>
      <c r="R7" s="22">
        <v>200</v>
      </c>
      <c r="S7" s="22">
        <v>0</v>
      </c>
      <c r="T7" s="22">
        <v>0</v>
      </c>
      <c r="U7" s="22">
        <v>0</v>
      </c>
      <c r="V7" s="22">
        <v>80</v>
      </c>
      <c r="W7" s="22">
        <v>240</v>
      </c>
      <c r="X7" s="22">
        <v>0</v>
      </c>
      <c r="Y7" s="22">
        <v>0</v>
      </c>
      <c r="Z7" s="22">
        <v>150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 t="s">
        <v>622</v>
      </c>
      <c r="AJ7" s="22"/>
      <c r="AK7" s="22"/>
      <c r="AL7" s="22"/>
      <c r="AM7" s="22"/>
      <c r="AN7" s="22"/>
      <c r="AO7" s="22" t="s">
        <v>623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5832</v>
      </c>
      <c r="BC7" s="22">
        <v>0</v>
      </c>
      <c r="BD7" s="22">
        <v>178</v>
      </c>
      <c r="BE7" s="22">
        <v>0</v>
      </c>
      <c r="BF7" s="22">
        <v>0</v>
      </c>
      <c r="BG7" s="22">
        <v>0</v>
      </c>
      <c r="BH7" s="22">
        <v>792</v>
      </c>
      <c r="BI7" s="22">
        <v>357.6</v>
      </c>
      <c r="BJ7" s="22">
        <v>0</v>
      </c>
      <c r="BK7" s="22">
        <v>0</v>
      </c>
      <c r="BL7" s="22">
        <v>1072.5</v>
      </c>
      <c r="BM7" s="22">
        <v>0</v>
      </c>
      <c r="BN7" s="22">
        <v>0</v>
      </c>
      <c r="BO7" s="22">
        <v>0</v>
      </c>
      <c r="BP7" s="22" t="s">
        <v>588</v>
      </c>
      <c r="BQ7" s="22">
        <v>0</v>
      </c>
      <c r="BR7" s="22">
        <v>0</v>
      </c>
      <c r="BS7" s="22" t="s">
        <v>588</v>
      </c>
      <c r="BT7" s="22" t="s">
        <v>588</v>
      </c>
      <c r="BU7" s="22">
        <v>8232.1</v>
      </c>
      <c r="BV7" s="22">
        <v>159.15</v>
      </c>
      <c r="BW7" s="22">
        <v>8391.25</v>
      </c>
      <c r="BX7" s="22" t="b">
        <v>1</v>
      </c>
      <c r="BY7" s="22" t="s">
        <v>590</v>
      </c>
      <c r="BZ7" s="22"/>
      <c r="CA7" s="22"/>
      <c r="CB7" s="23">
        <v>43782.404189814813</v>
      </c>
      <c r="CC7" s="23">
        <v>43719.685081018521</v>
      </c>
      <c r="CD7" s="22">
        <v>38</v>
      </c>
      <c r="CE7" s="22" t="b">
        <v>0</v>
      </c>
      <c r="CF7" s="22" t="s">
        <v>624</v>
      </c>
      <c r="CG7" s="22" t="s">
        <v>625</v>
      </c>
      <c r="CH7" s="22">
        <v>6</v>
      </c>
    </row>
    <row r="8" spans="1:86" ht="16" x14ac:dyDescent="0.2">
      <c r="A8" s="22" t="s">
        <v>626</v>
      </c>
      <c r="B8" s="22" t="s">
        <v>627</v>
      </c>
      <c r="C8" s="22" t="s">
        <v>628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4</v>
      </c>
      <c r="Q8" s="22">
        <v>0</v>
      </c>
      <c r="R8" s="22">
        <v>50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30</v>
      </c>
      <c r="Z8" s="22">
        <v>0</v>
      </c>
      <c r="AA8" s="22">
        <v>0</v>
      </c>
      <c r="AB8" s="22">
        <v>20</v>
      </c>
      <c r="AC8" s="22">
        <v>0</v>
      </c>
      <c r="AD8" s="22">
        <v>6</v>
      </c>
      <c r="AE8" s="22">
        <v>0</v>
      </c>
      <c r="AF8" s="22">
        <v>0</v>
      </c>
      <c r="AG8" s="22">
        <v>0</v>
      </c>
      <c r="AH8" s="22">
        <v>0</v>
      </c>
      <c r="AI8" s="22" t="s">
        <v>629</v>
      </c>
      <c r="AJ8" s="22"/>
      <c r="AK8" s="22"/>
      <c r="AL8" s="22"/>
      <c r="AM8" s="22"/>
      <c r="AN8" s="22"/>
      <c r="AO8" s="22" t="s">
        <v>630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777.6</v>
      </c>
      <c r="BC8" s="22">
        <v>0</v>
      </c>
      <c r="BD8" s="22">
        <v>44.5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43.8</v>
      </c>
      <c r="BL8" s="22">
        <v>0</v>
      </c>
      <c r="BM8" s="22">
        <v>0</v>
      </c>
      <c r="BN8" s="22">
        <v>4.8</v>
      </c>
      <c r="BO8" s="22">
        <v>8.82</v>
      </c>
      <c r="BP8" s="22" t="s">
        <v>588</v>
      </c>
      <c r="BQ8" s="22">
        <v>0</v>
      </c>
      <c r="BR8" s="22">
        <v>0</v>
      </c>
      <c r="BS8" s="22" t="s">
        <v>588</v>
      </c>
      <c r="BT8" s="22" t="s">
        <v>588</v>
      </c>
      <c r="BU8" s="22">
        <v>879.52</v>
      </c>
      <c r="BV8" s="22">
        <v>94.74</v>
      </c>
      <c r="BW8" s="22">
        <v>974.26</v>
      </c>
      <c r="BX8" s="22" t="b">
        <v>1</v>
      </c>
      <c r="BY8" s="22" t="s">
        <v>590</v>
      </c>
      <c r="BZ8" s="22"/>
      <c r="CA8" s="22"/>
      <c r="CB8" s="23">
        <v>43782.404189814813</v>
      </c>
      <c r="CC8" s="23">
        <v>43719.688460648147</v>
      </c>
      <c r="CD8" s="22">
        <v>39</v>
      </c>
      <c r="CE8" s="22" t="b">
        <v>0</v>
      </c>
      <c r="CF8" s="22" t="s">
        <v>631</v>
      </c>
      <c r="CG8" s="22" t="s">
        <v>632</v>
      </c>
      <c r="CH8" s="22">
        <v>7</v>
      </c>
    </row>
    <row r="9" spans="1:86" ht="16" x14ac:dyDescent="0.2">
      <c r="A9" s="22" t="s">
        <v>633</v>
      </c>
      <c r="B9" s="22" t="s">
        <v>620</v>
      </c>
      <c r="C9" s="22" t="s">
        <v>621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5</v>
      </c>
      <c r="P9" s="22">
        <v>0</v>
      </c>
      <c r="Q9" s="22">
        <v>0</v>
      </c>
      <c r="R9" s="22">
        <v>150</v>
      </c>
      <c r="S9" s="22">
        <v>0</v>
      </c>
      <c r="T9" s="22">
        <v>0</v>
      </c>
      <c r="U9" s="22">
        <v>0</v>
      </c>
      <c r="V9" s="22">
        <v>0</v>
      </c>
      <c r="W9" s="22">
        <v>180</v>
      </c>
      <c r="X9" s="22">
        <v>0</v>
      </c>
      <c r="Y9" s="22">
        <v>0</v>
      </c>
      <c r="Z9" s="22">
        <v>150</v>
      </c>
      <c r="AA9" s="22">
        <v>0</v>
      </c>
      <c r="AB9" s="22">
        <v>30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 t="s">
        <v>634</v>
      </c>
      <c r="AJ9" s="22"/>
      <c r="AK9" s="22"/>
      <c r="AL9" s="22"/>
      <c r="AM9" s="22"/>
      <c r="AN9" s="22"/>
      <c r="AO9" s="22" t="s">
        <v>635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468</v>
      </c>
      <c r="BB9" s="22">
        <v>0</v>
      </c>
      <c r="BC9" s="22">
        <v>0</v>
      </c>
      <c r="BD9" s="22">
        <v>133.5</v>
      </c>
      <c r="BE9" s="22">
        <v>0</v>
      </c>
      <c r="BF9" s="22">
        <v>0</v>
      </c>
      <c r="BG9" s="22">
        <v>0</v>
      </c>
      <c r="BH9" s="22">
        <v>0</v>
      </c>
      <c r="BI9" s="22">
        <v>268.2</v>
      </c>
      <c r="BJ9" s="22">
        <v>0</v>
      </c>
      <c r="BK9" s="22">
        <v>0</v>
      </c>
      <c r="BL9" s="22">
        <v>1072.5</v>
      </c>
      <c r="BM9" s="22">
        <v>0</v>
      </c>
      <c r="BN9" s="22">
        <v>7.2</v>
      </c>
      <c r="BO9" s="22">
        <v>0</v>
      </c>
      <c r="BP9" s="22" t="s">
        <v>588</v>
      </c>
      <c r="BQ9" s="22">
        <v>0</v>
      </c>
      <c r="BR9" s="22">
        <v>0</v>
      </c>
      <c r="BS9" s="22" t="s">
        <v>588</v>
      </c>
      <c r="BT9" s="22" t="s">
        <v>588</v>
      </c>
      <c r="BU9" s="22">
        <v>1949.4</v>
      </c>
      <c r="BV9" s="22">
        <v>164.39</v>
      </c>
      <c r="BW9" s="22">
        <v>2113.79</v>
      </c>
      <c r="BX9" s="22" t="b">
        <v>1</v>
      </c>
      <c r="BY9" s="22" t="s">
        <v>590</v>
      </c>
      <c r="BZ9" s="22"/>
      <c r="CA9" s="22"/>
      <c r="CB9" s="23">
        <v>43782.404189814813</v>
      </c>
      <c r="CC9" s="23">
        <v>43724.624907407408</v>
      </c>
      <c r="CD9" s="22">
        <v>40</v>
      </c>
      <c r="CE9" s="22" t="b">
        <v>0</v>
      </c>
      <c r="CF9" s="22" t="s">
        <v>636</v>
      </c>
      <c r="CG9" s="22" t="s">
        <v>625</v>
      </c>
      <c r="CH9" s="22">
        <v>8</v>
      </c>
    </row>
    <row r="10" spans="1:86" ht="16" x14ac:dyDescent="0.2">
      <c r="A10" s="22" t="s">
        <v>637</v>
      </c>
      <c r="B10" s="22" t="s">
        <v>638</v>
      </c>
      <c r="C10" s="22" t="s">
        <v>595</v>
      </c>
      <c r="D10" s="22">
        <v>20</v>
      </c>
      <c r="E10" s="22">
        <v>20</v>
      </c>
      <c r="F10" s="22">
        <v>20</v>
      </c>
      <c r="G10" s="22">
        <v>20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240</v>
      </c>
      <c r="W10" s="22">
        <v>0</v>
      </c>
      <c r="X10" s="22">
        <v>0</v>
      </c>
      <c r="Y10" s="22">
        <v>0</v>
      </c>
      <c r="Z10" s="22">
        <v>300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 t="s">
        <v>639</v>
      </c>
      <c r="AJ10" s="22"/>
      <c r="AK10" s="22"/>
      <c r="AL10" s="22"/>
      <c r="AM10" s="22"/>
      <c r="AN10" s="22"/>
      <c r="AO10" s="22" t="s">
        <v>617</v>
      </c>
      <c r="AP10" s="22">
        <v>799.2</v>
      </c>
      <c r="AQ10" s="22">
        <v>1047.5999999999999</v>
      </c>
      <c r="AR10" s="22">
        <v>1026</v>
      </c>
      <c r="AS10" s="22">
        <v>1292.4000000000001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2376</v>
      </c>
      <c r="BI10" s="22">
        <v>0</v>
      </c>
      <c r="BJ10" s="22">
        <v>0</v>
      </c>
      <c r="BK10" s="22">
        <v>0</v>
      </c>
      <c r="BL10" s="22">
        <v>2145</v>
      </c>
      <c r="BM10" s="22">
        <v>0</v>
      </c>
      <c r="BN10" s="22">
        <v>0</v>
      </c>
      <c r="BO10" s="22">
        <v>0</v>
      </c>
      <c r="BP10" s="22" t="s">
        <v>588</v>
      </c>
      <c r="BQ10" s="22">
        <v>0</v>
      </c>
      <c r="BR10" s="22">
        <v>0</v>
      </c>
      <c r="BS10" s="22" t="s">
        <v>588</v>
      </c>
      <c r="BT10" s="22" t="s">
        <v>588</v>
      </c>
      <c r="BU10" s="22">
        <v>8686.2000000000007</v>
      </c>
      <c r="BV10" s="22">
        <v>271.29000000000002</v>
      </c>
      <c r="BW10" s="22">
        <v>8957.49</v>
      </c>
      <c r="BX10" s="22" t="b">
        <v>1</v>
      </c>
      <c r="BY10" s="22" t="s">
        <v>590</v>
      </c>
      <c r="BZ10" s="22"/>
      <c r="CA10" s="22"/>
      <c r="CB10" s="23">
        <v>43782.404062499998</v>
      </c>
      <c r="CC10" s="23">
        <v>43724.759143518517</v>
      </c>
      <c r="CD10" s="22">
        <v>41</v>
      </c>
      <c r="CE10" s="22" t="b">
        <v>0</v>
      </c>
      <c r="CF10" s="22" t="s">
        <v>640</v>
      </c>
      <c r="CG10" s="22" t="s">
        <v>599</v>
      </c>
      <c r="CH10" s="22">
        <v>9</v>
      </c>
    </row>
    <row r="11" spans="1:86" ht="16" x14ac:dyDescent="0.2">
      <c r="A11" s="22" t="s">
        <v>641</v>
      </c>
      <c r="B11" s="22" t="s">
        <v>601</v>
      </c>
      <c r="C11" s="22" t="s">
        <v>602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15</v>
      </c>
      <c r="Q11" s="22">
        <v>6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 t="s">
        <v>642</v>
      </c>
      <c r="AJ11" s="22"/>
      <c r="AK11" s="22"/>
      <c r="AL11" s="22"/>
      <c r="AM11" s="22"/>
      <c r="AN11" s="22"/>
      <c r="AO11" s="22" t="s">
        <v>643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2916</v>
      </c>
      <c r="BC11" s="22">
        <v>812.04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 t="s">
        <v>588</v>
      </c>
      <c r="BQ11" s="22">
        <v>0</v>
      </c>
      <c r="BR11" s="22">
        <v>0</v>
      </c>
      <c r="BS11" s="22" t="s">
        <v>588</v>
      </c>
      <c r="BT11" s="22" t="s">
        <v>588</v>
      </c>
      <c r="BU11" s="22">
        <v>3728.04</v>
      </c>
      <c r="BV11" s="22">
        <v>194.72</v>
      </c>
      <c r="BW11" s="22">
        <v>3922.76</v>
      </c>
      <c r="BX11" s="22" t="b">
        <v>1</v>
      </c>
      <c r="BY11" s="22" t="s">
        <v>590</v>
      </c>
      <c r="BZ11" s="22"/>
      <c r="CA11" s="22"/>
      <c r="CB11" s="23">
        <v>43782.404062499998</v>
      </c>
      <c r="CC11" s="23">
        <v>43724.787685185183</v>
      </c>
      <c r="CD11" s="22">
        <v>42</v>
      </c>
      <c r="CE11" s="22" t="b">
        <v>0</v>
      </c>
      <c r="CF11" s="22" t="s">
        <v>644</v>
      </c>
      <c r="CG11" s="22" t="s">
        <v>606</v>
      </c>
      <c r="CH11" s="22">
        <v>10</v>
      </c>
    </row>
    <row r="12" spans="1:86" ht="32" x14ac:dyDescent="0.2">
      <c r="A12" s="22" t="s">
        <v>645</v>
      </c>
      <c r="B12" s="22" t="s">
        <v>601</v>
      </c>
      <c r="C12" s="22" t="s">
        <v>602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40</v>
      </c>
      <c r="Q12" s="22">
        <v>10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 t="s">
        <v>646</v>
      </c>
      <c r="AJ12" s="22"/>
      <c r="AK12" s="22"/>
      <c r="AL12" s="22"/>
      <c r="AM12" s="22"/>
      <c r="AN12" s="22"/>
      <c r="AO12" s="22" t="s">
        <v>647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7776</v>
      </c>
      <c r="BC12" s="22">
        <v>1353.4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 t="s">
        <v>588</v>
      </c>
      <c r="BQ12" s="22">
        <v>0</v>
      </c>
      <c r="BR12" s="22">
        <v>0</v>
      </c>
      <c r="BS12" s="22" t="s">
        <v>588</v>
      </c>
      <c r="BT12" s="22" t="s">
        <v>588</v>
      </c>
      <c r="BU12" s="22">
        <v>9129.4</v>
      </c>
      <c r="BV12" s="22">
        <v>100.76</v>
      </c>
      <c r="BW12" s="22">
        <v>9230.16</v>
      </c>
      <c r="BX12" s="22" t="b">
        <v>1</v>
      </c>
      <c r="BY12" s="22" t="s">
        <v>590</v>
      </c>
      <c r="BZ12" s="22"/>
      <c r="CA12" s="22"/>
      <c r="CB12" s="23">
        <v>43782.404062499998</v>
      </c>
      <c r="CC12" s="23">
        <v>43724.819039351853</v>
      </c>
      <c r="CD12" s="22">
        <v>43</v>
      </c>
      <c r="CE12" s="22" t="b">
        <v>0</v>
      </c>
      <c r="CF12" s="22" t="s">
        <v>648</v>
      </c>
      <c r="CG12" s="22" t="s">
        <v>606</v>
      </c>
      <c r="CH12" s="22">
        <v>11</v>
      </c>
    </row>
    <row r="13" spans="1:86" ht="32" x14ac:dyDescent="0.2">
      <c r="A13" s="22" t="s">
        <v>649</v>
      </c>
      <c r="B13" s="22" t="s">
        <v>601</v>
      </c>
      <c r="C13" s="22" t="s">
        <v>602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40</v>
      </c>
      <c r="Q13" s="22">
        <v>10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 t="s">
        <v>650</v>
      </c>
      <c r="AJ13" s="22"/>
      <c r="AK13" s="22"/>
      <c r="AL13" s="22"/>
      <c r="AM13" s="22"/>
      <c r="AN13" s="22"/>
      <c r="AO13" s="22" t="s">
        <v>651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7776</v>
      </c>
      <c r="BC13" s="22">
        <v>1353.4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 t="s">
        <v>588</v>
      </c>
      <c r="BQ13" s="22">
        <v>0</v>
      </c>
      <c r="BR13" s="22">
        <v>0</v>
      </c>
      <c r="BS13" s="22" t="s">
        <v>588</v>
      </c>
      <c r="BT13" s="22" t="s">
        <v>588</v>
      </c>
      <c r="BU13" s="22">
        <v>9129.4</v>
      </c>
      <c r="BV13" s="22">
        <v>100.75</v>
      </c>
      <c r="BW13" s="22">
        <v>9230.15</v>
      </c>
      <c r="BX13" s="22" t="b">
        <v>1</v>
      </c>
      <c r="BY13" s="22" t="s">
        <v>590</v>
      </c>
      <c r="BZ13" s="22"/>
      <c r="CA13" s="22"/>
      <c r="CB13" s="23">
        <v>43782.404062499998</v>
      </c>
      <c r="CC13" s="23">
        <v>43724.820925925924</v>
      </c>
      <c r="CD13" s="22">
        <v>44</v>
      </c>
      <c r="CE13" s="22" t="b">
        <v>0</v>
      </c>
      <c r="CF13" s="22" t="s">
        <v>652</v>
      </c>
      <c r="CG13" s="22" t="s">
        <v>606</v>
      </c>
      <c r="CH13" s="22">
        <v>12</v>
      </c>
    </row>
    <row r="14" spans="1:86" ht="48" x14ac:dyDescent="0.2">
      <c r="A14" s="22" t="s">
        <v>653</v>
      </c>
      <c r="B14" s="22" t="s">
        <v>620</v>
      </c>
      <c r="C14" s="22" t="s">
        <v>654</v>
      </c>
      <c r="D14" s="22">
        <v>100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5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30</v>
      </c>
      <c r="AC14" s="22">
        <v>0</v>
      </c>
      <c r="AD14" s="22">
        <v>0</v>
      </c>
      <c r="AE14" s="22">
        <v>0</v>
      </c>
      <c r="AF14" s="22">
        <v>3</v>
      </c>
      <c r="AG14" s="22">
        <v>0</v>
      </c>
      <c r="AH14" s="22">
        <v>0</v>
      </c>
      <c r="AI14" s="22" t="s">
        <v>655</v>
      </c>
      <c r="AJ14" s="22"/>
      <c r="AK14" s="22"/>
      <c r="AL14" s="22"/>
      <c r="AM14" s="22"/>
      <c r="AN14" s="22"/>
      <c r="AO14" s="22" t="s">
        <v>656</v>
      </c>
      <c r="AP14" s="22">
        <v>3996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14.5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7.2</v>
      </c>
      <c r="BO14" s="22">
        <v>0</v>
      </c>
      <c r="BP14" s="22" t="s">
        <v>588</v>
      </c>
      <c r="BQ14" s="22">
        <v>0</v>
      </c>
      <c r="BR14" s="22">
        <v>39</v>
      </c>
      <c r="BS14" s="22" t="s">
        <v>588</v>
      </c>
      <c r="BT14" s="22" t="s">
        <v>588</v>
      </c>
      <c r="BU14" s="22">
        <v>4056.7</v>
      </c>
      <c r="BV14" s="22">
        <v>207.14</v>
      </c>
      <c r="BW14" s="22">
        <v>4263.84</v>
      </c>
      <c r="BX14" s="22" t="b">
        <v>1</v>
      </c>
      <c r="BY14" s="22" t="s">
        <v>590</v>
      </c>
      <c r="BZ14" s="22"/>
      <c r="CA14" s="22"/>
      <c r="CB14" s="23">
        <v>43782.404062499998</v>
      </c>
      <c r="CC14" s="23">
        <v>43727.035925925928</v>
      </c>
      <c r="CD14" s="22">
        <v>45</v>
      </c>
      <c r="CE14" s="22" t="b">
        <v>0</v>
      </c>
      <c r="CF14" s="22" t="s">
        <v>657</v>
      </c>
      <c r="CG14" s="22" t="s">
        <v>658</v>
      </c>
      <c r="CH14" s="22">
        <v>13</v>
      </c>
    </row>
    <row r="15" spans="1:86" ht="16" x14ac:dyDescent="0.2">
      <c r="A15" s="22" t="s">
        <v>659</v>
      </c>
      <c r="B15" s="22" t="s">
        <v>660</v>
      </c>
      <c r="C15" s="22" t="s">
        <v>595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54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 t="s">
        <v>661</v>
      </c>
      <c r="AJ15" s="22"/>
      <c r="AK15" s="22"/>
      <c r="AL15" s="22"/>
      <c r="AM15" s="22"/>
      <c r="AN15" s="22"/>
      <c r="AO15" s="22" t="s">
        <v>662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10497.6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 t="s">
        <v>588</v>
      </c>
      <c r="BQ15" s="22">
        <v>0</v>
      </c>
      <c r="BR15" s="22">
        <v>0</v>
      </c>
      <c r="BS15" s="22" t="s">
        <v>588</v>
      </c>
      <c r="BT15" s="22" t="s">
        <v>588</v>
      </c>
      <c r="BU15" s="22">
        <v>10497.6</v>
      </c>
      <c r="BV15" s="22">
        <v>227.95</v>
      </c>
      <c r="BW15" s="22">
        <v>10725.55</v>
      </c>
      <c r="BX15" s="22" t="b">
        <v>1</v>
      </c>
      <c r="BY15" s="22" t="s">
        <v>590</v>
      </c>
      <c r="BZ15" s="22"/>
      <c r="CA15" s="22"/>
      <c r="CB15" s="23">
        <v>43782.404062499998</v>
      </c>
      <c r="CC15" s="23">
        <v>43727.716238425928</v>
      </c>
      <c r="CD15" s="22">
        <v>46</v>
      </c>
      <c r="CE15" s="22" t="b">
        <v>0</v>
      </c>
      <c r="CF15" s="22" t="s">
        <v>663</v>
      </c>
      <c r="CG15" s="22" t="s">
        <v>599</v>
      </c>
      <c r="CH15" s="22">
        <v>14</v>
      </c>
    </row>
    <row r="16" spans="1:86" ht="16" x14ac:dyDescent="0.2">
      <c r="A16" s="22" t="s">
        <v>664</v>
      </c>
      <c r="B16" s="22" t="s">
        <v>627</v>
      </c>
      <c r="C16" s="22" t="s">
        <v>628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5</v>
      </c>
      <c r="Q16" s="22">
        <v>0</v>
      </c>
      <c r="R16" s="22">
        <v>150</v>
      </c>
      <c r="S16" s="22">
        <v>0</v>
      </c>
      <c r="T16" s="22">
        <v>0</v>
      </c>
      <c r="U16" s="22">
        <v>5</v>
      </c>
      <c r="V16" s="22">
        <v>40</v>
      </c>
      <c r="W16" s="22">
        <v>80</v>
      </c>
      <c r="X16" s="22">
        <v>0</v>
      </c>
      <c r="Y16" s="22">
        <v>0</v>
      </c>
      <c r="Z16" s="22">
        <v>150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 t="s">
        <v>665</v>
      </c>
      <c r="AJ16" s="22"/>
      <c r="AK16" s="22"/>
      <c r="AL16" s="22"/>
      <c r="AM16" s="22"/>
      <c r="AN16" s="22"/>
      <c r="AO16" s="22" t="s">
        <v>666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972</v>
      </c>
      <c r="BC16" s="22">
        <v>0</v>
      </c>
      <c r="BD16" s="22">
        <v>133.5</v>
      </c>
      <c r="BE16" s="22">
        <v>0</v>
      </c>
      <c r="BF16" s="22">
        <v>0</v>
      </c>
      <c r="BG16" s="22">
        <v>14.5</v>
      </c>
      <c r="BH16" s="22">
        <v>396</v>
      </c>
      <c r="BI16" s="22">
        <v>119.2</v>
      </c>
      <c r="BJ16" s="22">
        <v>0</v>
      </c>
      <c r="BK16" s="22">
        <v>0</v>
      </c>
      <c r="BL16" s="22">
        <v>1072.5</v>
      </c>
      <c r="BM16" s="22">
        <v>0</v>
      </c>
      <c r="BN16" s="22">
        <v>0</v>
      </c>
      <c r="BO16" s="22">
        <v>0</v>
      </c>
      <c r="BP16" s="22" t="s">
        <v>588</v>
      </c>
      <c r="BQ16" s="22">
        <v>0</v>
      </c>
      <c r="BR16" s="22">
        <v>0</v>
      </c>
      <c r="BS16" s="22" t="s">
        <v>588</v>
      </c>
      <c r="BT16" s="22" t="s">
        <v>588</v>
      </c>
      <c r="BU16" s="22">
        <v>2707.7</v>
      </c>
      <c r="BV16" s="22">
        <v>164.39</v>
      </c>
      <c r="BW16" s="22">
        <v>2872.09</v>
      </c>
      <c r="BX16" s="22" t="b">
        <v>1</v>
      </c>
      <c r="BY16" s="22" t="s">
        <v>590</v>
      </c>
      <c r="BZ16" s="22"/>
      <c r="CA16" s="22"/>
      <c r="CB16" s="23">
        <v>43782.404062499998</v>
      </c>
      <c r="CC16" s="23">
        <v>43728.690034722225</v>
      </c>
      <c r="CD16" s="22">
        <v>47</v>
      </c>
      <c r="CE16" s="22" t="b">
        <v>0</v>
      </c>
      <c r="CF16" s="22" t="s">
        <v>667</v>
      </c>
      <c r="CG16" s="22" t="s">
        <v>632</v>
      </c>
      <c r="CH16" s="22">
        <v>15</v>
      </c>
    </row>
    <row r="17" spans="1:86" ht="16" x14ac:dyDescent="0.2">
      <c r="A17" s="22" t="s">
        <v>668</v>
      </c>
      <c r="B17" s="22" t="s">
        <v>620</v>
      </c>
      <c r="C17" s="22" t="s">
        <v>669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60</v>
      </c>
      <c r="AF17" s="22">
        <v>0</v>
      </c>
      <c r="AG17" s="22">
        <v>0</v>
      </c>
      <c r="AH17" s="22">
        <v>0</v>
      </c>
      <c r="AI17" s="22" t="s">
        <v>670</v>
      </c>
      <c r="AJ17" s="22"/>
      <c r="AK17" s="22"/>
      <c r="AL17" s="22"/>
      <c r="AM17" s="22"/>
      <c r="AN17" s="22"/>
      <c r="AO17" s="22" t="s">
        <v>671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 t="s">
        <v>588</v>
      </c>
      <c r="BQ17" s="22">
        <v>225</v>
      </c>
      <c r="BR17" s="22">
        <v>0</v>
      </c>
      <c r="BS17" s="22" t="s">
        <v>588</v>
      </c>
      <c r="BT17" s="22" t="s">
        <v>588</v>
      </c>
      <c r="BU17" s="22">
        <v>225</v>
      </c>
      <c r="BV17" s="22">
        <v>34.479999999999997</v>
      </c>
      <c r="BW17" s="22">
        <v>259.48</v>
      </c>
      <c r="BX17" s="22" t="b">
        <v>1</v>
      </c>
      <c r="BY17" s="22" t="s">
        <v>590</v>
      </c>
      <c r="BZ17" s="22"/>
      <c r="CA17" s="22"/>
      <c r="CB17" s="23">
        <v>43782.404062499998</v>
      </c>
      <c r="CC17" s="23">
        <v>43731.535787037035</v>
      </c>
      <c r="CD17" s="22">
        <v>48</v>
      </c>
      <c r="CE17" s="22" t="b">
        <v>0</v>
      </c>
      <c r="CF17" s="22" t="s">
        <v>672</v>
      </c>
      <c r="CG17" s="22" t="s">
        <v>625</v>
      </c>
      <c r="CH17" s="22">
        <v>16</v>
      </c>
    </row>
    <row r="18" spans="1:86" ht="16" x14ac:dyDescent="0.2">
      <c r="A18" s="22" t="s">
        <v>673</v>
      </c>
      <c r="B18" s="22" t="s">
        <v>674</v>
      </c>
      <c r="C18" s="22" t="s">
        <v>675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15</v>
      </c>
      <c r="Q18" s="22">
        <v>8</v>
      </c>
      <c r="R18" s="22">
        <v>400</v>
      </c>
      <c r="S18" s="22">
        <v>0</v>
      </c>
      <c r="T18" s="22">
        <v>0</v>
      </c>
      <c r="U18" s="22">
        <v>10</v>
      </c>
      <c r="V18" s="22">
        <v>0</v>
      </c>
      <c r="W18" s="22">
        <v>320</v>
      </c>
      <c r="X18" s="22">
        <v>0</v>
      </c>
      <c r="Y18" s="22">
        <v>0</v>
      </c>
      <c r="Z18" s="22">
        <v>0</v>
      </c>
      <c r="AA18" s="22">
        <v>0</v>
      </c>
      <c r="AB18" s="22">
        <v>40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 t="s">
        <v>676</v>
      </c>
      <c r="AJ18" s="22" t="s">
        <v>677</v>
      </c>
      <c r="AK18" s="22" t="s">
        <v>678</v>
      </c>
      <c r="AL18" s="22" t="s">
        <v>679</v>
      </c>
      <c r="AM18" s="22" t="s">
        <v>592</v>
      </c>
      <c r="AN18" s="22" t="s">
        <v>680</v>
      </c>
      <c r="AO18" s="22" t="s">
        <v>681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2916</v>
      </c>
      <c r="BC18" s="22">
        <v>1082.72</v>
      </c>
      <c r="BD18" s="22">
        <v>356</v>
      </c>
      <c r="BE18" s="22">
        <v>0</v>
      </c>
      <c r="BF18" s="22">
        <v>0</v>
      </c>
      <c r="BG18" s="22">
        <v>29</v>
      </c>
      <c r="BH18" s="22">
        <v>0</v>
      </c>
      <c r="BI18" s="22">
        <v>476.8</v>
      </c>
      <c r="BJ18" s="22">
        <v>0</v>
      </c>
      <c r="BK18" s="22">
        <v>0</v>
      </c>
      <c r="BL18" s="22">
        <v>0</v>
      </c>
      <c r="BM18" s="22">
        <v>0</v>
      </c>
      <c r="BN18" s="22">
        <v>9.6</v>
      </c>
      <c r="BO18" s="22">
        <v>0</v>
      </c>
      <c r="BP18" s="22" t="s">
        <v>588</v>
      </c>
      <c r="BQ18" s="22">
        <v>0</v>
      </c>
      <c r="BR18" s="22">
        <v>0</v>
      </c>
      <c r="BS18" s="22" t="s">
        <v>588</v>
      </c>
      <c r="BT18" s="22" t="s">
        <v>588</v>
      </c>
      <c r="BU18" s="22">
        <v>4870.12</v>
      </c>
      <c r="BV18" s="22">
        <v>176.59</v>
      </c>
      <c r="BW18" s="22">
        <v>5046.71</v>
      </c>
      <c r="BX18" s="22" t="b">
        <v>1</v>
      </c>
      <c r="BY18" s="22" t="s">
        <v>590</v>
      </c>
      <c r="BZ18" s="22"/>
      <c r="CA18" s="22"/>
      <c r="CB18" s="23">
        <v>43808.862523148149</v>
      </c>
      <c r="CC18" s="23">
        <v>43732.761886574073</v>
      </c>
      <c r="CD18" s="22">
        <v>49</v>
      </c>
      <c r="CE18" s="22" t="b">
        <v>0</v>
      </c>
      <c r="CF18" s="22" t="s">
        <v>682</v>
      </c>
      <c r="CG18" s="22" t="s">
        <v>592</v>
      </c>
      <c r="CH18" s="22">
        <v>17</v>
      </c>
    </row>
    <row r="19" spans="1:86" ht="16" x14ac:dyDescent="0.2">
      <c r="A19" s="22" t="s">
        <v>683</v>
      </c>
      <c r="B19" s="22" t="s">
        <v>684</v>
      </c>
      <c r="C19" s="22" t="s">
        <v>685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3</v>
      </c>
      <c r="P19" s="22">
        <v>0</v>
      </c>
      <c r="Q19" s="22">
        <v>3</v>
      </c>
      <c r="R19" s="22">
        <v>150</v>
      </c>
      <c r="S19" s="22">
        <v>1</v>
      </c>
      <c r="T19" s="22">
        <v>1</v>
      </c>
      <c r="U19" s="22">
        <v>1</v>
      </c>
      <c r="V19" s="22">
        <v>40</v>
      </c>
      <c r="W19" s="22">
        <v>90</v>
      </c>
      <c r="X19" s="22">
        <v>60</v>
      </c>
      <c r="Y19" s="22">
        <v>200</v>
      </c>
      <c r="Z19" s="22">
        <v>150</v>
      </c>
      <c r="AA19" s="22">
        <v>150</v>
      </c>
      <c r="AB19" s="22">
        <v>10</v>
      </c>
      <c r="AC19" s="22">
        <v>0</v>
      </c>
      <c r="AD19" s="22">
        <v>3</v>
      </c>
      <c r="AE19" s="22">
        <v>60</v>
      </c>
      <c r="AF19" s="22">
        <v>1</v>
      </c>
      <c r="AG19" s="22">
        <v>144</v>
      </c>
      <c r="AH19" s="22">
        <v>3</v>
      </c>
      <c r="AI19" s="22" t="s">
        <v>686</v>
      </c>
      <c r="AJ19" s="22" t="s">
        <v>687</v>
      </c>
      <c r="AK19" s="22" t="s">
        <v>678</v>
      </c>
      <c r="AL19" s="22" t="s">
        <v>688</v>
      </c>
      <c r="AM19" s="22" t="s">
        <v>689</v>
      </c>
      <c r="AN19" s="22" t="s">
        <v>680</v>
      </c>
      <c r="AO19" s="22" t="s">
        <v>690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280.8</v>
      </c>
      <c r="BB19" s="22">
        <v>0</v>
      </c>
      <c r="BC19" s="22">
        <v>406.02</v>
      </c>
      <c r="BD19" s="22">
        <v>133.5</v>
      </c>
      <c r="BE19" s="22">
        <v>12.5</v>
      </c>
      <c r="BF19" s="22">
        <v>3.96</v>
      </c>
      <c r="BG19" s="22">
        <v>2.9</v>
      </c>
      <c r="BH19" s="22">
        <v>396</v>
      </c>
      <c r="BI19" s="22">
        <v>134.1</v>
      </c>
      <c r="BJ19" s="22">
        <v>55.2</v>
      </c>
      <c r="BK19" s="22">
        <v>292</v>
      </c>
      <c r="BL19" s="22">
        <v>1072.5</v>
      </c>
      <c r="BM19" s="22">
        <v>226.5</v>
      </c>
      <c r="BN19" s="22">
        <v>2.4</v>
      </c>
      <c r="BO19" s="22">
        <v>4.41</v>
      </c>
      <c r="BP19" s="22" t="s">
        <v>588</v>
      </c>
      <c r="BQ19" s="22">
        <v>225</v>
      </c>
      <c r="BR19" s="22">
        <v>13</v>
      </c>
      <c r="BS19" s="22" t="s">
        <v>691</v>
      </c>
      <c r="BT19" s="22" t="s">
        <v>692</v>
      </c>
      <c r="BU19" s="22">
        <v>3340.5</v>
      </c>
      <c r="BV19" s="22">
        <v>1150.27</v>
      </c>
      <c r="BW19" s="22">
        <v>4490.7700000000004</v>
      </c>
      <c r="BX19" s="22" t="b">
        <v>1</v>
      </c>
      <c r="BY19" s="22" t="s">
        <v>590</v>
      </c>
      <c r="BZ19" s="22"/>
      <c r="CA19" s="22"/>
      <c r="CB19" s="23">
        <v>43809.694189814814</v>
      </c>
      <c r="CC19" s="23">
        <v>43734.910949074074</v>
      </c>
      <c r="CD19" s="22">
        <v>52</v>
      </c>
      <c r="CE19" s="22" t="b">
        <v>0</v>
      </c>
      <c r="CF19" s="22" t="s">
        <v>693</v>
      </c>
      <c r="CG19" s="22" t="s">
        <v>689</v>
      </c>
      <c r="CH19" s="22">
        <v>18</v>
      </c>
    </row>
    <row r="20" spans="1:86" ht="16" x14ac:dyDescent="0.2">
      <c r="A20" s="22" t="s">
        <v>694</v>
      </c>
      <c r="B20" s="22" t="s">
        <v>695</v>
      </c>
      <c r="C20" s="22" t="s">
        <v>696</v>
      </c>
      <c r="D20" s="22">
        <v>40</v>
      </c>
      <c r="E20" s="22">
        <v>40</v>
      </c>
      <c r="F20" s="22">
        <v>40</v>
      </c>
      <c r="G20" s="22">
        <v>24</v>
      </c>
      <c r="H20" s="22">
        <v>6</v>
      </c>
      <c r="I20" s="22">
        <v>5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24</v>
      </c>
      <c r="P20" s="22">
        <v>140</v>
      </c>
      <c r="Q20" s="22">
        <v>13</v>
      </c>
      <c r="R20" s="22">
        <v>0</v>
      </c>
      <c r="S20" s="22">
        <v>0</v>
      </c>
      <c r="T20" s="22">
        <v>0</v>
      </c>
      <c r="U20" s="22">
        <v>2600</v>
      </c>
      <c r="V20" s="22">
        <v>2200</v>
      </c>
      <c r="W20" s="22">
        <v>3420</v>
      </c>
      <c r="X20" s="22">
        <v>1000</v>
      </c>
      <c r="Y20" s="22">
        <v>1000</v>
      </c>
      <c r="Z20" s="22">
        <v>2250</v>
      </c>
      <c r="AA20" s="22">
        <v>1050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 t="s">
        <v>697</v>
      </c>
      <c r="AJ20" s="22" t="s">
        <v>4</v>
      </c>
      <c r="AK20" s="22" t="s">
        <v>698</v>
      </c>
      <c r="AL20" s="22" t="s">
        <v>699</v>
      </c>
      <c r="AM20" s="22" t="s">
        <v>700</v>
      </c>
      <c r="AN20" s="22" t="s">
        <v>701</v>
      </c>
      <c r="AO20" s="22" t="s">
        <v>702</v>
      </c>
      <c r="AP20" s="22">
        <v>1598.4</v>
      </c>
      <c r="AQ20" s="22">
        <v>2095.1999999999998</v>
      </c>
      <c r="AR20" s="22">
        <v>2052</v>
      </c>
      <c r="AS20" s="22">
        <v>1550.88</v>
      </c>
      <c r="AT20" s="22">
        <v>464.4</v>
      </c>
      <c r="AU20" s="22">
        <v>451.8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2246.4</v>
      </c>
      <c r="BB20" s="22">
        <v>27216</v>
      </c>
      <c r="BC20" s="22">
        <v>1759.42</v>
      </c>
      <c r="BD20" s="22">
        <v>0</v>
      </c>
      <c r="BE20" s="22">
        <v>0</v>
      </c>
      <c r="BF20" s="22">
        <v>0</v>
      </c>
      <c r="BG20" s="22">
        <v>7540</v>
      </c>
      <c r="BH20" s="22">
        <v>21780</v>
      </c>
      <c r="BI20" s="22">
        <v>5095.8</v>
      </c>
      <c r="BJ20" s="22">
        <v>920</v>
      </c>
      <c r="BK20" s="22">
        <v>1460</v>
      </c>
      <c r="BL20" s="22">
        <v>16087.5</v>
      </c>
      <c r="BM20" s="22">
        <v>1585.5</v>
      </c>
      <c r="BN20" s="22">
        <v>0</v>
      </c>
      <c r="BO20" s="22">
        <v>0</v>
      </c>
      <c r="BP20" s="22" t="s">
        <v>588</v>
      </c>
      <c r="BQ20" s="22">
        <v>0</v>
      </c>
      <c r="BR20" s="22">
        <v>0</v>
      </c>
      <c r="BS20" s="22" t="s">
        <v>588</v>
      </c>
      <c r="BT20" s="22" t="s">
        <v>588</v>
      </c>
      <c r="BU20" s="22">
        <v>93903.3</v>
      </c>
      <c r="BV20" s="22">
        <v>0</v>
      </c>
      <c r="BW20" s="22">
        <v>93903.3</v>
      </c>
      <c r="BX20" s="22" t="b">
        <v>1</v>
      </c>
      <c r="BY20" s="22" t="s">
        <v>590</v>
      </c>
      <c r="BZ20" s="22"/>
      <c r="CA20" s="22"/>
      <c r="CB20" s="23">
        <v>43809.473101851851</v>
      </c>
      <c r="CC20" s="23">
        <v>43735.653229166666</v>
      </c>
      <c r="CD20" s="22">
        <v>53</v>
      </c>
      <c r="CE20" s="22" t="b">
        <v>0</v>
      </c>
      <c r="CF20" s="22" t="s">
        <v>703</v>
      </c>
      <c r="CG20" s="22" t="s">
        <v>700</v>
      </c>
      <c r="CH20" s="22">
        <v>19</v>
      </c>
    </row>
    <row r="21" spans="1:86" ht="16" x14ac:dyDescent="0.2">
      <c r="A21" s="22" t="s">
        <v>704</v>
      </c>
      <c r="B21" s="22" t="s">
        <v>638</v>
      </c>
      <c r="C21" s="22" t="s">
        <v>705</v>
      </c>
      <c r="D21" s="22">
        <v>30</v>
      </c>
      <c r="E21" s="22">
        <v>30</v>
      </c>
      <c r="F21" s="22">
        <v>30</v>
      </c>
      <c r="G21" s="22">
        <v>20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6</v>
      </c>
      <c r="AG21" s="22">
        <v>0</v>
      </c>
      <c r="AH21" s="22">
        <v>0</v>
      </c>
      <c r="AI21" s="22" t="s">
        <v>706</v>
      </c>
      <c r="AJ21" s="22"/>
      <c r="AK21" s="22"/>
      <c r="AL21" s="22"/>
      <c r="AM21" s="22"/>
      <c r="AN21" s="22"/>
      <c r="AO21" s="22" t="s">
        <v>707</v>
      </c>
      <c r="AP21" s="22">
        <v>1198.8</v>
      </c>
      <c r="AQ21" s="22">
        <v>1571.4</v>
      </c>
      <c r="AR21" s="22">
        <v>1539</v>
      </c>
      <c r="AS21" s="22">
        <v>1292.4000000000001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 t="s">
        <v>588</v>
      </c>
      <c r="BQ21" s="22">
        <v>0</v>
      </c>
      <c r="BR21" s="22">
        <v>78</v>
      </c>
      <c r="BS21" s="22" t="s">
        <v>588</v>
      </c>
      <c r="BT21" s="22" t="s">
        <v>588</v>
      </c>
      <c r="BU21" s="22">
        <v>5679.6</v>
      </c>
      <c r="BV21" s="22">
        <v>160.32</v>
      </c>
      <c r="BW21" s="22">
        <v>5839.92</v>
      </c>
      <c r="BX21" s="22" t="b">
        <v>1</v>
      </c>
      <c r="BY21" s="22" t="s">
        <v>590</v>
      </c>
      <c r="BZ21" s="22"/>
      <c r="CA21" s="22"/>
      <c r="CB21" s="23">
        <v>43782.404062499998</v>
      </c>
      <c r="CC21" s="23">
        <v>43735.73636574074</v>
      </c>
      <c r="CD21" s="22">
        <v>54</v>
      </c>
      <c r="CE21" s="22" t="b">
        <v>0</v>
      </c>
      <c r="CF21" s="22" t="s">
        <v>708</v>
      </c>
      <c r="CG21" s="22" t="s">
        <v>709</v>
      </c>
      <c r="CH21" s="22">
        <v>20</v>
      </c>
    </row>
    <row r="22" spans="1:86" ht="16" x14ac:dyDescent="0.2">
      <c r="A22" s="22" t="s">
        <v>710</v>
      </c>
      <c r="B22" s="22" t="s">
        <v>620</v>
      </c>
      <c r="C22" s="22" t="s">
        <v>621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40</v>
      </c>
      <c r="Q22" s="22">
        <v>2</v>
      </c>
      <c r="R22" s="22">
        <v>150</v>
      </c>
      <c r="S22" s="22">
        <v>1</v>
      </c>
      <c r="T22" s="22">
        <v>0</v>
      </c>
      <c r="U22" s="22">
        <v>0</v>
      </c>
      <c r="V22" s="22">
        <v>200</v>
      </c>
      <c r="W22" s="22">
        <v>240</v>
      </c>
      <c r="X22" s="22">
        <v>0</v>
      </c>
      <c r="Y22" s="22">
        <v>0</v>
      </c>
      <c r="Z22" s="22">
        <v>300</v>
      </c>
      <c r="AA22" s="22">
        <v>0</v>
      </c>
      <c r="AB22" s="22">
        <v>0</v>
      </c>
      <c r="AC22" s="22">
        <v>0</v>
      </c>
      <c r="AD22" s="22">
        <v>0</v>
      </c>
      <c r="AE22" s="22">
        <v>60</v>
      </c>
      <c r="AF22" s="22">
        <v>0</v>
      </c>
      <c r="AG22" s="22">
        <v>0</v>
      </c>
      <c r="AH22" s="22">
        <v>10</v>
      </c>
      <c r="AI22" s="22" t="s">
        <v>711</v>
      </c>
      <c r="AJ22" s="22"/>
      <c r="AK22" s="22"/>
      <c r="AL22" s="22"/>
      <c r="AM22" s="22"/>
      <c r="AN22" s="22"/>
      <c r="AO22" s="22" t="s">
        <v>712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7776</v>
      </c>
      <c r="BC22" s="22">
        <v>270.68</v>
      </c>
      <c r="BD22" s="22">
        <v>133.5</v>
      </c>
      <c r="BE22" s="22">
        <v>12.5</v>
      </c>
      <c r="BF22" s="22">
        <v>0</v>
      </c>
      <c r="BG22" s="22">
        <v>0</v>
      </c>
      <c r="BH22" s="22">
        <v>1980</v>
      </c>
      <c r="BI22" s="22">
        <v>357.6</v>
      </c>
      <c r="BJ22" s="22">
        <v>0</v>
      </c>
      <c r="BK22" s="22">
        <v>0</v>
      </c>
      <c r="BL22" s="22">
        <v>2145</v>
      </c>
      <c r="BM22" s="22">
        <v>0</v>
      </c>
      <c r="BN22" s="22">
        <v>0</v>
      </c>
      <c r="BO22" s="22">
        <v>0</v>
      </c>
      <c r="BP22" s="22" t="s">
        <v>588</v>
      </c>
      <c r="BQ22" s="22">
        <v>225</v>
      </c>
      <c r="BR22" s="22">
        <v>0</v>
      </c>
      <c r="BS22" s="22" t="s">
        <v>588</v>
      </c>
      <c r="BT22" s="22" t="s">
        <v>713</v>
      </c>
      <c r="BU22" s="22">
        <v>12954.78</v>
      </c>
      <c r="BV22" s="22">
        <v>0</v>
      </c>
      <c r="BW22" s="22">
        <v>12954.78</v>
      </c>
      <c r="BX22" s="22" t="b">
        <v>1</v>
      </c>
      <c r="BY22" s="22" t="s">
        <v>590</v>
      </c>
      <c r="BZ22" s="22"/>
      <c r="CA22" s="22"/>
      <c r="CB22" s="23">
        <v>43782.404074074075</v>
      </c>
      <c r="CC22" s="23">
        <v>43736.738055555557</v>
      </c>
      <c r="CD22" s="22">
        <v>55</v>
      </c>
      <c r="CE22" s="22" t="b">
        <v>0</v>
      </c>
      <c r="CF22" s="22" t="s">
        <v>714</v>
      </c>
      <c r="CG22" s="22" t="s">
        <v>625</v>
      </c>
      <c r="CH22" s="22">
        <v>21</v>
      </c>
    </row>
    <row r="23" spans="1:86" ht="16" x14ac:dyDescent="0.2">
      <c r="A23" s="22" t="s">
        <v>715</v>
      </c>
      <c r="B23" s="22" t="s">
        <v>601</v>
      </c>
      <c r="C23" s="22" t="s">
        <v>602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40</v>
      </c>
      <c r="Q23" s="22">
        <v>10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 t="s">
        <v>716</v>
      </c>
      <c r="AJ23" s="22"/>
      <c r="AK23" s="22"/>
      <c r="AL23" s="22"/>
      <c r="AM23" s="22"/>
      <c r="AN23" s="22"/>
      <c r="AO23" s="22" t="s">
        <v>717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7776</v>
      </c>
      <c r="BC23" s="22">
        <v>1353.4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 t="s">
        <v>588</v>
      </c>
      <c r="BQ23" s="22">
        <v>0</v>
      </c>
      <c r="BR23" s="22">
        <v>0</v>
      </c>
      <c r="BS23" s="22" t="s">
        <v>588</v>
      </c>
      <c r="BT23" s="22" t="s">
        <v>588</v>
      </c>
      <c r="BU23" s="22">
        <v>9129.4</v>
      </c>
      <c r="BV23" s="22">
        <v>193.22</v>
      </c>
      <c r="BW23" s="22">
        <v>9322.6200000000008</v>
      </c>
      <c r="BX23" s="22" t="b">
        <v>1</v>
      </c>
      <c r="BY23" s="22" t="s">
        <v>590</v>
      </c>
      <c r="BZ23" s="22"/>
      <c r="CA23" s="22"/>
      <c r="CB23" s="23">
        <v>43782.404074074075</v>
      </c>
      <c r="CC23" s="23">
        <v>43739.863055555557</v>
      </c>
      <c r="CD23" s="22">
        <v>56</v>
      </c>
      <c r="CE23" s="22" t="b">
        <v>0</v>
      </c>
      <c r="CF23" s="22" t="s">
        <v>718</v>
      </c>
      <c r="CG23" s="22" t="s">
        <v>606</v>
      </c>
      <c r="CH23" s="22">
        <v>22</v>
      </c>
    </row>
    <row r="24" spans="1:86" ht="16" x14ac:dyDescent="0.2">
      <c r="A24" s="22" t="s">
        <v>719</v>
      </c>
      <c r="B24" s="22" t="s">
        <v>720</v>
      </c>
      <c r="C24" s="22" t="s">
        <v>628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2</v>
      </c>
      <c r="Q24" s="22">
        <v>0</v>
      </c>
      <c r="R24" s="22">
        <v>150</v>
      </c>
      <c r="S24" s="22">
        <v>0</v>
      </c>
      <c r="T24" s="22">
        <v>0</v>
      </c>
      <c r="U24" s="22">
        <v>0</v>
      </c>
      <c r="V24" s="22">
        <v>40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5</v>
      </c>
      <c r="AE24" s="22">
        <v>0</v>
      </c>
      <c r="AF24" s="22">
        <v>0</v>
      </c>
      <c r="AG24" s="22">
        <v>0</v>
      </c>
      <c r="AH24" s="22">
        <v>6</v>
      </c>
      <c r="AI24" s="22" t="s">
        <v>629</v>
      </c>
      <c r="AJ24" s="22"/>
      <c r="AK24" s="22"/>
      <c r="AL24" s="22"/>
      <c r="AM24" s="22"/>
      <c r="AN24" s="22"/>
      <c r="AO24" s="22" t="s">
        <v>721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388.8</v>
      </c>
      <c r="BC24" s="22">
        <v>0</v>
      </c>
      <c r="BD24" s="22">
        <v>133.5</v>
      </c>
      <c r="BE24" s="22">
        <v>0</v>
      </c>
      <c r="BF24" s="22">
        <v>0</v>
      </c>
      <c r="BG24" s="22">
        <v>0</v>
      </c>
      <c r="BH24" s="22">
        <v>396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7.35</v>
      </c>
      <c r="BP24" s="22" t="s">
        <v>588</v>
      </c>
      <c r="BQ24" s="22">
        <v>0</v>
      </c>
      <c r="BR24" s="22">
        <v>0</v>
      </c>
      <c r="BS24" s="22" t="s">
        <v>588</v>
      </c>
      <c r="BT24" s="22" t="s">
        <v>722</v>
      </c>
      <c r="BU24" s="22">
        <v>958.35</v>
      </c>
      <c r="BV24" s="22">
        <v>165.22</v>
      </c>
      <c r="BW24" s="22">
        <v>1123.57</v>
      </c>
      <c r="BX24" s="22" t="b">
        <v>1</v>
      </c>
      <c r="BY24" s="22" t="s">
        <v>590</v>
      </c>
      <c r="BZ24" s="22"/>
      <c r="CA24" s="22"/>
      <c r="CB24" s="23">
        <v>43782.404074074075</v>
      </c>
      <c r="CC24" s="23">
        <v>43740.591319444444</v>
      </c>
      <c r="CD24" s="22">
        <v>57</v>
      </c>
      <c r="CE24" s="22" t="b">
        <v>0</v>
      </c>
      <c r="CF24" s="22" t="s">
        <v>723</v>
      </c>
      <c r="CG24" s="22" t="s">
        <v>632</v>
      </c>
      <c r="CH24" s="22">
        <v>23</v>
      </c>
    </row>
    <row r="25" spans="1:86" ht="16" x14ac:dyDescent="0.2">
      <c r="A25" s="22" t="s">
        <v>724</v>
      </c>
      <c r="B25" s="22" t="s">
        <v>695</v>
      </c>
      <c r="C25" s="22" t="s">
        <v>696</v>
      </c>
      <c r="D25" s="22">
        <v>20</v>
      </c>
      <c r="E25" s="22">
        <v>20</v>
      </c>
      <c r="F25" s="22">
        <v>21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 t="s">
        <v>725</v>
      </c>
      <c r="AJ25" s="22" t="s">
        <v>4</v>
      </c>
      <c r="AK25" s="22" t="s">
        <v>698</v>
      </c>
      <c r="AL25" s="22" t="s">
        <v>699</v>
      </c>
      <c r="AM25" s="22" t="s">
        <v>726</v>
      </c>
      <c r="AN25" s="22" t="s">
        <v>701</v>
      </c>
      <c r="AO25" s="22" t="s">
        <v>725</v>
      </c>
      <c r="AP25" s="22">
        <v>799.2</v>
      </c>
      <c r="AQ25" s="22">
        <v>1047.5999999999999</v>
      </c>
      <c r="AR25" s="22">
        <v>1077.3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 t="s">
        <v>588</v>
      </c>
      <c r="BQ25" s="22">
        <v>0</v>
      </c>
      <c r="BR25" s="22">
        <v>0</v>
      </c>
      <c r="BS25" s="22" t="s">
        <v>588</v>
      </c>
      <c r="BT25" s="22" t="s">
        <v>588</v>
      </c>
      <c r="BU25" s="22">
        <v>2924.1</v>
      </c>
      <c r="BV25" s="22">
        <v>0</v>
      </c>
      <c r="BW25" s="22">
        <v>2924.1</v>
      </c>
      <c r="BX25" s="22" t="b">
        <v>1</v>
      </c>
      <c r="BY25" s="22" t="s">
        <v>590</v>
      </c>
      <c r="BZ25" s="22"/>
      <c r="CA25" s="22"/>
      <c r="CB25" s="23">
        <v>43809.47351851852</v>
      </c>
      <c r="CC25" s="23">
        <v>43740.604490740741</v>
      </c>
      <c r="CD25" s="22">
        <v>58</v>
      </c>
      <c r="CE25" s="22" t="b">
        <v>0</v>
      </c>
      <c r="CF25" s="22" t="s">
        <v>727</v>
      </c>
      <c r="CG25" s="22" t="s">
        <v>700</v>
      </c>
      <c r="CH25" s="22">
        <v>24</v>
      </c>
    </row>
    <row r="26" spans="1:86" ht="16" x14ac:dyDescent="0.2">
      <c r="A26" s="22" t="s">
        <v>728</v>
      </c>
      <c r="B26" s="22" t="s">
        <v>608</v>
      </c>
      <c r="C26" s="22" t="s">
        <v>609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6</v>
      </c>
      <c r="P26" s="22">
        <v>16</v>
      </c>
      <c r="Q26" s="22">
        <v>8</v>
      </c>
      <c r="R26" s="22">
        <v>0</v>
      </c>
      <c r="S26" s="22">
        <v>4</v>
      </c>
      <c r="T26" s="22">
        <v>0</v>
      </c>
      <c r="U26" s="22">
        <v>0</v>
      </c>
      <c r="V26" s="22">
        <v>0</v>
      </c>
      <c r="W26" s="22">
        <v>240</v>
      </c>
      <c r="X26" s="22">
        <v>300</v>
      </c>
      <c r="Y26" s="22">
        <v>200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60</v>
      </c>
      <c r="AF26" s="22">
        <v>0</v>
      </c>
      <c r="AG26" s="22">
        <v>0</v>
      </c>
      <c r="AH26" s="22">
        <v>10</v>
      </c>
      <c r="AI26" s="22" t="s">
        <v>729</v>
      </c>
      <c r="AJ26" s="22"/>
      <c r="AK26" s="22"/>
      <c r="AL26" s="22"/>
      <c r="AM26" s="22"/>
      <c r="AN26" s="22"/>
      <c r="AO26" s="22" t="s">
        <v>730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561.6</v>
      </c>
      <c r="BB26" s="22">
        <v>3110.4</v>
      </c>
      <c r="BC26" s="22">
        <v>1082.72</v>
      </c>
      <c r="BD26" s="22">
        <v>0</v>
      </c>
      <c r="BE26" s="22">
        <v>50</v>
      </c>
      <c r="BF26" s="22">
        <v>0</v>
      </c>
      <c r="BG26" s="22">
        <v>0</v>
      </c>
      <c r="BH26" s="22">
        <v>0</v>
      </c>
      <c r="BI26" s="22">
        <v>357.6</v>
      </c>
      <c r="BJ26" s="22">
        <v>276</v>
      </c>
      <c r="BK26" s="22">
        <v>292</v>
      </c>
      <c r="BL26" s="22">
        <v>0</v>
      </c>
      <c r="BM26" s="22">
        <v>0</v>
      </c>
      <c r="BN26" s="22">
        <v>0</v>
      </c>
      <c r="BO26" s="22">
        <v>0</v>
      </c>
      <c r="BP26" s="22" t="s">
        <v>588</v>
      </c>
      <c r="BQ26" s="22">
        <v>225</v>
      </c>
      <c r="BR26" s="22">
        <v>0</v>
      </c>
      <c r="BS26" s="22" t="s">
        <v>588</v>
      </c>
      <c r="BT26" s="22" t="s">
        <v>713</v>
      </c>
      <c r="BU26" s="22">
        <v>6009.82</v>
      </c>
      <c r="BV26" s="22">
        <v>220.09</v>
      </c>
      <c r="BW26" s="22">
        <v>6229.91</v>
      </c>
      <c r="BX26" s="22" t="b">
        <v>1</v>
      </c>
      <c r="BY26" s="22" t="s">
        <v>590</v>
      </c>
      <c r="BZ26" s="22"/>
      <c r="CA26" s="22"/>
      <c r="CB26" s="23">
        <v>43782.404074074075</v>
      </c>
      <c r="CC26" s="23">
        <v>43740.762557870374</v>
      </c>
      <c r="CD26" s="22">
        <v>59</v>
      </c>
      <c r="CE26" s="22" t="b">
        <v>0</v>
      </c>
      <c r="CF26" s="22" t="s">
        <v>731</v>
      </c>
      <c r="CG26" s="22" t="s">
        <v>613</v>
      </c>
      <c r="CH26" s="22">
        <v>25</v>
      </c>
    </row>
    <row r="27" spans="1:86" ht="16" x14ac:dyDescent="0.2">
      <c r="A27" s="22" t="s">
        <v>732</v>
      </c>
      <c r="B27" s="22" t="s">
        <v>733</v>
      </c>
      <c r="C27" s="22" t="s">
        <v>734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6</v>
      </c>
      <c r="P27" s="22">
        <v>10</v>
      </c>
      <c r="Q27" s="22">
        <v>5</v>
      </c>
      <c r="R27" s="22">
        <v>150</v>
      </c>
      <c r="S27" s="22">
        <v>0</v>
      </c>
      <c r="T27" s="22">
        <v>0</v>
      </c>
      <c r="U27" s="22">
        <v>20</v>
      </c>
      <c r="V27" s="22">
        <v>120</v>
      </c>
      <c r="W27" s="22">
        <v>150</v>
      </c>
      <c r="X27" s="22">
        <v>300</v>
      </c>
      <c r="Y27" s="22">
        <v>150</v>
      </c>
      <c r="Z27" s="22">
        <v>150</v>
      </c>
      <c r="AA27" s="22">
        <v>150</v>
      </c>
      <c r="AB27" s="22">
        <v>0</v>
      </c>
      <c r="AC27" s="22">
        <v>0</v>
      </c>
      <c r="AD27" s="22">
        <v>0</v>
      </c>
      <c r="AE27" s="22">
        <v>60</v>
      </c>
      <c r="AF27" s="22">
        <v>10</v>
      </c>
      <c r="AG27" s="22">
        <v>0</v>
      </c>
      <c r="AH27" s="22">
        <v>0</v>
      </c>
      <c r="AI27" s="22" t="s">
        <v>735</v>
      </c>
      <c r="AJ27" s="22" t="s">
        <v>736</v>
      </c>
      <c r="AK27" s="22" t="s">
        <v>737</v>
      </c>
      <c r="AL27" s="22" t="s">
        <v>738</v>
      </c>
      <c r="AM27" s="22" t="s">
        <v>739</v>
      </c>
      <c r="AN27" s="22" t="s">
        <v>740</v>
      </c>
      <c r="AO27" s="22" t="s">
        <v>741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561.6</v>
      </c>
      <c r="BB27" s="22">
        <v>1944</v>
      </c>
      <c r="BC27" s="22">
        <v>676.7</v>
      </c>
      <c r="BD27" s="22">
        <v>133.5</v>
      </c>
      <c r="BE27" s="22">
        <v>0</v>
      </c>
      <c r="BF27" s="22">
        <v>0</v>
      </c>
      <c r="BG27" s="22">
        <v>58</v>
      </c>
      <c r="BH27" s="22">
        <v>1188</v>
      </c>
      <c r="BI27" s="22">
        <v>223.5</v>
      </c>
      <c r="BJ27" s="22">
        <v>276</v>
      </c>
      <c r="BK27" s="22">
        <v>219</v>
      </c>
      <c r="BL27" s="22">
        <v>1072.5</v>
      </c>
      <c r="BM27" s="22">
        <v>226.5</v>
      </c>
      <c r="BN27" s="22">
        <v>0</v>
      </c>
      <c r="BO27" s="22">
        <v>0</v>
      </c>
      <c r="BP27" s="22" t="s">
        <v>588</v>
      </c>
      <c r="BQ27" s="22">
        <v>225</v>
      </c>
      <c r="BR27" s="22">
        <v>130</v>
      </c>
      <c r="BS27" s="22" t="s">
        <v>588</v>
      </c>
      <c r="BT27" s="22" t="s">
        <v>588</v>
      </c>
      <c r="BU27" s="22">
        <v>6934.3</v>
      </c>
      <c r="BV27" s="22">
        <v>471.85</v>
      </c>
      <c r="BW27" s="22">
        <v>7406.15</v>
      </c>
      <c r="BX27" s="22" t="b">
        <v>1</v>
      </c>
      <c r="BY27" s="22" t="s">
        <v>590</v>
      </c>
      <c r="BZ27" s="22"/>
      <c r="CA27" s="22"/>
      <c r="CB27" s="23">
        <v>43809.468935185185</v>
      </c>
      <c r="CC27" s="23">
        <v>43742.612881944442</v>
      </c>
      <c r="CD27" s="22">
        <v>60</v>
      </c>
      <c r="CE27" s="22" t="b">
        <v>0</v>
      </c>
      <c r="CF27" s="22" t="s">
        <v>742</v>
      </c>
      <c r="CG27" s="22" t="s">
        <v>743</v>
      </c>
      <c r="CH27" s="22">
        <v>26</v>
      </c>
    </row>
    <row r="28" spans="1:86" ht="16" x14ac:dyDescent="0.2">
      <c r="A28" s="22" t="s">
        <v>744</v>
      </c>
      <c r="B28" s="22" t="s">
        <v>638</v>
      </c>
      <c r="C28" s="22" t="s">
        <v>745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480</v>
      </c>
      <c r="W28" s="22">
        <v>570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 t="s">
        <v>746</v>
      </c>
      <c r="AJ28" s="22"/>
      <c r="AK28" s="22"/>
      <c r="AL28" s="22"/>
      <c r="AM28" s="22"/>
      <c r="AN28" s="22"/>
      <c r="AO28" s="22" t="s">
        <v>707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4752</v>
      </c>
      <c r="BI28" s="22">
        <v>849.3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 t="s">
        <v>588</v>
      </c>
      <c r="BQ28" s="22">
        <v>0</v>
      </c>
      <c r="BR28" s="22">
        <v>0</v>
      </c>
      <c r="BS28" s="22" t="s">
        <v>588</v>
      </c>
      <c r="BT28" s="22" t="s">
        <v>588</v>
      </c>
      <c r="BU28" s="22">
        <v>5601.3</v>
      </c>
      <c r="BV28" s="22">
        <v>177.83</v>
      </c>
      <c r="BW28" s="22">
        <v>5779.13</v>
      </c>
      <c r="BX28" s="22" t="b">
        <v>1</v>
      </c>
      <c r="BY28" s="22" t="s">
        <v>590</v>
      </c>
      <c r="BZ28" s="22"/>
      <c r="CA28" s="22"/>
      <c r="CB28" s="23">
        <v>43782.404074074075</v>
      </c>
      <c r="CC28" s="23">
        <v>43742.726886574077</v>
      </c>
      <c r="CD28" s="22">
        <v>61</v>
      </c>
      <c r="CE28" s="22" t="b">
        <v>0</v>
      </c>
      <c r="CF28" s="22" t="s">
        <v>747</v>
      </c>
      <c r="CG28" s="22" t="s">
        <v>709</v>
      </c>
      <c r="CH28" s="22">
        <v>27</v>
      </c>
    </row>
    <row r="29" spans="1:86" ht="16" x14ac:dyDescent="0.2">
      <c r="A29" s="22" t="s">
        <v>748</v>
      </c>
      <c r="B29" s="22" t="s">
        <v>601</v>
      </c>
      <c r="C29" s="22" t="s">
        <v>602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50</v>
      </c>
      <c r="Q29" s="22">
        <v>6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 t="s">
        <v>749</v>
      </c>
      <c r="AJ29" s="22" t="s">
        <v>750</v>
      </c>
      <c r="AK29" s="22" t="s">
        <v>678</v>
      </c>
      <c r="AL29" s="22" t="s">
        <v>751</v>
      </c>
      <c r="AM29" s="22" t="s">
        <v>606</v>
      </c>
      <c r="AN29" s="22" t="s">
        <v>752</v>
      </c>
      <c r="AO29" s="22" t="s">
        <v>753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9720</v>
      </c>
      <c r="BC29" s="22">
        <v>812.04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 t="s">
        <v>588</v>
      </c>
      <c r="BQ29" s="22">
        <v>0</v>
      </c>
      <c r="BR29" s="22">
        <v>0</v>
      </c>
      <c r="BS29" s="22" t="s">
        <v>588</v>
      </c>
      <c r="BT29" s="22" t="s">
        <v>588</v>
      </c>
      <c r="BU29" s="22">
        <v>10532.04</v>
      </c>
      <c r="BV29" s="22">
        <v>910.64</v>
      </c>
      <c r="BW29" s="22">
        <v>11442.68</v>
      </c>
      <c r="BX29" s="22" t="b">
        <v>1</v>
      </c>
      <c r="BY29" s="22" t="s">
        <v>590</v>
      </c>
      <c r="BZ29" s="22"/>
      <c r="CA29" s="22"/>
      <c r="CB29" s="23">
        <v>43807.805138888885</v>
      </c>
      <c r="CC29" s="23">
        <v>43745.494537037041</v>
      </c>
      <c r="CD29" s="22">
        <v>62</v>
      </c>
      <c r="CE29" s="22" t="b">
        <v>0</v>
      </c>
      <c r="CF29" s="22" t="s">
        <v>754</v>
      </c>
      <c r="CG29" s="22" t="s">
        <v>606</v>
      </c>
      <c r="CH29" s="22">
        <v>28</v>
      </c>
    </row>
    <row r="30" spans="1:86" ht="16" x14ac:dyDescent="0.2">
      <c r="A30" s="22" t="s">
        <v>755</v>
      </c>
      <c r="B30" s="22" t="s">
        <v>584</v>
      </c>
      <c r="C30" s="22" t="s">
        <v>675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10</v>
      </c>
      <c r="P30" s="22">
        <v>25</v>
      </c>
      <c r="Q30" s="22">
        <v>3</v>
      </c>
      <c r="R30" s="22">
        <v>450</v>
      </c>
      <c r="S30" s="22">
        <v>10</v>
      </c>
      <c r="T30" s="22">
        <v>10</v>
      </c>
      <c r="U30" s="22">
        <v>10</v>
      </c>
      <c r="V30" s="22">
        <v>200</v>
      </c>
      <c r="W30" s="22">
        <v>240</v>
      </c>
      <c r="X30" s="22">
        <v>240</v>
      </c>
      <c r="Y30" s="22">
        <v>200</v>
      </c>
      <c r="Z30" s="22">
        <v>450</v>
      </c>
      <c r="AA30" s="22">
        <v>450</v>
      </c>
      <c r="AB30" s="22">
        <v>50</v>
      </c>
      <c r="AC30" s="22">
        <v>0</v>
      </c>
      <c r="AD30" s="22">
        <v>20</v>
      </c>
      <c r="AE30" s="22">
        <v>180</v>
      </c>
      <c r="AF30" s="22">
        <v>15</v>
      </c>
      <c r="AG30" s="22">
        <v>0</v>
      </c>
      <c r="AH30" s="22">
        <v>0</v>
      </c>
      <c r="AI30" s="22" t="s">
        <v>756</v>
      </c>
      <c r="AJ30" s="22" t="s">
        <v>756</v>
      </c>
      <c r="AK30" s="22" t="s">
        <v>756</v>
      </c>
      <c r="AL30" s="22" t="s">
        <v>756</v>
      </c>
      <c r="AM30" s="22" t="s">
        <v>756</v>
      </c>
      <c r="AN30" s="22" t="s">
        <v>756</v>
      </c>
      <c r="AO30" s="22" t="s">
        <v>756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936</v>
      </c>
      <c r="BB30" s="22">
        <v>4860</v>
      </c>
      <c r="BC30" s="22">
        <v>406.02</v>
      </c>
      <c r="BD30" s="22">
        <v>400.5</v>
      </c>
      <c r="BE30" s="22">
        <v>125</v>
      </c>
      <c r="BF30" s="22">
        <v>39.6</v>
      </c>
      <c r="BG30" s="22">
        <v>29</v>
      </c>
      <c r="BH30" s="22">
        <v>1980</v>
      </c>
      <c r="BI30" s="22">
        <v>357.6</v>
      </c>
      <c r="BJ30" s="22">
        <v>220.8</v>
      </c>
      <c r="BK30" s="22">
        <v>292</v>
      </c>
      <c r="BL30" s="22">
        <v>3217.5</v>
      </c>
      <c r="BM30" s="22">
        <v>679.5</v>
      </c>
      <c r="BN30" s="22">
        <v>12</v>
      </c>
      <c r="BO30" s="22">
        <v>29.4</v>
      </c>
      <c r="BP30" s="22" t="s">
        <v>588</v>
      </c>
      <c r="BQ30" s="22">
        <v>675</v>
      </c>
      <c r="BR30" s="22">
        <v>195</v>
      </c>
      <c r="BS30" s="22" t="s">
        <v>588</v>
      </c>
      <c r="BT30" s="22" t="s">
        <v>588</v>
      </c>
      <c r="BU30" s="22">
        <v>14454.92</v>
      </c>
      <c r="BV30" s="22">
        <v>859.23</v>
      </c>
      <c r="BW30" s="22">
        <v>15314.15</v>
      </c>
      <c r="BX30" s="22" t="b">
        <v>1</v>
      </c>
      <c r="BY30" s="22" t="s">
        <v>590</v>
      </c>
      <c r="BZ30" s="22"/>
      <c r="CA30" s="22"/>
      <c r="CB30" s="23">
        <v>43809.475127314814</v>
      </c>
      <c r="CC30" s="23">
        <v>43746.741886574076</v>
      </c>
      <c r="CD30" s="22">
        <v>63</v>
      </c>
      <c r="CE30" s="22" t="b">
        <v>0</v>
      </c>
      <c r="CF30" s="22" t="s">
        <v>757</v>
      </c>
      <c r="CG30" s="22" t="s">
        <v>592</v>
      </c>
      <c r="CH30" s="22">
        <v>29</v>
      </c>
    </row>
    <row r="31" spans="1:86" ht="16" x14ac:dyDescent="0.2">
      <c r="A31" s="22" t="s">
        <v>758</v>
      </c>
      <c r="B31" s="22" t="s">
        <v>632</v>
      </c>
      <c r="C31" s="22" t="s">
        <v>628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5</v>
      </c>
      <c r="Q31" s="22">
        <v>0</v>
      </c>
      <c r="R31" s="22">
        <v>150</v>
      </c>
      <c r="S31" s="22">
        <v>0</v>
      </c>
      <c r="T31" s="22">
        <v>0</v>
      </c>
      <c r="U31" s="22">
        <v>5</v>
      </c>
      <c r="V31" s="22">
        <v>40</v>
      </c>
      <c r="W31" s="22">
        <v>160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 t="s">
        <v>756</v>
      </c>
      <c r="AJ31" s="22" t="s">
        <v>10</v>
      </c>
      <c r="AK31" s="22" t="s">
        <v>737</v>
      </c>
      <c r="AL31" s="22" t="s">
        <v>680</v>
      </c>
      <c r="AM31" s="22" t="s">
        <v>632</v>
      </c>
      <c r="AN31" s="22" t="s">
        <v>680</v>
      </c>
      <c r="AO31" s="22" t="s">
        <v>756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972</v>
      </c>
      <c r="BC31" s="22">
        <v>0</v>
      </c>
      <c r="BD31" s="22">
        <v>133.5</v>
      </c>
      <c r="BE31" s="22">
        <v>0</v>
      </c>
      <c r="BF31" s="22">
        <v>0</v>
      </c>
      <c r="BG31" s="22">
        <v>14.5</v>
      </c>
      <c r="BH31" s="22">
        <v>396</v>
      </c>
      <c r="BI31" s="22">
        <v>238.4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 t="s">
        <v>588</v>
      </c>
      <c r="BQ31" s="22">
        <v>0</v>
      </c>
      <c r="BR31" s="22">
        <v>0</v>
      </c>
      <c r="BS31" s="22" t="s">
        <v>588</v>
      </c>
      <c r="BT31" s="22" t="s">
        <v>588</v>
      </c>
      <c r="BU31" s="22">
        <v>1754.4</v>
      </c>
      <c r="BV31" s="22">
        <v>342.37</v>
      </c>
      <c r="BW31" s="22">
        <v>2096.77</v>
      </c>
      <c r="BX31" s="22" t="b">
        <v>1</v>
      </c>
      <c r="BY31" s="22" t="s">
        <v>590</v>
      </c>
      <c r="BZ31" s="22"/>
      <c r="CA31" s="22"/>
      <c r="CB31" s="23">
        <v>43809.476134259261</v>
      </c>
      <c r="CC31" s="23">
        <v>43746.841331018521</v>
      </c>
      <c r="CD31" s="22">
        <v>64</v>
      </c>
      <c r="CE31" s="22" t="b">
        <v>0</v>
      </c>
      <c r="CF31" s="22" t="s">
        <v>759</v>
      </c>
      <c r="CG31" s="22" t="s">
        <v>632</v>
      </c>
      <c r="CH31" s="22">
        <v>30</v>
      </c>
    </row>
    <row r="32" spans="1:86" ht="16" x14ac:dyDescent="0.2">
      <c r="A32" s="22" t="s">
        <v>760</v>
      </c>
      <c r="B32" s="22" t="s">
        <v>761</v>
      </c>
      <c r="C32" s="22" t="s">
        <v>602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6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 t="s">
        <v>762</v>
      </c>
      <c r="AJ32" s="22" t="s">
        <v>756</v>
      </c>
      <c r="AK32" s="22" t="s">
        <v>756</v>
      </c>
      <c r="AL32" s="22" t="s">
        <v>756</v>
      </c>
      <c r="AM32" s="22" t="s">
        <v>756</v>
      </c>
      <c r="AN32" s="22" t="s">
        <v>756</v>
      </c>
      <c r="AO32" s="22" t="s">
        <v>763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812.04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 t="s">
        <v>588</v>
      </c>
      <c r="BQ32" s="22">
        <v>0</v>
      </c>
      <c r="BR32" s="22">
        <v>0</v>
      </c>
      <c r="BS32" s="22" t="s">
        <v>588</v>
      </c>
      <c r="BT32" s="22" t="s">
        <v>588</v>
      </c>
      <c r="BU32" s="22">
        <v>812.04</v>
      </c>
      <c r="BV32" s="22">
        <v>412.02</v>
      </c>
      <c r="BW32" s="22">
        <v>1224.06</v>
      </c>
      <c r="BX32" s="22" t="b">
        <v>1</v>
      </c>
      <c r="BY32" s="22" t="s">
        <v>590</v>
      </c>
      <c r="BZ32" s="22"/>
      <c r="CA32" s="22"/>
      <c r="CB32" s="23">
        <v>43809.480636574073</v>
      </c>
      <c r="CC32" s="23">
        <v>43747.640150462961</v>
      </c>
      <c r="CD32" s="22">
        <v>66</v>
      </c>
      <c r="CE32" s="22" t="b">
        <v>0</v>
      </c>
      <c r="CF32" s="22" t="s">
        <v>764</v>
      </c>
      <c r="CG32" s="22" t="s">
        <v>606</v>
      </c>
      <c r="CH32" s="22">
        <v>31</v>
      </c>
    </row>
    <row r="33" spans="1:86" ht="16" x14ac:dyDescent="0.2">
      <c r="A33" s="22" t="s">
        <v>765</v>
      </c>
      <c r="B33" s="22" t="s">
        <v>638</v>
      </c>
      <c r="C33" s="22" t="s">
        <v>745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48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 t="s">
        <v>766</v>
      </c>
      <c r="AJ33" s="22"/>
      <c r="AK33" s="22"/>
      <c r="AL33" s="22"/>
      <c r="AM33" s="22"/>
      <c r="AN33" s="22"/>
      <c r="AO33" s="22" t="s">
        <v>767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9331.2000000000007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 t="s">
        <v>588</v>
      </c>
      <c r="BQ33" s="22">
        <v>0</v>
      </c>
      <c r="BR33" s="22">
        <v>0</v>
      </c>
      <c r="BS33" s="22" t="s">
        <v>588</v>
      </c>
      <c r="BT33" s="22" t="s">
        <v>588</v>
      </c>
      <c r="BU33" s="22">
        <v>9331.2000000000007</v>
      </c>
      <c r="BV33" s="22">
        <v>226.52</v>
      </c>
      <c r="BW33" s="22">
        <v>9557.7199999999993</v>
      </c>
      <c r="BX33" s="22" t="b">
        <v>1</v>
      </c>
      <c r="BY33" s="22" t="s">
        <v>590</v>
      </c>
      <c r="BZ33" s="22"/>
      <c r="CA33" s="22"/>
      <c r="CB33" s="23">
        <v>43782.404074074075</v>
      </c>
      <c r="CC33" s="23">
        <v>43748.553981481484</v>
      </c>
      <c r="CD33" s="22">
        <v>69</v>
      </c>
      <c r="CE33" s="22" t="b">
        <v>0</v>
      </c>
      <c r="CF33" s="22" t="s">
        <v>768</v>
      </c>
      <c r="CG33" s="22" t="s">
        <v>709</v>
      </c>
      <c r="CH33" s="22">
        <v>32</v>
      </c>
    </row>
    <row r="34" spans="1:86" ht="48" x14ac:dyDescent="0.2">
      <c r="A34" s="22" t="s">
        <v>769</v>
      </c>
      <c r="B34" s="22" t="s">
        <v>770</v>
      </c>
      <c r="C34" s="22" t="s">
        <v>771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81</v>
      </c>
      <c r="Q34" s="22">
        <v>0</v>
      </c>
      <c r="R34" s="22">
        <v>450</v>
      </c>
      <c r="S34" s="22">
        <v>10</v>
      </c>
      <c r="T34" s="22">
        <v>12</v>
      </c>
      <c r="U34" s="22">
        <v>20</v>
      </c>
      <c r="V34" s="22">
        <v>80</v>
      </c>
      <c r="W34" s="22">
        <v>320</v>
      </c>
      <c r="X34" s="22">
        <v>500</v>
      </c>
      <c r="Y34" s="22">
        <v>0</v>
      </c>
      <c r="Z34" s="22">
        <v>150</v>
      </c>
      <c r="AA34" s="22">
        <v>0</v>
      </c>
      <c r="AB34" s="22">
        <v>400</v>
      </c>
      <c r="AC34" s="22">
        <v>0</v>
      </c>
      <c r="AD34" s="22">
        <v>30</v>
      </c>
      <c r="AE34" s="22">
        <v>100</v>
      </c>
      <c r="AF34" s="22">
        <v>0</v>
      </c>
      <c r="AG34" s="22">
        <v>0</v>
      </c>
      <c r="AH34" s="22">
        <v>30</v>
      </c>
      <c r="AI34" s="22" t="s">
        <v>772</v>
      </c>
      <c r="AJ34" s="22"/>
      <c r="AK34" s="22"/>
      <c r="AL34" s="22"/>
      <c r="AM34" s="22"/>
      <c r="AN34" s="22"/>
      <c r="AO34" s="22" t="s">
        <v>773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15746.4</v>
      </c>
      <c r="BC34" s="22">
        <v>0</v>
      </c>
      <c r="BD34" s="22">
        <v>400.5</v>
      </c>
      <c r="BE34" s="22">
        <v>125</v>
      </c>
      <c r="BF34" s="22">
        <v>47.52</v>
      </c>
      <c r="BG34" s="22">
        <v>58</v>
      </c>
      <c r="BH34" s="22">
        <v>792</v>
      </c>
      <c r="BI34" s="22">
        <v>476.8</v>
      </c>
      <c r="BJ34" s="22">
        <v>460</v>
      </c>
      <c r="BK34" s="22">
        <v>0</v>
      </c>
      <c r="BL34" s="22">
        <v>1072.5</v>
      </c>
      <c r="BM34" s="22">
        <v>0</v>
      </c>
      <c r="BN34" s="22">
        <v>96</v>
      </c>
      <c r="BO34" s="22">
        <v>44.1</v>
      </c>
      <c r="BP34" s="22" t="s">
        <v>588</v>
      </c>
      <c r="BQ34" s="22">
        <v>375</v>
      </c>
      <c r="BR34" s="22">
        <v>0</v>
      </c>
      <c r="BS34" s="22" t="s">
        <v>588</v>
      </c>
      <c r="BT34" s="22" t="s">
        <v>774</v>
      </c>
      <c r="BU34" s="22">
        <v>19857.32</v>
      </c>
      <c r="BV34" s="22">
        <v>299.45</v>
      </c>
      <c r="BW34" s="22">
        <v>20156.77</v>
      </c>
      <c r="BX34" s="22" t="b">
        <v>1</v>
      </c>
      <c r="BY34" s="22" t="s">
        <v>590</v>
      </c>
      <c r="BZ34" s="22"/>
      <c r="CA34" s="22"/>
      <c r="CB34" s="23">
        <v>43782.404074074075</v>
      </c>
      <c r="CC34" s="23">
        <v>43748.721712962964</v>
      </c>
      <c r="CD34" s="22">
        <v>70</v>
      </c>
      <c r="CE34" s="22" t="b">
        <v>0</v>
      </c>
      <c r="CF34" s="22" t="s">
        <v>775</v>
      </c>
      <c r="CG34" s="22" t="s">
        <v>776</v>
      </c>
      <c r="CH34" s="22">
        <v>33</v>
      </c>
    </row>
    <row r="35" spans="1:86" ht="16" x14ac:dyDescent="0.2">
      <c r="A35" s="22" t="s">
        <v>777</v>
      </c>
      <c r="B35" s="22" t="s">
        <v>638</v>
      </c>
      <c r="C35" s="22" t="s">
        <v>745</v>
      </c>
      <c r="D35" s="22">
        <v>30</v>
      </c>
      <c r="E35" s="22">
        <v>30</v>
      </c>
      <c r="F35" s="22">
        <v>30</v>
      </c>
      <c r="G35" s="22">
        <v>30</v>
      </c>
      <c r="H35" s="22">
        <v>30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6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 t="s">
        <v>766</v>
      </c>
      <c r="AJ35" s="22"/>
      <c r="AK35" s="22"/>
      <c r="AL35" s="22"/>
      <c r="AM35" s="22"/>
      <c r="AN35" s="22"/>
      <c r="AO35" s="22" t="s">
        <v>767</v>
      </c>
      <c r="AP35" s="22">
        <v>1198.8</v>
      </c>
      <c r="AQ35" s="22">
        <v>1571.4</v>
      </c>
      <c r="AR35" s="22">
        <v>1539</v>
      </c>
      <c r="AS35" s="22">
        <v>1938.6</v>
      </c>
      <c r="AT35" s="22">
        <v>2322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75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 t="s">
        <v>588</v>
      </c>
      <c r="BQ35" s="22">
        <v>0</v>
      </c>
      <c r="BR35" s="22">
        <v>0</v>
      </c>
      <c r="BS35" s="22" t="s">
        <v>588</v>
      </c>
      <c r="BT35" s="22" t="s">
        <v>588</v>
      </c>
      <c r="BU35" s="22">
        <v>8644.7999999999993</v>
      </c>
      <c r="BV35" s="22">
        <v>269.08999999999997</v>
      </c>
      <c r="BW35" s="22">
        <v>8913.89</v>
      </c>
      <c r="BX35" s="22" t="b">
        <v>1</v>
      </c>
      <c r="BY35" s="22" t="s">
        <v>590</v>
      </c>
      <c r="BZ35" s="22"/>
      <c r="CA35" s="22"/>
      <c r="CB35" s="23">
        <v>43782.404074074075</v>
      </c>
      <c r="CC35" s="23">
        <v>43749.730833333335</v>
      </c>
      <c r="CD35" s="22">
        <v>71</v>
      </c>
      <c r="CE35" s="22" t="b">
        <v>0</v>
      </c>
      <c r="CF35" s="22" t="s">
        <v>778</v>
      </c>
      <c r="CG35" s="22" t="s">
        <v>709</v>
      </c>
      <c r="CH35" s="22">
        <v>34</v>
      </c>
    </row>
    <row r="36" spans="1:86" ht="32" x14ac:dyDescent="0.2">
      <c r="A36" s="22" t="s">
        <v>779</v>
      </c>
      <c r="B36" s="22" t="s">
        <v>780</v>
      </c>
      <c r="C36" s="22" t="s">
        <v>621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150</v>
      </c>
      <c r="S36" s="22">
        <v>4</v>
      </c>
      <c r="T36" s="22">
        <v>0</v>
      </c>
      <c r="U36" s="22">
        <v>8</v>
      </c>
      <c r="V36" s="22">
        <v>80</v>
      </c>
      <c r="W36" s="22">
        <v>240</v>
      </c>
      <c r="X36" s="22">
        <v>0</v>
      </c>
      <c r="Y36" s="22">
        <v>0</v>
      </c>
      <c r="Z36" s="22">
        <v>0</v>
      </c>
      <c r="AA36" s="22">
        <v>0</v>
      </c>
      <c r="AB36" s="22">
        <v>10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5</v>
      </c>
      <c r="AI36" s="22" t="s">
        <v>781</v>
      </c>
      <c r="AJ36" s="22" t="s">
        <v>10</v>
      </c>
      <c r="AK36" s="22" t="s">
        <v>737</v>
      </c>
      <c r="AL36" s="22" t="s">
        <v>738</v>
      </c>
      <c r="AM36" s="22" t="s">
        <v>625</v>
      </c>
      <c r="AN36" s="22" t="s">
        <v>782</v>
      </c>
      <c r="AO36" s="22" t="s">
        <v>783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133.5</v>
      </c>
      <c r="BE36" s="22">
        <v>50</v>
      </c>
      <c r="BF36" s="22">
        <v>0</v>
      </c>
      <c r="BG36" s="22">
        <v>23.2</v>
      </c>
      <c r="BH36" s="22">
        <v>792</v>
      </c>
      <c r="BI36" s="22">
        <v>357.6</v>
      </c>
      <c r="BJ36" s="22">
        <v>0</v>
      </c>
      <c r="BK36" s="22">
        <v>0</v>
      </c>
      <c r="BL36" s="22">
        <v>0</v>
      </c>
      <c r="BM36" s="22">
        <v>0</v>
      </c>
      <c r="BN36" s="22">
        <v>2.4</v>
      </c>
      <c r="BO36" s="22">
        <v>0</v>
      </c>
      <c r="BP36" s="22" t="s">
        <v>588</v>
      </c>
      <c r="BQ36" s="22">
        <v>0</v>
      </c>
      <c r="BR36" s="22">
        <v>0</v>
      </c>
      <c r="BS36" s="22" t="s">
        <v>588</v>
      </c>
      <c r="BT36" s="22" t="s">
        <v>784</v>
      </c>
      <c r="BU36" s="22">
        <v>1385.95</v>
      </c>
      <c r="BV36" s="22">
        <v>72.36</v>
      </c>
      <c r="BW36" s="22">
        <v>1458.31</v>
      </c>
      <c r="BX36" s="22" t="b">
        <v>1</v>
      </c>
      <c r="BY36" s="22" t="s">
        <v>590</v>
      </c>
      <c r="BZ36" s="22"/>
      <c r="CA36" s="22"/>
      <c r="CB36" s="23">
        <v>43807.664722222224</v>
      </c>
      <c r="CC36" s="23">
        <v>43753.770150462966</v>
      </c>
      <c r="CD36" s="22">
        <v>72</v>
      </c>
      <c r="CE36" s="22" t="b">
        <v>0</v>
      </c>
      <c r="CF36" s="22" t="s">
        <v>785</v>
      </c>
      <c r="CG36" s="22" t="s">
        <v>625</v>
      </c>
      <c r="CH36" s="22">
        <v>35</v>
      </c>
    </row>
    <row r="37" spans="1:86" ht="32" x14ac:dyDescent="0.2">
      <c r="A37" s="22" t="s">
        <v>786</v>
      </c>
      <c r="B37" s="22" t="s">
        <v>720</v>
      </c>
      <c r="C37" s="22" t="s">
        <v>628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6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80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3</v>
      </c>
      <c r="AI37" s="22" t="s">
        <v>787</v>
      </c>
      <c r="AJ37" s="22" t="s">
        <v>10</v>
      </c>
      <c r="AK37" s="22" t="s">
        <v>737</v>
      </c>
      <c r="AL37" s="22" t="s">
        <v>788</v>
      </c>
      <c r="AM37" s="22" t="s">
        <v>632</v>
      </c>
      <c r="AN37" s="22" t="s">
        <v>789</v>
      </c>
      <c r="AO37" s="22" t="s">
        <v>790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1166.4000000000001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792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 t="s">
        <v>588</v>
      </c>
      <c r="BQ37" s="22">
        <v>0</v>
      </c>
      <c r="BR37" s="22">
        <v>0</v>
      </c>
      <c r="BS37" s="22" t="s">
        <v>588</v>
      </c>
      <c r="BT37" s="22" t="s">
        <v>692</v>
      </c>
      <c r="BU37" s="22">
        <v>1974.75</v>
      </c>
      <c r="BV37" s="22">
        <v>164.9</v>
      </c>
      <c r="BW37" s="22">
        <v>2139.65</v>
      </c>
      <c r="BX37" s="22" t="b">
        <v>1</v>
      </c>
      <c r="BY37" s="22" t="s">
        <v>590</v>
      </c>
      <c r="BZ37" s="22"/>
      <c r="CA37" s="22"/>
      <c r="CB37" s="23">
        <v>43807.638749999998</v>
      </c>
      <c r="CC37" s="23">
        <v>43753.797083333331</v>
      </c>
      <c r="CD37" s="22">
        <v>73</v>
      </c>
      <c r="CE37" s="22" t="b">
        <v>0</v>
      </c>
      <c r="CF37" s="22" t="s">
        <v>791</v>
      </c>
      <c r="CG37" s="22" t="s">
        <v>632</v>
      </c>
      <c r="CH37" s="22">
        <v>36</v>
      </c>
    </row>
    <row r="38" spans="1:86" ht="16" x14ac:dyDescent="0.2">
      <c r="A38" s="22" t="s">
        <v>792</v>
      </c>
      <c r="B38" s="22" t="s">
        <v>638</v>
      </c>
      <c r="C38" s="22" t="s">
        <v>745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10</v>
      </c>
      <c r="J38" s="22">
        <v>0</v>
      </c>
      <c r="K38" s="22">
        <v>6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4</v>
      </c>
      <c r="R38" s="22">
        <v>0</v>
      </c>
      <c r="S38" s="22">
        <v>0</v>
      </c>
      <c r="T38" s="22">
        <v>0</v>
      </c>
      <c r="U38" s="22">
        <v>0</v>
      </c>
      <c r="V38" s="22">
        <v>520</v>
      </c>
      <c r="W38" s="22">
        <v>560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 t="s">
        <v>793</v>
      </c>
      <c r="AJ38" s="22" t="s">
        <v>794</v>
      </c>
      <c r="AK38" s="22" t="s">
        <v>698</v>
      </c>
      <c r="AL38" s="22" t="s">
        <v>795</v>
      </c>
      <c r="AM38" s="22" t="s">
        <v>709</v>
      </c>
      <c r="AN38" s="22" t="s">
        <v>767</v>
      </c>
      <c r="AO38" s="22" t="s">
        <v>767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903.6</v>
      </c>
      <c r="AV38" s="22">
        <v>0</v>
      </c>
      <c r="AW38" s="22">
        <v>758.16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541.36</v>
      </c>
      <c r="BD38" s="22">
        <v>0</v>
      </c>
      <c r="BE38" s="22">
        <v>0</v>
      </c>
      <c r="BF38" s="22">
        <v>0</v>
      </c>
      <c r="BG38" s="22">
        <v>0</v>
      </c>
      <c r="BH38" s="22">
        <v>5148</v>
      </c>
      <c r="BI38" s="22">
        <v>834.4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 t="s">
        <v>588</v>
      </c>
      <c r="BQ38" s="22">
        <v>0</v>
      </c>
      <c r="BR38" s="22">
        <v>0</v>
      </c>
      <c r="BS38" s="22" t="s">
        <v>588</v>
      </c>
      <c r="BT38" s="22" t="s">
        <v>588</v>
      </c>
      <c r="BU38" s="22">
        <v>8185.52</v>
      </c>
      <c r="BV38" s="22">
        <v>269.23</v>
      </c>
      <c r="BW38" s="22">
        <v>8454.75</v>
      </c>
      <c r="BX38" s="22" t="b">
        <v>1</v>
      </c>
      <c r="BY38" s="22" t="s">
        <v>590</v>
      </c>
      <c r="BZ38" s="22"/>
      <c r="CA38" s="22"/>
      <c r="CB38" s="23">
        <v>43807.647326388891</v>
      </c>
      <c r="CC38" s="23">
        <v>43753.803240740737</v>
      </c>
      <c r="CD38" s="22">
        <v>74</v>
      </c>
      <c r="CE38" s="22" t="b">
        <v>0</v>
      </c>
      <c r="CF38" s="22" t="s">
        <v>796</v>
      </c>
      <c r="CG38" s="22" t="s">
        <v>709</v>
      </c>
      <c r="CH38" s="22">
        <v>37</v>
      </c>
    </row>
    <row r="39" spans="1:86" ht="32" x14ac:dyDescent="0.2">
      <c r="A39" s="22" t="s">
        <v>797</v>
      </c>
      <c r="B39" s="22" t="s">
        <v>798</v>
      </c>
      <c r="C39" s="22" t="s">
        <v>799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3</v>
      </c>
      <c r="Q39" s="22">
        <v>3</v>
      </c>
      <c r="R39" s="22">
        <v>440</v>
      </c>
      <c r="S39" s="22">
        <v>3</v>
      </c>
      <c r="T39" s="22">
        <v>3</v>
      </c>
      <c r="U39" s="22">
        <v>3</v>
      </c>
      <c r="V39" s="22">
        <v>120</v>
      </c>
      <c r="W39" s="22">
        <v>240</v>
      </c>
      <c r="X39" s="22">
        <v>200</v>
      </c>
      <c r="Y39" s="22">
        <v>200</v>
      </c>
      <c r="Z39" s="22">
        <v>150</v>
      </c>
      <c r="AA39" s="22">
        <v>0</v>
      </c>
      <c r="AB39" s="22">
        <v>30</v>
      </c>
      <c r="AC39" s="22">
        <v>0</v>
      </c>
      <c r="AD39" s="22">
        <v>12</v>
      </c>
      <c r="AE39" s="22">
        <v>0</v>
      </c>
      <c r="AF39" s="22">
        <v>3</v>
      </c>
      <c r="AG39" s="22">
        <v>3</v>
      </c>
      <c r="AH39" s="22">
        <v>15</v>
      </c>
      <c r="AI39" s="22" t="s">
        <v>800</v>
      </c>
      <c r="AJ39" s="22" t="s">
        <v>14</v>
      </c>
      <c r="AK39" s="22" t="s">
        <v>801</v>
      </c>
      <c r="AL39" s="22" t="s">
        <v>802</v>
      </c>
      <c r="AM39" s="22" t="s">
        <v>803</v>
      </c>
      <c r="AN39" s="22" t="s">
        <v>804</v>
      </c>
      <c r="AO39" s="22" t="s">
        <v>805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583.20000000000005</v>
      </c>
      <c r="BC39" s="22">
        <v>406.02</v>
      </c>
      <c r="BD39" s="22">
        <v>391.6</v>
      </c>
      <c r="BE39" s="22">
        <v>37.5</v>
      </c>
      <c r="BF39" s="22">
        <v>11.88</v>
      </c>
      <c r="BG39" s="22">
        <v>8.6999999999999993</v>
      </c>
      <c r="BH39" s="22">
        <v>1188</v>
      </c>
      <c r="BI39" s="22">
        <v>357.6</v>
      </c>
      <c r="BJ39" s="22">
        <v>184</v>
      </c>
      <c r="BK39" s="22">
        <v>292</v>
      </c>
      <c r="BL39" s="22">
        <v>1072.5</v>
      </c>
      <c r="BM39" s="22">
        <v>0</v>
      </c>
      <c r="BN39" s="22">
        <v>7.2</v>
      </c>
      <c r="BO39" s="22">
        <v>17.64</v>
      </c>
      <c r="BP39" s="22" t="s">
        <v>588</v>
      </c>
      <c r="BQ39" s="22">
        <v>0</v>
      </c>
      <c r="BR39" s="22">
        <v>39</v>
      </c>
      <c r="BS39" s="22" t="s">
        <v>589</v>
      </c>
      <c r="BT39" s="22" t="s">
        <v>806</v>
      </c>
      <c r="BU39" s="22">
        <v>4679.91</v>
      </c>
      <c r="BV39" s="22">
        <v>369.08</v>
      </c>
      <c r="BW39" s="22">
        <v>5048.99</v>
      </c>
      <c r="BX39" s="22" t="b">
        <v>1</v>
      </c>
      <c r="BY39" s="22" t="s">
        <v>590</v>
      </c>
      <c r="BZ39" s="22"/>
      <c r="CA39" s="22"/>
      <c r="CB39" s="23">
        <v>43807.493206018517</v>
      </c>
      <c r="CC39" s="23">
        <v>43754.828368055554</v>
      </c>
      <c r="CD39" s="22">
        <v>75</v>
      </c>
      <c r="CE39" s="22" t="b">
        <v>0</v>
      </c>
      <c r="CF39" s="22" t="s">
        <v>807</v>
      </c>
      <c r="CG39" s="22" t="s">
        <v>803</v>
      </c>
      <c r="CH39" s="22">
        <v>38</v>
      </c>
    </row>
    <row r="40" spans="1:86" ht="48" x14ac:dyDescent="0.2">
      <c r="A40" s="22" t="s">
        <v>808</v>
      </c>
      <c r="B40" s="22" t="s">
        <v>601</v>
      </c>
      <c r="C40" s="22" t="s">
        <v>602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40</v>
      </c>
      <c r="Q40" s="22">
        <v>10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 t="s">
        <v>809</v>
      </c>
      <c r="AJ40" s="22" t="s">
        <v>810</v>
      </c>
      <c r="AK40" s="22" t="s">
        <v>678</v>
      </c>
      <c r="AL40" s="22" t="s">
        <v>738</v>
      </c>
      <c r="AM40" s="22" t="s">
        <v>811</v>
      </c>
      <c r="AN40" s="22" t="s">
        <v>812</v>
      </c>
      <c r="AO40" s="22" t="s">
        <v>813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7776</v>
      </c>
      <c r="BC40" s="22">
        <v>1353.4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 t="s">
        <v>588</v>
      </c>
      <c r="BQ40" s="22">
        <v>0</v>
      </c>
      <c r="BR40" s="22">
        <v>0</v>
      </c>
      <c r="BS40" s="22" t="s">
        <v>588</v>
      </c>
      <c r="BT40" s="22" t="s">
        <v>588</v>
      </c>
      <c r="BU40" s="22">
        <v>9129.4</v>
      </c>
      <c r="BV40" s="22">
        <v>216.03</v>
      </c>
      <c r="BW40" s="22">
        <v>9345.43</v>
      </c>
      <c r="BX40" s="22" t="b">
        <v>1</v>
      </c>
      <c r="BY40" s="22" t="s">
        <v>590</v>
      </c>
      <c r="BZ40" s="22"/>
      <c r="CA40" s="22"/>
      <c r="CB40" s="23">
        <v>43807.650254629632</v>
      </c>
      <c r="CC40" s="23">
        <v>43759.472766203704</v>
      </c>
      <c r="CD40" s="22">
        <v>78</v>
      </c>
      <c r="CE40" s="22" t="b">
        <v>0</v>
      </c>
      <c r="CF40" s="22" t="s">
        <v>814</v>
      </c>
      <c r="CG40" s="22" t="s">
        <v>606</v>
      </c>
      <c r="CH40" s="22">
        <v>39</v>
      </c>
    </row>
    <row r="41" spans="1:86" ht="48" x14ac:dyDescent="0.2">
      <c r="A41" s="22" t="s">
        <v>815</v>
      </c>
      <c r="B41" s="22" t="s">
        <v>601</v>
      </c>
      <c r="C41" s="22" t="s">
        <v>602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10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 t="s">
        <v>816</v>
      </c>
      <c r="AJ41" s="22" t="s">
        <v>817</v>
      </c>
      <c r="AK41" s="22" t="s">
        <v>678</v>
      </c>
      <c r="AL41" s="22" t="s">
        <v>818</v>
      </c>
      <c r="AM41" s="22" t="s">
        <v>819</v>
      </c>
      <c r="AN41" s="22" t="s">
        <v>820</v>
      </c>
      <c r="AO41" s="22" t="s">
        <v>821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1353.4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 t="s">
        <v>588</v>
      </c>
      <c r="BQ41" s="22">
        <v>0</v>
      </c>
      <c r="BR41" s="22">
        <v>0</v>
      </c>
      <c r="BS41" s="22" t="s">
        <v>588</v>
      </c>
      <c r="BT41" s="22" t="s">
        <v>588</v>
      </c>
      <c r="BU41" s="22">
        <v>1353.4</v>
      </c>
      <c r="BV41" s="22">
        <v>122.14</v>
      </c>
      <c r="BW41" s="22">
        <v>1475.54</v>
      </c>
      <c r="BX41" s="22" t="b">
        <v>1</v>
      </c>
      <c r="BY41" s="22" t="s">
        <v>590</v>
      </c>
      <c r="BZ41" s="22"/>
      <c r="CA41" s="22"/>
      <c r="CB41" s="23">
        <v>43807.615879629629</v>
      </c>
      <c r="CC41" s="23">
        <v>43759.475381944445</v>
      </c>
      <c r="CD41" s="22">
        <v>79</v>
      </c>
      <c r="CE41" s="22" t="b">
        <v>0</v>
      </c>
      <c r="CF41" s="22" t="s">
        <v>822</v>
      </c>
      <c r="CG41" s="22" t="s">
        <v>606</v>
      </c>
      <c r="CH41" s="22">
        <v>40</v>
      </c>
    </row>
    <row r="42" spans="1:86" ht="48" x14ac:dyDescent="0.2">
      <c r="A42" s="22" t="s">
        <v>823</v>
      </c>
      <c r="B42" s="22" t="s">
        <v>601</v>
      </c>
      <c r="C42" s="22" t="s">
        <v>602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12</v>
      </c>
      <c r="Q42" s="22">
        <v>4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 t="s">
        <v>824</v>
      </c>
      <c r="AJ42" s="22" t="s">
        <v>825</v>
      </c>
      <c r="AK42" s="22" t="s">
        <v>801</v>
      </c>
      <c r="AL42" s="22" t="s">
        <v>802</v>
      </c>
      <c r="AM42" s="22" t="s">
        <v>826</v>
      </c>
      <c r="AN42" s="22" t="s">
        <v>827</v>
      </c>
      <c r="AO42" s="22" t="s">
        <v>828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2332.8000000000002</v>
      </c>
      <c r="BC42" s="22">
        <v>541.36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 t="s">
        <v>588</v>
      </c>
      <c r="BQ42" s="22">
        <v>0</v>
      </c>
      <c r="BR42" s="22">
        <v>0</v>
      </c>
      <c r="BS42" s="22" t="s">
        <v>588</v>
      </c>
      <c r="BT42" s="22" t="s">
        <v>588</v>
      </c>
      <c r="BU42" s="22">
        <v>2874.16</v>
      </c>
      <c r="BV42" s="22">
        <v>205.18</v>
      </c>
      <c r="BW42" s="22">
        <v>3079.34</v>
      </c>
      <c r="BX42" s="22" t="b">
        <v>1</v>
      </c>
      <c r="BY42" s="22" t="s">
        <v>590</v>
      </c>
      <c r="BZ42" s="22"/>
      <c r="CA42" s="22"/>
      <c r="CB42" s="23">
        <v>43808.823425925926</v>
      </c>
      <c r="CC42" s="23">
        <v>43759.478912037041</v>
      </c>
      <c r="CD42" s="22">
        <v>80</v>
      </c>
      <c r="CE42" s="22" t="b">
        <v>0</v>
      </c>
      <c r="CF42" s="22" t="s">
        <v>829</v>
      </c>
      <c r="CG42" s="22" t="s">
        <v>606</v>
      </c>
      <c r="CH42" s="22">
        <v>41</v>
      </c>
    </row>
    <row r="43" spans="1:86" ht="32" x14ac:dyDescent="0.2">
      <c r="A43" s="22" t="s">
        <v>830</v>
      </c>
      <c r="B43" s="22" t="s">
        <v>720</v>
      </c>
      <c r="C43" s="22" t="s">
        <v>628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160</v>
      </c>
      <c r="S43" s="22">
        <v>4</v>
      </c>
      <c r="T43" s="22">
        <v>0</v>
      </c>
      <c r="U43" s="22">
        <v>10</v>
      </c>
      <c r="V43" s="22">
        <v>0</v>
      </c>
      <c r="W43" s="22">
        <v>160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 t="s">
        <v>831</v>
      </c>
      <c r="AJ43" s="22" t="s">
        <v>10</v>
      </c>
      <c r="AK43" s="22" t="s">
        <v>737</v>
      </c>
      <c r="AL43" s="22" t="s">
        <v>788</v>
      </c>
      <c r="AM43" s="22" t="s">
        <v>632</v>
      </c>
      <c r="AN43" s="22" t="s">
        <v>832</v>
      </c>
      <c r="AO43" s="22" t="s">
        <v>833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142.4</v>
      </c>
      <c r="BE43" s="22">
        <v>50</v>
      </c>
      <c r="BF43" s="22">
        <v>0</v>
      </c>
      <c r="BG43" s="22">
        <v>29</v>
      </c>
      <c r="BH43" s="22">
        <v>0</v>
      </c>
      <c r="BI43" s="22">
        <v>238.4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 t="s">
        <v>588</v>
      </c>
      <c r="BQ43" s="22">
        <v>0</v>
      </c>
      <c r="BR43" s="22">
        <v>0</v>
      </c>
      <c r="BS43" s="22" t="s">
        <v>588</v>
      </c>
      <c r="BT43" s="22" t="s">
        <v>588</v>
      </c>
      <c r="BU43" s="22">
        <v>459.8</v>
      </c>
      <c r="BV43" s="22">
        <v>35.32</v>
      </c>
      <c r="BW43" s="22">
        <v>495.12</v>
      </c>
      <c r="BX43" s="22" t="b">
        <v>1</v>
      </c>
      <c r="BY43" s="22" t="s">
        <v>590</v>
      </c>
      <c r="BZ43" s="22"/>
      <c r="CA43" s="22"/>
      <c r="CB43" s="23">
        <v>43807.669745370367</v>
      </c>
      <c r="CC43" s="23">
        <v>43759.760995370372</v>
      </c>
      <c r="CD43" s="22">
        <v>81</v>
      </c>
      <c r="CE43" s="22" t="b">
        <v>0</v>
      </c>
      <c r="CF43" s="22" t="s">
        <v>834</v>
      </c>
      <c r="CG43" s="22" t="s">
        <v>632</v>
      </c>
      <c r="CH43" s="22">
        <v>42</v>
      </c>
    </row>
    <row r="44" spans="1:86" ht="16" x14ac:dyDescent="0.2">
      <c r="A44" s="22" t="s">
        <v>835</v>
      </c>
      <c r="B44" s="22" t="s">
        <v>770</v>
      </c>
      <c r="C44" s="22" t="s">
        <v>771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2</v>
      </c>
      <c r="P44" s="22">
        <v>0</v>
      </c>
      <c r="Q44" s="22">
        <v>2</v>
      </c>
      <c r="R44" s="22">
        <v>200</v>
      </c>
      <c r="S44" s="22">
        <v>3</v>
      </c>
      <c r="T44" s="22">
        <v>6</v>
      </c>
      <c r="U44" s="22">
        <v>3</v>
      </c>
      <c r="V44" s="22">
        <v>80</v>
      </c>
      <c r="W44" s="22">
        <v>200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 t="s">
        <v>836</v>
      </c>
      <c r="AJ44" s="22" t="s">
        <v>837</v>
      </c>
      <c r="AK44" s="22" t="s">
        <v>838</v>
      </c>
      <c r="AL44" s="22" t="s">
        <v>839</v>
      </c>
      <c r="AM44" s="22" t="s">
        <v>840</v>
      </c>
      <c r="AN44" s="22" t="s">
        <v>841</v>
      </c>
      <c r="AO44" s="22" t="s">
        <v>842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187.2</v>
      </c>
      <c r="BB44" s="22">
        <v>0</v>
      </c>
      <c r="BC44" s="22">
        <v>270.68</v>
      </c>
      <c r="BD44" s="22">
        <v>178</v>
      </c>
      <c r="BE44" s="22">
        <v>37.5</v>
      </c>
      <c r="BF44" s="22">
        <v>23.76</v>
      </c>
      <c r="BG44" s="22">
        <v>8.6999999999999993</v>
      </c>
      <c r="BH44" s="22">
        <v>792</v>
      </c>
      <c r="BI44" s="22">
        <v>298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 t="s">
        <v>588</v>
      </c>
      <c r="BQ44" s="22">
        <v>0</v>
      </c>
      <c r="BR44" s="22">
        <v>0</v>
      </c>
      <c r="BS44" s="22" t="s">
        <v>588</v>
      </c>
      <c r="BT44" s="22" t="s">
        <v>588</v>
      </c>
      <c r="BU44" s="22">
        <v>1795.84</v>
      </c>
      <c r="BV44" s="22">
        <v>140.57</v>
      </c>
      <c r="BW44" s="22">
        <v>1936.41</v>
      </c>
      <c r="BX44" s="22" t="b">
        <v>1</v>
      </c>
      <c r="BY44" s="22" t="s">
        <v>590</v>
      </c>
      <c r="BZ44" s="22"/>
      <c r="CA44" s="22"/>
      <c r="CB44" s="23">
        <v>43807.619675925926</v>
      </c>
      <c r="CC44" s="23">
        <v>43761.60052083333</v>
      </c>
      <c r="CD44" s="22">
        <v>82</v>
      </c>
      <c r="CE44" s="22" t="b">
        <v>0</v>
      </c>
      <c r="CF44" s="22" t="s">
        <v>843</v>
      </c>
      <c r="CG44" s="22" t="s">
        <v>844</v>
      </c>
      <c r="CH44" s="22">
        <v>43</v>
      </c>
    </row>
    <row r="45" spans="1:86" ht="16" x14ac:dyDescent="0.2">
      <c r="A45" s="22" t="s">
        <v>845</v>
      </c>
      <c r="B45" s="22" t="s">
        <v>846</v>
      </c>
      <c r="C45" s="22" t="s">
        <v>771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400</v>
      </c>
      <c r="S45" s="22">
        <v>0</v>
      </c>
      <c r="T45" s="22">
        <v>0</v>
      </c>
      <c r="U45" s="22">
        <v>0</v>
      </c>
      <c r="V45" s="22">
        <v>200</v>
      </c>
      <c r="W45" s="22">
        <v>320</v>
      </c>
      <c r="X45" s="22">
        <v>0</v>
      </c>
      <c r="Y45" s="22">
        <v>0</v>
      </c>
      <c r="Z45" s="22">
        <v>300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 t="s">
        <v>847</v>
      </c>
      <c r="AJ45" s="22" t="s">
        <v>848</v>
      </c>
      <c r="AK45" s="22" t="s">
        <v>838</v>
      </c>
      <c r="AL45" s="22" t="s">
        <v>679</v>
      </c>
      <c r="AM45" s="22" t="s">
        <v>849</v>
      </c>
      <c r="AN45" s="22" t="s">
        <v>850</v>
      </c>
      <c r="AO45" s="22" t="s">
        <v>842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356</v>
      </c>
      <c r="BE45" s="22">
        <v>0</v>
      </c>
      <c r="BF45" s="22">
        <v>0</v>
      </c>
      <c r="BG45" s="22">
        <v>0</v>
      </c>
      <c r="BH45" s="22">
        <v>1980</v>
      </c>
      <c r="BI45" s="22">
        <v>476.8</v>
      </c>
      <c r="BJ45" s="22">
        <v>0</v>
      </c>
      <c r="BK45" s="22">
        <v>0</v>
      </c>
      <c r="BL45" s="22">
        <v>2145</v>
      </c>
      <c r="BM45" s="22">
        <v>0</v>
      </c>
      <c r="BN45" s="22">
        <v>0</v>
      </c>
      <c r="BO45" s="22">
        <v>0</v>
      </c>
      <c r="BP45" s="22" t="s">
        <v>588</v>
      </c>
      <c r="BQ45" s="22">
        <v>0</v>
      </c>
      <c r="BR45" s="22">
        <v>0</v>
      </c>
      <c r="BS45" s="22" t="s">
        <v>588</v>
      </c>
      <c r="BT45" s="22" t="s">
        <v>588</v>
      </c>
      <c r="BU45" s="22">
        <v>4957.8</v>
      </c>
      <c r="BV45" s="22">
        <v>126.64</v>
      </c>
      <c r="BW45" s="22">
        <v>5084.4399999999996</v>
      </c>
      <c r="BX45" s="22" t="b">
        <v>1</v>
      </c>
      <c r="BY45" s="22" t="s">
        <v>590</v>
      </c>
      <c r="BZ45" s="22"/>
      <c r="CA45" s="22"/>
      <c r="CB45" s="23">
        <v>43807.612569444442</v>
      </c>
      <c r="CC45" s="23">
        <v>43761.603530092594</v>
      </c>
      <c r="CD45" s="22">
        <v>83</v>
      </c>
      <c r="CE45" s="22" t="b">
        <v>0</v>
      </c>
      <c r="CF45" s="22" t="s">
        <v>851</v>
      </c>
      <c r="CG45" s="22" t="s">
        <v>776</v>
      </c>
      <c r="CH45" s="22">
        <v>44</v>
      </c>
    </row>
    <row r="46" spans="1:86" ht="16" x14ac:dyDescent="0.2">
      <c r="A46" s="22" t="s">
        <v>852</v>
      </c>
      <c r="B46" s="22" t="s">
        <v>638</v>
      </c>
      <c r="C46" s="22" t="s">
        <v>745</v>
      </c>
      <c r="D46" s="22">
        <v>30</v>
      </c>
      <c r="E46" s="22">
        <v>30</v>
      </c>
      <c r="F46" s="22">
        <v>30</v>
      </c>
      <c r="G46" s="22">
        <v>30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 t="s">
        <v>766</v>
      </c>
      <c r="AJ46" s="22" t="s">
        <v>794</v>
      </c>
      <c r="AK46" s="22" t="s">
        <v>698</v>
      </c>
      <c r="AL46" s="22" t="s">
        <v>795</v>
      </c>
      <c r="AM46" s="22" t="s">
        <v>853</v>
      </c>
      <c r="AN46" s="22" t="s">
        <v>854</v>
      </c>
      <c r="AO46" s="22" t="s">
        <v>854</v>
      </c>
      <c r="AP46" s="22">
        <v>1198.8</v>
      </c>
      <c r="AQ46" s="22">
        <v>1571.4</v>
      </c>
      <c r="AR46" s="22">
        <v>1539</v>
      </c>
      <c r="AS46" s="22">
        <v>1938.6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 t="s">
        <v>588</v>
      </c>
      <c r="BQ46" s="22">
        <v>0</v>
      </c>
      <c r="BR46" s="22">
        <v>0</v>
      </c>
      <c r="BS46" s="22" t="s">
        <v>588</v>
      </c>
      <c r="BT46" s="22" t="s">
        <v>588</v>
      </c>
      <c r="BU46" s="22">
        <v>6247.8</v>
      </c>
      <c r="BV46" s="22">
        <v>363.15</v>
      </c>
      <c r="BW46" s="22">
        <v>6610.95</v>
      </c>
      <c r="BX46" s="22" t="b">
        <v>1</v>
      </c>
      <c r="BY46" s="22" t="s">
        <v>590</v>
      </c>
      <c r="BZ46" s="22"/>
      <c r="CA46" s="22"/>
      <c r="CB46" s="23">
        <v>43807.655613425923</v>
      </c>
      <c r="CC46" s="23">
        <v>43761.615879629629</v>
      </c>
      <c r="CD46" s="22">
        <v>84</v>
      </c>
      <c r="CE46" s="22" t="b">
        <v>0</v>
      </c>
      <c r="CF46" s="22" t="s">
        <v>855</v>
      </c>
      <c r="CG46" s="22" t="s">
        <v>709</v>
      </c>
      <c r="CH46" s="22">
        <v>45</v>
      </c>
    </row>
    <row r="47" spans="1:86" ht="16" x14ac:dyDescent="0.2">
      <c r="A47" s="22" t="s">
        <v>856</v>
      </c>
      <c r="B47" s="22" t="s">
        <v>638</v>
      </c>
      <c r="C47" s="22" t="s">
        <v>745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4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450</v>
      </c>
      <c r="AA47" s="22">
        <v>0</v>
      </c>
      <c r="AB47" s="22">
        <v>0</v>
      </c>
      <c r="AC47" s="22">
        <v>0</v>
      </c>
      <c r="AD47" s="22">
        <v>0</v>
      </c>
      <c r="AE47" s="22">
        <v>120</v>
      </c>
      <c r="AF47" s="22">
        <v>0</v>
      </c>
      <c r="AG47" s="22">
        <v>0</v>
      </c>
      <c r="AH47" s="22">
        <v>0</v>
      </c>
      <c r="AI47" s="22" t="s">
        <v>766</v>
      </c>
      <c r="AJ47" s="22" t="s">
        <v>794</v>
      </c>
      <c r="AK47" s="22" t="s">
        <v>698</v>
      </c>
      <c r="AL47" s="22" t="s">
        <v>795</v>
      </c>
      <c r="AM47" s="22" t="s">
        <v>853</v>
      </c>
      <c r="AN47" s="22" t="s">
        <v>854</v>
      </c>
      <c r="AO47" s="22" t="s">
        <v>854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541.36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3217.5</v>
      </c>
      <c r="BM47" s="22">
        <v>0</v>
      </c>
      <c r="BN47" s="22">
        <v>0</v>
      </c>
      <c r="BO47" s="22">
        <v>0</v>
      </c>
      <c r="BP47" s="22" t="s">
        <v>588</v>
      </c>
      <c r="BQ47" s="22">
        <v>450</v>
      </c>
      <c r="BR47" s="22">
        <v>0</v>
      </c>
      <c r="BS47" s="22" t="s">
        <v>588</v>
      </c>
      <c r="BT47" s="22" t="s">
        <v>588</v>
      </c>
      <c r="BU47" s="22">
        <v>4208.8599999999997</v>
      </c>
      <c r="BV47" s="22">
        <v>0</v>
      </c>
      <c r="BW47" s="22">
        <v>4208.8599999999997</v>
      </c>
      <c r="BX47" s="22" t="b">
        <v>1</v>
      </c>
      <c r="BY47" s="22" t="s">
        <v>590</v>
      </c>
      <c r="BZ47" s="22"/>
      <c r="CA47" s="22"/>
      <c r="CB47" s="23">
        <v>43807.656354166669</v>
      </c>
      <c r="CC47" s="23">
        <v>43761.617997685185</v>
      </c>
      <c r="CD47" s="22">
        <v>85</v>
      </c>
      <c r="CE47" s="22" t="b">
        <v>0</v>
      </c>
      <c r="CF47" s="22" t="s">
        <v>857</v>
      </c>
      <c r="CG47" s="22" t="s">
        <v>709</v>
      </c>
      <c r="CH47" s="22">
        <v>46</v>
      </c>
    </row>
    <row r="48" spans="1:86" ht="32" x14ac:dyDescent="0.2">
      <c r="A48" s="22" t="s">
        <v>858</v>
      </c>
      <c r="B48" s="22" t="s">
        <v>780</v>
      </c>
      <c r="C48" s="22" t="s">
        <v>621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10</v>
      </c>
      <c r="R48" s="22">
        <v>400</v>
      </c>
      <c r="S48" s="22">
        <v>3</v>
      </c>
      <c r="T48" s="22">
        <v>0</v>
      </c>
      <c r="U48" s="22">
        <v>5</v>
      </c>
      <c r="V48" s="22">
        <v>160</v>
      </c>
      <c r="W48" s="22">
        <v>320</v>
      </c>
      <c r="X48" s="22">
        <v>0</v>
      </c>
      <c r="Y48" s="22">
        <v>0</v>
      </c>
      <c r="Z48" s="22">
        <v>300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10</v>
      </c>
      <c r="AI48" s="22" t="s">
        <v>859</v>
      </c>
      <c r="AJ48" s="22" t="s">
        <v>860</v>
      </c>
      <c r="AK48" s="22" t="s">
        <v>737</v>
      </c>
      <c r="AL48" s="22" t="s">
        <v>738</v>
      </c>
      <c r="AM48" s="22" t="s">
        <v>625</v>
      </c>
      <c r="AN48" s="22" t="s">
        <v>782</v>
      </c>
      <c r="AO48" s="22" t="s">
        <v>861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1353.4</v>
      </c>
      <c r="BD48" s="22">
        <v>356</v>
      </c>
      <c r="BE48" s="22">
        <v>37.5</v>
      </c>
      <c r="BF48" s="22">
        <v>0</v>
      </c>
      <c r="BG48" s="22">
        <v>14.5</v>
      </c>
      <c r="BH48" s="22">
        <v>1584</v>
      </c>
      <c r="BI48" s="22">
        <v>476.8</v>
      </c>
      <c r="BJ48" s="22">
        <v>0</v>
      </c>
      <c r="BK48" s="22">
        <v>0</v>
      </c>
      <c r="BL48" s="22">
        <v>2145</v>
      </c>
      <c r="BM48" s="22">
        <v>0</v>
      </c>
      <c r="BN48" s="22">
        <v>0</v>
      </c>
      <c r="BO48" s="22">
        <v>0</v>
      </c>
      <c r="BP48" s="22" t="s">
        <v>588</v>
      </c>
      <c r="BQ48" s="22">
        <v>0</v>
      </c>
      <c r="BR48" s="22">
        <v>0</v>
      </c>
      <c r="BS48" s="22" t="s">
        <v>588</v>
      </c>
      <c r="BT48" s="22" t="s">
        <v>713</v>
      </c>
      <c r="BU48" s="22">
        <v>6021.7</v>
      </c>
      <c r="BV48" s="22">
        <v>262.2</v>
      </c>
      <c r="BW48" s="22">
        <v>6283.9</v>
      </c>
      <c r="BX48" s="22" t="b">
        <v>1</v>
      </c>
      <c r="BY48" s="22" t="s">
        <v>590</v>
      </c>
      <c r="BZ48" s="22"/>
      <c r="CA48" s="22"/>
      <c r="CB48" s="23">
        <v>43807.504942129628</v>
      </c>
      <c r="CC48" s="23">
        <v>43763.545740740738</v>
      </c>
      <c r="CD48" s="22">
        <v>86</v>
      </c>
      <c r="CE48" s="22" t="b">
        <v>0</v>
      </c>
      <c r="CF48" s="22" t="s">
        <v>862</v>
      </c>
      <c r="CG48" s="22" t="s">
        <v>625</v>
      </c>
      <c r="CH48" s="22">
        <v>47</v>
      </c>
    </row>
    <row r="49" spans="1:86" ht="16" x14ac:dyDescent="0.2">
      <c r="A49" s="22" t="s">
        <v>863</v>
      </c>
      <c r="B49" s="22" t="s">
        <v>638</v>
      </c>
      <c r="C49" s="22" t="s">
        <v>745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48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 t="s">
        <v>766</v>
      </c>
      <c r="AJ49" s="22" t="s">
        <v>794</v>
      </c>
      <c r="AK49" s="22" t="s">
        <v>698</v>
      </c>
      <c r="AL49" s="22" t="s">
        <v>795</v>
      </c>
      <c r="AM49" s="22" t="s">
        <v>853</v>
      </c>
      <c r="AN49" s="22" t="s">
        <v>767</v>
      </c>
      <c r="AO49" s="22" t="s">
        <v>756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9331.2000000000007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 t="s">
        <v>588</v>
      </c>
      <c r="BQ49" s="22">
        <v>0</v>
      </c>
      <c r="BR49" s="22">
        <v>0</v>
      </c>
      <c r="BS49" s="22" t="s">
        <v>588</v>
      </c>
      <c r="BT49" s="22" t="s">
        <v>588</v>
      </c>
      <c r="BU49" s="22">
        <v>9331.2000000000007</v>
      </c>
      <c r="BV49" s="22">
        <v>0</v>
      </c>
      <c r="BW49" s="22">
        <v>9331.2000000000007</v>
      </c>
      <c r="BX49" s="22" t="b">
        <v>1</v>
      </c>
      <c r="BY49" s="22" t="s">
        <v>590</v>
      </c>
      <c r="BZ49" s="22"/>
      <c r="CA49" s="22"/>
      <c r="CB49" s="23">
        <v>43807.51158564815</v>
      </c>
      <c r="CC49" s="23">
        <v>43767.552604166667</v>
      </c>
      <c r="CD49" s="22">
        <v>87</v>
      </c>
      <c r="CE49" s="22" t="b">
        <v>0</v>
      </c>
      <c r="CF49" s="22" t="s">
        <v>864</v>
      </c>
      <c r="CG49" s="22" t="s">
        <v>709</v>
      </c>
      <c r="CH49" s="22">
        <v>48</v>
      </c>
    </row>
    <row r="50" spans="1:86" ht="32" x14ac:dyDescent="0.2">
      <c r="A50" s="22" t="s">
        <v>865</v>
      </c>
      <c r="B50" s="22" t="s">
        <v>638</v>
      </c>
      <c r="C50" s="22" t="s">
        <v>745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4</v>
      </c>
      <c r="M50" s="22">
        <v>2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4</v>
      </c>
      <c r="T50" s="22">
        <v>0</v>
      </c>
      <c r="U50" s="22">
        <v>0</v>
      </c>
      <c r="V50" s="22">
        <v>0</v>
      </c>
      <c r="W50" s="22">
        <v>640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 t="s">
        <v>766</v>
      </c>
      <c r="AJ50" s="22" t="s">
        <v>794</v>
      </c>
      <c r="AK50" s="22" t="s">
        <v>698</v>
      </c>
      <c r="AL50" s="22" t="s">
        <v>795</v>
      </c>
      <c r="AM50" s="22" t="s">
        <v>853</v>
      </c>
      <c r="AN50" s="22" t="s">
        <v>767</v>
      </c>
      <c r="AO50" s="22" t="s">
        <v>866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558.72</v>
      </c>
      <c r="AY50" s="22">
        <v>364.68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50</v>
      </c>
      <c r="BF50" s="22">
        <v>0</v>
      </c>
      <c r="BG50" s="22">
        <v>0</v>
      </c>
      <c r="BH50" s="22">
        <v>0</v>
      </c>
      <c r="BI50" s="22">
        <v>953.6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 t="s">
        <v>588</v>
      </c>
      <c r="BQ50" s="22">
        <v>0</v>
      </c>
      <c r="BR50" s="22">
        <v>0</v>
      </c>
      <c r="BS50" s="22" t="s">
        <v>588</v>
      </c>
      <c r="BT50" s="22" t="s">
        <v>588</v>
      </c>
      <c r="BU50" s="22">
        <v>1927</v>
      </c>
      <c r="BV50" s="22">
        <v>238.14</v>
      </c>
      <c r="BW50" s="22">
        <v>2165.14</v>
      </c>
      <c r="BX50" s="22" t="b">
        <v>1</v>
      </c>
      <c r="BY50" s="22" t="s">
        <v>590</v>
      </c>
      <c r="BZ50" s="22"/>
      <c r="CA50" s="22"/>
      <c r="CB50" s="23">
        <v>43807.515775462962</v>
      </c>
      <c r="CC50" s="23">
        <v>43767.55878472222</v>
      </c>
      <c r="CD50" s="22">
        <v>88</v>
      </c>
      <c r="CE50" s="22" t="b">
        <v>0</v>
      </c>
      <c r="CF50" s="22" t="s">
        <v>867</v>
      </c>
      <c r="CG50" s="22" t="s">
        <v>709</v>
      </c>
      <c r="CH50" s="22">
        <v>49</v>
      </c>
    </row>
    <row r="51" spans="1:86" ht="32" x14ac:dyDescent="0.2">
      <c r="A51" s="22" t="s">
        <v>868</v>
      </c>
      <c r="B51" s="22" t="s">
        <v>627</v>
      </c>
      <c r="C51" s="22" t="s">
        <v>628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10</v>
      </c>
      <c r="Q51" s="22">
        <v>0</v>
      </c>
      <c r="R51" s="22">
        <v>160</v>
      </c>
      <c r="S51" s="22">
        <v>0</v>
      </c>
      <c r="T51" s="22">
        <v>0</v>
      </c>
      <c r="U51" s="22">
        <v>0</v>
      </c>
      <c r="V51" s="22">
        <v>80</v>
      </c>
      <c r="W51" s="22">
        <v>80</v>
      </c>
      <c r="X51" s="22">
        <v>0</v>
      </c>
      <c r="Y51" s="22">
        <v>0</v>
      </c>
      <c r="Z51" s="22">
        <v>150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5</v>
      </c>
      <c r="AI51" s="22" t="s">
        <v>869</v>
      </c>
      <c r="AJ51" s="22" t="s">
        <v>810</v>
      </c>
      <c r="AK51" s="22" t="s">
        <v>737</v>
      </c>
      <c r="AL51" s="22" t="s">
        <v>870</v>
      </c>
      <c r="AM51" s="22" t="s">
        <v>632</v>
      </c>
      <c r="AN51" s="22" t="s">
        <v>789</v>
      </c>
      <c r="AO51" s="22" t="s">
        <v>871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1944</v>
      </c>
      <c r="BC51" s="22">
        <v>0</v>
      </c>
      <c r="BD51" s="22">
        <v>142.4</v>
      </c>
      <c r="BE51" s="22">
        <v>0</v>
      </c>
      <c r="BF51" s="22">
        <v>0</v>
      </c>
      <c r="BG51" s="22">
        <v>0</v>
      </c>
      <c r="BH51" s="22">
        <v>792</v>
      </c>
      <c r="BI51" s="22">
        <v>119.2</v>
      </c>
      <c r="BJ51" s="22">
        <v>0</v>
      </c>
      <c r="BK51" s="22">
        <v>0</v>
      </c>
      <c r="BL51" s="22">
        <v>1072.5</v>
      </c>
      <c r="BM51" s="22">
        <v>0</v>
      </c>
      <c r="BN51" s="22">
        <v>0</v>
      </c>
      <c r="BO51" s="22">
        <v>0</v>
      </c>
      <c r="BP51" s="22" t="s">
        <v>588</v>
      </c>
      <c r="BQ51" s="22">
        <v>0</v>
      </c>
      <c r="BR51" s="22">
        <v>0</v>
      </c>
      <c r="BS51" s="22" t="s">
        <v>588</v>
      </c>
      <c r="BT51" s="22" t="s">
        <v>784</v>
      </c>
      <c r="BU51" s="22">
        <v>4097.3500000000004</v>
      </c>
      <c r="BV51" s="22">
        <v>116.62</v>
      </c>
      <c r="BW51" s="22">
        <v>4213.97</v>
      </c>
      <c r="BX51" s="22" t="b">
        <v>1</v>
      </c>
      <c r="BY51" s="22" t="s">
        <v>590</v>
      </c>
      <c r="BZ51" s="22"/>
      <c r="CA51" s="22"/>
      <c r="CB51" s="23">
        <v>43807.626331018517</v>
      </c>
      <c r="CC51" s="23">
        <v>43768.740046296298</v>
      </c>
      <c r="CD51" s="22">
        <v>89</v>
      </c>
      <c r="CE51" s="22" t="b">
        <v>0</v>
      </c>
      <c r="CF51" s="22" t="s">
        <v>872</v>
      </c>
      <c r="CG51" s="22" t="s">
        <v>632</v>
      </c>
      <c r="CH51" s="22">
        <v>50</v>
      </c>
    </row>
    <row r="52" spans="1:86" ht="32" x14ac:dyDescent="0.2">
      <c r="A52" s="22" t="s">
        <v>873</v>
      </c>
      <c r="B52" s="22" t="s">
        <v>620</v>
      </c>
      <c r="C52" s="22" t="s">
        <v>874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50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 t="s">
        <v>875</v>
      </c>
      <c r="AJ52" s="22" t="s">
        <v>810</v>
      </c>
      <c r="AK52" s="22" t="s">
        <v>876</v>
      </c>
      <c r="AL52" s="22" t="s">
        <v>877</v>
      </c>
      <c r="AM52" s="22" t="s">
        <v>625</v>
      </c>
      <c r="AN52" s="22" t="s">
        <v>782</v>
      </c>
      <c r="AO52" s="22" t="s">
        <v>878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9720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 t="s">
        <v>588</v>
      </c>
      <c r="BQ52" s="22">
        <v>0</v>
      </c>
      <c r="BR52" s="22">
        <v>0</v>
      </c>
      <c r="BS52" s="22" t="s">
        <v>588</v>
      </c>
      <c r="BT52" s="22" t="s">
        <v>588</v>
      </c>
      <c r="BU52" s="22">
        <v>9720</v>
      </c>
      <c r="BV52" s="22">
        <v>0</v>
      </c>
      <c r="BW52" s="22">
        <v>9720</v>
      </c>
      <c r="BX52" s="22" t="b">
        <v>1</v>
      </c>
      <c r="BY52" s="22" t="s">
        <v>590</v>
      </c>
      <c r="BZ52" s="22"/>
      <c r="CA52" s="22"/>
      <c r="CB52" s="23">
        <v>43808.839166666665</v>
      </c>
      <c r="CC52" s="23">
        <v>43769.629224537035</v>
      </c>
      <c r="CD52" s="22">
        <v>90</v>
      </c>
      <c r="CE52" s="22" t="b">
        <v>0</v>
      </c>
      <c r="CF52" s="22" t="s">
        <v>879</v>
      </c>
      <c r="CG52" s="22" t="s">
        <v>625</v>
      </c>
      <c r="CH52" s="22">
        <v>51</v>
      </c>
    </row>
    <row r="53" spans="1:86" ht="48" x14ac:dyDescent="0.2">
      <c r="A53" s="22" t="s">
        <v>880</v>
      </c>
      <c r="B53" s="22" t="s">
        <v>770</v>
      </c>
      <c r="C53" s="22" t="s">
        <v>771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30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 t="s">
        <v>881</v>
      </c>
      <c r="AJ53" s="22" t="s">
        <v>882</v>
      </c>
      <c r="AK53" s="22" t="s">
        <v>883</v>
      </c>
      <c r="AL53" s="22" t="s">
        <v>884</v>
      </c>
      <c r="AM53" s="22" t="s">
        <v>885</v>
      </c>
      <c r="AN53" s="22" t="s">
        <v>886</v>
      </c>
      <c r="AO53" s="22" t="s">
        <v>887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5832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 t="s">
        <v>588</v>
      </c>
      <c r="BQ53" s="22">
        <v>0</v>
      </c>
      <c r="BR53" s="22">
        <v>0</v>
      </c>
      <c r="BS53" s="22" t="s">
        <v>588</v>
      </c>
      <c r="BT53" s="22" t="s">
        <v>588</v>
      </c>
      <c r="BU53" s="22">
        <v>5832</v>
      </c>
      <c r="BV53" s="22">
        <v>215.8</v>
      </c>
      <c r="BW53" s="22">
        <v>6047.8</v>
      </c>
      <c r="BX53" s="22" t="b">
        <v>1</v>
      </c>
      <c r="BY53" s="22" t="s">
        <v>590</v>
      </c>
      <c r="BZ53" s="22"/>
      <c r="CA53" s="22"/>
      <c r="CB53" s="23">
        <v>43808.708310185182</v>
      </c>
      <c r="CC53" s="23">
        <v>43769.740335648145</v>
      </c>
      <c r="CD53" s="22">
        <v>91</v>
      </c>
      <c r="CE53" s="22" t="b">
        <v>0</v>
      </c>
      <c r="CF53" s="22" t="s">
        <v>888</v>
      </c>
      <c r="CG53" s="22" t="s">
        <v>776</v>
      </c>
      <c r="CH53" s="22">
        <v>52</v>
      </c>
    </row>
    <row r="54" spans="1:86" ht="32" x14ac:dyDescent="0.2">
      <c r="A54" s="22" t="s">
        <v>889</v>
      </c>
      <c r="B54" s="22" t="s">
        <v>608</v>
      </c>
      <c r="C54" s="22" t="s">
        <v>890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5</v>
      </c>
      <c r="P54" s="22">
        <v>25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160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20</v>
      </c>
      <c r="AE54" s="22">
        <v>0</v>
      </c>
      <c r="AF54" s="22">
        <v>10</v>
      </c>
      <c r="AG54" s="22">
        <v>0</v>
      </c>
      <c r="AH54" s="22">
        <v>10</v>
      </c>
      <c r="AI54" s="22" t="s">
        <v>891</v>
      </c>
      <c r="AJ54" s="22" t="s">
        <v>892</v>
      </c>
      <c r="AK54" s="22" t="s">
        <v>737</v>
      </c>
      <c r="AL54" s="22" t="s">
        <v>893</v>
      </c>
      <c r="AM54" s="22" t="s">
        <v>613</v>
      </c>
      <c r="AN54" s="22" t="s">
        <v>894</v>
      </c>
      <c r="AO54" s="22" t="s">
        <v>895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468</v>
      </c>
      <c r="BB54" s="22">
        <v>4860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238.4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29.4</v>
      </c>
      <c r="BP54" s="22" t="s">
        <v>588</v>
      </c>
      <c r="BQ54" s="22">
        <v>0</v>
      </c>
      <c r="BR54" s="22">
        <v>130</v>
      </c>
      <c r="BS54" s="22" t="s">
        <v>588</v>
      </c>
      <c r="BT54" s="22" t="s">
        <v>713</v>
      </c>
      <c r="BU54" s="22">
        <v>5780.3</v>
      </c>
      <c r="BV54" s="22">
        <v>187.78</v>
      </c>
      <c r="BW54" s="22">
        <v>5968.08</v>
      </c>
      <c r="BX54" s="22" t="b">
        <v>1</v>
      </c>
      <c r="BY54" s="22" t="s">
        <v>590</v>
      </c>
      <c r="BZ54" s="22"/>
      <c r="CA54" s="22"/>
      <c r="CB54" s="23">
        <v>43807.534907407404</v>
      </c>
      <c r="CC54" s="23">
        <v>43770.526145833333</v>
      </c>
      <c r="CD54" s="22">
        <v>92</v>
      </c>
      <c r="CE54" s="22" t="b">
        <v>0</v>
      </c>
      <c r="CF54" s="22" t="s">
        <v>896</v>
      </c>
      <c r="CG54" s="22" t="s">
        <v>613</v>
      </c>
      <c r="CH54" s="22">
        <v>53</v>
      </c>
    </row>
    <row r="55" spans="1:86" ht="48" x14ac:dyDescent="0.2">
      <c r="A55" s="22" t="s">
        <v>897</v>
      </c>
      <c r="B55" s="22" t="s">
        <v>601</v>
      </c>
      <c r="C55" s="22" t="s">
        <v>602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50</v>
      </c>
      <c r="Q55" s="22">
        <v>0</v>
      </c>
      <c r="R55" s="22">
        <v>0</v>
      </c>
      <c r="S55" s="22">
        <v>0</v>
      </c>
      <c r="T55" s="22">
        <v>0</v>
      </c>
      <c r="U55" s="22">
        <v>39</v>
      </c>
      <c r="V55" s="22">
        <v>200</v>
      </c>
      <c r="W55" s="22">
        <v>160</v>
      </c>
      <c r="X55" s="22">
        <v>0</v>
      </c>
      <c r="Y55" s="22">
        <v>200</v>
      </c>
      <c r="Z55" s="22">
        <v>0</v>
      </c>
      <c r="AA55" s="22">
        <v>150</v>
      </c>
      <c r="AB55" s="22">
        <v>0</v>
      </c>
      <c r="AC55" s="22">
        <v>0</v>
      </c>
      <c r="AD55" s="22">
        <v>0</v>
      </c>
      <c r="AE55" s="22">
        <v>60</v>
      </c>
      <c r="AF55" s="22">
        <v>0</v>
      </c>
      <c r="AG55" s="22">
        <v>0</v>
      </c>
      <c r="AH55" s="22">
        <v>0</v>
      </c>
      <c r="AI55" s="22" t="s">
        <v>898</v>
      </c>
      <c r="AJ55" s="22" t="s">
        <v>817</v>
      </c>
      <c r="AK55" s="22" t="s">
        <v>678</v>
      </c>
      <c r="AL55" s="22" t="s">
        <v>818</v>
      </c>
      <c r="AM55" s="22" t="s">
        <v>899</v>
      </c>
      <c r="AN55" s="22" t="s">
        <v>900</v>
      </c>
      <c r="AO55" s="22" t="s">
        <v>901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9720</v>
      </c>
      <c r="BC55" s="22">
        <v>0</v>
      </c>
      <c r="BD55" s="22">
        <v>0</v>
      </c>
      <c r="BE55" s="22">
        <v>0</v>
      </c>
      <c r="BF55" s="22">
        <v>0</v>
      </c>
      <c r="BG55" s="22">
        <v>113.1</v>
      </c>
      <c r="BH55" s="22">
        <v>1980</v>
      </c>
      <c r="BI55" s="22">
        <v>238.4</v>
      </c>
      <c r="BJ55" s="22">
        <v>0</v>
      </c>
      <c r="BK55" s="22">
        <v>292</v>
      </c>
      <c r="BL55" s="22">
        <v>0</v>
      </c>
      <c r="BM55" s="22">
        <v>226.5</v>
      </c>
      <c r="BN55" s="22">
        <v>0</v>
      </c>
      <c r="BO55" s="22">
        <v>0</v>
      </c>
      <c r="BP55" s="22" t="s">
        <v>588</v>
      </c>
      <c r="BQ55" s="22">
        <v>225</v>
      </c>
      <c r="BR55" s="22">
        <v>0</v>
      </c>
      <c r="BS55" s="22" t="s">
        <v>588</v>
      </c>
      <c r="BT55" s="22" t="s">
        <v>588</v>
      </c>
      <c r="BU55" s="22">
        <v>12795</v>
      </c>
      <c r="BV55" s="22">
        <v>421.46</v>
      </c>
      <c r="BW55" s="22">
        <v>13216.46</v>
      </c>
      <c r="BX55" s="22" t="b">
        <v>1</v>
      </c>
      <c r="BY55" s="22" t="s">
        <v>590</v>
      </c>
      <c r="BZ55" s="22"/>
      <c r="CA55" s="22"/>
      <c r="CB55" s="23">
        <v>43808.81653935185</v>
      </c>
      <c r="CC55" s="23">
        <v>43770.686701388891</v>
      </c>
      <c r="CD55" s="22">
        <v>93</v>
      </c>
      <c r="CE55" s="22" t="b">
        <v>0</v>
      </c>
      <c r="CF55" s="22" t="s">
        <v>902</v>
      </c>
      <c r="CG55" s="22" t="s">
        <v>606</v>
      </c>
      <c r="CH55" s="22">
        <v>54</v>
      </c>
    </row>
    <row r="56" spans="1:86" ht="16" x14ac:dyDescent="0.2">
      <c r="A56" s="22" t="s">
        <v>903</v>
      </c>
      <c r="B56" s="22" t="s">
        <v>638</v>
      </c>
      <c r="C56" s="22" t="s">
        <v>745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6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560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 t="s">
        <v>766</v>
      </c>
      <c r="AJ56" s="22" t="s">
        <v>794</v>
      </c>
      <c r="AK56" s="22" t="s">
        <v>698</v>
      </c>
      <c r="AL56" s="22" t="s">
        <v>795</v>
      </c>
      <c r="AM56" s="22" t="s">
        <v>853</v>
      </c>
      <c r="AN56" s="22" t="s">
        <v>854</v>
      </c>
      <c r="AO56" s="22" t="s">
        <v>904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758.16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5544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 t="s">
        <v>588</v>
      </c>
      <c r="BQ56" s="22">
        <v>0</v>
      </c>
      <c r="BR56" s="22">
        <v>0</v>
      </c>
      <c r="BS56" s="22" t="s">
        <v>588</v>
      </c>
      <c r="BT56" s="22" t="s">
        <v>588</v>
      </c>
      <c r="BU56" s="22">
        <v>6302.16</v>
      </c>
      <c r="BV56" s="22">
        <v>0</v>
      </c>
      <c r="BW56" s="22">
        <v>6302.16</v>
      </c>
      <c r="BX56" s="22" t="b">
        <v>1</v>
      </c>
      <c r="BY56" s="22" t="s">
        <v>590</v>
      </c>
      <c r="BZ56" s="22"/>
      <c r="CA56" s="22"/>
      <c r="CB56" s="23">
        <v>43808.698344907411</v>
      </c>
      <c r="CC56" s="23">
        <v>43774.591956018521</v>
      </c>
      <c r="CD56" s="22">
        <v>94</v>
      </c>
      <c r="CE56" s="22" t="b">
        <v>0</v>
      </c>
      <c r="CF56" s="22" t="s">
        <v>905</v>
      </c>
      <c r="CG56" s="22" t="s">
        <v>709</v>
      </c>
      <c r="CH56" s="22">
        <v>55</v>
      </c>
    </row>
    <row r="57" spans="1:86" ht="16" x14ac:dyDescent="0.2">
      <c r="A57" s="22" t="s">
        <v>906</v>
      </c>
      <c r="B57" s="22" t="s">
        <v>638</v>
      </c>
      <c r="C57" s="22" t="s">
        <v>745</v>
      </c>
      <c r="D57" s="22">
        <v>40</v>
      </c>
      <c r="E57" s="22">
        <v>0</v>
      </c>
      <c r="F57" s="22">
        <v>27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 t="s">
        <v>766</v>
      </c>
      <c r="AJ57" s="22" t="s">
        <v>794</v>
      </c>
      <c r="AK57" s="22" t="s">
        <v>698</v>
      </c>
      <c r="AL57" s="22" t="s">
        <v>795</v>
      </c>
      <c r="AM57" s="22" t="s">
        <v>853</v>
      </c>
      <c r="AN57" s="22" t="s">
        <v>854</v>
      </c>
      <c r="AO57" s="22" t="s">
        <v>907</v>
      </c>
      <c r="AP57" s="22">
        <v>1598.4</v>
      </c>
      <c r="AQ57" s="22">
        <v>0</v>
      </c>
      <c r="AR57" s="22">
        <v>1385.1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 t="s">
        <v>588</v>
      </c>
      <c r="BQ57" s="22">
        <v>0</v>
      </c>
      <c r="BR57" s="22">
        <v>0</v>
      </c>
      <c r="BS57" s="22" t="s">
        <v>588</v>
      </c>
      <c r="BT57" s="22" t="s">
        <v>588</v>
      </c>
      <c r="BU57" s="22">
        <v>2983.5</v>
      </c>
      <c r="BV57" s="22">
        <v>227.49</v>
      </c>
      <c r="BW57" s="22">
        <v>3210.99</v>
      </c>
      <c r="BX57" s="22" t="b">
        <v>1</v>
      </c>
      <c r="BY57" s="22" t="s">
        <v>590</v>
      </c>
      <c r="BZ57" s="22"/>
      <c r="CA57" s="22"/>
      <c r="CB57" s="23">
        <v>43808.69935185185</v>
      </c>
      <c r="CC57" s="23">
        <v>43774.596956018519</v>
      </c>
      <c r="CD57" s="22">
        <v>95</v>
      </c>
      <c r="CE57" s="22" t="b">
        <v>0</v>
      </c>
      <c r="CF57" s="22" t="s">
        <v>908</v>
      </c>
      <c r="CG57" s="22" t="s">
        <v>709</v>
      </c>
      <c r="CH57" s="22">
        <v>56</v>
      </c>
    </row>
    <row r="58" spans="1:86" ht="32" x14ac:dyDescent="0.2">
      <c r="A58" s="22" t="s">
        <v>909</v>
      </c>
      <c r="B58" s="22" t="s">
        <v>601</v>
      </c>
      <c r="C58" s="22" t="s">
        <v>602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20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120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 t="s">
        <v>910</v>
      </c>
      <c r="AJ58" s="22" t="s">
        <v>14</v>
      </c>
      <c r="AK58" s="22" t="s">
        <v>801</v>
      </c>
      <c r="AL58" s="22" t="s">
        <v>911</v>
      </c>
      <c r="AM58" s="22" t="s">
        <v>912</v>
      </c>
      <c r="AN58" s="22" t="s">
        <v>827</v>
      </c>
      <c r="AO58" s="22" t="s">
        <v>913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3888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1188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 t="s">
        <v>588</v>
      </c>
      <c r="BQ58" s="22">
        <v>0</v>
      </c>
      <c r="BR58" s="22">
        <v>0</v>
      </c>
      <c r="BS58" s="22" t="s">
        <v>588</v>
      </c>
      <c r="BT58" s="22" t="s">
        <v>588</v>
      </c>
      <c r="BU58" s="22">
        <v>5076</v>
      </c>
      <c r="BV58" s="22">
        <v>270.45999999999998</v>
      </c>
      <c r="BW58" s="22">
        <v>5346.46</v>
      </c>
      <c r="BX58" s="22" t="b">
        <v>1</v>
      </c>
      <c r="BY58" s="22" t="s">
        <v>590</v>
      </c>
      <c r="BZ58" s="22"/>
      <c r="CA58" s="22"/>
      <c r="CB58" s="23">
        <v>43807.543020833335</v>
      </c>
      <c r="CC58" s="23">
        <v>43774.628229166665</v>
      </c>
      <c r="CD58" s="22">
        <v>96</v>
      </c>
      <c r="CE58" s="22" t="b">
        <v>0</v>
      </c>
      <c r="CF58" s="22" t="s">
        <v>914</v>
      </c>
      <c r="CG58" s="22" t="s">
        <v>606</v>
      </c>
      <c r="CH58" s="22">
        <v>57</v>
      </c>
    </row>
    <row r="59" spans="1:86" ht="16" x14ac:dyDescent="0.2">
      <c r="A59" s="22" t="s">
        <v>915</v>
      </c>
      <c r="B59" s="22" t="s">
        <v>780</v>
      </c>
      <c r="C59" s="22" t="s">
        <v>621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6</v>
      </c>
      <c r="P59" s="22">
        <v>0</v>
      </c>
      <c r="Q59" s="22">
        <v>0</v>
      </c>
      <c r="R59" s="22">
        <v>300</v>
      </c>
      <c r="S59" s="22">
        <v>0</v>
      </c>
      <c r="T59" s="22">
        <v>0</v>
      </c>
      <c r="U59" s="22">
        <v>0</v>
      </c>
      <c r="V59" s="22">
        <v>200</v>
      </c>
      <c r="W59" s="22">
        <v>240</v>
      </c>
      <c r="X59" s="22">
        <v>0</v>
      </c>
      <c r="Y59" s="22">
        <v>0</v>
      </c>
      <c r="Z59" s="22">
        <v>300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 t="s">
        <v>916</v>
      </c>
      <c r="AJ59" s="22" t="s">
        <v>860</v>
      </c>
      <c r="AK59" s="22" t="s">
        <v>737</v>
      </c>
      <c r="AL59" s="22" t="s">
        <v>738</v>
      </c>
      <c r="AM59" s="22" t="s">
        <v>625</v>
      </c>
      <c r="AN59" s="22" t="s">
        <v>782</v>
      </c>
      <c r="AO59" s="22" t="s">
        <v>917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561.6</v>
      </c>
      <c r="BB59" s="22">
        <v>0</v>
      </c>
      <c r="BC59" s="22">
        <v>0</v>
      </c>
      <c r="BD59" s="22">
        <v>267</v>
      </c>
      <c r="BE59" s="22">
        <v>0</v>
      </c>
      <c r="BF59" s="22">
        <v>0</v>
      </c>
      <c r="BG59" s="22">
        <v>0</v>
      </c>
      <c r="BH59" s="22">
        <v>1980</v>
      </c>
      <c r="BI59" s="22">
        <v>357.6</v>
      </c>
      <c r="BJ59" s="22">
        <v>0</v>
      </c>
      <c r="BK59" s="22">
        <v>0</v>
      </c>
      <c r="BL59" s="22">
        <v>2145</v>
      </c>
      <c r="BM59" s="22">
        <v>0</v>
      </c>
      <c r="BN59" s="22">
        <v>0</v>
      </c>
      <c r="BO59" s="22">
        <v>0</v>
      </c>
      <c r="BP59" s="22" t="s">
        <v>588</v>
      </c>
      <c r="BQ59" s="22">
        <v>0</v>
      </c>
      <c r="BR59" s="22">
        <v>0</v>
      </c>
      <c r="BS59" s="22" t="s">
        <v>588</v>
      </c>
      <c r="BT59" s="22" t="s">
        <v>588</v>
      </c>
      <c r="BU59" s="22">
        <v>5311.2</v>
      </c>
      <c r="BV59" s="22">
        <v>165.22</v>
      </c>
      <c r="BW59" s="22">
        <v>5476.42</v>
      </c>
      <c r="BX59" s="22" t="b">
        <v>1</v>
      </c>
      <c r="BY59" s="22" t="s">
        <v>590</v>
      </c>
      <c r="BZ59" s="22"/>
      <c r="CA59" s="22"/>
      <c r="CB59" s="23">
        <v>43808.837407407409</v>
      </c>
      <c r="CC59" s="23">
        <v>43774.686203703706</v>
      </c>
      <c r="CD59" s="22">
        <v>97</v>
      </c>
      <c r="CE59" s="22" t="b">
        <v>0</v>
      </c>
      <c r="CF59" s="22" t="s">
        <v>918</v>
      </c>
      <c r="CG59" s="22" t="s">
        <v>625</v>
      </c>
      <c r="CH59" s="22">
        <v>58</v>
      </c>
    </row>
    <row r="60" spans="1:86" ht="16" x14ac:dyDescent="0.2">
      <c r="A60" s="22" t="s">
        <v>919</v>
      </c>
      <c r="B60" s="22" t="s">
        <v>638</v>
      </c>
      <c r="C60" s="22" t="s">
        <v>745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600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 t="s">
        <v>766</v>
      </c>
      <c r="AJ60" s="22" t="s">
        <v>794</v>
      </c>
      <c r="AK60" s="22" t="s">
        <v>698</v>
      </c>
      <c r="AL60" s="22" t="s">
        <v>795</v>
      </c>
      <c r="AM60" s="22" t="s">
        <v>853</v>
      </c>
      <c r="AN60" s="22" t="s">
        <v>854</v>
      </c>
      <c r="AO60" s="22" t="s">
        <v>920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4290</v>
      </c>
      <c r="BM60" s="22">
        <v>0</v>
      </c>
      <c r="BN60" s="22">
        <v>0</v>
      </c>
      <c r="BO60" s="22">
        <v>0</v>
      </c>
      <c r="BP60" s="22" t="s">
        <v>588</v>
      </c>
      <c r="BQ60" s="22">
        <v>0</v>
      </c>
      <c r="BR60" s="22">
        <v>0</v>
      </c>
      <c r="BS60" s="22" t="s">
        <v>588</v>
      </c>
      <c r="BT60" s="22" t="s">
        <v>588</v>
      </c>
      <c r="BU60" s="22">
        <v>4290</v>
      </c>
      <c r="BV60" s="22">
        <v>0</v>
      </c>
      <c r="BW60" s="22">
        <v>4290</v>
      </c>
      <c r="BX60" s="22" t="b">
        <v>1</v>
      </c>
      <c r="BY60" s="22" t="s">
        <v>590</v>
      </c>
      <c r="BZ60" s="22"/>
      <c r="CA60" s="22"/>
      <c r="CB60" s="23">
        <v>43808.699861111112</v>
      </c>
      <c r="CC60" s="23">
        <v>43775.549050925925</v>
      </c>
      <c r="CD60" s="22">
        <v>98</v>
      </c>
      <c r="CE60" s="22" t="b">
        <v>0</v>
      </c>
      <c r="CF60" s="22" t="s">
        <v>921</v>
      </c>
      <c r="CG60" s="22" t="s">
        <v>709</v>
      </c>
      <c r="CH60" s="22">
        <v>59</v>
      </c>
    </row>
    <row r="61" spans="1:86" ht="32" x14ac:dyDescent="0.2">
      <c r="A61" s="22" t="s">
        <v>922</v>
      </c>
      <c r="B61" s="22" t="s">
        <v>601</v>
      </c>
      <c r="C61" s="22" t="s">
        <v>602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40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120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 t="s">
        <v>923</v>
      </c>
      <c r="AJ61" s="22" t="s">
        <v>6</v>
      </c>
      <c r="AK61" s="22" t="s">
        <v>924</v>
      </c>
      <c r="AL61" s="22" t="s">
        <v>818</v>
      </c>
      <c r="AM61" s="22" t="s">
        <v>925</v>
      </c>
      <c r="AN61" s="22" t="s">
        <v>926</v>
      </c>
      <c r="AO61" s="22" t="s">
        <v>927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7776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1188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 t="s">
        <v>588</v>
      </c>
      <c r="BQ61" s="22">
        <v>0</v>
      </c>
      <c r="BR61" s="22">
        <v>0</v>
      </c>
      <c r="BS61" s="22" t="s">
        <v>588</v>
      </c>
      <c r="BT61" s="22" t="s">
        <v>588</v>
      </c>
      <c r="BU61" s="22">
        <v>8964</v>
      </c>
      <c r="BV61" s="22">
        <v>280.06</v>
      </c>
      <c r="BW61" s="22">
        <v>9244.06</v>
      </c>
      <c r="BX61" s="22" t="b">
        <v>1</v>
      </c>
      <c r="BY61" s="22" t="s">
        <v>590</v>
      </c>
      <c r="BZ61" s="22"/>
      <c r="CA61" s="22"/>
      <c r="CB61" s="23">
        <v>43807.526296296295</v>
      </c>
      <c r="CC61" s="23">
        <v>43776.97928240741</v>
      </c>
      <c r="CD61" s="22">
        <v>99</v>
      </c>
      <c r="CE61" s="22" t="b">
        <v>0</v>
      </c>
      <c r="CF61" s="22" t="s">
        <v>928</v>
      </c>
      <c r="CG61" s="22" t="s">
        <v>606</v>
      </c>
      <c r="CH61" s="22">
        <v>60</v>
      </c>
    </row>
    <row r="62" spans="1:86" ht="16" x14ac:dyDescent="0.2">
      <c r="A62" s="22" t="s">
        <v>929</v>
      </c>
      <c r="B62" s="22" t="s">
        <v>601</v>
      </c>
      <c r="C62" s="22" t="s">
        <v>602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4</v>
      </c>
      <c r="P62" s="22">
        <v>0</v>
      </c>
      <c r="Q62" s="22">
        <v>0</v>
      </c>
      <c r="R62" s="22">
        <v>0</v>
      </c>
      <c r="S62" s="22">
        <v>3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40</v>
      </c>
      <c r="AC62" s="22">
        <v>0</v>
      </c>
      <c r="AD62" s="22">
        <v>10</v>
      </c>
      <c r="AE62" s="22">
        <v>0</v>
      </c>
      <c r="AF62" s="22">
        <v>4</v>
      </c>
      <c r="AG62" s="22">
        <v>0</v>
      </c>
      <c r="AH62" s="22">
        <v>4</v>
      </c>
      <c r="AI62" s="22" t="s">
        <v>930</v>
      </c>
      <c r="AJ62" s="22" t="s">
        <v>931</v>
      </c>
      <c r="AK62" s="22" t="s">
        <v>932</v>
      </c>
      <c r="AL62" s="22" t="s">
        <v>818</v>
      </c>
      <c r="AM62" s="22" t="s">
        <v>933</v>
      </c>
      <c r="AN62" s="22" t="s">
        <v>934</v>
      </c>
      <c r="AO62" s="22" t="s">
        <v>935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374.4</v>
      </c>
      <c r="BB62" s="22">
        <v>0</v>
      </c>
      <c r="BC62" s="22">
        <v>0</v>
      </c>
      <c r="BD62" s="22">
        <v>0</v>
      </c>
      <c r="BE62" s="22">
        <v>37.5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9.6</v>
      </c>
      <c r="BO62" s="22">
        <v>14.7</v>
      </c>
      <c r="BP62" s="22" t="s">
        <v>588</v>
      </c>
      <c r="BQ62" s="22">
        <v>0</v>
      </c>
      <c r="BR62" s="22">
        <v>52</v>
      </c>
      <c r="BS62" s="22" t="s">
        <v>588</v>
      </c>
      <c r="BT62" s="22" t="s">
        <v>936</v>
      </c>
      <c r="BU62" s="22">
        <v>510</v>
      </c>
      <c r="BV62" s="22">
        <v>77.92</v>
      </c>
      <c r="BW62" s="22">
        <v>587.91999999999996</v>
      </c>
      <c r="BX62" s="22" t="b">
        <v>1</v>
      </c>
      <c r="BY62" s="22" t="s">
        <v>590</v>
      </c>
      <c r="BZ62" s="22"/>
      <c r="CA62" s="22"/>
      <c r="CB62" s="23">
        <v>43807.623564814814</v>
      </c>
      <c r="CC62" s="23">
        <v>43780.766388888886</v>
      </c>
      <c r="CD62" s="22">
        <v>100</v>
      </c>
      <c r="CE62" s="22" t="b">
        <v>0</v>
      </c>
      <c r="CF62" s="22" t="s">
        <v>937</v>
      </c>
      <c r="CG62" s="22" t="s">
        <v>606</v>
      </c>
      <c r="CH62" s="22">
        <v>61</v>
      </c>
    </row>
    <row r="63" spans="1:86" ht="16" x14ac:dyDescent="0.2">
      <c r="A63" s="22" t="s">
        <v>938</v>
      </c>
      <c r="B63" s="22" t="s">
        <v>620</v>
      </c>
      <c r="C63" s="22" t="s">
        <v>621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35</v>
      </c>
      <c r="Q63" s="22">
        <v>5</v>
      </c>
      <c r="R63" s="22">
        <v>0</v>
      </c>
      <c r="S63" s="22">
        <v>3</v>
      </c>
      <c r="T63" s="22">
        <v>0</v>
      </c>
      <c r="U63" s="22">
        <v>5</v>
      </c>
      <c r="V63" s="22">
        <v>160</v>
      </c>
      <c r="W63" s="22">
        <v>0</v>
      </c>
      <c r="X63" s="22">
        <v>0</v>
      </c>
      <c r="Y63" s="22">
        <v>0</v>
      </c>
      <c r="Z63" s="22">
        <v>150</v>
      </c>
      <c r="AA63" s="22">
        <v>0</v>
      </c>
      <c r="AB63" s="22">
        <v>0</v>
      </c>
      <c r="AC63" s="22">
        <v>0</v>
      </c>
      <c r="AD63" s="22">
        <v>10</v>
      </c>
      <c r="AE63" s="22">
        <v>0</v>
      </c>
      <c r="AF63" s="22">
        <v>0</v>
      </c>
      <c r="AG63" s="22">
        <v>0</v>
      </c>
      <c r="AH63" s="22">
        <v>10</v>
      </c>
      <c r="AI63" s="22" t="s">
        <v>916</v>
      </c>
      <c r="AJ63" s="22" t="s">
        <v>860</v>
      </c>
      <c r="AK63" s="22" t="s">
        <v>737</v>
      </c>
      <c r="AL63" s="22" t="s">
        <v>877</v>
      </c>
      <c r="AM63" s="22" t="s">
        <v>625</v>
      </c>
      <c r="AN63" s="22" t="s">
        <v>782</v>
      </c>
      <c r="AO63" s="22" t="s">
        <v>939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6804</v>
      </c>
      <c r="BC63" s="22">
        <v>676.7</v>
      </c>
      <c r="BD63" s="22">
        <v>0</v>
      </c>
      <c r="BE63" s="22">
        <v>37.5</v>
      </c>
      <c r="BF63" s="22">
        <v>0</v>
      </c>
      <c r="BG63" s="22">
        <v>14.5</v>
      </c>
      <c r="BH63" s="22">
        <v>1584</v>
      </c>
      <c r="BI63" s="22">
        <v>0</v>
      </c>
      <c r="BJ63" s="22">
        <v>0</v>
      </c>
      <c r="BK63" s="22">
        <v>0</v>
      </c>
      <c r="BL63" s="22">
        <v>1072.5</v>
      </c>
      <c r="BM63" s="22">
        <v>0</v>
      </c>
      <c r="BN63" s="22">
        <v>0</v>
      </c>
      <c r="BO63" s="22">
        <v>14.7</v>
      </c>
      <c r="BP63" s="22" t="s">
        <v>588</v>
      </c>
      <c r="BQ63" s="22">
        <v>0</v>
      </c>
      <c r="BR63" s="22">
        <v>0</v>
      </c>
      <c r="BS63" s="22" t="s">
        <v>588</v>
      </c>
      <c r="BT63" s="22" t="s">
        <v>713</v>
      </c>
      <c r="BU63" s="22">
        <v>10258.4</v>
      </c>
      <c r="BV63" s="22">
        <v>239.67</v>
      </c>
      <c r="BW63" s="22">
        <v>10498.07</v>
      </c>
      <c r="BX63" s="22" t="b">
        <v>1</v>
      </c>
      <c r="BY63" s="22" t="s">
        <v>590</v>
      </c>
      <c r="BZ63" s="22"/>
      <c r="CA63" s="22"/>
      <c r="CB63" s="23">
        <v>43808.79283564815</v>
      </c>
      <c r="CC63" s="23">
        <v>43781.575891203705</v>
      </c>
      <c r="CD63" s="22">
        <v>101</v>
      </c>
      <c r="CE63" s="22" t="b">
        <v>0</v>
      </c>
      <c r="CF63" s="22" t="s">
        <v>940</v>
      </c>
      <c r="CG63" s="22" t="s">
        <v>625</v>
      </c>
      <c r="CH63" s="22">
        <v>62</v>
      </c>
    </row>
    <row r="64" spans="1:86" ht="16" x14ac:dyDescent="0.2">
      <c r="A64" s="22" t="s">
        <v>941</v>
      </c>
      <c r="B64" s="22" t="s">
        <v>846</v>
      </c>
      <c r="C64" s="22" t="s">
        <v>771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8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150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 t="s">
        <v>942</v>
      </c>
      <c r="AJ64" s="22" t="s">
        <v>943</v>
      </c>
      <c r="AK64" s="22" t="s">
        <v>883</v>
      </c>
      <c r="AL64" s="22" t="s">
        <v>839</v>
      </c>
      <c r="AM64" s="22" t="s">
        <v>844</v>
      </c>
      <c r="AN64" s="22" t="s">
        <v>886</v>
      </c>
      <c r="AO64" s="22" t="s">
        <v>944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1555.2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226.5</v>
      </c>
      <c r="BN64" s="22">
        <v>0</v>
      </c>
      <c r="BO64" s="22">
        <v>0</v>
      </c>
      <c r="BP64" s="22" t="s">
        <v>588</v>
      </c>
      <c r="BQ64" s="22">
        <v>0</v>
      </c>
      <c r="BR64" s="22">
        <v>0</v>
      </c>
      <c r="BS64" s="22" t="s">
        <v>588</v>
      </c>
      <c r="BT64" s="22" t="s">
        <v>588</v>
      </c>
      <c r="BU64" s="22">
        <v>1781.7</v>
      </c>
      <c r="BV64" s="22">
        <v>125.91</v>
      </c>
      <c r="BW64" s="22">
        <v>1907.61</v>
      </c>
      <c r="BX64" s="22" t="b">
        <v>1</v>
      </c>
      <c r="BY64" s="22" t="s">
        <v>590</v>
      </c>
      <c r="BZ64" s="22"/>
      <c r="CA64" s="22"/>
      <c r="CB64" s="23">
        <v>43807.793368055558</v>
      </c>
      <c r="CC64" s="23">
        <v>43781.589537037034</v>
      </c>
      <c r="CD64" s="22">
        <v>102</v>
      </c>
      <c r="CE64" s="22" t="b">
        <v>0</v>
      </c>
      <c r="CF64" s="22" t="s">
        <v>945</v>
      </c>
      <c r="CG64" s="22" t="s">
        <v>776</v>
      </c>
      <c r="CH64" s="22">
        <v>63</v>
      </c>
    </row>
    <row r="65" spans="1:86" ht="32" x14ac:dyDescent="0.2">
      <c r="A65" s="22" t="s">
        <v>946</v>
      </c>
      <c r="B65" s="22" t="s">
        <v>846</v>
      </c>
      <c r="C65" s="22" t="s">
        <v>771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54</v>
      </c>
      <c r="Q65" s="22">
        <v>0</v>
      </c>
      <c r="R65" s="22">
        <v>0</v>
      </c>
      <c r="S65" s="22">
        <v>0</v>
      </c>
      <c r="T65" s="22">
        <v>6</v>
      </c>
      <c r="U65" s="22">
        <v>20</v>
      </c>
      <c r="V65" s="22">
        <v>600</v>
      </c>
      <c r="W65" s="22">
        <v>0</v>
      </c>
      <c r="X65" s="22">
        <v>240</v>
      </c>
      <c r="Y65" s="22">
        <v>0</v>
      </c>
      <c r="Z65" s="22">
        <v>600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 t="s">
        <v>947</v>
      </c>
      <c r="AJ65" s="22" t="s">
        <v>948</v>
      </c>
      <c r="AK65" s="22" t="s">
        <v>949</v>
      </c>
      <c r="AL65" s="22" t="s">
        <v>950</v>
      </c>
      <c r="AM65" s="22" t="s">
        <v>840</v>
      </c>
      <c r="AN65" s="22" t="s">
        <v>886</v>
      </c>
      <c r="AO65" s="22" t="s">
        <v>951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10497.6</v>
      </c>
      <c r="BC65" s="22">
        <v>0</v>
      </c>
      <c r="BD65" s="22">
        <v>0</v>
      </c>
      <c r="BE65" s="22">
        <v>0</v>
      </c>
      <c r="BF65" s="22">
        <v>23.76</v>
      </c>
      <c r="BG65" s="22">
        <v>58</v>
      </c>
      <c r="BH65" s="22">
        <v>5940</v>
      </c>
      <c r="BI65" s="22">
        <v>0</v>
      </c>
      <c r="BJ65" s="22">
        <v>220.8</v>
      </c>
      <c r="BK65" s="22">
        <v>0</v>
      </c>
      <c r="BL65" s="22">
        <v>4290</v>
      </c>
      <c r="BM65" s="22">
        <v>0</v>
      </c>
      <c r="BN65" s="22">
        <v>0</v>
      </c>
      <c r="BO65" s="22">
        <v>0</v>
      </c>
      <c r="BP65" s="22" t="s">
        <v>588</v>
      </c>
      <c r="BQ65" s="22">
        <v>0</v>
      </c>
      <c r="BR65" s="22">
        <v>0</v>
      </c>
      <c r="BS65" s="22" t="s">
        <v>588</v>
      </c>
      <c r="BT65" s="22" t="s">
        <v>588</v>
      </c>
      <c r="BU65" s="22">
        <v>21030.16</v>
      </c>
      <c r="BV65" s="22">
        <v>264.69</v>
      </c>
      <c r="BW65" s="22">
        <v>21294.85</v>
      </c>
      <c r="BX65" s="22" t="b">
        <v>1</v>
      </c>
      <c r="BY65" s="22" t="s">
        <v>590</v>
      </c>
      <c r="BZ65" s="22"/>
      <c r="CA65" s="22"/>
      <c r="CB65" s="23">
        <v>43807.555358796293</v>
      </c>
      <c r="CC65" s="23">
        <v>43781.594756944447</v>
      </c>
      <c r="CD65" s="22">
        <v>103</v>
      </c>
      <c r="CE65" s="22" t="b">
        <v>0</v>
      </c>
      <c r="CF65" s="22" t="s">
        <v>952</v>
      </c>
      <c r="CG65" s="22" t="s">
        <v>776</v>
      </c>
      <c r="CH65" s="22">
        <v>64</v>
      </c>
    </row>
    <row r="66" spans="1:86" ht="16" x14ac:dyDescent="0.2">
      <c r="A66" s="22" t="s">
        <v>953</v>
      </c>
      <c r="B66" s="22" t="s">
        <v>638</v>
      </c>
      <c r="C66" s="22" t="s">
        <v>745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54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 t="s">
        <v>766</v>
      </c>
      <c r="AJ66" s="22" t="s">
        <v>794</v>
      </c>
      <c r="AK66" s="22" t="s">
        <v>698</v>
      </c>
      <c r="AL66" s="22" t="s">
        <v>795</v>
      </c>
      <c r="AM66" s="22" t="s">
        <v>853</v>
      </c>
      <c r="AN66" s="22" t="s">
        <v>854</v>
      </c>
      <c r="AO66" s="22" t="s">
        <v>954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10497.6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 t="s">
        <v>588</v>
      </c>
      <c r="BQ66" s="22">
        <v>0</v>
      </c>
      <c r="BR66" s="22">
        <v>0</v>
      </c>
      <c r="BS66" s="22" t="s">
        <v>588</v>
      </c>
      <c r="BT66" s="22" t="s">
        <v>588</v>
      </c>
      <c r="BU66" s="22">
        <v>10497.6</v>
      </c>
      <c r="BV66" s="22">
        <v>0</v>
      </c>
      <c r="BW66" s="22">
        <v>10497.6</v>
      </c>
      <c r="BX66" s="22" t="b">
        <v>1</v>
      </c>
      <c r="BY66" s="22" t="s">
        <v>590</v>
      </c>
      <c r="BZ66" s="22"/>
      <c r="CA66" s="22"/>
      <c r="CB66" s="23">
        <v>43808.84648148148</v>
      </c>
      <c r="CC66" s="23">
        <v>43781.597280092596</v>
      </c>
      <c r="CD66" s="22">
        <v>104</v>
      </c>
      <c r="CE66" s="22" t="b">
        <v>0</v>
      </c>
      <c r="CF66" s="22" t="s">
        <v>955</v>
      </c>
      <c r="CG66" s="22" t="s">
        <v>709</v>
      </c>
      <c r="CH66" s="22">
        <v>65</v>
      </c>
    </row>
    <row r="67" spans="1:86" ht="16" x14ac:dyDescent="0.2">
      <c r="A67" s="22" t="s">
        <v>956</v>
      </c>
      <c r="B67" s="22" t="s">
        <v>957</v>
      </c>
      <c r="C67" s="22" t="s">
        <v>745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800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120</v>
      </c>
      <c r="AF67" s="22">
        <v>0</v>
      </c>
      <c r="AG67" s="22">
        <v>0</v>
      </c>
      <c r="AH67" s="22">
        <v>5</v>
      </c>
      <c r="AI67" s="22" t="s">
        <v>766</v>
      </c>
      <c r="AJ67" s="22" t="s">
        <v>794</v>
      </c>
      <c r="AK67" s="22" t="s">
        <v>698</v>
      </c>
      <c r="AL67" s="22" t="s">
        <v>795</v>
      </c>
      <c r="AM67" s="22" t="s">
        <v>853</v>
      </c>
      <c r="AN67" s="22" t="s">
        <v>854</v>
      </c>
      <c r="AO67" s="22" t="s">
        <v>958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712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 t="s">
        <v>588</v>
      </c>
      <c r="BQ67" s="22">
        <v>450</v>
      </c>
      <c r="BR67" s="22">
        <v>0</v>
      </c>
      <c r="BS67" s="22" t="s">
        <v>588</v>
      </c>
      <c r="BT67" s="22" t="s">
        <v>784</v>
      </c>
      <c r="BU67" s="22">
        <v>1189.25</v>
      </c>
      <c r="BV67" s="22">
        <v>233.87</v>
      </c>
      <c r="BW67" s="22">
        <v>1423.12</v>
      </c>
      <c r="BX67" s="22" t="b">
        <v>1</v>
      </c>
      <c r="BY67" s="22" t="s">
        <v>590</v>
      </c>
      <c r="BZ67" s="22"/>
      <c r="CA67" s="22"/>
      <c r="CB67" s="23">
        <v>43808.845567129632</v>
      </c>
      <c r="CC67" s="23">
        <v>43781.706319444442</v>
      </c>
      <c r="CD67" s="22">
        <v>105</v>
      </c>
      <c r="CE67" s="22" t="b">
        <v>0</v>
      </c>
      <c r="CF67" s="22" t="s">
        <v>959</v>
      </c>
      <c r="CG67" s="22" t="s">
        <v>709</v>
      </c>
      <c r="CH67" s="22">
        <v>66</v>
      </c>
    </row>
    <row r="68" spans="1:86" ht="32" x14ac:dyDescent="0.2">
      <c r="A68" s="22" t="s">
        <v>960</v>
      </c>
      <c r="B68" s="22" t="s">
        <v>961</v>
      </c>
      <c r="C68" s="22" t="s">
        <v>628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8</v>
      </c>
      <c r="Q68" s="22">
        <v>0</v>
      </c>
      <c r="R68" s="22">
        <v>160</v>
      </c>
      <c r="S68" s="22">
        <v>0</v>
      </c>
      <c r="T68" s="22">
        <v>0</v>
      </c>
      <c r="U68" s="22">
        <v>10</v>
      </c>
      <c r="V68" s="22">
        <v>40</v>
      </c>
      <c r="W68" s="22">
        <v>80</v>
      </c>
      <c r="X68" s="22">
        <v>0</v>
      </c>
      <c r="Y68" s="22">
        <v>0</v>
      </c>
      <c r="Z68" s="22">
        <v>150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5</v>
      </c>
      <c r="AI68" s="22" t="s">
        <v>869</v>
      </c>
      <c r="AJ68" s="22" t="s">
        <v>10</v>
      </c>
      <c r="AK68" s="22" t="s">
        <v>737</v>
      </c>
      <c r="AL68" s="22" t="s">
        <v>870</v>
      </c>
      <c r="AM68" s="22" t="s">
        <v>632</v>
      </c>
      <c r="AN68" s="22" t="s">
        <v>789</v>
      </c>
      <c r="AO68" s="22" t="s">
        <v>962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1555.2</v>
      </c>
      <c r="BC68" s="22">
        <v>0</v>
      </c>
      <c r="BD68" s="22">
        <v>142.4</v>
      </c>
      <c r="BE68" s="22">
        <v>0</v>
      </c>
      <c r="BF68" s="22">
        <v>0</v>
      </c>
      <c r="BG68" s="22">
        <v>29</v>
      </c>
      <c r="BH68" s="22">
        <v>396</v>
      </c>
      <c r="BI68" s="22">
        <v>119.2</v>
      </c>
      <c r="BJ68" s="22">
        <v>0</v>
      </c>
      <c r="BK68" s="22">
        <v>0</v>
      </c>
      <c r="BL68" s="22">
        <v>1072.5</v>
      </c>
      <c r="BM68" s="22">
        <v>0</v>
      </c>
      <c r="BN68" s="22">
        <v>0</v>
      </c>
      <c r="BO68" s="22">
        <v>0</v>
      </c>
      <c r="BP68" s="22" t="s">
        <v>588</v>
      </c>
      <c r="BQ68" s="22">
        <v>0</v>
      </c>
      <c r="BR68" s="22">
        <v>0</v>
      </c>
      <c r="BS68" s="22" t="s">
        <v>588</v>
      </c>
      <c r="BT68" s="22" t="s">
        <v>784</v>
      </c>
      <c r="BU68" s="22">
        <v>3341.55</v>
      </c>
      <c r="BV68" s="22">
        <v>165.22</v>
      </c>
      <c r="BW68" s="22">
        <v>3506.77</v>
      </c>
      <c r="BX68" s="22" t="b">
        <v>1</v>
      </c>
      <c r="BY68" s="22" t="s">
        <v>590</v>
      </c>
      <c r="BZ68" s="22"/>
      <c r="CA68" s="22"/>
      <c r="CB68" s="23">
        <v>43807.530960648146</v>
      </c>
      <c r="CC68" s="23">
        <v>43781.819537037038</v>
      </c>
      <c r="CD68" s="22">
        <v>106</v>
      </c>
      <c r="CE68" s="22" t="b">
        <v>0</v>
      </c>
      <c r="CF68" s="22" t="s">
        <v>963</v>
      </c>
      <c r="CG68" s="22" t="s">
        <v>632</v>
      </c>
      <c r="CH68" s="22">
        <v>67</v>
      </c>
    </row>
    <row r="69" spans="1:86" ht="32" x14ac:dyDescent="0.2">
      <c r="A69" s="22" t="s">
        <v>964</v>
      </c>
      <c r="B69" s="22" t="s">
        <v>965</v>
      </c>
      <c r="C69" s="22" t="s">
        <v>966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4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 t="s">
        <v>967</v>
      </c>
      <c r="AJ69" s="22" t="s">
        <v>967</v>
      </c>
      <c r="AK69" s="22" t="s">
        <v>967</v>
      </c>
      <c r="AL69" s="22" t="s">
        <v>967</v>
      </c>
      <c r="AM69" s="22" t="s">
        <v>967</v>
      </c>
      <c r="AN69" s="22" t="s">
        <v>967</v>
      </c>
      <c r="AO69" s="22" t="s">
        <v>967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 t="s">
        <v>968</v>
      </c>
      <c r="BQ69" s="22">
        <v>0</v>
      </c>
      <c r="BR69" s="22">
        <v>0</v>
      </c>
      <c r="BS69" s="22" t="s">
        <v>588</v>
      </c>
      <c r="BT69" s="22" t="s">
        <v>588</v>
      </c>
      <c r="BU69" s="22">
        <v>9</v>
      </c>
      <c r="BV69" s="22">
        <v>100</v>
      </c>
      <c r="BW69" s="22">
        <v>109</v>
      </c>
      <c r="BX69" s="22" t="b">
        <v>1</v>
      </c>
      <c r="BY69" s="22" t="s">
        <v>590</v>
      </c>
      <c r="BZ69" s="22"/>
      <c r="CA69" s="22"/>
      <c r="CB69" s="23">
        <v>43808.850405092591</v>
      </c>
      <c r="CC69" s="23">
        <v>43782.626493055555</v>
      </c>
      <c r="CD69" s="22">
        <v>107</v>
      </c>
      <c r="CE69" s="22" t="b">
        <v>0</v>
      </c>
      <c r="CF69" s="22" t="s">
        <v>969</v>
      </c>
      <c r="CG69" s="22" t="s">
        <v>970</v>
      </c>
      <c r="CH69" s="22">
        <v>68</v>
      </c>
    </row>
    <row r="70" spans="1:86" ht="64" x14ac:dyDescent="0.2">
      <c r="A70" s="22" t="s">
        <v>971</v>
      </c>
      <c r="B70" s="22" t="s">
        <v>601</v>
      </c>
      <c r="C70" s="22" t="s">
        <v>602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20</v>
      </c>
      <c r="Q70" s="22">
        <v>10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 t="s">
        <v>972</v>
      </c>
      <c r="AJ70" s="22" t="s">
        <v>973</v>
      </c>
      <c r="AK70" s="22" t="s">
        <v>801</v>
      </c>
      <c r="AL70" s="22" t="s">
        <v>802</v>
      </c>
      <c r="AM70" s="22" t="s">
        <v>912</v>
      </c>
      <c r="AN70" s="22" t="s">
        <v>974</v>
      </c>
      <c r="AO70" s="22" t="s">
        <v>975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3888</v>
      </c>
      <c r="BC70" s="22">
        <v>1353.4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 t="s">
        <v>588</v>
      </c>
      <c r="BQ70" s="22">
        <v>0</v>
      </c>
      <c r="BR70" s="22">
        <v>0</v>
      </c>
      <c r="BS70" s="22" t="s">
        <v>588</v>
      </c>
      <c r="BT70" s="22" t="s">
        <v>588</v>
      </c>
      <c r="BU70" s="22">
        <v>5241.3999999999996</v>
      </c>
      <c r="BV70" s="22">
        <v>387.6</v>
      </c>
      <c r="BW70" s="22">
        <v>5629</v>
      </c>
      <c r="BX70" s="22" t="b">
        <v>1</v>
      </c>
      <c r="BY70" s="22" t="s">
        <v>590</v>
      </c>
      <c r="BZ70" s="22"/>
      <c r="CA70" s="22"/>
      <c r="CB70" s="23">
        <v>43807.549803240741</v>
      </c>
      <c r="CC70" s="23">
        <v>43782.825543981482</v>
      </c>
      <c r="CD70" s="22">
        <v>108</v>
      </c>
      <c r="CE70" s="22" t="b">
        <v>0</v>
      </c>
      <c r="CF70" s="22" t="s">
        <v>976</v>
      </c>
      <c r="CG70" s="22" t="s">
        <v>606</v>
      </c>
      <c r="CH70" s="22">
        <v>69</v>
      </c>
    </row>
    <row r="71" spans="1:86" ht="16" x14ac:dyDescent="0.2">
      <c r="A71" s="22" t="s">
        <v>977</v>
      </c>
      <c r="B71" s="22" t="s">
        <v>638</v>
      </c>
      <c r="C71" s="22" t="s">
        <v>745</v>
      </c>
      <c r="D71" s="22">
        <v>50</v>
      </c>
      <c r="E71" s="22">
        <v>40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 t="s">
        <v>766</v>
      </c>
      <c r="AJ71" s="22" t="s">
        <v>794</v>
      </c>
      <c r="AK71" s="22" t="s">
        <v>698</v>
      </c>
      <c r="AL71" s="22" t="s">
        <v>795</v>
      </c>
      <c r="AM71" s="22" t="s">
        <v>853</v>
      </c>
      <c r="AN71" s="22" t="s">
        <v>854</v>
      </c>
      <c r="AO71" s="22" t="s">
        <v>978</v>
      </c>
      <c r="AP71" s="22">
        <v>1998</v>
      </c>
      <c r="AQ71" s="22">
        <v>2095.1999999999998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 t="s">
        <v>588</v>
      </c>
      <c r="BQ71" s="22">
        <v>0</v>
      </c>
      <c r="BR71" s="22">
        <v>0</v>
      </c>
      <c r="BS71" s="22" t="s">
        <v>588</v>
      </c>
      <c r="BT71" s="22" t="s">
        <v>588</v>
      </c>
      <c r="BU71" s="22">
        <v>4093.2</v>
      </c>
      <c r="BV71" s="22">
        <v>0</v>
      </c>
      <c r="BW71" s="22">
        <v>4093.2</v>
      </c>
      <c r="BX71" s="22" t="b">
        <v>1</v>
      </c>
      <c r="BY71" s="22" t="s">
        <v>590</v>
      </c>
      <c r="BZ71" s="22"/>
      <c r="CA71" s="22"/>
      <c r="CB71" s="23">
        <v>43807.560416666667</v>
      </c>
      <c r="CC71" s="23">
        <v>43784.533414351848</v>
      </c>
      <c r="CD71" s="22">
        <v>109</v>
      </c>
      <c r="CE71" s="22" t="b">
        <v>0</v>
      </c>
      <c r="CF71" s="22" t="s">
        <v>979</v>
      </c>
      <c r="CG71" s="22" t="s">
        <v>709</v>
      </c>
      <c r="CH71" s="22">
        <v>70</v>
      </c>
    </row>
    <row r="72" spans="1:86" ht="16" x14ac:dyDescent="0.2">
      <c r="A72" s="22" t="s">
        <v>980</v>
      </c>
      <c r="B72" s="22" t="s">
        <v>638</v>
      </c>
      <c r="C72" s="22" t="s">
        <v>745</v>
      </c>
      <c r="D72" s="22">
        <v>0</v>
      </c>
      <c r="E72" s="22">
        <v>0</v>
      </c>
      <c r="F72" s="22">
        <v>0</v>
      </c>
      <c r="G72" s="22">
        <v>40</v>
      </c>
      <c r="H72" s="22">
        <v>18</v>
      </c>
      <c r="I72" s="22">
        <v>16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 t="s">
        <v>766</v>
      </c>
      <c r="AJ72" s="22" t="s">
        <v>794</v>
      </c>
      <c r="AK72" s="22" t="s">
        <v>698</v>
      </c>
      <c r="AL72" s="22" t="s">
        <v>795</v>
      </c>
      <c r="AM72" s="22" t="s">
        <v>853</v>
      </c>
      <c r="AN72" s="22" t="s">
        <v>854</v>
      </c>
      <c r="AO72" s="22" t="s">
        <v>981</v>
      </c>
      <c r="AP72" s="22">
        <v>0</v>
      </c>
      <c r="AQ72" s="22">
        <v>0</v>
      </c>
      <c r="AR72" s="22">
        <v>0</v>
      </c>
      <c r="AS72" s="22">
        <v>2584.8000000000002</v>
      </c>
      <c r="AT72" s="22">
        <v>1393.2</v>
      </c>
      <c r="AU72" s="22">
        <v>1445.76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 t="s">
        <v>588</v>
      </c>
      <c r="BQ72" s="22">
        <v>0</v>
      </c>
      <c r="BR72" s="22">
        <v>0</v>
      </c>
      <c r="BS72" s="22" t="s">
        <v>588</v>
      </c>
      <c r="BT72" s="22" t="s">
        <v>588</v>
      </c>
      <c r="BU72" s="22">
        <v>5423.76</v>
      </c>
      <c r="BV72" s="22">
        <v>413.56</v>
      </c>
      <c r="BW72" s="22">
        <v>5837.32</v>
      </c>
      <c r="BX72" s="22" t="b">
        <v>1</v>
      </c>
      <c r="BY72" s="22" t="s">
        <v>590</v>
      </c>
      <c r="BZ72" s="22"/>
      <c r="CA72" s="22"/>
      <c r="CB72" s="23">
        <v>43807.558437500003</v>
      </c>
      <c r="CC72" s="23">
        <v>43784.534884259258</v>
      </c>
      <c r="CD72" s="22">
        <v>110</v>
      </c>
      <c r="CE72" s="22" t="b">
        <v>0</v>
      </c>
      <c r="CF72" s="22" t="s">
        <v>982</v>
      </c>
      <c r="CG72" s="22" t="s">
        <v>709</v>
      </c>
      <c r="CH72" s="22">
        <v>71</v>
      </c>
    </row>
    <row r="73" spans="1:86" ht="16" x14ac:dyDescent="0.2">
      <c r="A73" s="22" t="s">
        <v>983</v>
      </c>
      <c r="B73" s="22" t="s">
        <v>638</v>
      </c>
      <c r="C73" s="22" t="s">
        <v>745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16</v>
      </c>
      <c r="K73" s="22">
        <v>10</v>
      </c>
      <c r="L73" s="22">
        <v>10</v>
      </c>
      <c r="M73" s="22">
        <v>6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 t="s">
        <v>766</v>
      </c>
      <c r="AJ73" s="22" t="s">
        <v>794</v>
      </c>
      <c r="AK73" s="22" t="s">
        <v>698</v>
      </c>
      <c r="AL73" s="22" t="s">
        <v>795</v>
      </c>
      <c r="AM73" s="22" t="s">
        <v>853</v>
      </c>
      <c r="AN73" s="22" t="s">
        <v>854</v>
      </c>
      <c r="AO73" s="22" t="s">
        <v>984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1658.88</v>
      </c>
      <c r="AW73" s="22">
        <v>1263.5999999999999</v>
      </c>
      <c r="AX73" s="22">
        <v>1396.8</v>
      </c>
      <c r="AY73" s="22">
        <v>1094.04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 t="s">
        <v>588</v>
      </c>
      <c r="BQ73" s="22">
        <v>0</v>
      </c>
      <c r="BR73" s="22">
        <v>0</v>
      </c>
      <c r="BS73" s="22" t="s">
        <v>588</v>
      </c>
      <c r="BT73" s="22" t="s">
        <v>588</v>
      </c>
      <c r="BU73" s="22">
        <v>5413.32</v>
      </c>
      <c r="BV73" s="22">
        <v>0</v>
      </c>
      <c r="BW73" s="22">
        <v>5413.32</v>
      </c>
      <c r="BX73" s="22" t="b">
        <v>1</v>
      </c>
      <c r="BY73" s="22" t="s">
        <v>590</v>
      </c>
      <c r="BZ73" s="22"/>
      <c r="CA73" s="22"/>
      <c r="CB73" s="23">
        <v>43807.559189814812</v>
      </c>
      <c r="CC73" s="23">
        <v>43784.537581018521</v>
      </c>
      <c r="CD73" s="22">
        <v>111</v>
      </c>
      <c r="CE73" s="22" t="b">
        <v>0</v>
      </c>
      <c r="CF73" s="22" t="s">
        <v>985</v>
      </c>
      <c r="CG73" s="22" t="s">
        <v>709</v>
      </c>
      <c r="CH73" s="22">
        <v>72</v>
      </c>
    </row>
    <row r="74" spans="1:86" ht="16" x14ac:dyDescent="0.2">
      <c r="A74" s="22" t="s">
        <v>986</v>
      </c>
      <c r="B74" s="22" t="s">
        <v>601</v>
      </c>
      <c r="C74" s="22" t="s">
        <v>602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40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 t="s">
        <v>987</v>
      </c>
      <c r="AJ74" s="22" t="s">
        <v>736</v>
      </c>
      <c r="AK74" s="22" t="s">
        <v>988</v>
      </c>
      <c r="AL74" s="22" t="s">
        <v>989</v>
      </c>
      <c r="AM74" s="22" t="s">
        <v>990</v>
      </c>
      <c r="AN74" s="22" t="s">
        <v>991</v>
      </c>
      <c r="AO74" s="22" t="s">
        <v>992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7776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 t="s">
        <v>588</v>
      </c>
      <c r="BQ74" s="22">
        <v>0</v>
      </c>
      <c r="BR74" s="22">
        <v>0</v>
      </c>
      <c r="BS74" s="22" t="s">
        <v>588</v>
      </c>
      <c r="BT74" s="22" t="s">
        <v>588</v>
      </c>
      <c r="BU74" s="22">
        <v>7776</v>
      </c>
      <c r="BV74" s="22">
        <v>174.66</v>
      </c>
      <c r="BW74" s="22">
        <v>7950.66</v>
      </c>
      <c r="BX74" s="22" t="b">
        <v>1</v>
      </c>
      <c r="BY74" s="22" t="s">
        <v>590</v>
      </c>
      <c r="BZ74" s="22"/>
      <c r="CA74" s="22"/>
      <c r="CB74" s="23">
        <v>43808.7890625</v>
      </c>
      <c r="CC74" s="23">
        <v>43788.495879629627</v>
      </c>
      <c r="CD74" s="22">
        <v>112</v>
      </c>
      <c r="CE74" s="22" t="b">
        <v>0</v>
      </c>
      <c r="CF74" s="22" t="s">
        <v>993</v>
      </c>
      <c r="CG74" s="22" t="s">
        <v>606</v>
      </c>
      <c r="CH74" s="22">
        <v>73</v>
      </c>
    </row>
    <row r="75" spans="1:86" ht="32" x14ac:dyDescent="0.2">
      <c r="A75" s="22" t="s">
        <v>994</v>
      </c>
      <c r="B75" s="22" t="s">
        <v>601</v>
      </c>
      <c r="C75" s="22" t="s">
        <v>602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40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120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 t="s">
        <v>995</v>
      </c>
      <c r="AJ75" s="22" t="s">
        <v>996</v>
      </c>
      <c r="AK75" s="22" t="s">
        <v>997</v>
      </c>
      <c r="AL75" s="22" t="s">
        <v>998</v>
      </c>
      <c r="AM75" s="22" t="s">
        <v>912</v>
      </c>
      <c r="AN75" s="22" t="s">
        <v>999</v>
      </c>
      <c r="AO75" s="22" t="s">
        <v>1000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7776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1188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 t="s">
        <v>588</v>
      </c>
      <c r="BQ75" s="22">
        <v>0</v>
      </c>
      <c r="BR75" s="22">
        <v>0</v>
      </c>
      <c r="BS75" s="22" t="s">
        <v>588</v>
      </c>
      <c r="BT75" s="22" t="s">
        <v>588</v>
      </c>
      <c r="BU75" s="22">
        <v>8964</v>
      </c>
      <c r="BV75" s="22">
        <v>280.06</v>
      </c>
      <c r="BW75" s="22">
        <v>9244.06</v>
      </c>
      <c r="BX75" s="22" t="b">
        <v>1</v>
      </c>
      <c r="BY75" s="22" t="s">
        <v>590</v>
      </c>
      <c r="BZ75" s="22"/>
      <c r="CA75" s="22"/>
      <c r="CB75" s="23">
        <v>43807.524317129632</v>
      </c>
      <c r="CC75" s="23">
        <v>43788.500844907408</v>
      </c>
      <c r="CD75" s="22">
        <v>113</v>
      </c>
      <c r="CE75" s="22" t="b">
        <v>0</v>
      </c>
      <c r="CF75" s="22" t="s">
        <v>1001</v>
      </c>
      <c r="CG75" s="22" t="s">
        <v>606</v>
      </c>
      <c r="CH75" s="22">
        <v>74</v>
      </c>
    </row>
    <row r="76" spans="1:86" ht="48" x14ac:dyDescent="0.2">
      <c r="A76" s="22" t="s">
        <v>1002</v>
      </c>
      <c r="B76" s="22" t="s">
        <v>601</v>
      </c>
      <c r="C76" s="22" t="s">
        <v>1003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10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 t="s">
        <v>1004</v>
      </c>
      <c r="AJ76" s="22" t="s">
        <v>1005</v>
      </c>
      <c r="AK76" s="22" t="s">
        <v>997</v>
      </c>
      <c r="AL76" s="22" t="s">
        <v>818</v>
      </c>
      <c r="AM76" s="22" t="s">
        <v>1006</v>
      </c>
      <c r="AN76" s="22" t="s">
        <v>1007</v>
      </c>
      <c r="AO76" s="22" t="s">
        <v>1008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1353.4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 t="s">
        <v>588</v>
      </c>
      <c r="BQ76" s="22">
        <v>0</v>
      </c>
      <c r="BR76" s="22">
        <v>0</v>
      </c>
      <c r="BS76" s="22" t="s">
        <v>588</v>
      </c>
      <c r="BT76" s="22" t="s">
        <v>588</v>
      </c>
      <c r="BU76" s="22">
        <v>1353.4</v>
      </c>
      <c r="BV76" s="22">
        <v>69.7</v>
      </c>
      <c r="BW76" s="22">
        <v>1423.1</v>
      </c>
      <c r="BX76" s="22" t="b">
        <v>1</v>
      </c>
      <c r="BY76" s="22" t="s">
        <v>590</v>
      </c>
      <c r="BZ76" s="22"/>
      <c r="CA76" s="22"/>
      <c r="CB76" s="23">
        <v>43807.799699074072</v>
      </c>
      <c r="CC76" s="23">
        <v>43788.50371527778</v>
      </c>
      <c r="CD76" s="22">
        <v>114</v>
      </c>
      <c r="CE76" s="22" t="b">
        <v>0</v>
      </c>
      <c r="CF76" s="22" t="s">
        <v>1009</v>
      </c>
      <c r="CG76" s="22" t="s">
        <v>606</v>
      </c>
      <c r="CH76" s="22">
        <v>75</v>
      </c>
    </row>
    <row r="77" spans="1:86" ht="16" x14ac:dyDescent="0.2">
      <c r="A77" s="22" t="s">
        <v>1010</v>
      </c>
      <c r="B77" s="22" t="s">
        <v>638</v>
      </c>
      <c r="C77" s="22" t="s">
        <v>745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4</v>
      </c>
      <c r="R77" s="22">
        <v>0</v>
      </c>
      <c r="S77" s="22">
        <v>4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 t="s">
        <v>766</v>
      </c>
      <c r="AJ77" s="22" t="s">
        <v>794</v>
      </c>
      <c r="AK77" s="22" t="s">
        <v>698</v>
      </c>
      <c r="AL77" s="22" t="s">
        <v>795</v>
      </c>
      <c r="AM77" s="22" t="s">
        <v>853</v>
      </c>
      <c r="AN77" s="22" t="s">
        <v>854</v>
      </c>
      <c r="AO77" s="22" t="s">
        <v>756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541.36</v>
      </c>
      <c r="BD77" s="22">
        <v>0</v>
      </c>
      <c r="BE77" s="22">
        <v>50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 t="s">
        <v>588</v>
      </c>
      <c r="BQ77" s="22">
        <v>0</v>
      </c>
      <c r="BR77" s="22">
        <v>0</v>
      </c>
      <c r="BS77" s="22" t="s">
        <v>588</v>
      </c>
      <c r="BT77" s="22" t="s">
        <v>588</v>
      </c>
      <c r="BU77" s="22">
        <v>591.36</v>
      </c>
      <c r="BV77" s="22">
        <v>69.7</v>
      </c>
      <c r="BW77" s="22">
        <v>661.06</v>
      </c>
      <c r="BX77" s="22" t="b">
        <v>1</v>
      </c>
      <c r="BY77" s="22" t="s">
        <v>590</v>
      </c>
      <c r="BZ77" s="22"/>
      <c r="CA77" s="22"/>
      <c r="CB77" s="23">
        <v>43807.795243055552</v>
      </c>
      <c r="CC77" s="23">
        <v>43788.877743055556</v>
      </c>
      <c r="CD77" s="22">
        <v>115</v>
      </c>
      <c r="CE77" s="22" t="b">
        <v>0</v>
      </c>
      <c r="CF77" s="22" t="s">
        <v>1011</v>
      </c>
      <c r="CG77" s="22" t="s">
        <v>709</v>
      </c>
      <c r="CH77" s="22">
        <v>76</v>
      </c>
    </row>
    <row r="78" spans="1:86" ht="16" x14ac:dyDescent="0.2">
      <c r="A78" s="22" t="s">
        <v>1012</v>
      </c>
      <c r="B78" s="22" t="s">
        <v>1013</v>
      </c>
      <c r="C78" s="22" t="s">
        <v>1014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12</v>
      </c>
      <c r="Q78" s="22">
        <v>0</v>
      </c>
      <c r="R78" s="22">
        <v>0</v>
      </c>
      <c r="S78" s="22">
        <v>0</v>
      </c>
      <c r="T78" s="22">
        <v>0</v>
      </c>
      <c r="U78" s="22">
        <v>6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 t="s">
        <v>1015</v>
      </c>
      <c r="AJ78" s="22" t="s">
        <v>14</v>
      </c>
      <c r="AK78" s="22" t="s">
        <v>801</v>
      </c>
      <c r="AL78" s="22" t="s">
        <v>802</v>
      </c>
      <c r="AM78" s="22" t="s">
        <v>803</v>
      </c>
      <c r="AN78" s="22" t="s">
        <v>1016</v>
      </c>
      <c r="AO78" s="22" t="s">
        <v>1017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2332.8000000000002</v>
      </c>
      <c r="BC78" s="22">
        <v>0</v>
      </c>
      <c r="BD78" s="22">
        <v>0</v>
      </c>
      <c r="BE78" s="22">
        <v>0</v>
      </c>
      <c r="BF78" s="22">
        <v>0</v>
      </c>
      <c r="BG78" s="22">
        <v>17.399999999999999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 t="s">
        <v>588</v>
      </c>
      <c r="BQ78" s="22">
        <v>0</v>
      </c>
      <c r="BR78" s="22">
        <v>0</v>
      </c>
      <c r="BS78" s="22" t="s">
        <v>588</v>
      </c>
      <c r="BT78" s="22" t="s">
        <v>588</v>
      </c>
      <c r="BU78" s="22">
        <v>2350.1999999999998</v>
      </c>
      <c r="BV78" s="22">
        <v>260.08</v>
      </c>
      <c r="BW78" s="22">
        <v>2610.2800000000002</v>
      </c>
      <c r="BX78" s="22" t="b">
        <v>1</v>
      </c>
      <c r="BY78" s="22" t="s">
        <v>590</v>
      </c>
      <c r="BZ78" s="22"/>
      <c r="CA78" s="22"/>
      <c r="CB78" s="23">
        <v>43807.787743055553</v>
      </c>
      <c r="CC78" s="23">
        <v>43789.058055555557</v>
      </c>
      <c r="CD78" s="22">
        <v>116</v>
      </c>
      <c r="CE78" s="22" t="b">
        <v>0</v>
      </c>
      <c r="CF78" s="22" t="s">
        <v>1018</v>
      </c>
      <c r="CG78" s="22" t="s">
        <v>803</v>
      </c>
      <c r="CH78" s="22">
        <v>77</v>
      </c>
    </row>
    <row r="79" spans="1:86" ht="16" x14ac:dyDescent="0.2">
      <c r="A79" s="22" t="s">
        <v>1019</v>
      </c>
      <c r="B79" s="22" t="s">
        <v>620</v>
      </c>
      <c r="C79" s="22" t="s">
        <v>621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2</v>
      </c>
      <c r="P79" s="22">
        <v>0</v>
      </c>
      <c r="Q79" s="22">
        <v>0</v>
      </c>
      <c r="R79" s="22">
        <v>0</v>
      </c>
      <c r="S79" s="22">
        <v>2</v>
      </c>
      <c r="T79" s="22">
        <v>0</v>
      </c>
      <c r="U79" s="22">
        <v>5</v>
      </c>
      <c r="V79" s="22">
        <v>160</v>
      </c>
      <c r="W79" s="22">
        <v>240</v>
      </c>
      <c r="X79" s="22">
        <v>0</v>
      </c>
      <c r="Y79" s="22">
        <v>0</v>
      </c>
      <c r="Z79" s="22">
        <v>150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 t="s">
        <v>916</v>
      </c>
      <c r="AJ79" s="22" t="s">
        <v>860</v>
      </c>
      <c r="AK79" s="22" t="s">
        <v>737</v>
      </c>
      <c r="AL79" s="22" t="s">
        <v>738</v>
      </c>
      <c r="AM79" s="22" t="s">
        <v>1020</v>
      </c>
      <c r="AN79" s="22" t="s">
        <v>782</v>
      </c>
      <c r="AO79" s="22" t="s">
        <v>1021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187.2</v>
      </c>
      <c r="BB79" s="22">
        <v>0</v>
      </c>
      <c r="BC79" s="22">
        <v>0</v>
      </c>
      <c r="BD79" s="22">
        <v>0</v>
      </c>
      <c r="BE79" s="22">
        <v>25</v>
      </c>
      <c r="BF79" s="22">
        <v>0</v>
      </c>
      <c r="BG79" s="22">
        <v>14.5</v>
      </c>
      <c r="BH79" s="22">
        <v>1584</v>
      </c>
      <c r="BI79" s="22">
        <v>357.6</v>
      </c>
      <c r="BJ79" s="22">
        <v>0</v>
      </c>
      <c r="BK79" s="22">
        <v>0</v>
      </c>
      <c r="BL79" s="22">
        <v>1072.5</v>
      </c>
      <c r="BM79" s="22">
        <v>0</v>
      </c>
      <c r="BN79" s="22">
        <v>0</v>
      </c>
      <c r="BO79" s="22">
        <v>0</v>
      </c>
      <c r="BP79" s="22" t="s">
        <v>588</v>
      </c>
      <c r="BQ79" s="22">
        <v>0</v>
      </c>
      <c r="BR79" s="22">
        <v>0</v>
      </c>
      <c r="BS79" s="22" t="s">
        <v>588</v>
      </c>
      <c r="BT79" s="22" t="s">
        <v>588</v>
      </c>
      <c r="BU79" s="22">
        <v>3240.8</v>
      </c>
      <c r="BV79" s="22">
        <v>69.7</v>
      </c>
      <c r="BW79" s="22">
        <v>3310.5</v>
      </c>
      <c r="BX79" s="22" t="b">
        <v>1</v>
      </c>
      <c r="BY79" s="22" t="s">
        <v>590</v>
      </c>
      <c r="BZ79" s="22"/>
      <c r="CA79" s="22"/>
      <c r="CB79" s="23">
        <v>43807.60974537037</v>
      </c>
      <c r="CC79" s="23">
        <v>43791.711574074077</v>
      </c>
      <c r="CD79" s="22">
        <v>117</v>
      </c>
      <c r="CE79" s="22" t="b">
        <v>0</v>
      </c>
      <c r="CF79" s="22" t="s">
        <v>1022</v>
      </c>
      <c r="CG79" s="22" t="s">
        <v>625</v>
      </c>
      <c r="CH79" s="22">
        <v>78</v>
      </c>
    </row>
    <row r="80" spans="1:86" ht="16" x14ac:dyDescent="0.2">
      <c r="A80" s="22" t="s">
        <v>1023</v>
      </c>
      <c r="B80" s="22" t="s">
        <v>638</v>
      </c>
      <c r="C80" s="22" t="s">
        <v>745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560</v>
      </c>
      <c r="W80" s="22">
        <v>0</v>
      </c>
      <c r="X80" s="22">
        <v>0</v>
      </c>
      <c r="Y80" s="22">
        <v>0</v>
      </c>
      <c r="Z80" s="22">
        <v>450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 t="s">
        <v>766</v>
      </c>
      <c r="AJ80" s="22" t="s">
        <v>794</v>
      </c>
      <c r="AK80" s="22" t="s">
        <v>698</v>
      </c>
      <c r="AL80" s="22" t="s">
        <v>795</v>
      </c>
      <c r="AM80" s="22" t="s">
        <v>853</v>
      </c>
      <c r="AN80" s="22" t="s">
        <v>854</v>
      </c>
      <c r="AO80" s="22" t="s">
        <v>756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5544</v>
      </c>
      <c r="BI80" s="22">
        <v>0</v>
      </c>
      <c r="BJ80" s="22">
        <v>0</v>
      </c>
      <c r="BK80" s="22">
        <v>0</v>
      </c>
      <c r="BL80" s="22">
        <v>3217.5</v>
      </c>
      <c r="BM80" s="22">
        <v>0</v>
      </c>
      <c r="BN80" s="22">
        <v>0</v>
      </c>
      <c r="BO80" s="22">
        <v>0</v>
      </c>
      <c r="BP80" s="22" t="s">
        <v>588</v>
      </c>
      <c r="BQ80" s="22">
        <v>0</v>
      </c>
      <c r="BR80" s="22">
        <v>0</v>
      </c>
      <c r="BS80" s="22" t="s">
        <v>588</v>
      </c>
      <c r="BT80" s="22" t="s">
        <v>588</v>
      </c>
      <c r="BU80" s="22">
        <v>8761.5</v>
      </c>
      <c r="BV80" s="22">
        <v>264.56</v>
      </c>
      <c r="BW80" s="22">
        <v>9026.06</v>
      </c>
      <c r="BX80" s="22" t="b">
        <v>1</v>
      </c>
      <c r="BY80" s="22" t="s">
        <v>590</v>
      </c>
      <c r="BZ80" s="22"/>
      <c r="CA80" s="22"/>
      <c r="CB80" s="23">
        <v>43807.790046296293</v>
      </c>
      <c r="CC80" s="23">
        <v>43791.783402777779</v>
      </c>
      <c r="CD80" s="22">
        <v>118</v>
      </c>
      <c r="CE80" s="22" t="b">
        <v>0</v>
      </c>
      <c r="CF80" s="22" t="s">
        <v>1024</v>
      </c>
      <c r="CG80" s="22" t="s">
        <v>853</v>
      </c>
      <c r="CH80" s="22">
        <v>79</v>
      </c>
    </row>
    <row r="81" spans="1:86" ht="32" x14ac:dyDescent="0.2">
      <c r="A81" s="22" t="s">
        <v>1025</v>
      </c>
      <c r="B81" s="22" t="s">
        <v>695</v>
      </c>
      <c r="C81" s="22" t="s">
        <v>696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125</v>
      </c>
      <c r="Q81" s="22">
        <v>0</v>
      </c>
      <c r="R81" s="22">
        <v>0</v>
      </c>
      <c r="S81" s="22">
        <v>0</v>
      </c>
      <c r="T81" s="22">
        <v>0</v>
      </c>
      <c r="U81" s="22">
        <v>4000</v>
      </c>
      <c r="V81" s="22">
        <v>1280</v>
      </c>
      <c r="W81" s="22">
        <v>2000</v>
      </c>
      <c r="X81" s="22">
        <v>1000</v>
      </c>
      <c r="Y81" s="22">
        <v>600</v>
      </c>
      <c r="Z81" s="22">
        <v>1200</v>
      </c>
      <c r="AA81" s="22">
        <v>600</v>
      </c>
      <c r="AB81" s="22">
        <v>130</v>
      </c>
      <c r="AC81" s="22">
        <v>30</v>
      </c>
      <c r="AD81" s="22">
        <v>15</v>
      </c>
      <c r="AE81" s="22">
        <v>0</v>
      </c>
      <c r="AF81" s="22">
        <v>0</v>
      </c>
      <c r="AG81" s="22">
        <v>0</v>
      </c>
      <c r="AH81" s="22">
        <v>20</v>
      </c>
      <c r="AI81" s="22" t="s">
        <v>1026</v>
      </c>
      <c r="AJ81" s="22" t="s">
        <v>1027</v>
      </c>
      <c r="AK81" s="22" t="s">
        <v>1027</v>
      </c>
      <c r="AL81" s="22" t="s">
        <v>1028</v>
      </c>
      <c r="AM81" s="22" t="s">
        <v>1029</v>
      </c>
      <c r="AN81" s="22" t="s">
        <v>1030</v>
      </c>
      <c r="AO81" s="22" t="s">
        <v>1026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24300</v>
      </c>
      <c r="BC81" s="22">
        <v>0</v>
      </c>
      <c r="BD81" s="22">
        <v>0</v>
      </c>
      <c r="BE81" s="22">
        <v>0</v>
      </c>
      <c r="BF81" s="22">
        <v>0</v>
      </c>
      <c r="BG81" s="22">
        <v>11600</v>
      </c>
      <c r="BH81" s="22">
        <v>12672</v>
      </c>
      <c r="BI81" s="22">
        <v>2980</v>
      </c>
      <c r="BJ81" s="22">
        <v>920</v>
      </c>
      <c r="BK81" s="22">
        <v>876</v>
      </c>
      <c r="BL81" s="22">
        <v>8580</v>
      </c>
      <c r="BM81" s="22">
        <v>906</v>
      </c>
      <c r="BN81" s="22">
        <v>31.2</v>
      </c>
      <c r="BO81" s="22">
        <v>22.05</v>
      </c>
      <c r="BP81" s="22" t="s">
        <v>1031</v>
      </c>
      <c r="BQ81" s="22">
        <v>0</v>
      </c>
      <c r="BR81" s="22">
        <v>0</v>
      </c>
      <c r="BS81" s="22" t="s">
        <v>588</v>
      </c>
      <c r="BT81" s="22" t="s">
        <v>1032</v>
      </c>
      <c r="BU81" s="22">
        <v>63063.75</v>
      </c>
      <c r="BV81" s="22">
        <v>0</v>
      </c>
      <c r="BW81" s="22">
        <v>63063.75</v>
      </c>
      <c r="BX81" s="22" t="b">
        <v>1</v>
      </c>
      <c r="BY81" s="22" t="s">
        <v>590</v>
      </c>
      <c r="BZ81" s="22"/>
      <c r="CA81" s="22"/>
      <c r="CB81" s="23">
        <v>43807.584641203706</v>
      </c>
      <c r="CC81" s="23">
        <v>43791.800358796296</v>
      </c>
      <c r="CD81" s="22">
        <v>119</v>
      </c>
      <c r="CE81" s="22" t="b">
        <v>0</v>
      </c>
      <c r="CF81" s="22" t="s">
        <v>1033</v>
      </c>
      <c r="CG81" s="22" t="s">
        <v>700</v>
      </c>
      <c r="CH81" s="22">
        <v>80</v>
      </c>
    </row>
    <row r="82" spans="1:86" ht="48" x14ac:dyDescent="0.2">
      <c r="A82" s="22" t="s">
        <v>1034</v>
      </c>
      <c r="B82" s="22" t="s">
        <v>601</v>
      </c>
      <c r="C82" s="22" t="s">
        <v>602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20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5</v>
      </c>
      <c r="W82" s="22">
        <v>160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 t="s">
        <v>1035</v>
      </c>
      <c r="AJ82" s="22" t="s">
        <v>1036</v>
      </c>
      <c r="AK82" s="22" t="s">
        <v>678</v>
      </c>
      <c r="AL82" s="22" t="s">
        <v>802</v>
      </c>
      <c r="AM82" s="22" t="s">
        <v>912</v>
      </c>
      <c r="AN82" s="22" t="s">
        <v>827</v>
      </c>
      <c r="AO82" s="22" t="s">
        <v>1037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3888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49.5</v>
      </c>
      <c r="BI82" s="22">
        <v>238.4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 t="s">
        <v>588</v>
      </c>
      <c r="BQ82" s="22">
        <v>0</v>
      </c>
      <c r="BR82" s="22">
        <v>0</v>
      </c>
      <c r="BS82" s="22" t="s">
        <v>588</v>
      </c>
      <c r="BT82" s="22" t="s">
        <v>588</v>
      </c>
      <c r="BU82" s="22">
        <v>4175.8999999999996</v>
      </c>
      <c r="BV82" s="22">
        <v>292.54000000000002</v>
      </c>
      <c r="BW82" s="22">
        <v>4468.4399999999996</v>
      </c>
      <c r="BX82" s="22" t="b">
        <v>1</v>
      </c>
      <c r="BY82" s="22" t="s">
        <v>590</v>
      </c>
      <c r="BZ82" s="22"/>
      <c r="CA82" s="22"/>
      <c r="CB82" s="23">
        <v>43808.814293981479</v>
      </c>
      <c r="CC82" s="23">
        <v>43795.889108796298</v>
      </c>
      <c r="CD82" s="22">
        <v>120</v>
      </c>
      <c r="CE82" s="22" t="b">
        <v>0</v>
      </c>
      <c r="CF82" s="22" t="s">
        <v>1038</v>
      </c>
      <c r="CG82" s="22" t="s">
        <v>606</v>
      </c>
      <c r="CH82" s="22">
        <v>81</v>
      </c>
    </row>
    <row r="83" spans="1:86" ht="32" x14ac:dyDescent="0.2">
      <c r="A83" s="22" t="s">
        <v>1039</v>
      </c>
      <c r="B83" s="22" t="s">
        <v>1040</v>
      </c>
      <c r="C83" s="22" t="s">
        <v>1041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13</v>
      </c>
      <c r="P83" s="22">
        <v>20</v>
      </c>
      <c r="Q83" s="22">
        <v>14</v>
      </c>
      <c r="R83" s="22">
        <v>400</v>
      </c>
      <c r="S83" s="22">
        <v>4</v>
      </c>
      <c r="T83" s="22">
        <v>1</v>
      </c>
      <c r="U83" s="22">
        <v>13</v>
      </c>
      <c r="V83" s="22">
        <v>200</v>
      </c>
      <c r="W83" s="22">
        <v>300</v>
      </c>
      <c r="X83" s="22">
        <v>0</v>
      </c>
      <c r="Y83" s="22">
        <v>0</v>
      </c>
      <c r="Z83" s="22">
        <v>300</v>
      </c>
      <c r="AA83" s="22">
        <v>0</v>
      </c>
      <c r="AB83" s="22">
        <v>20</v>
      </c>
      <c r="AC83" s="22">
        <v>0</v>
      </c>
      <c r="AD83" s="22">
        <v>0</v>
      </c>
      <c r="AE83" s="22">
        <v>60</v>
      </c>
      <c r="AF83" s="22">
        <v>0</v>
      </c>
      <c r="AG83" s="22">
        <v>0</v>
      </c>
      <c r="AH83" s="22">
        <v>13</v>
      </c>
      <c r="AI83" s="22" t="s">
        <v>1042</v>
      </c>
      <c r="AJ83" s="22" t="s">
        <v>1043</v>
      </c>
      <c r="AK83" s="22" t="s">
        <v>678</v>
      </c>
      <c r="AL83" s="22" t="s">
        <v>1044</v>
      </c>
      <c r="AM83" s="22" t="s">
        <v>1045</v>
      </c>
      <c r="AN83" s="22" t="s">
        <v>1046</v>
      </c>
      <c r="AO83" s="22" t="s">
        <v>1047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1216.8</v>
      </c>
      <c r="BB83" s="22">
        <v>3888</v>
      </c>
      <c r="BC83" s="22">
        <v>1894.76</v>
      </c>
      <c r="BD83" s="22">
        <v>356</v>
      </c>
      <c r="BE83" s="22">
        <v>50</v>
      </c>
      <c r="BF83" s="22">
        <v>3.96</v>
      </c>
      <c r="BG83" s="22">
        <v>37.700000000000003</v>
      </c>
      <c r="BH83" s="22">
        <v>1980</v>
      </c>
      <c r="BI83" s="22">
        <v>447</v>
      </c>
      <c r="BJ83" s="22">
        <v>0</v>
      </c>
      <c r="BK83" s="22">
        <v>0</v>
      </c>
      <c r="BL83" s="22">
        <v>2145</v>
      </c>
      <c r="BM83" s="22">
        <v>0</v>
      </c>
      <c r="BN83" s="22">
        <v>4.8</v>
      </c>
      <c r="BO83" s="22">
        <v>0</v>
      </c>
      <c r="BP83" s="22" t="s">
        <v>588</v>
      </c>
      <c r="BQ83" s="22">
        <v>225</v>
      </c>
      <c r="BR83" s="22">
        <v>0</v>
      </c>
      <c r="BS83" s="22" t="s">
        <v>588</v>
      </c>
      <c r="BT83" s="22" t="s">
        <v>1048</v>
      </c>
      <c r="BU83" s="22">
        <v>12319.87</v>
      </c>
      <c r="BV83" s="22">
        <v>267.91000000000003</v>
      </c>
      <c r="BW83" s="22">
        <v>12587.78</v>
      </c>
      <c r="BX83" s="22" t="b">
        <v>1</v>
      </c>
      <c r="BY83" s="22" t="s">
        <v>590</v>
      </c>
      <c r="BZ83" s="22"/>
      <c r="CA83" s="22"/>
      <c r="CB83" s="23">
        <v>43808.847974537035</v>
      </c>
      <c r="CC83" s="23">
        <v>43795.945057870369</v>
      </c>
      <c r="CD83" s="22">
        <v>121</v>
      </c>
      <c r="CE83" s="22" t="b">
        <v>0</v>
      </c>
      <c r="CF83" s="22" t="s">
        <v>1049</v>
      </c>
      <c r="CG83" s="22" t="s">
        <v>1045</v>
      </c>
      <c r="CH83" s="22">
        <v>82</v>
      </c>
    </row>
    <row r="84" spans="1:86" ht="32" x14ac:dyDescent="0.2">
      <c r="A84" s="22" t="s">
        <v>1050</v>
      </c>
      <c r="B84" s="22" t="s">
        <v>1051</v>
      </c>
      <c r="C84" s="22" t="s">
        <v>621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10</v>
      </c>
      <c r="P84" s="22">
        <v>50</v>
      </c>
      <c r="Q84" s="22">
        <v>3</v>
      </c>
      <c r="R84" s="22">
        <v>400</v>
      </c>
      <c r="S84" s="22">
        <v>0</v>
      </c>
      <c r="T84" s="22">
        <v>0</v>
      </c>
      <c r="U84" s="22">
        <v>0</v>
      </c>
      <c r="V84" s="22">
        <v>200</v>
      </c>
      <c r="W84" s="22">
        <v>400</v>
      </c>
      <c r="X84" s="22">
        <v>0</v>
      </c>
      <c r="Y84" s="22">
        <v>0</v>
      </c>
      <c r="Z84" s="22">
        <v>300</v>
      </c>
      <c r="AA84" s="22">
        <v>0</v>
      </c>
      <c r="AB84" s="22">
        <v>0</v>
      </c>
      <c r="AC84" s="22">
        <v>500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 t="s">
        <v>916</v>
      </c>
      <c r="AJ84" s="22" t="s">
        <v>860</v>
      </c>
      <c r="AK84" s="22" t="s">
        <v>737</v>
      </c>
      <c r="AL84" s="22" t="s">
        <v>738</v>
      </c>
      <c r="AM84" s="22" t="s">
        <v>625</v>
      </c>
      <c r="AN84" s="22" t="s">
        <v>782</v>
      </c>
      <c r="AO84" s="22" t="s">
        <v>1052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936</v>
      </c>
      <c r="BB84" s="22">
        <v>9720</v>
      </c>
      <c r="BC84" s="22">
        <v>406.02</v>
      </c>
      <c r="BD84" s="22">
        <v>356</v>
      </c>
      <c r="BE84" s="22">
        <v>0</v>
      </c>
      <c r="BF84" s="22">
        <v>0</v>
      </c>
      <c r="BG84" s="22">
        <v>0</v>
      </c>
      <c r="BH84" s="22">
        <v>1980</v>
      </c>
      <c r="BI84" s="22">
        <v>596</v>
      </c>
      <c r="BJ84" s="22">
        <v>0</v>
      </c>
      <c r="BK84" s="22">
        <v>0</v>
      </c>
      <c r="BL84" s="22">
        <v>2145</v>
      </c>
      <c r="BM84" s="22">
        <v>0</v>
      </c>
      <c r="BN84" s="22">
        <v>0</v>
      </c>
      <c r="BO84" s="22">
        <v>0</v>
      </c>
      <c r="BP84" s="22" t="s">
        <v>1053</v>
      </c>
      <c r="BQ84" s="22">
        <v>0</v>
      </c>
      <c r="BR84" s="22">
        <v>0</v>
      </c>
      <c r="BS84" s="22" t="s">
        <v>588</v>
      </c>
      <c r="BT84" s="22" t="s">
        <v>588</v>
      </c>
      <c r="BU84" s="22">
        <v>17264.02</v>
      </c>
      <c r="BV84" s="22">
        <v>282.73</v>
      </c>
      <c r="BW84" s="22">
        <v>17546.75</v>
      </c>
      <c r="BX84" s="22" t="b">
        <v>1</v>
      </c>
      <c r="BY84" s="22" t="s">
        <v>590</v>
      </c>
      <c r="BZ84" s="22"/>
      <c r="CA84" s="22"/>
      <c r="CB84" s="23">
        <v>43808.835960648146</v>
      </c>
      <c r="CC84" s="23">
        <v>43796.626076388886</v>
      </c>
      <c r="CD84" s="22">
        <v>122</v>
      </c>
      <c r="CE84" s="22" t="b">
        <v>0</v>
      </c>
      <c r="CF84" s="22" t="s">
        <v>1054</v>
      </c>
      <c r="CG84" s="22" t="s">
        <v>625</v>
      </c>
      <c r="CH84" s="22">
        <v>83</v>
      </c>
    </row>
    <row r="85" spans="1:86" ht="16" x14ac:dyDescent="0.2">
      <c r="A85" s="22" t="s">
        <v>1055</v>
      </c>
      <c r="B85" s="22" t="s">
        <v>638</v>
      </c>
      <c r="C85" s="22" t="s">
        <v>745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54</v>
      </c>
      <c r="Q85" s="22">
        <v>0</v>
      </c>
      <c r="R85" s="22">
        <v>0</v>
      </c>
      <c r="S85" s="22">
        <v>6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6</v>
      </c>
      <c r="AG85" s="22">
        <v>0</v>
      </c>
      <c r="AH85" s="22">
        <v>0</v>
      </c>
      <c r="AI85" s="22" t="s">
        <v>766</v>
      </c>
      <c r="AJ85" s="22" t="s">
        <v>794</v>
      </c>
      <c r="AK85" s="22" t="s">
        <v>698</v>
      </c>
      <c r="AL85" s="22" t="s">
        <v>795</v>
      </c>
      <c r="AM85" s="22" t="s">
        <v>853</v>
      </c>
      <c r="AN85" s="22" t="s">
        <v>854</v>
      </c>
      <c r="AO85" s="22" t="s">
        <v>1056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10497.6</v>
      </c>
      <c r="BC85" s="22">
        <v>0</v>
      </c>
      <c r="BD85" s="22">
        <v>0</v>
      </c>
      <c r="BE85" s="22">
        <v>75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 t="s">
        <v>588</v>
      </c>
      <c r="BQ85" s="22">
        <v>0</v>
      </c>
      <c r="BR85" s="22">
        <v>78</v>
      </c>
      <c r="BS85" s="22" t="s">
        <v>588</v>
      </c>
      <c r="BT85" s="22" t="s">
        <v>588</v>
      </c>
      <c r="BU85" s="22">
        <v>10650.6</v>
      </c>
      <c r="BV85" s="22">
        <v>0</v>
      </c>
      <c r="BW85" s="22">
        <v>10650.6</v>
      </c>
      <c r="BX85" s="22" t="b">
        <v>1</v>
      </c>
      <c r="BY85" s="22" t="s">
        <v>590</v>
      </c>
      <c r="BZ85" s="22"/>
      <c r="CA85" s="22"/>
      <c r="CB85" s="23">
        <v>43808.844351851854</v>
      </c>
      <c r="CC85" s="23">
        <v>43796.822175925925</v>
      </c>
      <c r="CD85" s="22">
        <v>123</v>
      </c>
      <c r="CE85" s="22" t="b">
        <v>0</v>
      </c>
      <c r="CF85" s="22" t="s">
        <v>1057</v>
      </c>
      <c r="CG85" s="22" t="s">
        <v>709</v>
      </c>
      <c r="CH85" s="22">
        <v>84</v>
      </c>
    </row>
    <row r="86" spans="1:86" ht="32" x14ac:dyDescent="0.2">
      <c r="A86" s="22" t="s">
        <v>1058</v>
      </c>
      <c r="B86" s="22" t="s">
        <v>608</v>
      </c>
      <c r="C86" s="22" t="s">
        <v>609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30</v>
      </c>
      <c r="Q86" s="22">
        <v>10</v>
      </c>
      <c r="R86" s="22">
        <v>0</v>
      </c>
      <c r="S86" s="22">
        <v>6</v>
      </c>
      <c r="T86" s="22">
        <v>0</v>
      </c>
      <c r="U86" s="22">
        <v>20</v>
      </c>
      <c r="V86" s="22">
        <v>320</v>
      </c>
      <c r="W86" s="22">
        <v>920</v>
      </c>
      <c r="X86" s="22">
        <v>200</v>
      </c>
      <c r="Y86" s="22">
        <v>300</v>
      </c>
      <c r="Z86" s="22">
        <v>450</v>
      </c>
      <c r="AA86" s="22">
        <v>450</v>
      </c>
      <c r="AB86" s="22">
        <v>50</v>
      </c>
      <c r="AC86" s="22">
        <v>0</v>
      </c>
      <c r="AD86" s="22">
        <v>20</v>
      </c>
      <c r="AE86" s="22">
        <v>60</v>
      </c>
      <c r="AF86" s="22">
        <v>10</v>
      </c>
      <c r="AG86" s="22">
        <v>0</v>
      </c>
      <c r="AH86" s="22">
        <v>0</v>
      </c>
      <c r="AI86" s="22" t="s">
        <v>891</v>
      </c>
      <c r="AJ86" s="22" t="s">
        <v>892</v>
      </c>
      <c r="AK86" s="22" t="s">
        <v>737</v>
      </c>
      <c r="AL86" s="22" t="s">
        <v>893</v>
      </c>
      <c r="AM86" s="22" t="s">
        <v>613</v>
      </c>
      <c r="AN86" s="22" t="s">
        <v>894</v>
      </c>
      <c r="AO86" s="22" t="s">
        <v>1059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5832</v>
      </c>
      <c r="BC86" s="22">
        <v>1353.4</v>
      </c>
      <c r="BD86" s="22">
        <v>0</v>
      </c>
      <c r="BE86" s="22">
        <v>75</v>
      </c>
      <c r="BF86" s="22">
        <v>0</v>
      </c>
      <c r="BG86" s="22">
        <v>58</v>
      </c>
      <c r="BH86" s="22">
        <v>3168</v>
      </c>
      <c r="BI86" s="22">
        <v>1370.8</v>
      </c>
      <c r="BJ86" s="22">
        <v>184</v>
      </c>
      <c r="BK86" s="22">
        <v>438</v>
      </c>
      <c r="BL86" s="22">
        <v>3217.5</v>
      </c>
      <c r="BM86" s="22">
        <v>679.5</v>
      </c>
      <c r="BN86" s="22">
        <v>12</v>
      </c>
      <c r="BO86" s="22">
        <v>29.4</v>
      </c>
      <c r="BP86" s="22" t="s">
        <v>588</v>
      </c>
      <c r="BQ86" s="22">
        <v>225</v>
      </c>
      <c r="BR86" s="22">
        <v>130</v>
      </c>
      <c r="BS86" s="22" t="s">
        <v>588</v>
      </c>
      <c r="BT86" s="22" t="s">
        <v>588</v>
      </c>
      <c r="BU86" s="22">
        <v>16772.599999999999</v>
      </c>
      <c r="BV86" s="22">
        <v>231.98</v>
      </c>
      <c r="BW86" s="22">
        <v>17004.580000000002</v>
      </c>
      <c r="BX86" s="22" t="b">
        <v>1</v>
      </c>
      <c r="BY86" s="22" t="s">
        <v>590</v>
      </c>
      <c r="BZ86" s="22"/>
      <c r="CA86" s="22"/>
      <c r="CB86" s="23">
        <v>43808.797037037039</v>
      </c>
      <c r="CC86" s="23">
        <v>43796.84511574074</v>
      </c>
      <c r="CD86" s="22">
        <v>124</v>
      </c>
      <c r="CE86" s="22" t="b">
        <v>0</v>
      </c>
      <c r="CF86" s="22" t="s">
        <v>1060</v>
      </c>
      <c r="CG86" s="22" t="s">
        <v>613</v>
      </c>
      <c r="CH86" s="22">
        <v>85</v>
      </c>
    </row>
    <row r="87" spans="1:86" ht="16" x14ac:dyDescent="0.2">
      <c r="A87" s="22" t="s">
        <v>1061</v>
      </c>
      <c r="B87" s="22" t="s">
        <v>638</v>
      </c>
      <c r="C87" s="22" t="s">
        <v>745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4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700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 t="s">
        <v>766</v>
      </c>
      <c r="AJ87" s="22" t="s">
        <v>794</v>
      </c>
      <c r="AK87" s="22" t="s">
        <v>1062</v>
      </c>
      <c r="AL87" s="22" t="s">
        <v>795</v>
      </c>
      <c r="AM87" s="22" t="s">
        <v>853</v>
      </c>
      <c r="AN87" s="22" t="s">
        <v>854</v>
      </c>
      <c r="AO87" s="22" t="s">
        <v>1063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541.36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1043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 t="s">
        <v>588</v>
      </c>
      <c r="BQ87" s="22">
        <v>0</v>
      </c>
      <c r="BR87" s="22">
        <v>0</v>
      </c>
      <c r="BS87" s="22" t="s">
        <v>588</v>
      </c>
      <c r="BT87" s="22" t="s">
        <v>588</v>
      </c>
      <c r="BU87" s="22">
        <v>1584.36</v>
      </c>
      <c r="BV87" s="22">
        <v>217.09</v>
      </c>
      <c r="BW87" s="22">
        <v>1801.45</v>
      </c>
      <c r="BX87" s="22" t="b">
        <v>1</v>
      </c>
      <c r="BY87" s="22" t="s">
        <v>590</v>
      </c>
      <c r="BZ87" s="22"/>
      <c r="CA87" s="22"/>
      <c r="CB87" s="23">
        <v>43808.842685185184</v>
      </c>
      <c r="CC87" s="23">
        <v>43796.864999999998</v>
      </c>
      <c r="CD87" s="22">
        <v>125</v>
      </c>
      <c r="CE87" s="22" t="b">
        <v>0</v>
      </c>
      <c r="CF87" s="22" t="s">
        <v>1064</v>
      </c>
      <c r="CG87" s="22" t="s">
        <v>709</v>
      </c>
      <c r="CH87" s="22">
        <v>86</v>
      </c>
    </row>
    <row r="88" spans="1:86" ht="32" x14ac:dyDescent="0.2">
      <c r="A88" s="22" t="s">
        <v>1065</v>
      </c>
      <c r="B88" s="22" t="s">
        <v>798</v>
      </c>
      <c r="C88" s="22" t="s">
        <v>1014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6</v>
      </c>
      <c r="Q88" s="22">
        <v>1</v>
      </c>
      <c r="R88" s="22">
        <v>0</v>
      </c>
      <c r="S88" s="22">
        <v>0</v>
      </c>
      <c r="T88" s="22">
        <v>0</v>
      </c>
      <c r="U88" s="22">
        <v>0</v>
      </c>
      <c r="V88" s="22">
        <v>200</v>
      </c>
      <c r="W88" s="22">
        <v>300</v>
      </c>
      <c r="X88" s="22">
        <v>0</v>
      </c>
      <c r="Y88" s="22">
        <v>0</v>
      </c>
      <c r="Z88" s="22">
        <v>300</v>
      </c>
      <c r="AA88" s="22">
        <v>0</v>
      </c>
      <c r="AB88" s="22">
        <v>0</v>
      </c>
      <c r="AC88" s="22">
        <v>200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 t="s">
        <v>1015</v>
      </c>
      <c r="AJ88" s="22" t="s">
        <v>14</v>
      </c>
      <c r="AK88" s="22" t="s">
        <v>801</v>
      </c>
      <c r="AL88" s="22" t="s">
        <v>802</v>
      </c>
      <c r="AM88" s="22" t="s">
        <v>803</v>
      </c>
      <c r="AN88" s="22" t="s">
        <v>1016</v>
      </c>
      <c r="AO88" s="22" t="s">
        <v>1066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1166.4000000000001</v>
      </c>
      <c r="BC88" s="22">
        <v>135.34</v>
      </c>
      <c r="BD88" s="22">
        <v>0</v>
      </c>
      <c r="BE88" s="22">
        <v>0</v>
      </c>
      <c r="BF88" s="22">
        <v>0</v>
      </c>
      <c r="BG88" s="22">
        <v>0</v>
      </c>
      <c r="BH88" s="22">
        <v>1980</v>
      </c>
      <c r="BI88" s="22">
        <v>447</v>
      </c>
      <c r="BJ88" s="22">
        <v>0</v>
      </c>
      <c r="BK88" s="22">
        <v>0</v>
      </c>
      <c r="BL88" s="22">
        <v>2145</v>
      </c>
      <c r="BM88" s="22">
        <v>0</v>
      </c>
      <c r="BN88" s="22">
        <v>0</v>
      </c>
      <c r="BO88" s="22">
        <v>0</v>
      </c>
      <c r="BP88" s="22" t="s">
        <v>1067</v>
      </c>
      <c r="BQ88" s="22">
        <v>0</v>
      </c>
      <c r="BR88" s="22">
        <v>0</v>
      </c>
      <c r="BS88" s="22" t="s">
        <v>588</v>
      </c>
      <c r="BT88" s="22" t="s">
        <v>588</v>
      </c>
      <c r="BU88" s="22">
        <v>6323.74</v>
      </c>
      <c r="BV88" s="22">
        <v>215.3</v>
      </c>
      <c r="BW88" s="22">
        <v>6539.04</v>
      </c>
      <c r="BX88" s="22" t="b">
        <v>1</v>
      </c>
      <c r="BY88" s="22" t="s">
        <v>590</v>
      </c>
      <c r="BZ88" s="22"/>
      <c r="CA88" s="22"/>
      <c r="CB88" s="23">
        <v>43809.464837962965</v>
      </c>
      <c r="CC88" s="23">
        <v>43796.917094907411</v>
      </c>
      <c r="CD88" s="22">
        <v>126</v>
      </c>
      <c r="CE88" s="22" t="b">
        <v>0</v>
      </c>
      <c r="CF88" s="22" t="s">
        <v>1068</v>
      </c>
      <c r="CG88" s="22" t="s">
        <v>803</v>
      </c>
      <c r="CH88" s="22">
        <v>87</v>
      </c>
    </row>
    <row r="89" spans="1:86" ht="16" x14ac:dyDescent="0.2">
      <c r="A89" s="22" t="s">
        <v>1069</v>
      </c>
      <c r="B89" s="22" t="s">
        <v>620</v>
      </c>
      <c r="C89" s="22" t="s">
        <v>654</v>
      </c>
      <c r="D89" s="22">
        <v>50</v>
      </c>
      <c r="E89" s="22">
        <v>0</v>
      </c>
      <c r="F89" s="22">
        <v>0</v>
      </c>
      <c r="G89" s="22">
        <v>12</v>
      </c>
      <c r="H89" s="22">
        <v>12</v>
      </c>
      <c r="I89" s="22">
        <v>4</v>
      </c>
      <c r="J89" s="22">
        <v>4</v>
      </c>
      <c r="K89" s="22">
        <v>2</v>
      </c>
      <c r="L89" s="22">
        <v>1</v>
      </c>
      <c r="M89" s="22">
        <v>1</v>
      </c>
      <c r="N89" s="22">
        <v>1</v>
      </c>
      <c r="O89" s="22">
        <v>0</v>
      </c>
      <c r="P89" s="22">
        <v>0</v>
      </c>
      <c r="Q89" s="22">
        <v>0</v>
      </c>
      <c r="R89" s="22">
        <v>0</v>
      </c>
      <c r="S89" s="22">
        <v>2</v>
      </c>
      <c r="T89" s="22">
        <v>0</v>
      </c>
      <c r="U89" s="22">
        <v>5</v>
      </c>
      <c r="V89" s="22">
        <v>160</v>
      </c>
      <c r="W89" s="22">
        <v>100</v>
      </c>
      <c r="X89" s="22">
        <v>0</v>
      </c>
      <c r="Y89" s="22">
        <v>200</v>
      </c>
      <c r="Z89" s="22">
        <v>300</v>
      </c>
      <c r="AA89" s="22">
        <v>0</v>
      </c>
      <c r="AB89" s="22">
        <v>30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 t="s">
        <v>1070</v>
      </c>
      <c r="AJ89" s="22" t="s">
        <v>1071</v>
      </c>
      <c r="AK89" s="22" t="s">
        <v>1072</v>
      </c>
      <c r="AL89" s="22" t="s">
        <v>1073</v>
      </c>
      <c r="AM89" s="22" t="s">
        <v>1074</v>
      </c>
      <c r="AN89" s="22" t="s">
        <v>1075</v>
      </c>
      <c r="AO89" s="22" t="s">
        <v>1076</v>
      </c>
      <c r="AP89" s="22">
        <v>1998</v>
      </c>
      <c r="AQ89" s="22">
        <v>0</v>
      </c>
      <c r="AR89" s="22">
        <v>0</v>
      </c>
      <c r="AS89" s="22">
        <v>775.44</v>
      </c>
      <c r="AT89" s="22">
        <v>928.8</v>
      </c>
      <c r="AU89" s="22">
        <v>361.44</v>
      </c>
      <c r="AV89" s="22">
        <v>414.72</v>
      </c>
      <c r="AW89" s="22">
        <v>252.72</v>
      </c>
      <c r="AX89" s="22">
        <v>139.68</v>
      </c>
      <c r="AY89" s="22">
        <v>182.34</v>
      </c>
      <c r="AZ89" s="22">
        <v>209.16</v>
      </c>
      <c r="BA89" s="22">
        <v>0</v>
      </c>
      <c r="BB89" s="22">
        <v>0</v>
      </c>
      <c r="BC89" s="22">
        <v>0</v>
      </c>
      <c r="BD89" s="22">
        <v>0</v>
      </c>
      <c r="BE89" s="22">
        <v>25</v>
      </c>
      <c r="BF89" s="22">
        <v>0</v>
      </c>
      <c r="BG89" s="22">
        <v>14.5</v>
      </c>
      <c r="BH89" s="22">
        <v>1584</v>
      </c>
      <c r="BI89" s="22">
        <v>149</v>
      </c>
      <c r="BJ89" s="22">
        <v>0</v>
      </c>
      <c r="BK89" s="22">
        <v>292</v>
      </c>
      <c r="BL89" s="22">
        <v>2145</v>
      </c>
      <c r="BM89" s="22">
        <v>0</v>
      </c>
      <c r="BN89" s="22">
        <v>7.2</v>
      </c>
      <c r="BO89" s="22">
        <v>0</v>
      </c>
      <c r="BP89" s="22" t="s">
        <v>588</v>
      </c>
      <c r="BQ89" s="22">
        <v>0</v>
      </c>
      <c r="BR89" s="22">
        <v>0</v>
      </c>
      <c r="BS89" s="22" t="s">
        <v>588</v>
      </c>
      <c r="BT89" s="22" t="s">
        <v>588</v>
      </c>
      <c r="BU89" s="22">
        <v>9479</v>
      </c>
      <c r="BV89" s="22">
        <v>453.43</v>
      </c>
      <c r="BW89" s="22">
        <v>9932.43</v>
      </c>
      <c r="BX89" s="22" t="b">
        <v>1</v>
      </c>
      <c r="BY89" s="22" t="s">
        <v>590</v>
      </c>
      <c r="BZ89" s="22"/>
      <c r="CA89" s="22"/>
      <c r="CB89" s="23">
        <v>43809.673298611109</v>
      </c>
      <c r="CC89" s="23">
        <v>43796.99324074074</v>
      </c>
      <c r="CD89" s="22">
        <v>127</v>
      </c>
      <c r="CE89" s="22" t="b">
        <v>0</v>
      </c>
      <c r="CF89" s="22" t="s">
        <v>1077</v>
      </c>
      <c r="CG89" s="22" t="s">
        <v>658</v>
      </c>
      <c r="CH89" s="22">
        <v>88</v>
      </c>
    </row>
    <row r="90" spans="1:86" ht="32" x14ac:dyDescent="0.2">
      <c r="A90" s="22" t="s">
        <v>1078</v>
      </c>
      <c r="B90" s="22" t="s">
        <v>627</v>
      </c>
      <c r="C90" s="22" t="s">
        <v>628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10</v>
      </c>
      <c r="Q90" s="22">
        <v>6</v>
      </c>
      <c r="R90" s="22">
        <v>160</v>
      </c>
      <c r="S90" s="22">
        <v>0</v>
      </c>
      <c r="T90" s="22">
        <v>0</v>
      </c>
      <c r="U90" s="22">
        <v>0</v>
      </c>
      <c r="V90" s="22">
        <v>80</v>
      </c>
      <c r="W90" s="22">
        <v>200</v>
      </c>
      <c r="X90" s="22">
        <v>0</v>
      </c>
      <c r="Y90" s="22">
        <v>0</v>
      </c>
      <c r="Z90" s="22">
        <v>150</v>
      </c>
      <c r="AA90" s="22">
        <v>0</v>
      </c>
      <c r="AB90" s="22">
        <v>0</v>
      </c>
      <c r="AC90" s="22">
        <v>0</v>
      </c>
      <c r="AD90" s="22">
        <v>10</v>
      </c>
      <c r="AE90" s="22">
        <v>0</v>
      </c>
      <c r="AF90" s="22">
        <v>0</v>
      </c>
      <c r="AG90" s="22">
        <v>0</v>
      </c>
      <c r="AH90" s="22">
        <v>3</v>
      </c>
      <c r="AI90" s="22" t="s">
        <v>869</v>
      </c>
      <c r="AJ90" s="22" t="s">
        <v>10</v>
      </c>
      <c r="AK90" s="22" t="s">
        <v>737</v>
      </c>
      <c r="AL90" s="22" t="s">
        <v>870</v>
      </c>
      <c r="AM90" s="22" t="s">
        <v>632</v>
      </c>
      <c r="AN90" s="22" t="s">
        <v>789</v>
      </c>
      <c r="AO90" s="22" t="s">
        <v>1079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1944</v>
      </c>
      <c r="BC90" s="22">
        <v>812.04</v>
      </c>
      <c r="BD90" s="22">
        <v>142.4</v>
      </c>
      <c r="BE90" s="22">
        <v>0</v>
      </c>
      <c r="BF90" s="22">
        <v>0</v>
      </c>
      <c r="BG90" s="22">
        <v>0</v>
      </c>
      <c r="BH90" s="22">
        <v>792</v>
      </c>
      <c r="BI90" s="22">
        <v>298</v>
      </c>
      <c r="BJ90" s="22">
        <v>0</v>
      </c>
      <c r="BK90" s="22">
        <v>0</v>
      </c>
      <c r="BL90" s="22">
        <v>1072.5</v>
      </c>
      <c r="BM90" s="22">
        <v>0</v>
      </c>
      <c r="BN90" s="22">
        <v>0</v>
      </c>
      <c r="BO90" s="22">
        <v>14.7</v>
      </c>
      <c r="BP90" s="22" t="s">
        <v>588</v>
      </c>
      <c r="BQ90" s="22">
        <v>0</v>
      </c>
      <c r="BR90" s="22">
        <v>0</v>
      </c>
      <c r="BS90" s="22" t="s">
        <v>588</v>
      </c>
      <c r="BT90" s="22" t="s">
        <v>692</v>
      </c>
      <c r="BU90" s="22">
        <v>5091.99</v>
      </c>
      <c r="BV90" s="22">
        <v>114.62</v>
      </c>
      <c r="BW90" s="22">
        <v>5206.6099999999997</v>
      </c>
      <c r="BX90" s="22" t="b">
        <v>1</v>
      </c>
      <c r="BY90" s="22" t="s">
        <v>590</v>
      </c>
      <c r="BZ90" s="22"/>
      <c r="CA90" s="22"/>
      <c r="CB90" s="23">
        <v>43809.464375000003</v>
      </c>
      <c r="CC90" s="23">
        <v>43798.640902777777</v>
      </c>
      <c r="CD90" s="22">
        <v>128</v>
      </c>
      <c r="CE90" s="22" t="b">
        <v>0</v>
      </c>
      <c r="CF90" s="22" t="s">
        <v>1080</v>
      </c>
      <c r="CG90" s="22" t="s">
        <v>632</v>
      </c>
      <c r="CH90" s="22">
        <v>89</v>
      </c>
    </row>
    <row r="91" spans="1:86" ht="48" x14ac:dyDescent="0.2">
      <c r="A91" s="22" t="s">
        <v>1081</v>
      </c>
      <c r="B91" s="22" t="s">
        <v>601</v>
      </c>
      <c r="C91" s="22" t="s">
        <v>602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50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300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 t="s">
        <v>1004</v>
      </c>
      <c r="AJ91" s="22" t="s">
        <v>6</v>
      </c>
      <c r="AK91" s="22" t="s">
        <v>678</v>
      </c>
      <c r="AL91" s="22" t="s">
        <v>818</v>
      </c>
      <c r="AM91" s="22" t="s">
        <v>1006</v>
      </c>
      <c r="AN91" s="22" t="s">
        <v>900</v>
      </c>
      <c r="AO91" s="22" t="s">
        <v>1082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9720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447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 t="s">
        <v>588</v>
      </c>
      <c r="BQ91" s="22">
        <v>0</v>
      </c>
      <c r="BR91" s="22">
        <v>0</v>
      </c>
      <c r="BS91" s="22" t="s">
        <v>588</v>
      </c>
      <c r="BT91" s="22" t="s">
        <v>588</v>
      </c>
      <c r="BU91" s="22">
        <v>10167</v>
      </c>
      <c r="BV91" s="22">
        <v>288.48</v>
      </c>
      <c r="BW91" s="22">
        <v>10455.48</v>
      </c>
      <c r="BX91" s="22" t="b">
        <v>1</v>
      </c>
      <c r="BY91" s="22" t="s">
        <v>590</v>
      </c>
      <c r="BZ91" s="22"/>
      <c r="CA91" s="22"/>
      <c r="CB91" s="23">
        <v>43808.81858796296</v>
      </c>
      <c r="CC91" s="23">
        <v>43803.081620370373</v>
      </c>
      <c r="CD91" s="22">
        <v>129</v>
      </c>
      <c r="CE91" s="22" t="b">
        <v>0</v>
      </c>
      <c r="CF91" s="22" t="s">
        <v>1083</v>
      </c>
      <c r="CG91" s="22" t="s">
        <v>606</v>
      </c>
      <c r="CH91" s="22">
        <v>90</v>
      </c>
    </row>
    <row r="92" spans="1:86" ht="32" x14ac:dyDescent="0.2">
      <c r="A92" s="22" t="s">
        <v>1084</v>
      </c>
      <c r="B92" s="22" t="s">
        <v>1085</v>
      </c>
      <c r="C92" s="22" t="s">
        <v>602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54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 t="s">
        <v>1086</v>
      </c>
      <c r="AJ92" s="22" t="s">
        <v>1087</v>
      </c>
      <c r="AK92" s="22" t="s">
        <v>678</v>
      </c>
      <c r="AL92" s="22" t="s">
        <v>998</v>
      </c>
      <c r="AM92" s="22" t="s">
        <v>912</v>
      </c>
      <c r="AN92" s="22" t="s">
        <v>1088</v>
      </c>
      <c r="AO92" s="22" t="s">
        <v>1089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10497.6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 t="s">
        <v>588</v>
      </c>
      <c r="BQ92" s="22">
        <v>0</v>
      </c>
      <c r="BR92" s="22">
        <v>0</v>
      </c>
      <c r="BS92" s="22" t="s">
        <v>588</v>
      </c>
      <c r="BT92" s="22" t="s">
        <v>588</v>
      </c>
      <c r="BU92" s="22">
        <v>10497.6</v>
      </c>
      <c r="BV92" s="22">
        <v>245.42</v>
      </c>
      <c r="BW92" s="22">
        <v>10743.02</v>
      </c>
      <c r="BX92" s="22" t="b">
        <v>1</v>
      </c>
      <c r="BY92" s="22" t="s">
        <v>590</v>
      </c>
      <c r="BZ92" s="22"/>
      <c r="CA92" s="22"/>
      <c r="CB92" s="23">
        <v>43808.819803240738</v>
      </c>
      <c r="CC92" s="23">
        <v>43803.083425925928</v>
      </c>
      <c r="CD92" s="22">
        <v>130</v>
      </c>
      <c r="CE92" s="22" t="b">
        <v>0</v>
      </c>
      <c r="CF92" s="22" t="s">
        <v>1090</v>
      </c>
      <c r="CG92" s="22" t="s">
        <v>606</v>
      </c>
      <c r="CH92" s="22">
        <v>91</v>
      </c>
    </row>
    <row r="93" spans="1:86" ht="16" x14ac:dyDescent="0.2">
      <c r="A93" s="22" t="s">
        <v>1091</v>
      </c>
      <c r="B93" s="22" t="s">
        <v>638</v>
      </c>
      <c r="C93" s="22" t="s">
        <v>745</v>
      </c>
      <c r="D93" s="22">
        <v>0</v>
      </c>
      <c r="E93" s="22">
        <v>0</v>
      </c>
      <c r="F93" s="22">
        <v>40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240</v>
      </c>
      <c r="AF93" s="22">
        <v>0</v>
      </c>
      <c r="AG93" s="22">
        <v>0</v>
      </c>
      <c r="AH93" s="22">
        <v>5</v>
      </c>
      <c r="AI93" s="22" t="s">
        <v>766</v>
      </c>
      <c r="AJ93" s="22" t="s">
        <v>794</v>
      </c>
      <c r="AK93" s="22" t="s">
        <v>1062</v>
      </c>
      <c r="AL93" s="22" t="s">
        <v>795</v>
      </c>
      <c r="AM93" s="22" t="s">
        <v>853</v>
      </c>
      <c r="AN93" s="22" t="s">
        <v>854</v>
      </c>
      <c r="AO93" s="22" t="s">
        <v>756</v>
      </c>
      <c r="AP93" s="22">
        <v>0</v>
      </c>
      <c r="AQ93" s="22">
        <v>0</v>
      </c>
      <c r="AR93" s="22">
        <v>2052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 t="s">
        <v>588</v>
      </c>
      <c r="BQ93" s="22">
        <v>900</v>
      </c>
      <c r="BR93" s="22">
        <v>0</v>
      </c>
      <c r="BS93" s="22" t="s">
        <v>588</v>
      </c>
      <c r="BT93" s="22" t="s">
        <v>784</v>
      </c>
      <c r="BU93" s="22">
        <v>2979.25</v>
      </c>
      <c r="BV93" s="22">
        <v>181.8</v>
      </c>
      <c r="BW93" s="22">
        <v>3161.05</v>
      </c>
      <c r="BX93" s="22" t="b">
        <v>1</v>
      </c>
      <c r="BY93" s="22" t="s">
        <v>590</v>
      </c>
      <c r="BZ93" s="22"/>
      <c r="CA93" s="22"/>
      <c r="CB93" s="23">
        <v>43808.84138888889</v>
      </c>
      <c r="CC93" s="23">
        <v>43803.824907407405</v>
      </c>
      <c r="CD93" s="22">
        <v>140</v>
      </c>
      <c r="CE93" s="22" t="b">
        <v>0</v>
      </c>
      <c r="CF93" s="22" t="s">
        <v>1092</v>
      </c>
      <c r="CG93" s="22" t="s">
        <v>709</v>
      </c>
      <c r="CH93" s="22">
        <v>92</v>
      </c>
    </row>
    <row r="94" spans="1:86" ht="32" x14ac:dyDescent="0.2">
      <c r="A94" s="22" t="s">
        <v>1093</v>
      </c>
      <c r="B94" s="22" t="s">
        <v>620</v>
      </c>
      <c r="C94" s="22" t="s">
        <v>621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2</v>
      </c>
      <c r="R94" s="22">
        <v>800</v>
      </c>
      <c r="S94" s="22">
        <v>3</v>
      </c>
      <c r="T94" s="22">
        <v>0</v>
      </c>
      <c r="U94" s="22">
        <v>5</v>
      </c>
      <c r="V94" s="22">
        <v>400</v>
      </c>
      <c r="W94" s="22">
        <v>1000</v>
      </c>
      <c r="X94" s="22">
        <v>0</v>
      </c>
      <c r="Y94" s="22">
        <v>0</v>
      </c>
      <c r="Z94" s="22">
        <v>450</v>
      </c>
      <c r="AA94" s="22">
        <v>0</v>
      </c>
      <c r="AB94" s="22">
        <v>50</v>
      </c>
      <c r="AC94" s="22">
        <v>10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 t="s">
        <v>916</v>
      </c>
      <c r="AJ94" s="22" t="s">
        <v>860</v>
      </c>
      <c r="AK94" s="22" t="s">
        <v>737</v>
      </c>
      <c r="AL94" s="22" t="s">
        <v>738</v>
      </c>
      <c r="AM94" s="22" t="s">
        <v>625</v>
      </c>
      <c r="AN94" s="22" t="s">
        <v>782</v>
      </c>
      <c r="AO94" s="22" t="s">
        <v>917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270.68</v>
      </c>
      <c r="BD94" s="22">
        <v>712</v>
      </c>
      <c r="BE94" s="22">
        <v>37.5</v>
      </c>
      <c r="BF94" s="22">
        <v>0</v>
      </c>
      <c r="BG94" s="22">
        <v>14.5</v>
      </c>
      <c r="BH94" s="22">
        <v>3960</v>
      </c>
      <c r="BI94" s="22">
        <v>1490</v>
      </c>
      <c r="BJ94" s="22">
        <v>0</v>
      </c>
      <c r="BK94" s="22">
        <v>0</v>
      </c>
      <c r="BL94" s="22">
        <v>3217.5</v>
      </c>
      <c r="BM94" s="22">
        <v>0</v>
      </c>
      <c r="BN94" s="22">
        <v>12</v>
      </c>
      <c r="BO94" s="22">
        <v>0</v>
      </c>
      <c r="BP94" s="22" t="s">
        <v>1094</v>
      </c>
      <c r="BQ94" s="22">
        <v>0</v>
      </c>
      <c r="BR94" s="22">
        <v>0</v>
      </c>
      <c r="BS94" s="22" t="s">
        <v>588</v>
      </c>
      <c r="BT94" s="22" t="s">
        <v>588</v>
      </c>
      <c r="BU94" s="22">
        <v>9736.68</v>
      </c>
      <c r="BV94" s="22">
        <v>285.02</v>
      </c>
      <c r="BW94" s="22">
        <v>10021.700000000001</v>
      </c>
      <c r="BX94" s="22" t="b">
        <v>1</v>
      </c>
      <c r="BY94" s="22" t="s">
        <v>590</v>
      </c>
      <c r="BZ94" s="22"/>
      <c r="CA94" s="22"/>
      <c r="CB94" s="23">
        <v>43816.561608796299</v>
      </c>
      <c r="CC94" s="23">
        <v>43805.607002314813</v>
      </c>
      <c r="CD94" s="22">
        <v>141</v>
      </c>
      <c r="CE94" s="22" t="b">
        <v>0</v>
      </c>
      <c r="CF94" s="22" t="s">
        <v>1095</v>
      </c>
      <c r="CG94" s="22" t="s">
        <v>625</v>
      </c>
      <c r="CH94" s="22">
        <v>93</v>
      </c>
    </row>
    <row r="95" spans="1:86" ht="16" x14ac:dyDescent="0.2">
      <c r="A95" s="22" t="s">
        <v>1096</v>
      </c>
      <c r="B95" s="22" t="s">
        <v>638</v>
      </c>
      <c r="C95" s="22" t="s">
        <v>745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600</v>
      </c>
      <c r="W95" s="22">
        <v>0</v>
      </c>
      <c r="X95" s="22">
        <v>0</v>
      </c>
      <c r="Y95" s="22">
        <v>0</v>
      </c>
      <c r="Z95" s="22">
        <v>600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5</v>
      </c>
      <c r="AI95" s="22" t="s">
        <v>766</v>
      </c>
      <c r="AJ95" s="22" t="s">
        <v>794</v>
      </c>
      <c r="AK95" s="22" t="s">
        <v>1062</v>
      </c>
      <c r="AL95" s="22" t="s">
        <v>795</v>
      </c>
      <c r="AM95" s="22" t="s">
        <v>853</v>
      </c>
      <c r="AN95" s="22" t="s">
        <v>854</v>
      </c>
      <c r="AO95" s="22" t="s">
        <v>756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5940</v>
      </c>
      <c r="BI95" s="22">
        <v>0</v>
      </c>
      <c r="BJ95" s="22">
        <v>0</v>
      </c>
      <c r="BK95" s="22">
        <v>0</v>
      </c>
      <c r="BL95" s="22">
        <v>4290</v>
      </c>
      <c r="BM95" s="22">
        <v>0</v>
      </c>
      <c r="BN95" s="22">
        <v>0</v>
      </c>
      <c r="BO95" s="22">
        <v>0</v>
      </c>
      <c r="BP95" s="22" t="s">
        <v>588</v>
      </c>
      <c r="BQ95" s="22">
        <v>0</v>
      </c>
      <c r="BR95" s="22">
        <v>0</v>
      </c>
      <c r="BS95" s="22" t="s">
        <v>588</v>
      </c>
      <c r="BT95" s="22" t="s">
        <v>784</v>
      </c>
      <c r="BU95" s="22">
        <v>10257.25</v>
      </c>
      <c r="BV95" s="22">
        <v>195.61</v>
      </c>
      <c r="BW95" s="22">
        <v>10452.86</v>
      </c>
      <c r="BX95" s="22" t="b">
        <v>1</v>
      </c>
      <c r="BY95" s="22" t="s">
        <v>590</v>
      </c>
      <c r="BZ95" s="22"/>
      <c r="CA95" s="22"/>
      <c r="CB95" s="23">
        <v>43816.562048611115</v>
      </c>
      <c r="CC95" s="23">
        <v>43808.875613425924</v>
      </c>
      <c r="CD95" s="22">
        <v>142</v>
      </c>
      <c r="CE95" s="22" t="b">
        <v>0</v>
      </c>
      <c r="CF95" s="22" t="s">
        <v>1097</v>
      </c>
      <c r="CG95" s="22" t="s">
        <v>853</v>
      </c>
      <c r="CH95" s="22">
        <v>94</v>
      </c>
    </row>
    <row r="96" spans="1:86" ht="16" x14ac:dyDescent="0.2">
      <c r="A96" s="22" t="s">
        <v>1098</v>
      </c>
      <c r="B96" s="22" t="s">
        <v>1051</v>
      </c>
      <c r="C96" s="22" t="s">
        <v>621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40</v>
      </c>
      <c r="Q96" s="22">
        <v>0</v>
      </c>
      <c r="R96" s="22">
        <v>1200</v>
      </c>
      <c r="S96" s="22">
        <v>0</v>
      </c>
      <c r="T96" s="22">
        <v>0</v>
      </c>
      <c r="U96" s="22">
        <v>0</v>
      </c>
      <c r="V96" s="22">
        <v>400</v>
      </c>
      <c r="W96" s="22">
        <v>0</v>
      </c>
      <c r="X96" s="22">
        <v>0</v>
      </c>
      <c r="Y96" s="22">
        <v>0</v>
      </c>
      <c r="Z96" s="22">
        <v>450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 t="s">
        <v>1099</v>
      </c>
      <c r="AJ96" s="22" t="s">
        <v>10</v>
      </c>
      <c r="AK96" s="22" t="s">
        <v>1100</v>
      </c>
      <c r="AL96" s="22" t="s">
        <v>870</v>
      </c>
      <c r="AM96" s="22" t="s">
        <v>625</v>
      </c>
      <c r="AN96" s="22" t="s">
        <v>1101</v>
      </c>
      <c r="AO96" s="22" t="s">
        <v>1102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7776</v>
      </c>
      <c r="BC96" s="22">
        <v>0</v>
      </c>
      <c r="BD96" s="22">
        <v>1068</v>
      </c>
      <c r="BE96" s="22">
        <v>0</v>
      </c>
      <c r="BF96" s="22">
        <v>0</v>
      </c>
      <c r="BG96" s="22">
        <v>0</v>
      </c>
      <c r="BH96" s="22">
        <v>3960</v>
      </c>
      <c r="BI96" s="22">
        <v>0</v>
      </c>
      <c r="BJ96" s="22">
        <v>0</v>
      </c>
      <c r="BK96" s="22">
        <v>0</v>
      </c>
      <c r="BL96" s="22">
        <v>3217.5</v>
      </c>
      <c r="BM96" s="22">
        <v>0</v>
      </c>
      <c r="BN96" s="22">
        <v>0</v>
      </c>
      <c r="BO96" s="22">
        <v>0</v>
      </c>
      <c r="BP96" s="22" t="s">
        <v>588</v>
      </c>
      <c r="BQ96" s="22">
        <v>0</v>
      </c>
      <c r="BR96" s="22">
        <v>0</v>
      </c>
      <c r="BS96" s="22" t="s">
        <v>588</v>
      </c>
      <c r="BT96" s="22" t="s">
        <v>588</v>
      </c>
      <c r="BU96" s="22">
        <v>16021.5</v>
      </c>
      <c r="BV96" s="22">
        <v>216.74</v>
      </c>
      <c r="BW96" s="22">
        <v>16238.24</v>
      </c>
      <c r="BX96" s="22" t="b">
        <v>1</v>
      </c>
      <c r="BY96" s="22" t="s">
        <v>590</v>
      </c>
      <c r="BZ96" s="22"/>
      <c r="CA96" s="22"/>
      <c r="CB96" s="23">
        <v>43816.564363425925</v>
      </c>
      <c r="CC96" s="23">
        <v>43811.851388888892</v>
      </c>
      <c r="CD96" s="22">
        <v>143</v>
      </c>
      <c r="CE96" s="22" t="b">
        <v>0</v>
      </c>
      <c r="CF96" s="22" t="s">
        <v>1103</v>
      </c>
      <c r="CG96" s="22" t="s">
        <v>625</v>
      </c>
      <c r="CH96" s="22">
        <v>95</v>
      </c>
    </row>
    <row r="97" spans="1:86" ht="16" x14ac:dyDescent="0.2">
      <c r="A97" s="22" t="s">
        <v>1104</v>
      </c>
      <c r="B97" s="22" t="s">
        <v>601</v>
      </c>
      <c r="C97" s="22" t="s">
        <v>602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50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300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 t="s">
        <v>1105</v>
      </c>
      <c r="AJ97" s="22" t="s">
        <v>1106</v>
      </c>
      <c r="AK97" s="22" t="s">
        <v>678</v>
      </c>
      <c r="AL97" s="22" t="s">
        <v>751</v>
      </c>
      <c r="AM97" s="22" t="s">
        <v>606</v>
      </c>
      <c r="AN97" s="22" t="s">
        <v>1107</v>
      </c>
      <c r="AO97" s="22" t="s">
        <v>1108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9720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447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 t="s">
        <v>588</v>
      </c>
      <c r="BQ97" s="22">
        <v>0</v>
      </c>
      <c r="BR97" s="22">
        <v>0</v>
      </c>
      <c r="BS97" s="22" t="s">
        <v>588</v>
      </c>
      <c r="BT97" s="22" t="s">
        <v>588</v>
      </c>
      <c r="BU97" s="22">
        <v>10167</v>
      </c>
      <c r="BV97" s="22">
        <v>341.47</v>
      </c>
      <c r="BW97" s="22">
        <v>10508.47</v>
      </c>
      <c r="BX97" s="22" t="b">
        <v>1</v>
      </c>
      <c r="BY97" s="22" t="s">
        <v>590</v>
      </c>
      <c r="BZ97" s="22"/>
      <c r="CA97" s="22"/>
      <c r="CB97" s="23">
        <v>43816.564791666664</v>
      </c>
      <c r="CC97" s="23">
        <v>43811.85664351852</v>
      </c>
      <c r="CD97" s="22">
        <v>144</v>
      </c>
      <c r="CE97" s="22" t="b">
        <v>0</v>
      </c>
      <c r="CF97" s="22" t="s">
        <v>1109</v>
      </c>
      <c r="CG97" s="22" t="s">
        <v>606</v>
      </c>
      <c r="CH97" s="22">
        <v>96</v>
      </c>
    </row>
    <row r="98" spans="1:86" ht="16" x14ac:dyDescent="0.2">
      <c r="A98" s="22" t="s">
        <v>1110</v>
      </c>
      <c r="B98" s="22" t="s">
        <v>638</v>
      </c>
      <c r="C98" s="22" t="s">
        <v>745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54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 t="s">
        <v>766</v>
      </c>
      <c r="AJ98" s="22" t="s">
        <v>794</v>
      </c>
      <c r="AK98" s="22" t="s">
        <v>1062</v>
      </c>
      <c r="AL98" s="22" t="s">
        <v>795</v>
      </c>
      <c r="AM98" s="22" t="s">
        <v>853</v>
      </c>
      <c r="AN98" s="22" t="s">
        <v>854</v>
      </c>
      <c r="AO98" s="22" t="s">
        <v>756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10497.6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 t="s">
        <v>588</v>
      </c>
      <c r="BQ98" s="22">
        <v>0</v>
      </c>
      <c r="BR98" s="22">
        <v>0</v>
      </c>
      <c r="BS98" s="22" t="s">
        <v>588</v>
      </c>
      <c r="BT98" s="22" t="s">
        <v>588</v>
      </c>
      <c r="BU98" s="22">
        <v>10497.6</v>
      </c>
      <c r="BV98" s="22">
        <v>332.95</v>
      </c>
      <c r="BW98" s="22">
        <v>10830.55</v>
      </c>
      <c r="BX98" s="22" t="b">
        <v>1</v>
      </c>
      <c r="BY98" s="22" t="s">
        <v>590</v>
      </c>
      <c r="BZ98" s="22"/>
      <c r="CA98" s="22"/>
      <c r="CB98" s="23">
        <v>43816.563472222224</v>
      </c>
      <c r="CC98" s="23">
        <v>43812.575428240743</v>
      </c>
      <c r="CD98" s="22">
        <v>145</v>
      </c>
      <c r="CE98" s="22" t="b">
        <v>0</v>
      </c>
      <c r="CF98" s="22" t="s">
        <v>1111</v>
      </c>
      <c r="CG98" s="22" t="s">
        <v>853</v>
      </c>
      <c r="CH98" s="22">
        <v>97</v>
      </c>
    </row>
    <row r="99" spans="1:86" ht="16" x14ac:dyDescent="0.2">
      <c r="A99" s="22" t="s">
        <v>1112</v>
      </c>
      <c r="B99" s="22" t="s">
        <v>638</v>
      </c>
      <c r="C99" s="22" t="s">
        <v>745</v>
      </c>
      <c r="D99" s="22">
        <v>40</v>
      </c>
      <c r="E99" s="22">
        <v>40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8</v>
      </c>
      <c r="R99" s="22">
        <v>0</v>
      </c>
      <c r="S99" s="22">
        <v>6</v>
      </c>
      <c r="T99" s="22">
        <v>0</v>
      </c>
      <c r="U99" s="22">
        <v>0</v>
      </c>
      <c r="V99" s="22">
        <v>0</v>
      </c>
      <c r="W99" s="22">
        <v>800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120</v>
      </c>
      <c r="AF99" s="22">
        <v>0</v>
      </c>
      <c r="AG99" s="22">
        <v>0</v>
      </c>
      <c r="AH99" s="22">
        <v>0</v>
      </c>
      <c r="AI99" s="22" t="s">
        <v>766</v>
      </c>
      <c r="AJ99" s="22" t="s">
        <v>794</v>
      </c>
      <c r="AK99" s="22" t="s">
        <v>1062</v>
      </c>
      <c r="AL99" s="22" t="s">
        <v>795</v>
      </c>
      <c r="AM99" s="22" t="s">
        <v>853</v>
      </c>
      <c r="AN99" s="22" t="s">
        <v>854</v>
      </c>
      <c r="AO99" s="22" t="s">
        <v>1113</v>
      </c>
      <c r="AP99" s="22">
        <v>1598.4</v>
      </c>
      <c r="AQ99" s="22">
        <v>2095.1999999999998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1082.72</v>
      </c>
      <c r="BD99" s="22">
        <v>0</v>
      </c>
      <c r="BE99" s="22">
        <v>75</v>
      </c>
      <c r="BF99" s="22">
        <v>0</v>
      </c>
      <c r="BG99" s="22">
        <v>0</v>
      </c>
      <c r="BH99" s="22">
        <v>0</v>
      </c>
      <c r="BI99" s="22">
        <v>1192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 t="s">
        <v>588</v>
      </c>
      <c r="BQ99" s="22">
        <v>450</v>
      </c>
      <c r="BR99" s="22">
        <v>0</v>
      </c>
      <c r="BS99" s="22" t="s">
        <v>588</v>
      </c>
      <c r="BT99" s="22" t="s">
        <v>588</v>
      </c>
      <c r="BU99" s="22">
        <v>6493.32</v>
      </c>
      <c r="BV99" s="22">
        <v>0</v>
      </c>
      <c r="BW99" s="22">
        <v>6493.32</v>
      </c>
      <c r="BX99" s="22" t="b">
        <v>1</v>
      </c>
      <c r="BY99" s="22" t="s">
        <v>590</v>
      </c>
      <c r="BZ99" s="22"/>
      <c r="CA99" s="22"/>
      <c r="CB99" s="23">
        <v>43816.563784722224</v>
      </c>
      <c r="CC99" s="23">
        <v>43812.579328703701</v>
      </c>
      <c r="CD99" s="22">
        <v>146</v>
      </c>
      <c r="CE99" s="22" t="b">
        <v>0</v>
      </c>
      <c r="CF99" s="22" t="s">
        <v>1114</v>
      </c>
      <c r="CG99" s="22" t="s">
        <v>853</v>
      </c>
      <c r="CH99" s="22">
        <v>98</v>
      </c>
    </row>
    <row r="100" spans="1:86" ht="16" x14ac:dyDescent="0.2">
      <c r="A100" s="22" t="s">
        <v>1115</v>
      </c>
      <c r="B100" s="22" t="s">
        <v>638</v>
      </c>
      <c r="C100" s="22" t="s">
        <v>745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320</v>
      </c>
      <c r="W100" s="22">
        <v>0</v>
      </c>
      <c r="X100" s="22">
        <v>0</v>
      </c>
      <c r="Y100" s="22">
        <v>0</v>
      </c>
      <c r="Z100" s="22">
        <v>300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 t="s">
        <v>766</v>
      </c>
      <c r="AJ100" s="22" t="s">
        <v>794</v>
      </c>
      <c r="AK100" s="22" t="s">
        <v>1062</v>
      </c>
      <c r="AL100" s="22" t="s">
        <v>795</v>
      </c>
      <c r="AM100" s="22" t="s">
        <v>853</v>
      </c>
      <c r="AN100" s="22" t="s">
        <v>854</v>
      </c>
      <c r="AO100" s="22" t="s">
        <v>1113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3168</v>
      </c>
      <c r="BI100" s="22">
        <v>0</v>
      </c>
      <c r="BJ100" s="22">
        <v>0</v>
      </c>
      <c r="BK100" s="22">
        <v>0</v>
      </c>
      <c r="BL100" s="22">
        <v>2145</v>
      </c>
      <c r="BM100" s="22">
        <v>0</v>
      </c>
      <c r="BN100" s="22">
        <v>0</v>
      </c>
      <c r="BO100" s="22">
        <v>0</v>
      </c>
      <c r="BP100" s="22" t="s">
        <v>588</v>
      </c>
      <c r="BQ100" s="22">
        <v>0</v>
      </c>
      <c r="BR100" s="22">
        <v>0</v>
      </c>
      <c r="BS100" s="22" t="s">
        <v>588</v>
      </c>
      <c r="BT100" s="22" t="s">
        <v>588</v>
      </c>
      <c r="BU100" s="22">
        <v>5313</v>
      </c>
      <c r="BV100" s="22">
        <v>0</v>
      </c>
      <c r="BW100" s="22">
        <v>5313</v>
      </c>
      <c r="BX100" s="22" t="b">
        <v>1</v>
      </c>
      <c r="BY100" s="22" t="s">
        <v>590</v>
      </c>
      <c r="BZ100" s="22"/>
      <c r="CA100" s="22"/>
      <c r="CB100" s="23">
        <v>43816.563032407408</v>
      </c>
      <c r="CC100" s="23">
        <v>43812.58185185185</v>
      </c>
      <c r="CD100" s="22">
        <v>147</v>
      </c>
      <c r="CE100" s="22" t="b">
        <v>0</v>
      </c>
      <c r="CF100" s="22" t="s">
        <v>1116</v>
      </c>
      <c r="CG100" s="22" t="s">
        <v>853</v>
      </c>
      <c r="CH100" s="22">
        <v>99</v>
      </c>
    </row>
    <row r="101" spans="1:86" ht="16" x14ac:dyDescent="0.2">
      <c r="A101" s="22" t="s">
        <v>1117</v>
      </c>
      <c r="B101" s="22" t="s">
        <v>627</v>
      </c>
      <c r="C101" s="22" t="s">
        <v>628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6</v>
      </c>
      <c r="Q101" s="22">
        <v>0</v>
      </c>
      <c r="R101" s="22">
        <v>0</v>
      </c>
      <c r="S101" s="22">
        <v>0</v>
      </c>
      <c r="T101" s="22">
        <v>0</v>
      </c>
      <c r="U101" s="22">
        <v>5</v>
      </c>
      <c r="V101" s="22">
        <v>40</v>
      </c>
      <c r="W101" s="22">
        <v>200</v>
      </c>
      <c r="X101" s="22">
        <v>0</v>
      </c>
      <c r="Y101" s="22">
        <v>0</v>
      </c>
      <c r="Z101" s="22">
        <v>0</v>
      </c>
      <c r="AA101" s="22">
        <v>0</v>
      </c>
      <c r="AB101" s="22">
        <v>10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 t="s">
        <v>1118</v>
      </c>
      <c r="AJ101" s="22" t="s">
        <v>10</v>
      </c>
      <c r="AK101" s="22" t="s">
        <v>737</v>
      </c>
      <c r="AL101" s="22" t="s">
        <v>870</v>
      </c>
      <c r="AM101" s="22" t="s">
        <v>632</v>
      </c>
      <c r="AN101" s="22" t="s">
        <v>789</v>
      </c>
      <c r="AO101" s="22" t="s">
        <v>833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1166.4000000000001</v>
      </c>
      <c r="BC101" s="22">
        <v>0</v>
      </c>
      <c r="BD101" s="22">
        <v>0</v>
      </c>
      <c r="BE101" s="22">
        <v>0</v>
      </c>
      <c r="BF101" s="22">
        <v>0</v>
      </c>
      <c r="BG101" s="22">
        <v>14.5</v>
      </c>
      <c r="BH101" s="22">
        <v>396</v>
      </c>
      <c r="BI101" s="22">
        <v>298</v>
      </c>
      <c r="BJ101" s="22">
        <v>0</v>
      </c>
      <c r="BK101" s="22">
        <v>0</v>
      </c>
      <c r="BL101" s="22">
        <v>0</v>
      </c>
      <c r="BM101" s="22">
        <v>0</v>
      </c>
      <c r="BN101" s="22">
        <v>2.4</v>
      </c>
      <c r="BO101" s="22">
        <v>0</v>
      </c>
      <c r="BP101" s="22" t="s">
        <v>588</v>
      </c>
      <c r="BQ101" s="22">
        <v>0</v>
      </c>
      <c r="BR101" s="22">
        <v>0</v>
      </c>
      <c r="BS101" s="22" t="s">
        <v>588</v>
      </c>
      <c r="BT101" s="22" t="s">
        <v>588</v>
      </c>
      <c r="BU101" s="22">
        <v>1877.3</v>
      </c>
      <c r="BV101" s="22">
        <v>69.739999999999995</v>
      </c>
      <c r="BW101" s="22">
        <v>1947.04</v>
      </c>
      <c r="BX101" s="22" t="b">
        <v>1</v>
      </c>
      <c r="BY101" s="22" t="s">
        <v>590</v>
      </c>
      <c r="BZ101" s="22"/>
      <c r="CA101" s="22"/>
      <c r="CB101" s="23">
        <v>43816.565115740741</v>
      </c>
      <c r="CC101" s="23">
        <v>43812.59480324074</v>
      </c>
      <c r="CD101" s="22">
        <v>148</v>
      </c>
      <c r="CE101" s="22" t="b">
        <v>0</v>
      </c>
      <c r="CF101" s="22" t="s">
        <v>1119</v>
      </c>
      <c r="CG101" s="22" t="s">
        <v>632</v>
      </c>
      <c r="CH101" s="22">
        <v>100</v>
      </c>
    </row>
    <row r="102" spans="1:86" ht="32" x14ac:dyDescent="0.2">
      <c r="A102" s="22" t="s">
        <v>1120</v>
      </c>
      <c r="B102" s="22" t="s">
        <v>601</v>
      </c>
      <c r="C102" s="22" t="s">
        <v>602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20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 t="s">
        <v>1121</v>
      </c>
      <c r="AJ102" s="22" t="s">
        <v>1122</v>
      </c>
      <c r="AK102" s="22" t="s">
        <v>801</v>
      </c>
      <c r="AL102" s="22" t="s">
        <v>802</v>
      </c>
      <c r="AM102" s="22" t="s">
        <v>912</v>
      </c>
      <c r="AN102" s="22" t="s">
        <v>827</v>
      </c>
      <c r="AO102" s="22" t="s">
        <v>1123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2706.8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 t="s">
        <v>588</v>
      </c>
      <c r="BQ102" s="22">
        <v>0</v>
      </c>
      <c r="BR102" s="22">
        <v>0</v>
      </c>
      <c r="BS102" s="22" t="s">
        <v>588</v>
      </c>
      <c r="BT102" s="22" t="s">
        <v>588</v>
      </c>
      <c r="BU102" s="22">
        <v>2706.8</v>
      </c>
      <c r="BV102" s="22">
        <v>121.98</v>
      </c>
      <c r="BW102" s="22">
        <v>2828.78</v>
      </c>
      <c r="BX102" s="22" t="b">
        <v>1</v>
      </c>
      <c r="BY102" s="22" t="s">
        <v>590</v>
      </c>
      <c r="BZ102" s="22"/>
      <c r="CA102" s="22">
        <v>5</v>
      </c>
      <c r="CB102" s="23">
        <v>43819.656666666669</v>
      </c>
      <c r="CC102" s="23">
        <v>43815.682187500002</v>
      </c>
      <c r="CD102" s="22">
        <v>149</v>
      </c>
      <c r="CE102" s="22" t="b">
        <v>0</v>
      </c>
      <c r="CF102" s="22" t="s">
        <v>1124</v>
      </c>
      <c r="CG102" s="22" t="s">
        <v>606</v>
      </c>
      <c r="CH102" s="22">
        <v>101</v>
      </c>
    </row>
    <row r="103" spans="1:86" ht="32" x14ac:dyDescent="0.2">
      <c r="A103" s="22" t="s">
        <v>1125</v>
      </c>
      <c r="B103" s="22" t="s">
        <v>608</v>
      </c>
      <c r="C103" s="22" t="s">
        <v>609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1</v>
      </c>
      <c r="P103" s="22">
        <v>4</v>
      </c>
      <c r="Q103" s="22">
        <v>0</v>
      </c>
      <c r="R103" s="22">
        <v>120</v>
      </c>
      <c r="S103" s="22">
        <v>0</v>
      </c>
      <c r="T103" s="22">
        <v>0</v>
      </c>
      <c r="U103" s="22">
        <v>2</v>
      </c>
      <c r="V103" s="22">
        <v>40</v>
      </c>
      <c r="W103" s="22">
        <v>100</v>
      </c>
      <c r="X103" s="22">
        <v>25</v>
      </c>
      <c r="Y103" s="22">
        <v>25</v>
      </c>
      <c r="Z103" s="22">
        <v>150</v>
      </c>
      <c r="AA103" s="22">
        <v>0</v>
      </c>
      <c r="AB103" s="22">
        <v>20</v>
      </c>
      <c r="AC103" s="22">
        <v>0</v>
      </c>
      <c r="AD103" s="22">
        <v>5</v>
      </c>
      <c r="AE103" s="22">
        <v>60</v>
      </c>
      <c r="AF103" s="22">
        <v>0</v>
      </c>
      <c r="AG103" s="22">
        <v>0</v>
      </c>
      <c r="AH103" s="22">
        <v>0</v>
      </c>
      <c r="AI103" s="22" t="s">
        <v>1126</v>
      </c>
      <c r="AJ103" s="22" t="s">
        <v>943</v>
      </c>
      <c r="AK103" s="22" t="s">
        <v>678</v>
      </c>
      <c r="AL103" s="22" t="s">
        <v>839</v>
      </c>
      <c r="AM103" s="22" t="s">
        <v>613</v>
      </c>
      <c r="AN103" s="22" t="s">
        <v>894</v>
      </c>
      <c r="AO103" s="22" t="s">
        <v>1127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93.6</v>
      </c>
      <c r="BB103" s="22">
        <v>777.6</v>
      </c>
      <c r="BC103" s="22">
        <v>0</v>
      </c>
      <c r="BD103" s="22">
        <v>106.8</v>
      </c>
      <c r="BE103" s="22">
        <v>0</v>
      </c>
      <c r="BF103" s="22">
        <v>0</v>
      </c>
      <c r="BG103" s="22">
        <v>5.8</v>
      </c>
      <c r="BH103" s="22">
        <v>396</v>
      </c>
      <c r="BI103" s="22">
        <v>149</v>
      </c>
      <c r="BJ103" s="22">
        <v>23</v>
      </c>
      <c r="BK103" s="22">
        <v>36.5</v>
      </c>
      <c r="BL103" s="22">
        <v>1072.5</v>
      </c>
      <c r="BM103" s="22">
        <v>0</v>
      </c>
      <c r="BN103" s="22">
        <v>4.8</v>
      </c>
      <c r="BO103" s="22">
        <v>7.35</v>
      </c>
      <c r="BP103" s="22" t="s">
        <v>588</v>
      </c>
      <c r="BQ103" s="22">
        <v>225</v>
      </c>
      <c r="BR103" s="22">
        <v>0</v>
      </c>
      <c r="BS103" s="22" t="s">
        <v>588</v>
      </c>
      <c r="BT103" s="22" t="s">
        <v>588</v>
      </c>
      <c r="BU103" s="22">
        <v>2897.95</v>
      </c>
      <c r="BV103" s="22">
        <v>124.39</v>
      </c>
      <c r="BW103" s="22">
        <v>3022.34</v>
      </c>
      <c r="BX103" s="22" t="b">
        <v>1</v>
      </c>
      <c r="BY103" s="22" t="s">
        <v>590</v>
      </c>
      <c r="BZ103" s="22"/>
      <c r="CA103" s="22">
        <v>5</v>
      </c>
      <c r="CB103" s="23">
        <v>43819.657812500001</v>
      </c>
      <c r="CC103" s="23">
        <v>43815.839745370373</v>
      </c>
      <c r="CD103" s="22">
        <v>150</v>
      </c>
      <c r="CE103" s="22" t="b">
        <v>0</v>
      </c>
      <c r="CF103" s="22" t="s">
        <v>1128</v>
      </c>
      <c r="CG103" s="22" t="s">
        <v>613</v>
      </c>
      <c r="CH103" s="22">
        <v>102</v>
      </c>
    </row>
    <row r="104" spans="1:86" ht="16" x14ac:dyDescent="0.2">
      <c r="A104" s="22" t="s">
        <v>1129</v>
      </c>
      <c r="B104" s="22" t="s">
        <v>608</v>
      </c>
      <c r="C104" s="22" t="s">
        <v>609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16</v>
      </c>
      <c r="P104" s="22">
        <v>35</v>
      </c>
      <c r="Q104" s="22">
        <v>25</v>
      </c>
      <c r="R104" s="22">
        <v>0</v>
      </c>
      <c r="S104" s="22">
        <v>0</v>
      </c>
      <c r="T104" s="22">
        <v>20</v>
      </c>
      <c r="U104" s="22">
        <v>0</v>
      </c>
      <c r="V104" s="22">
        <v>200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200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 t="s">
        <v>1130</v>
      </c>
      <c r="AJ104" s="22" t="s">
        <v>892</v>
      </c>
      <c r="AK104" s="22" t="s">
        <v>737</v>
      </c>
      <c r="AL104" s="22" t="s">
        <v>893</v>
      </c>
      <c r="AM104" s="22" t="s">
        <v>613</v>
      </c>
      <c r="AN104" s="22" t="s">
        <v>894</v>
      </c>
      <c r="AO104" s="22" t="s">
        <v>1131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1497.6</v>
      </c>
      <c r="BB104" s="22">
        <v>6804</v>
      </c>
      <c r="BC104" s="22">
        <v>3383.5</v>
      </c>
      <c r="BD104" s="22">
        <v>0</v>
      </c>
      <c r="BE104" s="22">
        <v>0</v>
      </c>
      <c r="BF104" s="22">
        <v>79.2</v>
      </c>
      <c r="BG104" s="22">
        <v>0</v>
      </c>
      <c r="BH104" s="22">
        <v>1980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48</v>
      </c>
      <c r="BO104" s="22">
        <v>0</v>
      </c>
      <c r="BP104" s="22" t="s">
        <v>588</v>
      </c>
      <c r="BQ104" s="22">
        <v>0</v>
      </c>
      <c r="BR104" s="22">
        <v>0</v>
      </c>
      <c r="BS104" s="22" t="s">
        <v>588</v>
      </c>
      <c r="BT104" s="22" t="s">
        <v>588</v>
      </c>
      <c r="BU104" s="22">
        <v>13792.3</v>
      </c>
      <c r="BV104" s="22">
        <v>307.43</v>
      </c>
      <c r="BW104" s="22">
        <v>14099.73</v>
      </c>
      <c r="BX104" s="22" t="b">
        <v>1</v>
      </c>
      <c r="BY104" s="22" t="s">
        <v>590</v>
      </c>
      <c r="BZ104" s="22"/>
      <c r="CA104" s="22">
        <v>5</v>
      </c>
      <c r="CB104" s="23">
        <v>43819.661458333336</v>
      </c>
      <c r="CC104" s="23">
        <v>43815.844039351854</v>
      </c>
      <c r="CD104" s="22">
        <v>151</v>
      </c>
      <c r="CE104" s="22" t="b">
        <v>0</v>
      </c>
      <c r="CF104" s="22" t="s">
        <v>1132</v>
      </c>
      <c r="CG104" s="22" t="s">
        <v>613</v>
      </c>
      <c r="CH104" s="22">
        <v>103</v>
      </c>
    </row>
    <row r="105" spans="1:86" ht="16" x14ac:dyDescent="0.2">
      <c r="A105" s="22" t="s">
        <v>1133</v>
      </c>
      <c r="B105" s="22" t="s">
        <v>601</v>
      </c>
      <c r="C105" s="22" t="s">
        <v>1134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54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 t="s">
        <v>1135</v>
      </c>
      <c r="AJ105" s="22" t="s">
        <v>10</v>
      </c>
      <c r="AK105" s="22" t="s">
        <v>737</v>
      </c>
      <c r="AL105" s="22" t="s">
        <v>738</v>
      </c>
      <c r="AM105" s="22" t="s">
        <v>1136</v>
      </c>
      <c r="AN105" s="22" t="s">
        <v>812</v>
      </c>
      <c r="AO105" s="22" t="s">
        <v>1137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7308.36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 t="s">
        <v>588</v>
      </c>
      <c r="BQ105" s="22">
        <v>0</v>
      </c>
      <c r="BR105" s="22">
        <v>0</v>
      </c>
      <c r="BS105" s="22" t="s">
        <v>588</v>
      </c>
      <c r="BT105" s="22" t="s">
        <v>588</v>
      </c>
      <c r="BU105" s="22">
        <v>7308.36</v>
      </c>
      <c r="BV105" s="22">
        <v>168.63</v>
      </c>
      <c r="BW105" s="22">
        <v>7476.99</v>
      </c>
      <c r="BX105" s="22" t="b">
        <v>1</v>
      </c>
      <c r="BY105" s="22" t="s">
        <v>590</v>
      </c>
      <c r="BZ105" s="22"/>
      <c r="CA105" s="22">
        <v>5</v>
      </c>
      <c r="CB105" s="23">
        <v>43819.660115740742</v>
      </c>
      <c r="CC105" s="23">
        <v>43816.029016203705</v>
      </c>
      <c r="CD105" s="22">
        <v>152</v>
      </c>
      <c r="CE105" s="22" t="b">
        <v>0</v>
      </c>
      <c r="CF105" s="22" t="s">
        <v>1138</v>
      </c>
      <c r="CG105" s="22" t="s">
        <v>606</v>
      </c>
      <c r="CH105" s="22">
        <v>104</v>
      </c>
    </row>
    <row r="106" spans="1:86" ht="48" x14ac:dyDescent="0.2">
      <c r="A106" s="22" t="s">
        <v>1139</v>
      </c>
      <c r="B106" s="22" t="s">
        <v>601</v>
      </c>
      <c r="C106" s="22" t="s">
        <v>602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54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 t="s">
        <v>1140</v>
      </c>
      <c r="AJ106" s="22" t="s">
        <v>1141</v>
      </c>
      <c r="AK106" s="22" t="s">
        <v>678</v>
      </c>
      <c r="AL106" s="22" t="s">
        <v>1142</v>
      </c>
      <c r="AM106" s="22" t="s">
        <v>912</v>
      </c>
      <c r="AN106" s="22" t="s">
        <v>1143</v>
      </c>
      <c r="AO106" s="22" t="s">
        <v>1144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7308.36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2">
        <v>0</v>
      </c>
      <c r="BP106" s="22" t="s">
        <v>588</v>
      </c>
      <c r="BQ106" s="22">
        <v>0</v>
      </c>
      <c r="BR106" s="22">
        <v>0</v>
      </c>
      <c r="BS106" s="22" t="s">
        <v>588</v>
      </c>
      <c r="BT106" s="22" t="s">
        <v>588</v>
      </c>
      <c r="BU106" s="22">
        <v>7308.36</v>
      </c>
      <c r="BV106" s="22">
        <v>151.38999999999999</v>
      </c>
      <c r="BW106" s="22">
        <v>7459.75</v>
      </c>
      <c r="BX106" s="22" t="b">
        <v>1</v>
      </c>
      <c r="BY106" s="22" t="s">
        <v>590</v>
      </c>
      <c r="BZ106" s="22"/>
      <c r="CA106" s="22">
        <v>5</v>
      </c>
      <c r="CB106" s="23">
        <v>43819.660763888889</v>
      </c>
      <c r="CC106" s="23">
        <v>43816.03025462963</v>
      </c>
      <c r="CD106" s="22">
        <v>153</v>
      </c>
      <c r="CE106" s="22" t="b">
        <v>0</v>
      </c>
      <c r="CF106" s="22" t="s">
        <v>1145</v>
      </c>
      <c r="CG106" s="22" t="s">
        <v>606</v>
      </c>
      <c r="CH106" s="22">
        <v>105</v>
      </c>
    </row>
    <row r="107" spans="1:86" ht="32" x14ac:dyDescent="0.2">
      <c r="A107" s="22" t="s">
        <v>1146</v>
      </c>
      <c r="B107" s="22" t="s">
        <v>1147</v>
      </c>
      <c r="C107" s="22" t="s">
        <v>1148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24</v>
      </c>
      <c r="Q107" s="22">
        <v>0</v>
      </c>
      <c r="R107" s="22">
        <v>0</v>
      </c>
      <c r="S107" s="22">
        <v>2</v>
      </c>
      <c r="T107" s="22">
        <v>0</v>
      </c>
      <c r="U107" s="22">
        <v>10</v>
      </c>
      <c r="V107" s="22">
        <v>280</v>
      </c>
      <c r="W107" s="22">
        <v>300</v>
      </c>
      <c r="X107" s="22">
        <v>200</v>
      </c>
      <c r="Y107" s="22">
        <v>0</v>
      </c>
      <c r="Z107" s="22">
        <v>300</v>
      </c>
      <c r="AA107" s="22">
        <v>0</v>
      </c>
      <c r="AB107" s="22">
        <v>0</v>
      </c>
      <c r="AC107" s="22">
        <v>0</v>
      </c>
      <c r="AD107" s="22">
        <v>0</v>
      </c>
      <c r="AE107" s="22">
        <v>120</v>
      </c>
      <c r="AF107" s="22">
        <v>0</v>
      </c>
      <c r="AG107" s="22">
        <v>0</v>
      </c>
      <c r="AH107" s="22">
        <v>0</v>
      </c>
      <c r="AI107" s="22" t="s">
        <v>1149</v>
      </c>
      <c r="AJ107" s="22" t="s">
        <v>1150</v>
      </c>
      <c r="AK107" s="22" t="s">
        <v>698</v>
      </c>
      <c r="AL107" s="22" t="s">
        <v>1151</v>
      </c>
      <c r="AM107" s="22" t="s">
        <v>1152</v>
      </c>
      <c r="AN107" s="22" t="s">
        <v>1153</v>
      </c>
      <c r="AO107" s="22" t="s">
        <v>1154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4665.6000000000004</v>
      </c>
      <c r="BC107" s="22">
        <v>0</v>
      </c>
      <c r="BD107" s="22">
        <v>0</v>
      </c>
      <c r="BE107" s="22">
        <v>25</v>
      </c>
      <c r="BF107" s="22">
        <v>0</v>
      </c>
      <c r="BG107" s="22">
        <v>29</v>
      </c>
      <c r="BH107" s="22">
        <v>2772</v>
      </c>
      <c r="BI107" s="22">
        <v>447</v>
      </c>
      <c r="BJ107" s="22">
        <v>184</v>
      </c>
      <c r="BK107" s="22">
        <v>0</v>
      </c>
      <c r="BL107" s="22">
        <v>2145</v>
      </c>
      <c r="BM107" s="22">
        <v>0</v>
      </c>
      <c r="BN107" s="22">
        <v>0</v>
      </c>
      <c r="BO107" s="22">
        <v>0</v>
      </c>
      <c r="BP107" s="22" t="s">
        <v>588</v>
      </c>
      <c r="BQ107" s="22">
        <v>450</v>
      </c>
      <c r="BR107" s="22">
        <v>0</v>
      </c>
      <c r="BS107" s="22" t="s">
        <v>588</v>
      </c>
      <c r="BT107" s="22" t="s">
        <v>588</v>
      </c>
      <c r="BU107" s="22">
        <v>10717.6</v>
      </c>
      <c r="BV107" s="22">
        <v>215.63</v>
      </c>
      <c r="BW107" s="22">
        <v>10933.23</v>
      </c>
      <c r="BX107" s="22" t="b">
        <v>1</v>
      </c>
      <c r="BY107" s="22" t="s">
        <v>590</v>
      </c>
      <c r="BZ107" s="22"/>
      <c r="CA107" s="22">
        <v>5</v>
      </c>
      <c r="CB107" s="23">
        <v>43819.651504629626</v>
      </c>
      <c r="CC107" s="23">
        <v>43816.562210648146</v>
      </c>
      <c r="CD107" s="22">
        <v>154</v>
      </c>
      <c r="CE107" s="22" t="b">
        <v>0</v>
      </c>
      <c r="CF107" s="22" t="s">
        <v>1155</v>
      </c>
      <c r="CG107" s="22" t="s">
        <v>1156</v>
      </c>
      <c r="CH107" s="22">
        <v>106</v>
      </c>
    </row>
    <row r="108" spans="1:86" ht="32" x14ac:dyDescent="0.2">
      <c r="A108" s="22" t="s">
        <v>1157</v>
      </c>
      <c r="B108" s="22" t="s">
        <v>1158</v>
      </c>
      <c r="C108" s="22" t="s">
        <v>1159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15</v>
      </c>
      <c r="Q108" s="22">
        <v>4</v>
      </c>
      <c r="R108" s="22">
        <v>160</v>
      </c>
      <c r="S108" s="22">
        <v>1</v>
      </c>
      <c r="T108" s="22">
        <v>0</v>
      </c>
      <c r="U108" s="22">
        <v>5</v>
      </c>
      <c r="V108" s="22">
        <v>120</v>
      </c>
      <c r="W108" s="22">
        <v>300</v>
      </c>
      <c r="X108" s="22">
        <v>0</v>
      </c>
      <c r="Y108" s="22">
        <v>0</v>
      </c>
      <c r="Z108" s="22">
        <v>150</v>
      </c>
      <c r="AA108" s="22">
        <v>0</v>
      </c>
      <c r="AB108" s="22">
        <v>20</v>
      </c>
      <c r="AC108" s="22">
        <v>5</v>
      </c>
      <c r="AD108" s="22">
        <v>0</v>
      </c>
      <c r="AE108" s="22">
        <v>0</v>
      </c>
      <c r="AF108" s="22">
        <v>0</v>
      </c>
      <c r="AG108" s="22">
        <v>0</v>
      </c>
      <c r="AH108" s="22">
        <v>5</v>
      </c>
      <c r="AI108" s="22" t="s">
        <v>1160</v>
      </c>
      <c r="AJ108" s="22" t="s">
        <v>1161</v>
      </c>
      <c r="AK108" s="22" t="s">
        <v>1162</v>
      </c>
      <c r="AL108" s="22" t="s">
        <v>1163</v>
      </c>
      <c r="AM108" s="22" t="s">
        <v>1164</v>
      </c>
      <c r="AN108" s="22" t="s">
        <v>1165</v>
      </c>
      <c r="AO108" s="22" t="s">
        <v>1166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2916</v>
      </c>
      <c r="BC108" s="22">
        <v>541.36</v>
      </c>
      <c r="BD108" s="22">
        <v>142.4</v>
      </c>
      <c r="BE108" s="22">
        <v>12.5</v>
      </c>
      <c r="BF108" s="22">
        <v>0</v>
      </c>
      <c r="BG108" s="22">
        <v>14.5</v>
      </c>
      <c r="BH108" s="22">
        <v>1188</v>
      </c>
      <c r="BI108" s="22">
        <v>447</v>
      </c>
      <c r="BJ108" s="22">
        <v>0</v>
      </c>
      <c r="BK108" s="22">
        <v>0</v>
      </c>
      <c r="BL108" s="22">
        <v>1072.5</v>
      </c>
      <c r="BM108" s="22">
        <v>0</v>
      </c>
      <c r="BN108" s="22">
        <v>4.8</v>
      </c>
      <c r="BO108" s="22">
        <v>0</v>
      </c>
      <c r="BP108" s="22" t="s">
        <v>1167</v>
      </c>
      <c r="BQ108" s="22">
        <v>0</v>
      </c>
      <c r="BR108" s="22">
        <v>0</v>
      </c>
      <c r="BS108" s="22" t="s">
        <v>588</v>
      </c>
      <c r="BT108" s="22" t="s">
        <v>784</v>
      </c>
      <c r="BU108" s="22">
        <v>6377.56</v>
      </c>
      <c r="BV108" s="22">
        <v>201.44</v>
      </c>
      <c r="BW108" s="22">
        <v>6579</v>
      </c>
      <c r="BX108" s="22" t="b">
        <v>1</v>
      </c>
      <c r="BY108" s="22" t="s">
        <v>590</v>
      </c>
      <c r="BZ108" s="22"/>
      <c r="CA108" s="22">
        <v>5</v>
      </c>
      <c r="CB108" s="23">
        <v>43819.655671296299</v>
      </c>
      <c r="CC108" s="23">
        <v>43817.589305555557</v>
      </c>
      <c r="CD108" s="22">
        <v>155</v>
      </c>
      <c r="CE108" s="22" t="b">
        <v>0</v>
      </c>
      <c r="CF108" s="22" t="s">
        <v>1168</v>
      </c>
      <c r="CG108" s="22" t="s">
        <v>1164</v>
      </c>
      <c r="CH108" s="22">
        <v>107</v>
      </c>
    </row>
    <row r="109" spans="1:86" ht="32" x14ac:dyDescent="0.2">
      <c r="A109" s="22" t="s">
        <v>1169</v>
      </c>
      <c r="B109" s="22" t="s">
        <v>620</v>
      </c>
      <c r="C109" s="22" t="s">
        <v>654</v>
      </c>
      <c r="D109" s="22">
        <v>50</v>
      </c>
      <c r="E109" s="22">
        <v>0</v>
      </c>
      <c r="F109" s="22">
        <v>0</v>
      </c>
      <c r="G109" s="22">
        <v>16</v>
      </c>
      <c r="H109" s="22">
        <v>0</v>
      </c>
      <c r="I109" s="22">
        <v>2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2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2</v>
      </c>
      <c r="AD109" s="22">
        <v>1</v>
      </c>
      <c r="AE109" s="22">
        <v>0</v>
      </c>
      <c r="AF109" s="22">
        <v>0</v>
      </c>
      <c r="AG109" s="22">
        <v>0</v>
      </c>
      <c r="AH109" s="22">
        <v>3</v>
      </c>
      <c r="AI109" s="22" t="s">
        <v>1070</v>
      </c>
      <c r="AJ109" s="22" t="s">
        <v>1071</v>
      </c>
      <c r="AK109" s="22" t="s">
        <v>1072</v>
      </c>
      <c r="AL109" s="22" t="s">
        <v>1073</v>
      </c>
      <c r="AM109" s="22" t="s">
        <v>1074</v>
      </c>
      <c r="AN109" s="22" t="s">
        <v>1075</v>
      </c>
      <c r="AO109" s="22" t="s">
        <v>1170</v>
      </c>
      <c r="AP109" s="22">
        <v>1998</v>
      </c>
      <c r="AQ109" s="22">
        <v>0</v>
      </c>
      <c r="AR109" s="22">
        <v>0</v>
      </c>
      <c r="AS109" s="22">
        <v>1033.92</v>
      </c>
      <c r="AT109" s="22">
        <v>0</v>
      </c>
      <c r="AU109" s="22">
        <v>180.72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187.2</v>
      </c>
      <c r="BB109" s="22">
        <v>0</v>
      </c>
      <c r="BC109" s="22">
        <v>0</v>
      </c>
      <c r="BD109" s="22">
        <v>0</v>
      </c>
      <c r="BE109" s="22">
        <v>0</v>
      </c>
      <c r="BF109" s="22">
        <v>0</v>
      </c>
      <c r="BG109" s="22">
        <v>0</v>
      </c>
      <c r="BH109" s="22">
        <v>0</v>
      </c>
      <c r="BI109" s="22">
        <v>0</v>
      </c>
      <c r="BJ109" s="22">
        <v>0</v>
      </c>
      <c r="BK109" s="22">
        <v>0</v>
      </c>
      <c r="BL109" s="22">
        <v>0</v>
      </c>
      <c r="BM109" s="22">
        <v>0</v>
      </c>
      <c r="BN109" s="22">
        <v>0</v>
      </c>
      <c r="BO109" s="22">
        <v>1.47</v>
      </c>
      <c r="BP109" s="22" t="s">
        <v>1171</v>
      </c>
      <c r="BQ109" s="22">
        <v>0</v>
      </c>
      <c r="BR109" s="22">
        <v>0</v>
      </c>
      <c r="BS109" s="22" t="s">
        <v>588</v>
      </c>
      <c r="BT109" s="22" t="s">
        <v>692</v>
      </c>
      <c r="BU109" s="22">
        <v>3422.16</v>
      </c>
      <c r="BV109" s="22">
        <v>416.7</v>
      </c>
      <c r="BW109" s="22">
        <v>3838.86</v>
      </c>
      <c r="BX109" s="22" t="b">
        <v>1</v>
      </c>
      <c r="BY109" s="22" t="s">
        <v>590</v>
      </c>
      <c r="BZ109" s="22"/>
      <c r="CA109" s="22">
        <v>5</v>
      </c>
      <c r="CB109" s="23">
        <v>43819.659375000003</v>
      </c>
      <c r="CC109" s="23">
        <v>43817.818067129629</v>
      </c>
      <c r="CD109" s="22">
        <v>156</v>
      </c>
      <c r="CE109" s="22" t="b">
        <v>0</v>
      </c>
      <c r="CF109" s="22" t="s">
        <v>1172</v>
      </c>
      <c r="CG109" s="22" t="s">
        <v>658</v>
      </c>
      <c r="CH109" s="22">
        <v>108</v>
      </c>
    </row>
    <row r="110" spans="1:86" ht="16" x14ac:dyDescent="0.2">
      <c r="A110" s="22" t="s">
        <v>1173</v>
      </c>
      <c r="B110" s="22" t="s">
        <v>1040</v>
      </c>
      <c r="C110" s="22" t="s">
        <v>1041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5</v>
      </c>
      <c r="P110" s="22">
        <v>30</v>
      </c>
      <c r="Q110" s="22">
        <v>4</v>
      </c>
      <c r="R110" s="22">
        <v>160</v>
      </c>
      <c r="S110" s="22">
        <v>0</v>
      </c>
      <c r="T110" s="22">
        <v>0</v>
      </c>
      <c r="U110" s="22">
        <v>15</v>
      </c>
      <c r="V110" s="22">
        <v>120</v>
      </c>
      <c r="W110" s="22">
        <v>240</v>
      </c>
      <c r="X110" s="22">
        <v>0</v>
      </c>
      <c r="Y110" s="22">
        <v>0</v>
      </c>
      <c r="Z110" s="22">
        <v>300</v>
      </c>
      <c r="AA110" s="22">
        <v>0</v>
      </c>
      <c r="AB110" s="22">
        <v>0</v>
      </c>
      <c r="AC110" s="22">
        <v>0</v>
      </c>
      <c r="AD110" s="22">
        <v>15</v>
      </c>
      <c r="AE110" s="22">
        <v>0</v>
      </c>
      <c r="AF110" s="22">
        <v>0</v>
      </c>
      <c r="AG110" s="22">
        <v>0</v>
      </c>
      <c r="AH110" s="22">
        <v>0</v>
      </c>
      <c r="AI110" s="22" t="s">
        <v>1174</v>
      </c>
      <c r="AJ110" s="22" t="s">
        <v>1175</v>
      </c>
      <c r="AK110" s="22" t="s">
        <v>678</v>
      </c>
      <c r="AL110" s="22" t="s">
        <v>1044</v>
      </c>
      <c r="AM110" s="22" t="s">
        <v>1176</v>
      </c>
      <c r="AN110" s="22" t="s">
        <v>1177</v>
      </c>
      <c r="AO110" s="22" t="s">
        <v>1178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468</v>
      </c>
      <c r="BB110" s="22">
        <v>5832</v>
      </c>
      <c r="BC110" s="22">
        <v>541.36</v>
      </c>
      <c r="BD110" s="22">
        <v>142.4</v>
      </c>
      <c r="BE110" s="22">
        <v>0</v>
      </c>
      <c r="BF110" s="22">
        <v>0</v>
      </c>
      <c r="BG110" s="22">
        <v>43.5</v>
      </c>
      <c r="BH110" s="22">
        <v>1188</v>
      </c>
      <c r="BI110" s="22">
        <v>357.6</v>
      </c>
      <c r="BJ110" s="22">
        <v>0</v>
      </c>
      <c r="BK110" s="22">
        <v>0</v>
      </c>
      <c r="BL110" s="22">
        <v>2145</v>
      </c>
      <c r="BM110" s="22">
        <v>0</v>
      </c>
      <c r="BN110" s="22">
        <v>0</v>
      </c>
      <c r="BO110" s="22">
        <v>22.05</v>
      </c>
      <c r="BP110" s="22" t="s">
        <v>588</v>
      </c>
      <c r="BQ110" s="22">
        <v>0</v>
      </c>
      <c r="BR110" s="22">
        <v>0</v>
      </c>
      <c r="BS110" s="22" t="s">
        <v>588</v>
      </c>
      <c r="BT110" s="22" t="s">
        <v>588</v>
      </c>
      <c r="BU110" s="22">
        <v>10739.91</v>
      </c>
      <c r="BV110" s="22">
        <v>231.4</v>
      </c>
      <c r="BW110" s="22">
        <v>10971.31</v>
      </c>
      <c r="BX110" s="22" t="b">
        <v>1</v>
      </c>
      <c r="BY110" s="22" t="s">
        <v>590</v>
      </c>
      <c r="BZ110" s="22">
        <v>5</v>
      </c>
      <c r="CA110" s="22">
        <v>5</v>
      </c>
      <c r="CB110" s="23">
        <v>43838.55908564815</v>
      </c>
      <c r="CC110" s="23">
        <v>43819.695081018515</v>
      </c>
      <c r="CD110" s="22">
        <v>157</v>
      </c>
      <c r="CE110" s="22" t="b">
        <v>0</v>
      </c>
      <c r="CF110" s="22" t="s">
        <v>1179</v>
      </c>
      <c r="CG110" s="22" t="s">
        <v>1045</v>
      </c>
      <c r="CH110" s="22">
        <v>109</v>
      </c>
    </row>
    <row r="111" spans="1:86" ht="32" x14ac:dyDescent="0.2">
      <c r="A111" s="22" t="s">
        <v>1180</v>
      </c>
      <c r="B111" s="22" t="s">
        <v>638</v>
      </c>
      <c r="C111" s="22" t="s">
        <v>745</v>
      </c>
      <c r="D111" s="22">
        <v>0</v>
      </c>
      <c r="E111" s="22">
        <v>0</v>
      </c>
      <c r="F111" s="22">
        <v>0</v>
      </c>
      <c r="G111" s="22">
        <v>44</v>
      </c>
      <c r="H111" s="22">
        <v>30</v>
      </c>
      <c r="I111" s="22">
        <v>0</v>
      </c>
      <c r="J111" s="22">
        <v>10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30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100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22" t="s">
        <v>766</v>
      </c>
      <c r="AJ111" s="22" t="s">
        <v>794</v>
      </c>
      <c r="AK111" s="22" t="s">
        <v>1062</v>
      </c>
      <c r="AL111" s="22" t="s">
        <v>795</v>
      </c>
      <c r="AM111" s="22" t="s">
        <v>853</v>
      </c>
      <c r="AN111" s="22" t="s">
        <v>854</v>
      </c>
      <c r="AO111" s="22" t="s">
        <v>756</v>
      </c>
      <c r="AP111" s="22">
        <v>0</v>
      </c>
      <c r="AQ111" s="22">
        <v>0</v>
      </c>
      <c r="AR111" s="22">
        <v>0</v>
      </c>
      <c r="AS111" s="22">
        <v>2843.28</v>
      </c>
      <c r="AT111" s="22">
        <v>2322</v>
      </c>
      <c r="AU111" s="22">
        <v>0</v>
      </c>
      <c r="AV111" s="22">
        <v>1036.8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22">
        <v>0</v>
      </c>
      <c r="BF111" s="22">
        <v>0</v>
      </c>
      <c r="BG111" s="22">
        <v>87</v>
      </c>
      <c r="BH111" s="22">
        <v>0</v>
      </c>
      <c r="BI111" s="22">
        <v>0</v>
      </c>
      <c r="BJ111" s="22">
        <v>0</v>
      </c>
      <c r="BK111" s="22">
        <v>0</v>
      </c>
      <c r="BL111" s="22">
        <v>0</v>
      </c>
      <c r="BM111" s="22">
        <v>0</v>
      </c>
      <c r="BN111" s="22">
        <v>0</v>
      </c>
      <c r="BO111" s="22">
        <v>0</v>
      </c>
      <c r="BP111" s="22" t="s">
        <v>1181</v>
      </c>
      <c r="BQ111" s="22">
        <v>0</v>
      </c>
      <c r="BR111" s="22">
        <v>0</v>
      </c>
      <c r="BS111" s="22" t="s">
        <v>588</v>
      </c>
      <c r="BT111" s="22" t="s">
        <v>588</v>
      </c>
      <c r="BU111" s="22">
        <v>6514.08</v>
      </c>
      <c r="BV111" s="22">
        <v>225.96</v>
      </c>
      <c r="BW111" s="22">
        <v>6740.04</v>
      </c>
      <c r="BX111" s="22" t="b">
        <v>1</v>
      </c>
      <c r="BY111" s="22" t="s">
        <v>590</v>
      </c>
      <c r="BZ111" s="22">
        <v>5</v>
      </c>
      <c r="CA111" s="22">
        <v>5</v>
      </c>
      <c r="CB111" s="23">
        <v>43839.437002314815</v>
      </c>
      <c r="CC111" s="23">
        <v>43825.613761574074</v>
      </c>
      <c r="CD111" s="22">
        <v>158</v>
      </c>
      <c r="CE111" s="22" t="b">
        <v>0</v>
      </c>
      <c r="CF111" s="22" t="s">
        <v>1182</v>
      </c>
      <c r="CG111" s="22" t="s">
        <v>853</v>
      </c>
      <c r="CH111" s="22">
        <v>110</v>
      </c>
    </row>
    <row r="112" spans="1:86" ht="32" x14ac:dyDescent="0.2">
      <c r="A112" s="22" t="s">
        <v>1183</v>
      </c>
      <c r="B112" s="22" t="s">
        <v>620</v>
      </c>
      <c r="C112" s="22" t="s">
        <v>654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100</v>
      </c>
      <c r="AD112" s="22">
        <v>70</v>
      </c>
      <c r="AE112" s="22">
        <v>0</v>
      </c>
      <c r="AF112" s="22">
        <v>0</v>
      </c>
      <c r="AG112" s="22">
        <v>0</v>
      </c>
      <c r="AH112" s="22">
        <v>0</v>
      </c>
      <c r="AI112" s="22" t="s">
        <v>1070</v>
      </c>
      <c r="AJ112" s="22" t="s">
        <v>1071</v>
      </c>
      <c r="AK112" s="22" t="s">
        <v>1072</v>
      </c>
      <c r="AL112" s="22" t="s">
        <v>1073</v>
      </c>
      <c r="AM112" s="22" t="s">
        <v>1074</v>
      </c>
      <c r="AN112" s="22" t="s">
        <v>1075</v>
      </c>
      <c r="AO112" s="22" t="s">
        <v>1184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2">
        <v>0</v>
      </c>
      <c r="BD112" s="22">
        <v>0</v>
      </c>
      <c r="BE112" s="22">
        <v>0</v>
      </c>
      <c r="BF112" s="22">
        <v>0</v>
      </c>
      <c r="BG112" s="22">
        <v>0</v>
      </c>
      <c r="BH112" s="22">
        <v>0</v>
      </c>
      <c r="BI112" s="22">
        <v>0</v>
      </c>
      <c r="BJ112" s="22">
        <v>0</v>
      </c>
      <c r="BK112" s="22">
        <v>0</v>
      </c>
      <c r="BL112" s="22">
        <v>0</v>
      </c>
      <c r="BM112" s="22">
        <v>0</v>
      </c>
      <c r="BN112" s="22">
        <v>0</v>
      </c>
      <c r="BO112" s="22">
        <v>102.9</v>
      </c>
      <c r="BP112" s="22" t="s">
        <v>1181</v>
      </c>
      <c r="BQ112" s="22">
        <v>0</v>
      </c>
      <c r="BR112" s="22">
        <v>0</v>
      </c>
      <c r="BS112" s="22" t="s">
        <v>588</v>
      </c>
      <c r="BT112" s="22" t="s">
        <v>588</v>
      </c>
      <c r="BU112" s="22">
        <v>327.9</v>
      </c>
      <c r="BV112" s="22">
        <v>11.86</v>
      </c>
      <c r="BW112" s="22">
        <v>339.76</v>
      </c>
      <c r="BX112" s="22" t="b">
        <v>1</v>
      </c>
      <c r="BY112" s="22" t="s">
        <v>590</v>
      </c>
      <c r="BZ112" s="22">
        <v>5</v>
      </c>
      <c r="CA112" s="22">
        <v>5</v>
      </c>
      <c r="CB112" s="23">
        <v>43839.433449074073</v>
      </c>
      <c r="CC112" s="23">
        <v>43825.811377314814</v>
      </c>
      <c r="CD112" s="22">
        <v>159</v>
      </c>
      <c r="CE112" s="22" t="b">
        <v>0</v>
      </c>
      <c r="CF112" s="22" t="s">
        <v>1185</v>
      </c>
      <c r="CG112" s="22" t="s">
        <v>658</v>
      </c>
      <c r="CH112" s="22">
        <v>111</v>
      </c>
    </row>
    <row r="113" spans="1:86" ht="16" x14ac:dyDescent="0.2">
      <c r="A113" s="22" t="s">
        <v>1186</v>
      </c>
      <c r="B113" s="22" t="s">
        <v>601</v>
      </c>
      <c r="C113" s="22" t="s">
        <v>602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54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 t="s">
        <v>1187</v>
      </c>
      <c r="AJ113" s="22" t="s">
        <v>996</v>
      </c>
      <c r="AK113" s="22" t="s">
        <v>678</v>
      </c>
      <c r="AL113" s="22" t="s">
        <v>998</v>
      </c>
      <c r="AM113" s="22" t="s">
        <v>1188</v>
      </c>
      <c r="AN113" s="22" t="s">
        <v>1189</v>
      </c>
      <c r="AO113" s="22" t="s">
        <v>1190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10497.6</v>
      </c>
      <c r="BC113" s="22">
        <v>0</v>
      </c>
      <c r="BD113" s="22">
        <v>0</v>
      </c>
      <c r="BE113" s="22">
        <v>0</v>
      </c>
      <c r="BF113" s="22">
        <v>0</v>
      </c>
      <c r="BG113" s="22">
        <v>0</v>
      </c>
      <c r="BH113" s="22">
        <v>0</v>
      </c>
      <c r="BI113" s="22">
        <v>0</v>
      </c>
      <c r="BJ113" s="22">
        <v>0</v>
      </c>
      <c r="BK113" s="22">
        <v>0</v>
      </c>
      <c r="BL113" s="22">
        <v>0</v>
      </c>
      <c r="BM113" s="22">
        <v>0</v>
      </c>
      <c r="BN113" s="22">
        <v>0</v>
      </c>
      <c r="BO113" s="22">
        <v>0</v>
      </c>
      <c r="BP113" s="22" t="s">
        <v>588</v>
      </c>
      <c r="BQ113" s="22">
        <v>0</v>
      </c>
      <c r="BR113" s="22">
        <v>0</v>
      </c>
      <c r="BS113" s="22" t="s">
        <v>588</v>
      </c>
      <c r="BT113" s="22" t="s">
        <v>588</v>
      </c>
      <c r="BU113" s="22">
        <v>10497.6</v>
      </c>
      <c r="BV113" s="22">
        <v>236.39</v>
      </c>
      <c r="BW113" s="22">
        <v>10733.99</v>
      </c>
      <c r="BX113" s="22" t="b">
        <v>1</v>
      </c>
      <c r="BY113" s="22" t="s">
        <v>590</v>
      </c>
      <c r="BZ113" s="22">
        <v>5</v>
      </c>
      <c r="CA113" s="22">
        <v>5</v>
      </c>
      <c r="CB113" s="23">
        <v>43838.617893518516</v>
      </c>
      <c r="CC113" s="23">
        <v>43826.562013888892</v>
      </c>
      <c r="CD113" s="22">
        <v>160</v>
      </c>
      <c r="CE113" s="22" t="b">
        <v>0</v>
      </c>
      <c r="CF113" s="22" t="s">
        <v>1191</v>
      </c>
      <c r="CG113" s="22" t="s">
        <v>606</v>
      </c>
      <c r="CH113" s="22">
        <v>112</v>
      </c>
    </row>
    <row r="114" spans="1:86" ht="48" x14ac:dyDescent="0.2">
      <c r="A114" s="22" t="s">
        <v>1192</v>
      </c>
      <c r="B114" s="22" t="s">
        <v>601</v>
      </c>
      <c r="C114" s="22" t="s">
        <v>602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54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>
        <v>0</v>
      </c>
      <c r="AF114" s="22">
        <v>0</v>
      </c>
      <c r="AG114" s="22">
        <v>0</v>
      </c>
      <c r="AH114" s="22">
        <v>0</v>
      </c>
      <c r="AI114" s="22" t="s">
        <v>1193</v>
      </c>
      <c r="AJ114" s="22" t="s">
        <v>736</v>
      </c>
      <c r="AK114" s="22" t="s">
        <v>1194</v>
      </c>
      <c r="AL114" s="22" t="s">
        <v>738</v>
      </c>
      <c r="AM114" s="22" t="s">
        <v>990</v>
      </c>
      <c r="AN114" s="22" t="s">
        <v>812</v>
      </c>
      <c r="AO114" s="22" t="s">
        <v>1195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10497.6</v>
      </c>
      <c r="BC114" s="22">
        <v>0</v>
      </c>
      <c r="BD114" s="22">
        <v>0</v>
      </c>
      <c r="BE114" s="22">
        <v>0</v>
      </c>
      <c r="BF114" s="22">
        <v>0</v>
      </c>
      <c r="BG114" s="22">
        <v>0</v>
      </c>
      <c r="BH114" s="22">
        <v>0</v>
      </c>
      <c r="BI114" s="22">
        <v>0</v>
      </c>
      <c r="BJ114" s="22">
        <v>0</v>
      </c>
      <c r="BK114" s="22">
        <v>0</v>
      </c>
      <c r="BL114" s="22">
        <v>0</v>
      </c>
      <c r="BM114" s="22">
        <v>0</v>
      </c>
      <c r="BN114" s="22">
        <v>0</v>
      </c>
      <c r="BO114" s="22">
        <v>0</v>
      </c>
      <c r="BP114" s="22" t="s">
        <v>588</v>
      </c>
      <c r="BQ114" s="22">
        <v>0</v>
      </c>
      <c r="BR114" s="22">
        <v>0</v>
      </c>
      <c r="BS114" s="22" t="s">
        <v>588</v>
      </c>
      <c r="BT114" s="22" t="s">
        <v>588</v>
      </c>
      <c r="BU114" s="22">
        <v>10497.6</v>
      </c>
      <c r="BV114" s="22">
        <v>211.29</v>
      </c>
      <c r="BW114" s="22">
        <v>10708.89</v>
      </c>
      <c r="BX114" s="22" t="b">
        <v>1</v>
      </c>
      <c r="BY114" s="22" t="s">
        <v>590</v>
      </c>
      <c r="BZ114" s="22">
        <v>5</v>
      </c>
      <c r="CA114" s="22">
        <v>5</v>
      </c>
      <c r="CB114" s="23">
        <v>43839.374062499999</v>
      </c>
      <c r="CC114" s="23">
        <v>43826.566620370373</v>
      </c>
      <c r="CD114" s="22">
        <v>161</v>
      </c>
      <c r="CE114" s="22" t="b">
        <v>0</v>
      </c>
      <c r="CF114" s="22" t="s">
        <v>1196</v>
      </c>
      <c r="CG114" s="22" t="s">
        <v>606</v>
      </c>
      <c r="CH114" s="22">
        <v>113</v>
      </c>
    </row>
    <row r="115" spans="1:86" ht="32" x14ac:dyDescent="0.2">
      <c r="A115" s="22" t="s">
        <v>1197</v>
      </c>
      <c r="B115" s="22" t="s">
        <v>601</v>
      </c>
      <c r="C115" s="22" t="s">
        <v>602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30</v>
      </c>
      <c r="Q115" s="22">
        <v>0</v>
      </c>
      <c r="R115" s="22">
        <v>0</v>
      </c>
      <c r="S115" s="22">
        <v>0</v>
      </c>
      <c r="T115" s="22">
        <v>0</v>
      </c>
      <c r="U115" s="22">
        <v>0</v>
      </c>
      <c r="V115" s="22">
        <v>0</v>
      </c>
      <c r="W115" s="22">
        <v>0</v>
      </c>
      <c r="X115" s="22">
        <v>0</v>
      </c>
      <c r="Y115" s="22">
        <v>0</v>
      </c>
      <c r="Z115" s="22">
        <v>0</v>
      </c>
      <c r="AA115" s="22">
        <v>0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0</v>
      </c>
      <c r="AH115" s="22">
        <v>0</v>
      </c>
      <c r="AI115" s="22" t="s">
        <v>1121</v>
      </c>
      <c r="AJ115" s="22" t="s">
        <v>1198</v>
      </c>
      <c r="AK115" s="22" t="s">
        <v>1199</v>
      </c>
      <c r="AL115" s="22" t="s">
        <v>802</v>
      </c>
      <c r="AM115" s="22" t="s">
        <v>912</v>
      </c>
      <c r="AN115" s="22" t="s">
        <v>827</v>
      </c>
      <c r="AO115" s="22" t="s">
        <v>1200</v>
      </c>
      <c r="AP115" s="22">
        <v>0</v>
      </c>
      <c r="AQ115" s="22">
        <v>0</v>
      </c>
      <c r="AR115" s="22">
        <v>0</v>
      </c>
      <c r="AS115" s="22">
        <v>0</v>
      </c>
      <c r="AT115" s="22">
        <v>0</v>
      </c>
      <c r="AU115" s="22">
        <v>0</v>
      </c>
      <c r="AV115" s="22">
        <v>0</v>
      </c>
      <c r="AW115" s="22">
        <v>0</v>
      </c>
      <c r="AX115" s="22">
        <v>0</v>
      </c>
      <c r="AY115" s="22">
        <v>0</v>
      </c>
      <c r="AZ115" s="22">
        <v>0</v>
      </c>
      <c r="BA115" s="22">
        <v>0</v>
      </c>
      <c r="BB115" s="22">
        <v>5832</v>
      </c>
      <c r="BC115" s="22">
        <v>0</v>
      </c>
      <c r="BD115" s="22">
        <v>0</v>
      </c>
      <c r="BE115" s="22">
        <v>0</v>
      </c>
      <c r="BF115" s="22">
        <v>0</v>
      </c>
      <c r="BG115" s="22">
        <v>0</v>
      </c>
      <c r="BH115" s="22">
        <v>0</v>
      </c>
      <c r="BI115" s="22">
        <v>0</v>
      </c>
      <c r="BJ115" s="22">
        <v>0</v>
      </c>
      <c r="BK115" s="22">
        <v>0</v>
      </c>
      <c r="BL115" s="22">
        <v>0</v>
      </c>
      <c r="BM115" s="22">
        <v>0</v>
      </c>
      <c r="BN115" s="22">
        <v>0</v>
      </c>
      <c r="BO115" s="22">
        <v>0</v>
      </c>
      <c r="BP115" s="22" t="s">
        <v>588</v>
      </c>
      <c r="BQ115" s="22">
        <v>0</v>
      </c>
      <c r="BR115" s="22">
        <v>0</v>
      </c>
      <c r="BS115" s="22" t="s">
        <v>588</v>
      </c>
      <c r="BT115" s="22" t="s">
        <v>588</v>
      </c>
      <c r="BU115" s="22">
        <v>5832</v>
      </c>
      <c r="BV115" s="22">
        <v>270.41000000000003</v>
      </c>
      <c r="BW115" s="22">
        <v>6102.41</v>
      </c>
      <c r="BX115" s="22" t="b">
        <v>1</v>
      </c>
      <c r="BY115" s="22" t="s">
        <v>590</v>
      </c>
      <c r="BZ115" s="22">
        <v>5</v>
      </c>
      <c r="CA115" s="22">
        <v>5</v>
      </c>
      <c r="CB115" s="23">
        <v>43839.376261574071</v>
      </c>
      <c r="CC115" s="23">
        <v>43826.570115740738</v>
      </c>
      <c r="CD115" s="22">
        <v>162</v>
      </c>
      <c r="CE115" s="22" t="b">
        <v>0</v>
      </c>
      <c r="CF115" s="22" t="s">
        <v>1201</v>
      </c>
      <c r="CG115" s="22" t="s">
        <v>606</v>
      </c>
      <c r="CH115" s="22">
        <v>114</v>
      </c>
    </row>
    <row r="116" spans="1:86" ht="32" x14ac:dyDescent="0.2">
      <c r="A116" s="22" t="s">
        <v>1202</v>
      </c>
      <c r="B116" s="22" t="s">
        <v>1203</v>
      </c>
      <c r="C116" s="22" t="s">
        <v>621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2</v>
      </c>
      <c r="P116" s="22">
        <v>0</v>
      </c>
      <c r="Q116" s="22">
        <v>8</v>
      </c>
      <c r="R116" s="22">
        <v>400</v>
      </c>
      <c r="S116" s="22">
        <v>0</v>
      </c>
      <c r="T116" s="22">
        <v>0</v>
      </c>
      <c r="U116" s="22">
        <v>10</v>
      </c>
      <c r="V116" s="22">
        <v>200</v>
      </c>
      <c r="W116" s="22">
        <v>800</v>
      </c>
      <c r="X116" s="22">
        <v>0</v>
      </c>
      <c r="Y116" s="22">
        <v>0</v>
      </c>
      <c r="Z116" s="22">
        <v>150</v>
      </c>
      <c r="AA116" s="22">
        <v>0</v>
      </c>
      <c r="AB116" s="22">
        <v>0</v>
      </c>
      <c r="AC116" s="22">
        <v>20</v>
      </c>
      <c r="AD116" s="22">
        <v>0</v>
      </c>
      <c r="AE116" s="22">
        <v>0</v>
      </c>
      <c r="AF116" s="22">
        <v>0</v>
      </c>
      <c r="AG116" s="22">
        <v>0</v>
      </c>
      <c r="AH116" s="22">
        <v>10</v>
      </c>
      <c r="AI116" s="22" t="s">
        <v>916</v>
      </c>
      <c r="AJ116" s="22" t="s">
        <v>860</v>
      </c>
      <c r="AK116" s="22" t="s">
        <v>737</v>
      </c>
      <c r="AL116" s="22" t="s">
        <v>738</v>
      </c>
      <c r="AM116" s="22" t="s">
        <v>625</v>
      </c>
      <c r="AN116" s="22" t="s">
        <v>782</v>
      </c>
      <c r="AO116" s="22" t="s">
        <v>917</v>
      </c>
      <c r="AP116" s="22">
        <v>0</v>
      </c>
      <c r="AQ116" s="22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2">
        <v>0</v>
      </c>
      <c r="AX116" s="22">
        <v>0</v>
      </c>
      <c r="AY116" s="22">
        <v>0</v>
      </c>
      <c r="AZ116" s="22">
        <v>0</v>
      </c>
      <c r="BA116" s="22">
        <v>187.2</v>
      </c>
      <c r="BB116" s="22">
        <v>0</v>
      </c>
      <c r="BC116" s="22">
        <v>1082.72</v>
      </c>
      <c r="BD116" s="22">
        <v>356</v>
      </c>
      <c r="BE116" s="22">
        <v>0</v>
      </c>
      <c r="BF116" s="22">
        <v>0</v>
      </c>
      <c r="BG116" s="22">
        <v>29</v>
      </c>
      <c r="BH116" s="22">
        <v>1980</v>
      </c>
      <c r="BI116" s="22">
        <v>1192</v>
      </c>
      <c r="BJ116" s="22">
        <v>0</v>
      </c>
      <c r="BK116" s="22">
        <v>0</v>
      </c>
      <c r="BL116" s="22">
        <v>1072.5</v>
      </c>
      <c r="BM116" s="22">
        <v>0</v>
      </c>
      <c r="BN116" s="22">
        <v>0</v>
      </c>
      <c r="BO116" s="22">
        <v>0</v>
      </c>
      <c r="BP116" s="22" t="s">
        <v>1204</v>
      </c>
      <c r="BQ116" s="22">
        <v>0</v>
      </c>
      <c r="BR116" s="22">
        <v>0</v>
      </c>
      <c r="BS116" s="22" t="s">
        <v>588</v>
      </c>
      <c r="BT116" s="22" t="s">
        <v>713</v>
      </c>
      <c r="BU116" s="22">
        <v>5998.92</v>
      </c>
      <c r="BV116" s="22">
        <v>104.52</v>
      </c>
      <c r="BW116" s="22">
        <v>6103.44</v>
      </c>
      <c r="BX116" s="22" t="b">
        <v>1</v>
      </c>
      <c r="BY116" s="22" t="s">
        <v>590</v>
      </c>
      <c r="BZ116" s="22">
        <v>5</v>
      </c>
      <c r="CA116" s="22">
        <v>5</v>
      </c>
      <c r="CB116" s="23">
        <v>43839.429525462961</v>
      </c>
      <c r="CC116" s="23">
        <v>43829.569016203706</v>
      </c>
      <c r="CD116" s="22">
        <v>163</v>
      </c>
      <c r="CE116" s="22" t="b">
        <v>0</v>
      </c>
      <c r="CF116" s="22" t="s">
        <v>1205</v>
      </c>
      <c r="CG116" s="22" t="s">
        <v>625</v>
      </c>
      <c r="CH116" s="22">
        <v>115</v>
      </c>
    </row>
    <row r="117" spans="1:86" ht="16" x14ac:dyDescent="0.2">
      <c r="A117" s="22" t="s">
        <v>1206</v>
      </c>
      <c r="B117" s="22" t="s">
        <v>638</v>
      </c>
      <c r="C117" s="22" t="s">
        <v>745</v>
      </c>
      <c r="D117" s="22">
        <v>0</v>
      </c>
      <c r="E117" s="22">
        <v>40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400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5</v>
      </c>
      <c r="AI117" s="22" t="s">
        <v>766</v>
      </c>
      <c r="AJ117" s="22" t="s">
        <v>794</v>
      </c>
      <c r="AK117" s="22" t="s">
        <v>1062</v>
      </c>
      <c r="AL117" s="22" t="s">
        <v>795</v>
      </c>
      <c r="AM117" s="22" t="s">
        <v>853</v>
      </c>
      <c r="AN117" s="22" t="s">
        <v>854</v>
      </c>
      <c r="AO117" s="22" t="s">
        <v>1207</v>
      </c>
      <c r="AP117" s="22">
        <v>0</v>
      </c>
      <c r="AQ117" s="22">
        <v>2095.1999999999998</v>
      </c>
      <c r="AR117" s="22">
        <v>0</v>
      </c>
      <c r="AS117" s="22">
        <v>0</v>
      </c>
      <c r="AT117" s="22">
        <v>0</v>
      </c>
      <c r="AU117" s="22">
        <v>0</v>
      </c>
      <c r="AV117" s="22">
        <v>0</v>
      </c>
      <c r="AW117" s="22">
        <v>0</v>
      </c>
      <c r="AX117" s="22">
        <v>0</v>
      </c>
      <c r="AY117" s="22">
        <v>0</v>
      </c>
      <c r="AZ117" s="22">
        <v>0</v>
      </c>
      <c r="BA117" s="22">
        <v>0</v>
      </c>
      <c r="BB117" s="22">
        <v>0</v>
      </c>
      <c r="BC117" s="22">
        <v>0</v>
      </c>
      <c r="BD117" s="22">
        <v>0</v>
      </c>
      <c r="BE117" s="22">
        <v>0</v>
      </c>
      <c r="BF117" s="22">
        <v>0</v>
      </c>
      <c r="BG117" s="22">
        <v>0</v>
      </c>
      <c r="BH117" s="22">
        <v>0</v>
      </c>
      <c r="BI117" s="22">
        <v>0</v>
      </c>
      <c r="BJ117" s="22">
        <v>0</v>
      </c>
      <c r="BK117" s="22">
        <v>0</v>
      </c>
      <c r="BL117" s="22">
        <v>0</v>
      </c>
      <c r="BM117" s="22">
        <v>604</v>
      </c>
      <c r="BN117" s="22">
        <v>0</v>
      </c>
      <c r="BO117" s="22">
        <v>0</v>
      </c>
      <c r="BP117" s="22" t="s">
        <v>588</v>
      </c>
      <c r="BQ117" s="22">
        <v>0</v>
      </c>
      <c r="BR117" s="22">
        <v>0</v>
      </c>
      <c r="BS117" s="22" t="s">
        <v>588</v>
      </c>
      <c r="BT117" s="22" t="s">
        <v>784</v>
      </c>
      <c r="BU117" s="22">
        <v>2726.45</v>
      </c>
      <c r="BV117" s="22">
        <v>0</v>
      </c>
      <c r="BW117" s="22">
        <v>2726.45</v>
      </c>
      <c r="BX117" s="22" t="b">
        <v>1</v>
      </c>
      <c r="BY117" s="22" t="s">
        <v>590</v>
      </c>
      <c r="BZ117" s="22">
        <v>5</v>
      </c>
      <c r="CA117" s="22">
        <v>5</v>
      </c>
      <c r="CB117" s="23">
        <v>43839.441689814812</v>
      </c>
      <c r="CC117" s="23">
        <v>43829.768738425926</v>
      </c>
      <c r="CD117" s="22">
        <v>164</v>
      </c>
      <c r="CE117" s="22" t="b">
        <v>0</v>
      </c>
      <c r="CF117" s="22" t="s">
        <v>1208</v>
      </c>
      <c r="CG117" s="22" t="s">
        <v>853</v>
      </c>
      <c r="CH117" s="22">
        <v>116</v>
      </c>
    </row>
    <row r="118" spans="1:86" ht="16" x14ac:dyDescent="0.2">
      <c r="A118" s="22" t="s">
        <v>1209</v>
      </c>
      <c r="B118" s="22" t="s">
        <v>961</v>
      </c>
      <c r="C118" s="22" t="s">
        <v>628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10</v>
      </c>
      <c r="Q118" s="22">
        <v>0</v>
      </c>
      <c r="R118" s="22">
        <v>0</v>
      </c>
      <c r="S118" s="22">
        <v>0</v>
      </c>
      <c r="T118" s="22">
        <v>0</v>
      </c>
      <c r="U118" s="22">
        <v>0</v>
      </c>
      <c r="V118" s="22">
        <v>80</v>
      </c>
      <c r="W118" s="22">
        <v>100</v>
      </c>
      <c r="X118" s="22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>
        <v>0</v>
      </c>
      <c r="AF118" s="22">
        <v>0</v>
      </c>
      <c r="AG118" s="22">
        <v>0</v>
      </c>
      <c r="AH118" s="22">
        <v>0</v>
      </c>
      <c r="AI118" s="22" t="s">
        <v>1118</v>
      </c>
      <c r="AJ118" s="22" t="s">
        <v>10</v>
      </c>
      <c r="AK118" s="22" t="s">
        <v>737</v>
      </c>
      <c r="AL118" s="22" t="s">
        <v>870</v>
      </c>
      <c r="AM118" s="22" t="s">
        <v>632</v>
      </c>
      <c r="AN118" s="22" t="s">
        <v>789</v>
      </c>
      <c r="AO118" s="22" t="s">
        <v>833</v>
      </c>
      <c r="AP118" s="22">
        <v>0</v>
      </c>
      <c r="AQ118" s="22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0</v>
      </c>
      <c r="AW118" s="22">
        <v>0</v>
      </c>
      <c r="AX118" s="22">
        <v>0</v>
      </c>
      <c r="AY118" s="22">
        <v>0</v>
      </c>
      <c r="AZ118" s="22">
        <v>0</v>
      </c>
      <c r="BA118" s="22">
        <v>0</v>
      </c>
      <c r="BB118" s="22">
        <v>1944</v>
      </c>
      <c r="BC118" s="22">
        <v>0</v>
      </c>
      <c r="BD118" s="22">
        <v>0</v>
      </c>
      <c r="BE118" s="22">
        <v>0</v>
      </c>
      <c r="BF118" s="22">
        <v>0</v>
      </c>
      <c r="BG118" s="22">
        <v>0</v>
      </c>
      <c r="BH118" s="22">
        <v>792</v>
      </c>
      <c r="BI118" s="22">
        <v>149</v>
      </c>
      <c r="BJ118" s="22">
        <v>0</v>
      </c>
      <c r="BK118" s="22">
        <v>0</v>
      </c>
      <c r="BL118" s="22">
        <v>0</v>
      </c>
      <c r="BM118" s="22">
        <v>0</v>
      </c>
      <c r="BN118" s="22">
        <v>0</v>
      </c>
      <c r="BO118" s="22">
        <v>0</v>
      </c>
      <c r="BP118" s="22" t="s">
        <v>588</v>
      </c>
      <c r="BQ118" s="22">
        <v>0</v>
      </c>
      <c r="BR118" s="22">
        <v>0</v>
      </c>
      <c r="BS118" s="22" t="s">
        <v>588</v>
      </c>
      <c r="BT118" s="22" t="s">
        <v>588</v>
      </c>
      <c r="BU118" s="22">
        <v>2885</v>
      </c>
      <c r="BV118" s="22">
        <v>95.07</v>
      </c>
      <c r="BW118" s="22">
        <v>2980.07</v>
      </c>
      <c r="BX118" s="22" t="b">
        <v>1</v>
      </c>
      <c r="BY118" s="22" t="s">
        <v>590</v>
      </c>
      <c r="BZ118" s="22">
        <v>5</v>
      </c>
      <c r="CA118" s="22">
        <v>5</v>
      </c>
      <c r="CB118" s="23">
        <v>43839.422638888886</v>
      </c>
      <c r="CC118" s="23">
        <v>43832.590138888889</v>
      </c>
      <c r="CD118" s="22">
        <v>165</v>
      </c>
      <c r="CE118" s="22" t="b">
        <v>0</v>
      </c>
      <c r="CF118" s="22" t="s">
        <v>1210</v>
      </c>
      <c r="CG118" s="22" t="s">
        <v>632</v>
      </c>
      <c r="CH118" s="22">
        <v>117</v>
      </c>
    </row>
    <row r="119" spans="1:86" ht="16" x14ac:dyDescent="0.2">
      <c r="A119" s="22" t="s">
        <v>1211</v>
      </c>
      <c r="B119" s="22" t="s">
        <v>638</v>
      </c>
      <c r="C119" s="22" t="s">
        <v>745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54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0</v>
      </c>
      <c r="AH119" s="22">
        <v>0</v>
      </c>
      <c r="AI119" s="22" t="s">
        <v>766</v>
      </c>
      <c r="AJ119" s="22" t="s">
        <v>794</v>
      </c>
      <c r="AK119" s="22" t="s">
        <v>698</v>
      </c>
      <c r="AL119" s="22" t="s">
        <v>795</v>
      </c>
      <c r="AM119" s="22" t="s">
        <v>853</v>
      </c>
      <c r="AN119" s="22" t="s">
        <v>854</v>
      </c>
      <c r="AO119" s="22" t="s">
        <v>756</v>
      </c>
      <c r="AP119" s="22">
        <v>0</v>
      </c>
      <c r="AQ119" s="22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0</v>
      </c>
      <c r="AW119" s="22">
        <v>0</v>
      </c>
      <c r="AX119" s="22">
        <v>0</v>
      </c>
      <c r="AY119" s="22">
        <v>0</v>
      </c>
      <c r="AZ119" s="22">
        <v>0</v>
      </c>
      <c r="BA119" s="22">
        <v>0</v>
      </c>
      <c r="BB119" s="22">
        <v>10497.6</v>
      </c>
      <c r="BC119" s="22">
        <v>0</v>
      </c>
      <c r="BD119" s="22">
        <v>0</v>
      </c>
      <c r="BE119" s="22">
        <v>0</v>
      </c>
      <c r="BF119" s="22">
        <v>0</v>
      </c>
      <c r="BG119" s="22">
        <v>0</v>
      </c>
      <c r="BH119" s="22">
        <v>0</v>
      </c>
      <c r="BI119" s="22">
        <v>0</v>
      </c>
      <c r="BJ119" s="22">
        <v>0</v>
      </c>
      <c r="BK119" s="22">
        <v>0</v>
      </c>
      <c r="BL119" s="22">
        <v>0</v>
      </c>
      <c r="BM119" s="22">
        <v>0</v>
      </c>
      <c r="BN119" s="22">
        <v>0</v>
      </c>
      <c r="BO119" s="22">
        <v>0</v>
      </c>
      <c r="BP119" s="22" t="s">
        <v>588</v>
      </c>
      <c r="BQ119" s="22">
        <v>0</v>
      </c>
      <c r="BR119" s="22">
        <v>0</v>
      </c>
      <c r="BS119" s="22" t="s">
        <v>588</v>
      </c>
      <c r="BT119" s="22" t="s">
        <v>588</v>
      </c>
      <c r="BU119" s="22">
        <v>10497.6</v>
      </c>
      <c r="BV119" s="22">
        <v>181.9</v>
      </c>
      <c r="BW119" s="22">
        <v>10679.5</v>
      </c>
      <c r="BX119" s="22" t="b">
        <v>1</v>
      </c>
      <c r="BY119" s="22" t="s">
        <v>590</v>
      </c>
      <c r="BZ119" s="22">
        <v>5</v>
      </c>
      <c r="CA119" s="22">
        <v>5</v>
      </c>
      <c r="CB119" s="23">
        <v>43851.347696759258</v>
      </c>
      <c r="CC119" s="23">
        <v>43838.543587962966</v>
      </c>
      <c r="CD119" s="22">
        <v>166</v>
      </c>
      <c r="CE119" s="22" t="b">
        <v>0</v>
      </c>
      <c r="CF119" s="22" t="s">
        <v>1212</v>
      </c>
      <c r="CG119" s="22" t="s">
        <v>853</v>
      </c>
      <c r="CH119" s="22">
        <v>118</v>
      </c>
    </row>
    <row r="120" spans="1:86" ht="16" x14ac:dyDescent="0.2">
      <c r="A120" s="22" t="s">
        <v>1213</v>
      </c>
      <c r="B120" s="22" t="s">
        <v>638</v>
      </c>
      <c r="C120" s="22" t="s">
        <v>745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  <c r="V120" s="22">
        <v>0</v>
      </c>
      <c r="W120" s="22">
        <v>800</v>
      </c>
      <c r="X120" s="22">
        <v>0</v>
      </c>
      <c r="Y120" s="22">
        <v>0</v>
      </c>
      <c r="Z120" s="22">
        <v>600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 t="s">
        <v>766</v>
      </c>
      <c r="AJ120" s="22" t="s">
        <v>794</v>
      </c>
      <c r="AK120" s="22" t="s">
        <v>698</v>
      </c>
      <c r="AL120" s="22" t="s">
        <v>795</v>
      </c>
      <c r="AM120" s="22" t="s">
        <v>853</v>
      </c>
      <c r="AN120" s="22" t="s">
        <v>854</v>
      </c>
      <c r="AO120" s="22" t="s">
        <v>756</v>
      </c>
      <c r="AP120" s="22">
        <v>0</v>
      </c>
      <c r="AQ120" s="22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0</v>
      </c>
      <c r="AW120" s="22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2">
        <v>0</v>
      </c>
      <c r="BD120" s="22">
        <v>0</v>
      </c>
      <c r="BE120" s="22">
        <v>0</v>
      </c>
      <c r="BF120" s="22">
        <v>0</v>
      </c>
      <c r="BG120" s="22">
        <v>0</v>
      </c>
      <c r="BH120" s="22">
        <v>0</v>
      </c>
      <c r="BI120" s="22">
        <v>1192</v>
      </c>
      <c r="BJ120" s="22">
        <v>0</v>
      </c>
      <c r="BK120" s="22">
        <v>0</v>
      </c>
      <c r="BL120" s="22">
        <v>4290</v>
      </c>
      <c r="BM120" s="22">
        <v>0</v>
      </c>
      <c r="BN120" s="22">
        <v>0</v>
      </c>
      <c r="BO120" s="22">
        <v>0</v>
      </c>
      <c r="BP120" s="22" t="s">
        <v>588</v>
      </c>
      <c r="BQ120" s="22">
        <v>0</v>
      </c>
      <c r="BR120" s="22">
        <v>0</v>
      </c>
      <c r="BS120" s="22" t="s">
        <v>588</v>
      </c>
      <c r="BT120" s="22" t="s">
        <v>588</v>
      </c>
      <c r="BU120" s="22">
        <v>5482</v>
      </c>
      <c r="BV120" s="22">
        <v>69.709999999999994</v>
      </c>
      <c r="BW120" s="22">
        <v>5551.71</v>
      </c>
      <c r="BX120" s="22" t="b">
        <v>1</v>
      </c>
      <c r="BY120" s="22" t="s">
        <v>590</v>
      </c>
      <c r="BZ120" s="22">
        <v>5</v>
      </c>
      <c r="CA120" s="22">
        <v>5</v>
      </c>
      <c r="CB120" s="23">
        <v>43850.709780092591</v>
      </c>
      <c r="CC120" s="23">
        <v>43838.544965277775</v>
      </c>
      <c r="CD120" s="22">
        <v>167</v>
      </c>
      <c r="CE120" s="22" t="b">
        <v>0</v>
      </c>
      <c r="CF120" s="22" t="s">
        <v>1214</v>
      </c>
      <c r="CG120" s="22" t="s">
        <v>853</v>
      </c>
      <c r="CH120" s="22">
        <v>119</v>
      </c>
    </row>
    <row r="121" spans="1:86" ht="16" x14ac:dyDescent="0.2">
      <c r="A121" s="22" t="s">
        <v>1215</v>
      </c>
      <c r="B121" s="22" t="s">
        <v>638</v>
      </c>
      <c r="C121" s="22" t="s">
        <v>745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10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  <c r="V121" s="22">
        <v>600</v>
      </c>
      <c r="W121" s="22">
        <v>0</v>
      </c>
      <c r="X121" s="22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 t="s">
        <v>766</v>
      </c>
      <c r="AJ121" s="22" t="s">
        <v>794</v>
      </c>
      <c r="AK121" s="22" t="s">
        <v>698</v>
      </c>
      <c r="AL121" s="22" t="s">
        <v>795</v>
      </c>
      <c r="AM121" s="22" t="s">
        <v>853</v>
      </c>
      <c r="AN121" s="22" t="s">
        <v>854</v>
      </c>
      <c r="AO121" s="22" t="s">
        <v>756</v>
      </c>
      <c r="AP121" s="22">
        <v>0</v>
      </c>
      <c r="AQ121" s="22">
        <v>0</v>
      </c>
      <c r="AR121" s="22">
        <v>0</v>
      </c>
      <c r="AS121" s="22">
        <v>0</v>
      </c>
      <c r="AT121" s="22">
        <v>0</v>
      </c>
      <c r="AU121" s="22">
        <v>903.6</v>
      </c>
      <c r="AV121" s="22">
        <v>0</v>
      </c>
      <c r="AW121" s="22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0</v>
      </c>
      <c r="BC121" s="22">
        <v>0</v>
      </c>
      <c r="BD121" s="22">
        <v>0</v>
      </c>
      <c r="BE121" s="22">
        <v>0</v>
      </c>
      <c r="BF121" s="22">
        <v>0</v>
      </c>
      <c r="BG121" s="22">
        <v>0</v>
      </c>
      <c r="BH121" s="22">
        <v>5940</v>
      </c>
      <c r="BI121" s="22">
        <v>0</v>
      </c>
      <c r="BJ121" s="22">
        <v>0</v>
      </c>
      <c r="BK121" s="22">
        <v>0</v>
      </c>
      <c r="BL121" s="22">
        <v>0</v>
      </c>
      <c r="BM121" s="22">
        <v>0</v>
      </c>
      <c r="BN121" s="22">
        <v>0</v>
      </c>
      <c r="BO121" s="22">
        <v>0</v>
      </c>
      <c r="BP121" s="22" t="s">
        <v>588</v>
      </c>
      <c r="BQ121" s="22">
        <v>0</v>
      </c>
      <c r="BR121" s="22">
        <v>0</v>
      </c>
      <c r="BS121" s="22" t="s">
        <v>588</v>
      </c>
      <c r="BT121" s="22" t="s">
        <v>588</v>
      </c>
      <c r="BU121" s="22">
        <v>6843.6</v>
      </c>
      <c r="BV121" s="22">
        <v>163.18</v>
      </c>
      <c r="BW121" s="22">
        <v>7006.78</v>
      </c>
      <c r="BX121" s="22" t="b">
        <v>1</v>
      </c>
      <c r="BY121" s="22" t="s">
        <v>590</v>
      </c>
      <c r="BZ121" s="22">
        <v>5</v>
      </c>
      <c r="CA121" s="22">
        <v>5</v>
      </c>
      <c r="CB121" s="23">
        <v>43851.34579861111</v>
      </c>
      <c r="CC121" s="23">
        <v>43838.5465625</v>
      </c>
      <c r="CD121" s="22">
        <v>168</v>
      </c>
      <c r="CE121" s="22" t="b">
        <v>0</v>
      </c>
      <c r="CF121" s="22" t="s">
        <v>1216</v>
      </c>
      <c r="CG121" s="22" t="s">
        <v>853</v>
      </c>
      <c r="CH121" s="22">
        <v>120</v>
      </c>
    </row>
    <row r="122" spans="1:86" ht="32" x14ac:dyDescent="0.2">
      <c r="A122" s="22" t="s">
        <v>1389</v>
      </c>
      <c r="B122" s="22" t="s">
        <v>608</v>
      </c>
      <c r="C122" s="22" t="s">
        <v>609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30</v>
      </c>
      <c r="Q122" s="22">
        <v>0</v>
      </c>
      <c r="R122" s="22">
        <v>1200</v>
      </c>
      <c r="S122" s="22">
        <v>0</v>
      </c>
      <c r="T122" s="22">
        <v>0</v>
      </c>
      <c r="U122" s="22">
        <v>0</v>
      </c>
      <c r="V122" s="22">
        <v>480</v>
      </c>
      <c r="W122" s="22">
        <v>500</v>
      </c>
      <c r="X122" s="22">
        <v>0</v>
      </c>
      <c r="Y122" s="22">
        <v>0</v>
      </c>
      <c r="Z122" s="22">
        <v>450</v>
      </c>
      <c r="AA122" s="22">
        <v>0</v>
      </c>
      <c r="AB122" s="22">
        <v>0</v>
      </c>
      <c r="AC122" s="22">
        <v>0</v>
      </c>
      <c r="AD122" s="22">
        <v>15</v>
      </c>
      <c r="AE122" s="22">
        <v>120</v>
      </c>
      <c r="AF122" s="22">
        <v>10</v>
      </c>
      <c r="AG122" s="22">
        <v>0</v>
      </c>
      <c r="AH122" s="22">
        <v>5</v>
      </c>
      <c r="AI122" s="22" t="s">
        <v>891</v>
      </c>
      <c r="AJ122" s="22" t="s">
        <v>892</v>
      </c>
      <c r="AK122" s="22" t="s">
        <v>737</v>
      </c>
      <c r="AL122" s="22" t="s">
        <v>893</v>
      </c>
      <c r="AM122" s="22" t="s">
        <v>613</v>
      </c>
      <c r="AN122" s="22" t="s">
        <v>894</v>
      </c>
      <c r="AO122" s="22" t="s">
        <v>613</v>
      </c>
      <c r="AP122" s="22">
        <v>0</v>
      </c>
      <c r="AQ122" s="22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0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5832</v>
      </c>
      <c r="BC122" s="22">
        <v>0</v>
      </c>
      <c r="BD122" s="22">
        <v>1068</v>
      </c>
      <c r="BE122" s="22">
        <v>0</v>
      </c>
      <c r="BF122" s="22">
        <v>0</v>
      </c>
      <c r="BG122" s="22">
        <v>0</v>
      </c>
      <c r="BH122" s="22">
        <v>4752</v>
      </c>
      <c r="BI122" s="22">
        <v>745</v>
      </c>
      <c r="BJ122" s="22">
        <v>0</v>
      </c>
      <c r="BK122" s="22">
        <v>0</v>
      </c>
      <c r="BL122" s="22">
        <v>3217.5</v>
      </c>
      <c r="BM122" s="22">
        <v>0</v>
      </c>
      <c r="BN122" s="22">
        <v>0</v>
      </c>
      <c r="BO122" s="22">
        <v>22.05</v>
      </c>
      <c r="BP122" s="22" t="s">
        <v>588</v>
      </c>
      <c r="BQ122" s="22">
        <v>450</v>
      </c>
      <c r="BR122" s="22">
        <v>130</v>
      </c>
      <c r="BS122" s="22" t="s">
        <v>588</v>
      </c>
      <c r="BT122" s="22" t="s">
        <v>784</v>
      </c>
      <c r="BU122" s="22">
        <v>16243.8</v>
      </c>
      <c r="BV122" s="22">
        <v>247.77</v>
      </c>
      <c r="BW122" s="22">
        <v>16491.57</v>
      </c>
      <c r="BX122" s="22" t="b">
        <v>1</v>
      </c>
      <c r="BY122" s="22" t="s">
        <v>590</v>
      </c>
      <c r="BZ122" s="22">
        <v>5</v>
      </c>
      <c r="CA122" s="22">
        <v>5</v>
      </c>
      <c r="CB122" s="23">
        <v>43850.6796412037</v>
      </c>
      <c r="CC122" s="23">
        <v>43840.571377314816</v>
      </c>
      <c r="CD122" s="22">
        <v>169</v>
      </c>
      <c r="CE122" s="22" t="b">
        <v>0</v>
      </c>
      <c r="CF122" s="22" t="s">
        <v>1390</v>
      </c>
      <c r="CG122" s="22" t="s">
        <v>613</v>
      </c>
      <c r="CH122" s="22">
        <v>121</v>
      </c>
    </row>
    <row r="123" spans="1:86" ht="32" x14ac:dyDescent="0.2">
      <c r="A123" s="22" t="s">
        <v>1391</v>
      </c>
      <c r="B123" s="22" t="s">
        <v>620</v>
      </c>
      <c r="C123" s="22" t="s">
        <v>621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4</v>
      </c>
      <c r="P123" s="22">
        <v>50</v>
      </c>
      <c r="Q123" s="22">
        <v>8</v>
      </c>
      <c r="R123" s="22">
        <v>300</v>
      </c>
      <c r="S123" s="22">
        <v>0</v>
      </c>
      <c r="T123" s="22">
        <v>0</v>
      </c>
      <c r="U123" s="22">
        <v>5</v>
      </c>
      <c r="V123" s="22">
        <v>320</v>
      </c>
      <c r="W123" s="22">
        <v>400</v>
      </c>
      <c r="X123" s="22">
        <v>0</v>
      </c>
      <c r="Y123" s="22">
        <v>0</v>
      </c>
      <c r="Z123" s="22">
        <v>150</v>
      </c>
      <c r="AA123" s="22">
        <v>0</v>
      </c>
      <c r="AB123" s="22">
        <v>50</v>
      </c>
      <c r="AC123" s="22">
        <v>15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 t="s">
        <v>916</v>
      </c>
      <c r="AJ123" s="22" t="s">
        <v>860</v>
      </c>
      <c r="AK123" s="22" t="s">
        <v>737</v>
      </c>
      <c r="AL123" s="22" t="s">
        <v>870</v>
      </c>
      <c r="AM123" s="22" t="s">
        <v>625</v>
      </c>
      <c r="AN123" s="22" t="s">
        <v>782</v>
      </c>
      <c r="AO123" s="22" t="s">
        <v>1392</v>
      </c>
      <c r="AP123" s="22">
        <v>0</v>
      </c>
      <c r="AQ123" s="22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0</v>
      </c>
      <c r="AW123" s="22">
        <v>0</v>
      </c>
      <c r="AX123" s="22">
        <v>0</v>
      </c>
      <c r="AY123" s="22">
        <v>0</v>
      </c>
      <c r="AZ123" s="22">
        <v>0</v>
      </c>
      <c r="BA123" s="22">
        <v>374.4</v>
      </c>
      <c r="BB123" s="22">
        <v>9720</v>
      </c>
      <c r="BC123" s="22">
        <v>1082.72</v>
      </c>
      <c r="BD123" s="22">
        <v>267</v>
      </c>
      <c r="BE123" s="22">
        <v>0</v>
      </c>
      <c r="BF123" s="22">
        <v>0</v>
      </c>
      <c r="BG123" s="22">
        <v>14.5</v>
      </c>
      <c r="BH123" s="22">
        <v>3168</v>
      </c>
      <c r="BI123" s="22">
        <v>596</v>
      </c>
      <c r="BJ123" s="22">
        <v>0</v>
      </c>
      <c r="BK123" s="22">
        <v>0</v>
      </c>
      <c r="BL123" s="22">
        <v>1072.5</v>
      </c>
      <c r="BM123" s="22">
        <v>0</v>
      </c>
      <c r="BN123" s="22">
        <v>12</v>
      </c>
      <c r="BO123" s="22">
        <v>0</v>
      </c>
      <c r="BP123" s="22" t="s">
        <v>1393</v>
      </c>
      <c r="BQ123" s="22">
        <v>0</v>
      </c>
      <c r="BR123" s="22">
        <v>0</v>
      </c>
      <c r="BS123" s="22" t="s">
        <v>588</v>
      </c>
      <c r="BT123" s="22" t="s">
        <v>588</v>
      </c>
      <c r="BU123" s="22">
        <v>16340.87</v>
      </c>
      <c r="BV123" s="22">
        <v>217.51</v>
      </c>
      <c r="BW123" s="22">
        <v>16558.38</v>
      </c>
      <c r="BX123" s="22" t="b">
        <v>1</v>
      </c>
      <c r="BY123" s="22" t="s">
        <v>590</v>
      </c>
      <c r="BZ123" s="22">
        <v>5</v>
      </c>
      <c r="CA123" s="22">
        <v>5</v>
      </c>
      <c r="CB123" s="23">
        <v>43850.689340277779</v>
      </c>
      <c r="CC123" s="23">
        <v>43840.581365740742</v>
      </c>
      <c r="CD123" s="22">
        <v>170</v>
      </c>
      <c r="CE123" s="22" t="b">
        <v>0</v>
      </c>
      <c r="CF123" s="22" t="s">
        <v>1394</v>
      </c>
      <c r="CG123" s="22" t="s">
        <v>625</v>
      </c>
      <c r="CH123" s="22">
        <v>122</v>
      </c>
    </row>
    <row r="124" spans="1:86" ht="16" x14ac:dyDescent="0.2">
      <c r="A124" s="22" t="s">
        <v>1395</v>
      </c>
      <c r="B124" s="22" t="s">
        <v>1396</v>
      </c>
      <c r="C124" s="22" t="s">
        <v>1397</v>
      </c>
      <c r="D124" s="22">
        <v>5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160</v>
      </c>
      <c r="S124" s="22">
        <v>0</v>
      </c>
      <c r="T124" s="22">
        <v>0</v>
      </c>
      <c r="U124" s="22">
        <v>0</v>
      </c>
      <c r="V124" s="22">
        <v>120</v>
      </c>
      <c r="W124" s="22">
        <v>100</v>
      </c>
      <c r="X124" s="22">
        <v>0</v>
      </c>
      <c r="Y124" s="22">
        <v>0</v>
      </c>
      <c r="Z124" s="22">
        <v>150</v>
      </c>
      <c r="AA124" s="22">
        <v>0</v>
      </c>
      <c r="AB124" s="22">
        <v>0</v>
      </c>
      <c r="AC124" s="22">
        <v>0</v>
      </c>
      <c r="AD124" s="22">
        <v>0</v>
      </c>
      <c r="AE124" s="22">
        <v>60</v>
      </c>
      <c r="AF124" s="22">
        <v>0</v>
      </c>
      <c r="AG124" s="22">
        <v>0</v>
      </c>
      <c r="AH124" s="22">
        <v>0</v>
      </c>
      <c r="AI124" s="22" t="s">
        <v>1398</v>
      </c>
      <c r="AJ124" s="22" t="s">
        <v>1399</v>
      </c>
      <c r="AK124" s="22" t="s">
        <v>838</v>
      </c>
      <c r="AL124" s="22" t="s">
        <v>1400</v>
      </c>
      <c r="AM124" s="22" t="s">
        <v>1401</v>
      </c>
      <c r="AN124" s="22" t="s">
        <v>1402</v>
      </c>
      <c r="AO124" s="22" t="s">
        <v>1403</v>
      </c>
      <c r="AP124" s="22">
        <v>199.8</v>
      </c>
      <c r="AQ124" s="22">
        <v>0</v>
      </c>
      <c r="AR124" s="22">
        <v>0</v>
      </c>
      <c r="AS124" s="22">
        <v>0</v>
      </c>
      <c r="AT124" s="22">
        <v>0</v>
      </c>
      <c r="AU124" s="22">
        <v>0</v>
      </c>
      <c r="AV124" s="22">
        <v>0</v>
      </c>
      <c r="AW124" s="22">
        <v>0</v>
      </c>
      <c r="AX124" s="22">
        <v>0</v>
      </c>
      <c r="AY124" s="22">
        <v>0</v>
      </c>
      <c r="AZ124" s="22">
        <v>0</v>
      </c>
      <c r="BA124" s="22">
        <v>0</v>
      </c>
      <c r="BB124" s="22">
        <v>0</v>
      </c>
      <c r="BC124" s="22">
        <v>0</v>
      </c>
      <c r="BD124" s="22">
        <v>142.4</v>
      </c>
      <c r="BE124" s="22">
        <v>0</v>
      </c>
      <c r="BF124" s="22">
        <v>0</v>
      </c>
      <c r="BG124" s="22">
        <v>0</v>
      </c>
      <c r="BH124" s="22">
        <v>1188</v>
      </c>
      <c r="BI124" s="22">
        <v>149</v>
      </c>
      <c r="BJ124" s="22">
        <v>0</v>
      </c>
      <c r="BK124" s="22">
        <v>0</v>
      </c>
      <c r="BL124" s="22">
        <v>1072.5</v>
      </c>
      <c r="BM124" s="22">
        <v>0</v>
      </c>
      <c r="BN124" s="22">
        <v>0</v>
      </c>
      <c r="BO124" s="22">
        <v>0</v>
      </c>
      <c r="BP124" s="22" t="s">
        <v>588</v>
      </c>
      <c r="BQ124" s="22">
        <v>225</v>
      </c>
      <c r="BR124" s="22">
        <v>0</v>
      </c>
      <c r="BS124" s="22" t="s">
        <v>588</v>
      </c>
      <c r="BT124" s="22" t="s">
        <v>588</v>
      </c>
      <c r="BU124" s="22">
        <v>2976.7</v>
      </c>
      <c r="BV124" s="22">
        <v>69.69</v>
      </c>
      <c r="BW124" s="22">
        <v>3046.39</v>
      </c>
      <c r="BX124" s="22" t="b">
        <v>1</v>
      </c>
      <c r="BY124" s="22" t="s">
        <v>590</v>
      </c>
      <c r="BZ124" s="22">
        <v>5</v>
      </c>
      <c r="CA124" s="22">
        <v>5</v>
      </c>
      <c r="CB124" s="23">
        <v>43850.691944444443</v>
      </c>
      <c r="CC124" s="23">
        <v>43841.684351851851</v>
      </c>
      <c r="CD124" s="22">
        <v>171</v>
      </c>
      <c r="CE124" s="22" t="b">
        <v>0</v>
      </c>
      <c r="CF124" s="22" t="s">
        <v>1404</v>
      </c>
      <c r="CG124" s="22" t="s">
        <v>1405</v>
      </c>
      <c r="CH124" s="22">
        <v>123</v>
      </c>
    </row>
    <row r="125" spans="1:86" ht="32" x14ac:dyDescent="0.2">
      <c r="A125" s="22" t="s">
        <v>1406</v>
      </c>
      <c r="B125" s="22" t="s">
        <v>695</v>
      </c>
      <c r="C125" s="22" t="s">
        <v>696</v>
      </c>
      <c r="D125" s="22">
        <v>50</v>
      </c>
      <c r="E125" s="22">
        <v>50</v>
      </c>
      <c r="F125" s="22">
        <v>21</v>
      </c>
      <c r="G125" s="22">
        <v>21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6</v>
      </c>
      <c r="P125" s="22">
        <v>165</v>
      </c>
      <c r="Q125" s="22">
        <v>36</v>
      </c>
      <c r="R125" s="22">
        <v>0</v>
      </c>
      <c r="S125" s="22">
        <v>4</v>
      </c>
      <c r="T125" s="22">
        <v>0</v>
      </c>
      <c r="U125" s="22">
        <v>20</v>
      </c>
      <c r="V125" s="22">
        <v>160</v>
      </c>
      <c r="W125" s="22">
        <v>1200</v>
      </c>
      <c r="X125" s="22">
        <v>0</v>
      </c>
      <c r="Y125" s="22">
        <v>0</v>
      </c>
      <c r="Z125" s="22">
        <v>300</v>
      </c>
      <c r="AA125" s="22">
        <v>0</v>
      </c>
      <c r="AB125" s="22">
        <v>50</v>
      </c>
      <c r="AC125" s="22">
        <v>25</v>
      </c>
      <c r="AD125" s="22">
        <v>15</v>
      </c>
      <c r="AE125" s="22">
        <v>180</v>
      </c>
      <c r="AF125" s="22">
        <v>0</v>
      </c>
      <c r="AG125" s="22">
        <v>0</v>
      </c>
      <c r="AH125" s="22">
        <v>40</v>
      </c>
      <c r="AI125" s="22" t="s">
        <v>1407</v>
      </c>
      <c r="AJ125" s="22" t="s">
        <v>1408</v>
      </c>
      <c r="AK125" s="22" t="s">
        <v>1409</v>
      </c>
      <c r="AL125" s="22" t="s">
        <v>1410</v>
      </c>
      <c r="AM125" s="22" t="s">
        <v>1029</v>
      </c>
      <c r="AN125" s="22" t="s">
        <v>1030</v>
      </c>
      <c r="AO125" s="22" t="s">
        <v>1407</v>
      </c>
      <c r="AP125" s="22">
        <v>1998</v>
      </c>
      <c r="AQ125" s="22">
        <v>2619</v>
      </c>
      <c r="AR125" s="22">
        <v>1077.3</v>
      </c>
      <c r="AS125" s="22">
        <v>1357.02</v>
      </c>
      <c r="AT125" s="22">
        <v>0</v>
      </c>
      <c r="AU125" s="22">
        <v>0</v>
      </c>
      <c r="AV125" s="22">
        <v>0</v>
      </c>
      <c r="AW125" s="22">
        <v>0</v>
      </c>
      <c r="AX125" s="22">
        <v>0</v>
      </c>
      <c r="AY125" s="22">
        <v>0</v>
      </c>
      <c r="AZ125" s="22">
        <v>0</v>
      </c>
      <c r="BA125" s="22">
        <v>561.6</v>
      </c>
      <c r="BB125" s="22">
        <v>32076</v>
      </c>
      <c r="BC125" s="22">
        <v>4872.24</v>
      </c>
      <c r="BD125" s="22">
        <v>0</v>
      </c>
      <c r="BE125" s="22">
        <v>50</v>
      </c>
      <c r="BF125" s="22">
        <v>0</v>
      </c>
      <c r="BG125" s="22">
        <v>58</v>
      </c>
      <c r="BH125" s="22">
        <v>1584</v>
      </c>
      <c r="BI125" s="22">
        <v>1788</v>
      </c>
      <c r="BJ125" s="22">
        <v>0</v>
      </c>
      <c r="BK125" s="22">
        <v>0</v>
      </c>
      <c r="BL125" s="22">
        <v>2145</v>
      </c>
      <c r="BM125" s="22">
        <v>0</v>
      </c>
      <c r="BN125" s="22">
        <v>12</v>
      </c>
      <c r="BO125" s="22">
        <v>22.05</v>
      </c>
      <c r="BP125" s="22" t="s">
        <v>1411</v>
      </c>
      <c r="BQ125" s="22">
        <v>675</v>
      </c>
      <c r="BR125" s="22">
        <v>0</v>
      </c>
      <c r="BS125" s="22" t="s">
        <v>588</v>
      </c>
      <c r="BT125" s="22" t="s">
        <v>1412</v>
      </c>
      <c r="BU125" s="22">
        <v>51169.46</v>
      </c>
      <c r="BV125" s="22">
        <v>0</v>
      </c>
      <c r="BW125" s="22">
        <v>51169.46</v>
      </c>
      <c r="BX125" s="22" t="b">
        <v>1</v>
      </c>
      <c r="BY125" s="22" t="s">
        <v>590</v>
      </c>
      <c r="BZ125" s="22">
        <v>5</v>
      </c>
      <c r="CA125" s="22">
        <v>5</v>
      </c>
      <c r="CB125" s="23">
        <v>43845.608703703707</v>
      </c>
      <c r="CC125" s="23">
        <v>43843.73605324074</v>
      </c>
      <c r="CD125" s="22">
        <v>172</v>
      </c>
      <c r="CE125" s="22" t="b">
        <v>0</v>
      </c>
      <c r="CF125" s="22" t="s">
        <v>1413</v>
      </c>
      <c r="CG125" s="22" t="s">
        <v>700</v>
      </c>
      <c r="CH125" s="22">
        <v>124</v>
      </c>
    </row>
    <row r="126" spans="1:86" ht="16" x14ac:dyDescent="0.2">
      <c r="A126" s="22" t="s">
        <v>1414</v>
      </c>
      <c r="B126" s="22" t="s">
        <v>720</v>
      </c>
      <c r="C126" s="22" t="s">
        <v>628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8</v>
      </c>
      <c r="Q126" s="22">
        <v>0</v>
      </c>
      <c r="R126" s="22">
        <v>160</v>
      </c>
      <c r="S126" s="22">
        <v>0</v>
      </c>
      <c r="T126" s="22">
        <v>0</v>
      </c>
      <c r="U126" s="22">
        <v>10</v>
      </c>
      <c r="V126" s="22">
        <v>40</v>
      </c>
      <c r="W126" s="22">
        <v>100</v>
      </c>
      <c r="X126" s="22">
        <v>0</v>
      </c>
      <c r="Y126" s="22">
        <v>0</v>
      </c>
      <c r="Z126" s="22">
        <v>150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 t="s">
        <v>1118</v>
      </c>
      <c r="AJ126" s="22" t="s">
        <v>10</v>
      </c>
      <c r="AK126" s="22" t="s">
        <v>737</v>
      </c>
      <c r="AL126" s="22" t="s">
        <v>870</v>
      </c>
      <c r="AM126" s="22" t="s">
        <v>632</v>
      </c>
      <c r="AN126" s="22" t="s">
        <v>789</v>
      </c>
      <c r="AO126" s="22" t="s">
        <v>833</v>
      </c>
      <c r="AP126" s="22">
        <v>0</v>
      </c>
      <c r="AQ126" s="22">
        <v>0</v>
      </c>
      <c r="AR126" s="22">
        <v>0</v>
      </c>
      <c r="AS126" s="22">
        <v>0</v>
      </c>
      <c r="AT126" s="22">
        <v>0</v>
      </c>
      <c r="AU126" s="22">
        <v>0</v>
      </c>
      <c r="AV126" s="22">
        <v>0</v>
      </c>
      <c r="AW126" s="22">
        <v>0</v>
      </c>
      <c r="AX126" s="22">
        <v>0</v>
      </c>
      <c r="AY126" s="22">
        <v>0</v>
      </c>
      <c r="AZ126" s="22">
        <v>0</v>
      </c>
      <c r="BA126" s="22">
        <v>0</v>
      </c>
      <c r="BB126" s="22">
        <v>1555.2</v>
      </c>
      <c r="BC126" s="22">
        <v>0</v>
      </c>
      <c r="BD126" s="22">
        <v>142.4</v>
      </c>
      <c r="BE126" s="22">
        <v>0</v>
      </c>
      <c r="BF126" s="22">
        <v>0</v>
      </c>
      <c r="BG126" s="22">
        <v>29</v>
      </c>
      <c r="BH126" s="22">
        <v>396</v>
      </c>
      <c r="BI126" s="22">
        <v>149</v>
      </c>
      <c r="BJ126" s="22">
        <v>0</v>
      </c>
      <c r="BK126" s="22">
        <v>0</v>
      </c>
      <c r="BL126" s="22">
        <v>1072.5</v>
      </c>
      <c r="BM126" s="22">
        <v>0</v>
      </c>
      <c r="BN126" s="22">
        <v>0</v>
      </c>
      <c r="BO126" s="22">
        <v>0</v>
      </c>
      <c r="BP126" s="22" t="s">
        <v>588</v>
      </c>
      <c r="BQ126" s="22">
        <v>0</v>
      </c>
      <c r="BR126" s="22">
        <v>0</v>
      </c>
      <c r="BS126" s="22" t="s">
        <v>588</v>
      </c>
      <c r="BT126" s="22" t="s">
        <v>588</v>
      </c>
      <c r="BU126" s="22">
        <v>3344.1</v>
      </c>
      <c r="BV126" s="22">
        <v>87.79</v>
      </c>
      <c r="BW126" s="22">
        <v>3431.89</v>
      </c>
      <c r="BX126" s="22" t="b">
        <v>1</v>
      </c>
      <c r="BY126" s="22" t="s">
        <v>590</v>
      </c>
      <c r="BZ126" s="22">
        <v>5</v>
      </c>
      <c r="CA126" s="22">
        <v>5</v>
      </c>
      <c r="CB126" s="23">
        <v>43850.716967592591</v>
      </c>
      <c r="CC126" s="23">
        <v>43844.700879629629</v>
      </c>
      <c r="CD126" s="22">
        <v>173</v>
      </c>
      <c r="CE126" s="22" t="b">
        <v>0</v>
      </c>
      <c r="CF126" s="22" t="s">
        <v>1415</v>
      </c>
      <c r="CG126" s="22" t="s">
        <v>632</v>
      </c>
      <c r="CH126" s="22">
        <v>125</v>
      </c>
    </row>
    <row r="127" spans="1:86" ht="16" x14ac:dyDescent="0.2">
      <c r="A127" s="22" t="s">
        <v>1416</v>
      </c>
      <c r="B127" s="22" t="s">
        <v>638</v>
      </c>
      <c r="C127" s="22" t="s">
        <v>745</v>
      </c>
      <c r="D127" s="22">
        <v>0</v>
      </c>
      <c r="E127" s="22">
        <v>0</v>
      </c>
      <c r="F127" s="22">
        <v>42</v>
      </c>
      <c r="G127" s="22">
        <v>0</v>
      </c>
      <c r="H127" s="22">
        <v>0</v>
      </c>
      <c r="I127" s="22">
        <v>0</v>
      </c>
      <c r="J127" s="22">
        <v>10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240</v>
      </c>
      <c r="AF127" s="22">
        <v>0</v>
      </c>
      <c r="AG127" s="22">
        <v>0</v>
      </c>
      <c r="AH127" s="22">
        <v>0</v>
      </c>
      <c r="AI127" s="22" t="s">
        <v>766</v>
      </c>
      <c r="AJ127" s="22" t="s">
        <v>794</v>
      </c>
      <c r="AK127" s="22" t="s">
        <v>698</v>
      </c>
      <c r="AL127" s="22" t="s">
        <v>795</v>
      </c>
      <c r="AM127" s="22" t="s">
        <v>853</v>
      </c>
      <c r="AN127" s="22" t="s">
        <v>854</v>
      </c>
      <c r="AO127" s="22" t="s">
        <v>1417</v>
      </c>
      <c r="AP127" s="22">
        <v>0</v>
      </c>
      <c r="AQ127" s="22">
        <v>0</v>
      </c>
      <c r="AR127" s="22">
        <v>2154.6</v>
      </c>
      <c r="AS127" s="22">
        <v>0</v>
      </c>
      <c r="AT127" s="22">
        <v>0</v>
      </c>
      <c r="AU127" s="22">
        <v>0</v>
      </c>
      <c r="AV127" s="22">
        <v>1036.8</v>
      </c>
      <c r="AW127" s="22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2">
        <v>0</v>
      </c>
      <c r="BD127" s="22">
        <v>0</v>
      </c>
      <c r="BE127" s="22">
        <v>0</v>
      </c>
      <c r="BF127" s="22">
        <v>0</v>
      </c>
      <c r="BG127" s="22">
        <v>0</v>
      </c>
      <c r="BH127" s="22">
        <v>0</v>
      </c>
      <c r="BI127" s="22">
        <v>0</v>
      </c>
      <c r="BJ127" s="22">
        <v>0</v>
      </c>
      <c r="BK127" s="22">
        <v>0</v>
      </c>
      <c r="BL127" s="22">
        <v>0</v>
      </c>
      <c r="BM127" s="22">
        <v>0</v>
      </c>
      <c r="BN127" s="22">
        <v>0</v>
      </c>
      <c r="BO127" s="22">
        <v>0</v>
      </c>
      <c r="BP127" s="22" t="s">
        <v>588</v>
      </c>
      <c r="BQ127" s="22">
        <v>900</v>
      </c>
      <c r="BR127" s="22">
        <v>0</v>
      </c>
      <c r="BS127" s="22" t="s">
        <v>588</v>
      </c>
      <c r="BT127" s="22" t="s">
        <v>588</v>
      </c>
      <c r="BU127" s="22">
        <v>4091.4</v>
      </c>
      <c r="BV127" s="22">
        <v>240.12</v>
      </c>
      <c r="BW127" s="22">
        <v>4331.5200000000004</v>
      </c>
      <c r="BX127" s="22" t="b">
        <v>1</v>
      </c>
      <c r="BY127" s="22" t="s">
        <v>590</v>
      </c>
      <c r="BZ127" s="22">
        <v>5</v>
      </c>
      <c r="CA127" s="22">
        <v>5</v>
      </c>
      <c r="CB127" s="23">
        <v>43850.700972222221</v>
      </c>
      <c r="CC127" s="23">
        <v>43844.736666666664</v>
      </c>
      <c r="CD127" s="22">
        <v>174</v>
      </c>
      <c r="CE127" s="22" t="b">
        <v>0</v>
      </c>
      <c r="CF127" s="22" t="s">
        <v>1418</v>
      </c>
      <c r="CG127" s="22" t="s">
        <v>853</v>
      </c>
      <c r="CH127" s="22">
        <v>126</v>
      </c>
    </row>
    <row r="128" spans="1:86" ht="16" x14ac:dyDescent="0.2">
      <c r="A128" s="22" t="s">
        <v>1419</v>
      </c>
      <c r="B128" s="22" t="s">
        <v>638</v>
      </c>
      <c r="C128" s="22" t="s">
        <v>745</v>
      </c>
      <c r="D128" s="22">
        <v>40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10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8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  <c r="W128" s="22">
        <v>0</v>
      </c>
      <c r="X128" s="22">
        <v>0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0</v>
      </c>
      <c r="AE128" s="22">
        <v>0</v>
      </c>
      <c r="AF128" s="22">
        <v>0</v>
      </c>
      <c r="AG128" s="22">
        <v>0</v>
      </c>
      <c r="AH128" s="22">
        <v>0</v>
      </c>
      <c r="AI128" s="22" t="s">
        <v>766</v>
      </c>
      <c r="AJ128" s="22" t="s">
        <v>794</v>
      </c>
      <c r="AK128" s="22" t="s">
        <v>698</v>
      </c>
      <c r="AL128" s="22" t="s">
        <v>795</v>
      </c>
      <c r="AM128" s="22" t="s">
        <v>853</v>
      </c>
      <c r="AN128" s="22" t="s">
        <v>854</v>
      </c>
      <c r="AO128" s="22" t="s">
        <v>1420</v>
      </c>
      <c r="AP128" s="22">
        <v>1598.4</v>
      </c>
      <c r="AQ128" s="22">
        <v>0</v>
      </c>
      <c r="AR128" s="22">
        <v>0</v>
      </c>
      <c r="AS128" s="22">
        <v>0</v>
      </c>
      <c r="AT128" s="22">
        <v>0</v>
      </c>
      <c r="AU128" s="22">
        <v>0</v>
      </c>
      <c r="AV128" s="22">
        <v>0</v>
      </c>
      <c r="AW128" s="22">
        <v>1263.5999999999999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2">
        <v>1082.72</v>
      </c>
      <c r="BD128" s="22">
        <v>0</v>
      </c>
      <c r="BE128" s="22">
        <v>0</v>
      </c>
      <c r="BF128" s="22">
        <v>0</v>
      </c>
      <c r="BG128" s="22">
        <v>0</v>
      </c>
      <c r="BH128" s="22">
        <v>0</v>
      </c>
      <c r="BI128" s="22">
        <v>0</v>
      </c>
      <c r="BJ128" s="22">
        <v>0</v>
      </c>
      <c r="BK128" s="22">
        <v>0</v>
      </c>
      <c r="BL128" s="22">
        <v>0</v>
      </c>
      <c r="BM128" s="22">
        <v>0</v>
      </c>
      <c r="BN128" s="22">
        <v>0</v>
      </c>
      <c r="BO128" s="22">
        <v>0</v>
      </c>
      <c r="BP128" s="22" t="s">
        <v>588</v>
      </c>
      <c r="BQ128" s="22">
        <v>0</v>
      </c>
      <c r="BR128" s="22">
        <v>0</v>
      </c>
      <c r="BS128" s="22" t="s">
        <v>588</v>
      </c>
      <c r="BT128" s="22" t="s">
        <v>588</v>
      </c>
      <c r="BU128" s="22">
        <v>3944.72</v>
      </c>
      <c r="BV128" s="22">
        <v>0</v>
      </c>
      <c r="BW128" s="22">
        <v>3944.72</v>
      </c>
      <c r="BX128" s="22" t="b">
        <v>1</v>
      </c>
      <c r="BY128" s="22" t="s">
        <v>590</v>
      </c>
      <c r="BZ128" s="22">
        <v>5</v>
      </c>
      <c r="CA128" s="22">
        <v>5</v>
      </c>
      <c r="CB128" s="23">
        <v>43850.702789351853</v>
      </c>
      <c r="CC128" s="23">
        <v>43844.737997685188</v>
      </c>
      <c r="CD128" s="22">
        <v>175</v>
      </c>
      <c r="CE128" s="22" t="b">
        <v>0</v>
      </c>
      <c r="CF128" s="22" t="s">
        <v>1421</v>
      </c>
      <c r="CG128" s="22" t="s">
        <v>853</v>
      </c>
      <c r="CH128" s="22">
        <v>127</v>
      </c>
    </row>
    <row r="129" spans="1:86" ht="16" x14ac:dyDescent="0.2">
      <c r="A129" s="22" t="s">
        <v>1422</v>
      </c>
      <c r="B129" s="22" t="s">
        <v>1423</v>
      </c>
      <c r="C129" s="22" t="s">
        <v>1424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25</v>
      </c>
      <c r="Q129" s="22">
        <v>0</v>
      </c>
      <c r="R129" s="22">
        <v>160</v>
      </c>
      <c r="S129" s="22">
        <v>0</v>
      </c>
      <c r="T129" s="22">
        <v>0</v>
      </c>
      <c r="U129" s="22">
        <v>0</v>
      </c>
      <c r="V129" s="22">
        <v>160</v>
      </c>
      <c r="W129" s="22">
        <v>200</v>
      </c>
      <c r="X129" s="22">
        <v>0</v>
      </c>
      <c r="Y129" s="22">
        <v>0</v>
      </c>
      <c r="Z129" s="22">
        <v>0</v>
      </c>
      <c r="AA129" s="22">
        <v>0</v>
      </c>
      <c r="AB129" s="22">
        <v>0</v>
      </c>
      <c r="AC129" s="22">
        <v>0</v>
      </c>
      <c r="AD129" s="22">
        <v>0</v>
      </c>
      <c r="AE129" s="22">
        <v>0</v>
      </c>
      <c r="AF129" s="22">
        <v>0</v>
      </c>
      <c r="AG129" s="22">
        <v>0</v>
      </c>
      <c r="AH129" s="22">
        <v>20</v>
      </c>
      <c r="AI129" s="22" t="s">
        <v>1425</v>
      </c>
      <c r="AJ129" s="22" t="s">
        <v>1175</v>
      </c>
      <c r="AK129" s="22" t="s">
        <v>678</v>
      </c>
      <c r="AL129" s="22" t="s">
        <v>1044</v>
      </c>
      <c r="AM129" s="22" t="s">
        <v>1426</v>
      </c>
      <c r="AN129" s="22" t="s">
        <v>1427</v>
      </c>
      <c r="AO129" s="22" t="s">
        <v>1428</v>
      </c>
      <c r="AP129" s="22">
        <v>0</v>
      </c>
      <c r="AQ129" s="22">
        <v>0</v>
      </c>
      <c r="AR129" s="22">
        <v>0</v>
      </c>
      <c r="AS129" s="22">
        <v>0</v>
      </c>
      <c r="AT129" s="22">
        <v>0</v>
      </c>
      <c r="AU129" s="22">
        <v>0</v>
      </c>
      <c r="AV129" s="22">
        <v>0</v>
      </c>
      <c r="AW129" s="22">
        <v>0</v>
      </c>
      <c r="AX129" s="22">
        <v>0</v>
      </c>
      <c r="AY129" s="22">
        <v>0</v>
      </c>
      <c r="AZ129" s="22">
        <v>0</v>
      </c>
      <c r="BA129" s="22">
        <v>0</v>
      </c>
      <c r="BB129" s="22">
        <v>4860</v>
      </c>
      <c r="BC129" s="22">
        <v>0</v>
      </c>
      <c r="BD129" s="22">
        <v>142.4</v>
      </c>
      <c r="BE129" s="22">
        <v>0</v>
      </c>
      <c r="BF129" s="22">
        <v>0</v>
      </c>
      <c r="BG129" s="22">
        <v>0</v>
      </c>
      <c r="BH129" s="22">
        <v>1584</v>
      </c>
      <c r="BI129" s="22">
        <v>298</v>
      </c>
      <c r="BJ129" s="22">
        <v>0</v>
      </c>
      <c r="BK129" s="22">
        <v>0</v>
      </c>
      <c r="BL129" s="22">
        <v>0</v>
      </c>
      <c r="BM129" s="22">
        <v>0</v>
      </c>
      <c r="BN129" s="22">
        <v>0</v>
      </c>
      <c r="BO129" s="22">
        <v>0</v>
      </c>
      <c r="BP129" s="22" t="s">
        <v>588</v>
      </c>
      <c r="BQ129" s="22">
        <v>0</v>
      </c>
      <c r="BR129" s="22">
        <v>0</v>
      </c>
      <c r="BS129" s="22" t="s">
        <v>588</v>
      </c>
      <c r="BT129" s="22" t="s">
        <v>1032</v>
      </c>
      <c r="BU129" s="22">
        <v>6993.4</v>
      </c>
      <c r="BV129" s="22">
        <v>196.98</v>
      </c>
      <c r="BW129" s="22">
        <v>7190.38</v>
      </c>
      <c r="BX129" s="22" t="b">
        <v>1</v>
      </c>
      <c r="BY129" s="22" t="s">
        <v>590</v>
      </c>
      <c r="BZ129" s="22">
        <v>5</v>
      </c>
      <c r="CA129" s="22">
        <v>5</v>
      </c>
      <c r="CB129" s="23">
        <v>43854.643530092595</v>
      </c>
      <c r="CC129" s="23">
        <v>43844.939756944441</v>
      </c>
      <c r="CD129" s="22">
        <v>176</v>
      </c>
      <c r="CE129" s="22" t="b">
        <v>0</v>
      </c>
      <c r="CF129" s="22" t="s">
        <v>1429</v>
      </c>
      <c r="CG129" s="22" t="s">
        <v>1045</v>
      </c>
      <c r="CH129" s="22">
        <v>128</v>
      </c>
    </row>
    <row r="130" spans="1:86" ht="16" x14ac:dyDescent="0.2">
      <c r="A130" s="22" t="s">
        <v>1430</v>
      </c>
      <c r="B130" s="22" t="s">
        <v>1013</v>
      </c>
      <c r="C130" s="22" t="s">
        <v>1014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6</v>
      </c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22">
        <v>0</v>
      </c>
      <c r="X130" s="22">
        <v>0</v>
      </c>
      <c r="Y130" s="22">
        <v>0</v>
      </c>
      <c r="Z130" s="22">
        <v>0</v>
      </c>
      <c r="AA130" s="22">
        <v>0</v>
      </c>
      <c r="AB130" s="22">
        <v>0</v>
      </c>
      <c r="AC130" s="22">
        <v>0</v>
      </c>
      <c r="AD130" s="22">
        <v>0</v>
      </c>
      <c r="AE130" s="22">
        <v>0</v>
      </c>
      <c r="AF130" s="22">
        <v>0</v>
      </c>
      <c r="AG130" s="22">
        <v>0</v>
      </c>
      <c r="AH130" s="22">
        <v>0</v>
      </c>
      <c r="AI130" s="22" t="s">
        <v>1015</v>
      </c>
      <c r="AJ130" s="22" t="s">
        <v>14</v>
      </c>
      <c r="AK130" s="22" t="s">
        <v>801</v>
      </c>
      <c r="AL130" s="22" t="s">
        <v>802</v>
      </c>
      <c r="AM130" s="22" t="s">
        <v>803</v>
      </c>
      <c r="AN130" s="22" t="s">
        <v>1016</v>
      </c>
      <c r="AO130" s="22" t="s">
        <v>1017</v>
      </c>
      <c r="AP130" s="22">
        <v>0</v>
      </c>
      <c r="AQ130" s="22">
        <v>0</v>
      </c>
      <c r="AR130" s="22">
        <v>0</v>
      </c>
      <c r="AS130" s="22">
        <v>0</v>
      </c>
      <c r="AT130" s="22">
        <v>0</v>
      </c>
      <c r="AU130" s="22">
        <v>0</v>
      </c>
      <c r="AV130" s="22">
        <v>0</v>
      </c>
      <c r="AW130" s="22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1166.4000000000001</v>
      </c>
      <c r="BC130" s="22">
        <v>0</v>
      </c>
      <c r="BD130" s="22">
        <v>0</v>
      </c>
      <c r="BE130" s="22">
        <v>0</v>
      </c>
      <c r="BF130" s="22">
        <v>0</v>
      </c>
      <c r="BG130" s="22">
        <v>0</v>
      </c>
      <c r="BH130" s="22">
        <v>0</v>
      </c>
      <c r="BI130" s="22">
        <v>0</v>
      </c>
      <c r="BJ130" s="22">
        <v>0</v>
      </c>
      <c r="BK130" s="22">
        <v>0</v>
      </c>
      <c r="BL130" s="22">
        <v>0</v>
      </c>
      <c r="BM130" s="22">
        <v>0</v>
      </c>
      <c r="BN130" s="22">
        <v>0</v>
      </c>
      <c r="BO130" s="22">
        <v>0</v>
      </c>
      <c r="BP130" s="22" t="s">
        <v>588</v>
      </c>
      <c r="BQ130" s="22">
        <v>0</v>
      </c>
      <c r="BR130" s="22">
        <v>0</v>
      </c>
      <c r="BS130" s="22" t="s">
        <v>588</v>
      </c>
      <c r="BT130" s="22" t="s">
        <v>588</v>
      </c>
      <c r="BU130" s="22">
        <v>1166.4000000000001</v>
      </c>
      <c r="BV130" s="22">
        <v>116.13</v>
      </c>
      <c r="BW130" s="22">
        <v>1282.53</v>
      </c>
      <c r="BX130" s="22" t="b">
        <v>1</v>
      </c>
      <c r="BY130" s="22" t="s">
        <v>590</v>
      </c>
      <c r="BZ130" s="22">
        <v>5</v>
      </c>
      <c r="CA130" s="22">
        <v>5</v>
      </c>
      <c r="CB130" s="23">
        <v>43850.711898148147</v>
      </c>
      <c r="CC130" s="23">
        <v>43847.852118055554</v>
      </c>
      <c r="CD130" s="22">
        <v>177</v>
      </c>
      <c r="CE130" s="22" t="b">
        <v>0</v>
      </c>
      <c r="CF130" s="22" t="s">
        <v>1431</v>
      </c>
      <c r="CG130" s="22" t="s">
        <v>803</v>
      </c>
      <c r="CH130" s="22">
        <v>129</v>
      </c>
    </row>
    <row r="131" spans="1:86" ht="16" x14ac:dyDescent="0.2">
      <c r="A131" s="22" t="s">
        <v>1432</v>
      </c>
      <c r="B131" s="22" t="s">
        <v>1396</v>
      </c>
      <c r="C131" s="22" t="s">
        <v>1397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10</v>
      </c>
      <c r="Q131" s="22">
        <v>10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22">
        <v>0</v>
      </c>
      <c r="X131" s="22">
        <v>0</v>
      </c>
      <c r="Y131" s="22">
        <v>0</v>
      </c>
      <c r="Z131" s="22">
        <v>0</v>
      </c>
      <c r="AA131" s="22">
        <v>0</v>
      </c>
      <c r="AB131" s="22">
        <v>0</v>
      </c>
      <c r="AC131" s="22">
        <v>0</v>
      </c>
      <c r="AD131" s="22">
        <v>0</v>
      </c>
      <c r="AE131" s="22">
        <v>0</v>
      </c>
      <c r="AF131" s="22">
        <v>0</v>
      </c>
      <c r="AG131" s="22">
        <v>0</v>
      </c>
      <c r="AH131" s="22">
        <v>0</v>
      </c>
      <c r="AI131" s="22" t="s">
        <v>1398</v>
      </c>
      <c r="AJ131" s="22" t="s">
        <v>1399</v>
      </c>
      <c r="AK131" s="22" t="s">
        <v>838</v>
      </c>
      <c r="AL131" s="22" t="s">
        <v>1400</v>
      </c>
      <c r="AM131" s="22" t="s">
        <v>1401</v>
      </c>
      <c r="AN131" s="22" t="s">
        <v>1402</v>
      </c>
      <c r="AO131" s="22" t="s">
        <v>1403</v>
      </c>
      <c r="AP131" s="22">
        <v>0</v>
      </c>
      <c r="AQ131" s="22">
        <v>0</v>
      </c>
      <c r="AR131" s="22">
        <v>0</v>
      </c>
      <c r="AS131" s="22">
        <v>0</v>
      </c>
      <c r="AT131" s="22">
        <v>0</v>
      </c>
      <c r="AU131" s="22">
        <v>0</v>
      </c>
      <c r="AV131" s="22">
        <v>0</v>
      </c>
      <c r="AW131" s="22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1944</v>
      </c>
      <c r="BC131" s="22">
        <v>1353.4</v>
      </c>
      <c r="BD131" s="22">
        <v>0</v>
      </c>
      <c r="BE131" s="22">
        <v>0</v>
      </c>
      <c r="BF131" s="22">
        <v>0</v>
      </c>
      <c r="BG131" s="22">
        <v>0</v>
      </c>
      <c r="BH131" s="22">
        <v>0</v>
      </c>
      <c r="BI131" s="22">
        <v>0</v>
      </c>
      <c r="BJ131" s="22">
        <v>0</v>
      </c>
      <c r="BK131" s="22">
        <v>0</v>
      </c>
      <c r="BL131" s="22">
        <v>0</v>
      </c>
      <c r="BM131" s="22">
        <v>0</v>
      </c>
      <c r="BN131" s="22">
        <v>0</v>
      </c>
      <c r="BO131" s="22">
        <v>0</v>
      </c>
      <c r="BP131" s="22" t="s">
        <v>588</v>
      </c>
      <c r="BQ131" s="22">
        <v>0</v>
      </c>
      <c r="BR131" s="22">
        <v>0</v>
      </c>
      <c r="BS131" s="22" t="s">
        <v>588</v>
      </c>
      <c r="BT131" s="22" t="s">
        <v>588</v>
      </c>
      <c r="BU131" s="22">
        <v>3297.4</v>
      </c>
      <c r="BV131" s="22">
        <v>120.36</v>
      </c>
      <c r="BW131" s="22">
        <v>3417.76</v>
      </c>
      <c r="BX131" s="22" t="b">
        <v>1</v>
      </c>
      <c r="BY131" s="22" t="s">
        <v>590</v>
      </c>
      <c r="BZ131" s="22">
        <v>5</v>
      </c>
      <c r="CA131" s="22">
        <v>5</v>
      </c>
      <c r="CB131" s="23">
        <v>43854.644837962966</v>
      </c>
      <c r="CC131" s="23">
        <v>43848.70453703704</v>
      </c>
      <c r="CD131" s="22">
        <v>178</v>
      </c>
      <c r="CE131" s="22" t="b">
        <v>0</v>
      </c>
      <c r="CF131" s="22" t="s">
        <v>1433</v>
      </c>
      <c r="CG131" s="22" t="s">
        <v>1405</v>
      </c>
      <c r="CH131" s="22">
        <v>130</v>
      </c>
    </row>
    <row r="132" spans="1:86" ht="16" x14ac:dyDescent="0.2">
      <c r="A132" s="22" t="s">
        <v>1434</v>
      </c>
      <c r="B132" s="22" t="s">
        <v>638</v>
      </c>
      <c r="C132" s="22" t="s">
        <v>745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54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  <c r="W132" s="22">
        <v>0</v>
      </c>
      <c r="X132" s="22">
        <v>0</v>
      </c>
      <c r="Y132" s="22">
        <v>0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0</v>
      </c>
      <c r="AH132" s="22">
        <v>0</v>
      </c>
      <c r="AI132" s="22" t="s">
        <v>766</v>
      </c>
      <c r="AJ132" s="22" t="s">
        <v>794</v>
      </c>
      <c r="AK132" s="22" t="s">
        <v>698</v>
      </c>
      <c r="AL132" s="22" t="s">
        <v>795</v>
      </c>
      <c r="AM132" s="22" t="s">
        <v>853</v>
      </c>
      <c r="AN132" s="22" t="s">
        <v>854</v>
      </c>
      <c r="AO132" s="22" t="s">
        <v>1435</v>
      </c>
      <c r="AP132" s="22">
        <v>0</v>
      </c>
      <c r="AQ132" s="22">
        <v>0</v>
      </c>
      <c r="AR132" s="22">
        <v>0</v>
      </c>
      <c r="AS132" s="22">
        <v>0</v>
      </c>
      <c r="AT132" s="22">
        <v>0</v>
      </c>
      <c r="AU132" s="22">
        <v>0</v>
      </c>
      <c r="AV132" s="22">
        <v>0</v>
      </c>
      <c r="AW132" s="22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10497.6</v>
      </c>
      <c r="BC132" s="22">
        <v>0</v>
      </c>
      <c r="BD132" s="22">
        <v>0</v>
      </c>
      <c r="BE132" s="22">
        <v>0</v>
      </c>
      <c r="BF132" s="22">
        <v>0</v>
      </c>
      <c r="BG132" s="22">
        <v>0</v>
      </c>
      <c r="BH132" s="22">
        <v>0</v>
      </c>
      <c r="BI132" s="22">
        <v>0</v>
      </c>
      <c r="BJ132" s="22">
        <v>0</v>
      </c>
      <c r="BK132" s="22">
        <v>0</v>
      </c>
      <c r="BL132" s="22">
        <v>0</v>
      </c>
      <c r="BM132" s="22">
        <v>0</v>
      </c>
      <c r="BN132" s="22">
        <v>0</v>
      </c>
      <c r="BO132" s="22">
        <v>0</v>
      </c>
      <c r="BP132" s="22" t="s">
        <v>588</v>
      </c>
      <c r="BQ132" s="22">
        <v>0</v>
      </c>
      <c r="BR132" s="22">
        <v>0</v>
      </c>
      <c r="BS132" s="22" t="s">
        <v>588</v>
      </c>
      <c r="BT132" s="22" t="s">
        <v>588</v>
      </c>
      <c r="BU132" s="22">
        <v>10497.6</v>
      </c>
      <c r="BV132" s="22">
        <v>0</v>
      </c>
      <c r="BW132" s="22">
        <v>10497.6</v>
      </c>
      <c r="BX132" s="22" t="b">
        <v>1</v>
      </c>
      <c r="BY132" s="22" t="s">
        <v>590</v>
      </c>
      <c r="BZ132" s="22">
        <v>5</v>
      </c>
      <c r="CA132" s="22">
        <v>5</v>
      </c>
      <c r="CB132" s="23">
        <v>43854.644317129627</v>
      </c>
      <c r="CC132" s="23">
        <v>43852.784918981481</v>
      </c>
      <c r="CD132" s="22">
        <v>179</v>
      </c>
      <c r="CE132" s="22" t="b">
        <v>0</v>
      </c>
      <c r="CF132" s="22" t="s">
        <v>1436</v>
      </c>
      <c r="CG132" s="22" t="s">
        <v>853</v>
      </c>
      <c r="CH132" s="22">
        <v>131</v>
      </c>
    </row>
    <row r="133" spans="1:86" ht="16" x14ac:dyDescent="0.2">
      <c r="A133" s="22" t="s">
        <v>1437</v>
      </c>
      <c r="B133" s="22" t="s">
        <v>638</v>
      </c>
      <c r="C133" s="22" t="s">
        <v>745</v>
      </c>
      <c r="D133" s="22">
        <v>0</v>
      </c>
      <c r="E133" s="22">
        <v>0</v>
      </c>
      <c r="F133" s="22">
        <v>0</v>
      </c>
      <c r="G133" s="22">
        <v>40</v>
      </c>
      <c r="H133" s="22">
        <v>0</v>
      </c>
      <c r="I133" s="22">
        <v>10</v>
      </c>
      <c r="J133" s="22">
        <v>10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7</v>
      </c>
      <c r="T133" s="22">
        <v>0</v>
      </c>
      <c r="U133" s="22">
        <v>30</v>
      </c>
      <c r="V133" s="22">
        <v>0</v>
      </c>
      <c r="W133" s="22">
        <v>800</v>
      </c>
      <c r="X133" s="22">
        <v>0</v>
      </c>
      <c r="Y133" s="22">
        <v>0</v>
      </c>
      <c r="Z133" s="22">
        <v>0</v>
      </c>
      <c r="AA133" s="22">
        <v>0</v>
      </c>
      <c r="AB133" s="22">
        <v>0</v>
      </c>
      <c r="AC133" s="22">
        <v>0</v>
      </c>
      <c r="AD133" s="22">
        <v>0</v>
      </c>
      <c r="AE133" s="22">
        <v>0</v>
      </c>
      <c r="AF133" s="22">
        <v>0</v>
      </c>
      <c r="AG133" s="22">
        <v>0</v>
      </c>
      <c r="AH133" s="22">
        <v>10</v>
      </c>
      <c r="AI133" s="22" t="s">
        <v>766</v>
      </c>
      <c r="AJ133" s="22" t="s">
        <v>794</v>
      </c>
      <c r="AK133" s="22" t="s">
        <v>698</v>
      </c>
      <c r="AL133" s="22" t="s">
        <v>795</v>
      </c>
      <c r="AM133" s="22" t="s">
        <v>853</v>
      </c>
      <c r="AN133" s="22" t="s">
        <v>854</v>
      </c>
      <c r="AO133" s="22" t="s">
        <v>1438</v>
      </c>
      <c r="AP133" s="22">
        <v>0</v>
      </c>
      <c r="AQ133" s="22">
        <v>0</v>
      </c>
      <c r="AR133" s="22">
        <v>0</v>
      </c>
      <c r="AS133" s="22">
        <v>2584.8000000000002</v>
      </c>
      <c r="AT133" s="22">
        <v>0</v>
      </c>
      <c r="AU133" s="22">
        <v>903.6</v>
      </c>
      <c r="AV133" s="22">
        <v>1036.8</v>
      </c>
      <c r="AW133" s="22">
        <v>0</v>
      </c>
      <c r="AX133" s="22">
        <v>0</v>
      </c>
      <c r="AY133" s="22">
        <v>0</v>
      </c>
      <c r="AZ133" s="22">
        <v>0</v>
      </c>
      <c r="BA133" s="22">
        <v>0</v>
      </c>
      <c r="BB133" s="22">
        <v>0</v>
      </c>
      <c r="BC133" s="22">
        <v>0</v>
      </c>
      <c r="BD133" s="22">
        <v>0</v>
      </c>
      <c r="BE133" s="22">
        <v>87.5</v>
      </c>
      <c r="BF133" s="22">
        <v>0</v>
      </c>
      <c r="BG133" s="22">
        <v>87</v>
      </c>
      <c r="BH133" s="22">
        <v>0</v>
      </c>
      <c r="BI133" s="22">
        <v>1192</v>
      </c>
      <c r="BJ133" s="22">
        <v>0</v>
      </c>
      <c r="BK133" s="22">
        <v>0</v>
      </c>
      <c r="BL133" s="22">
        <v>0</v>
      </c>
      <c r="BM133" s="22">
        <v>0</v>
      </c>
      <c r="BN133" s="22">
        <v>0</v>
      </c>
      <c r="BO133" s="22">
        <v>0</v>
      </c>
      <c r="BP133" s="22" t="s">
        <v>588</v>
      </c>
      <c r="BQ133" s="22">
        <v>0</v>
      </c>
      <c r="BR133" s="22">
        <v>0</v>
      </c>
      <c r="BS133" s="22" t="s">
        <v>588</v>
      </c>
      <c r="BT133" s="22" t="s">
        <v>713</v>
      </c>
      <c r="BU133" s="22">
        <v>5946.2</v>
      </c>
      <c r="BV133" s="22">
        <v>267.52999999999997</v>
      </c>
      <c r="BW133" s="22">
        <v>6213.73</v>
      </c>
      <c r="BX133" s="22" t="b">
        <v>1</v>
      </c>
      <c r="BY133" s="22" t="s">
        <v>590</v>
      </c>
      <c r="BZ133" s="22">
        <v>5</v>
      </c>
      <c r="CA133" s="22">
        <v>5</v>
      </c>
      <c r="CB133" s="23">
        <v>43854.643969907411</v>
      </c>
      <c r="CC133" s="23">
        <v>43852.78765046296</v>
      </c>
      <c r="CD133" s="22">
        <v>180</v>
      </c>
      <c r="CE133" s="22" t="b">
        <v>0</v>
      </c>
      <c r="CF133" s="22" t="s">
        <v>1439</v>
      </c>
      <c r="CG133" s="22" t="s">
        <v>853</v>
      </c>
      <c r="CH133" s="22">
        <v>132</v>
      </c>
    </row>
    <row r="134" spans="1:86" ht="32" x14ac:dyDescent="0.2">
      <c r="A134" s="22" t="s">
        <v>1440</v>
      </c>
      <c r="B134" s="22" t="s">
        <v>608</v>
      </c>
      <c r="C134" s="22" t="s">
        <v>609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45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80</v>
      </c>
      <c r="W134" s="22">
        <v>0</v>
      </c>
      <c r="X134" s="22">
        <v>0</v>
      </c>
      <c r="Y134" s="22">
        <v>0</v>
      </c>
      <c r="Z134" s="22">
        <v>150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 t="s">
        <v>891</v>
      </c>
      <c r="AJ134" s="22" t="s">
        <v>892</v>
      </c>
      <c r="AK134" s="22" t="s">
        <v>737</v>
      </c>
      <c r="AL134" s="22" t="s">
        <v>893</v>
      </c>
      <c r="AM134" s="22" t="s">
        <v>613</v>
      </c>
      <c r="AN134" s="22" t="s">
        <v>1441</v>
      </c>
      <c r="AO134" s="22" t="s">
        <v>1442</v>
      </c>
      <c r="AP134" s="22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0</v>
      </c>
      <c r="AW134" s="22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8748</v>
      </c>
      <c r="BC134" s="22">
        <v>0</v>
      </c>
      <c r="BD134" s="22">
        <v>0</v>
      </c>
      <c r="BE134" s="22">
        <v>0</v>
      </c>
      <c r="BF134" s="22">
        <v>0</v>
      </c>
      <c r="BG134" s="22">
        <v>0</v>
      </c>
      <c r="BH134" s="22">
        <v>792</v>
      </c>
      <c r="BI134" s="22">
        <v>0</v>
      </c>
      <c r="BJ134" s="22">
        <v>0</v>
      </c>
      <c r="BK134" s="22">
        <v>0</v>
      </c>
      <c r="BL134" s="22">
        <v>1072.5</v>
      </c>
      <c r="BM134" s="22">
        <v>0</v>
      </c>
      <c r="BN134" s="22">
        <v>0</v>
      </c>
      <c r="BO134" s="22">
        <v>0</v>
      </c>
      <c r="BP134" s="22" t="s">
        <v>588</v>
      </c>
      <c r="BQ134" s="22">
        <v>0</v>
      </c>
      <c r="BR134" s="22">
        <v>0</v>
      </c>
      <c r="BS134" s="22" t="s">
        <v>588</v>
      </c>
      <c r="BT134" s="22" t="s">
        <v>588</v>
      </c>
      <c r="BU134" s="22">
        <v>10612.5</v>
      </c>
      <c r="BV134" s="22">
        <v>183.54</v>
      </c>
      <c r="BW134" s="22">
        <v>10796.04</v>
      </c>
      <c r="BX134" s="22" t="b">
        <v>1</v>
      </c>
      <c r="BY134" s="22" t="s">
        <v>590</v>
      </c>
      <c r="BZ134" s="22">
        <v>5</v>
      </c>
      <c r="CA134" s="22">
        <v>5</v>
      </c>
      <c r="CB134" s="23">
        <v>43854.660717592589</v>
      </c>
      <c r="CC134" s="23">
        <v>43853.843113425923</v>
      </c>
      <c r="CD134" s="22">
        <v>181</v>
      </c>
      <c r="CE134" s="22" t="b">
        <v>0</v>
      </c>
      <c r="CF134" s="22" t="s">
        <v>1443</v>
      </c>
      <c r="CG134" s="22" t="s">
        <v>613</v>
      </c>
      <c r="CH134" s="22">
        <v>133</v>
      </c>
    </row>
    <row r="135" spans="1:86" ht="48" x14ac:dyDescent="0.2">
      <c r="A135" s="22" t="s">
        <v>1515</v>
      </c>
      <c r="B135" s="22" t="s">
        <v>601</v>
      </c>
      <c r="C135" s="22" t="s">
        <v>602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18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0</v>
      </c>
      <c r="Y135" s="22">
        <v>0</v>
      </c>
      <c r="Z135" s="22">
        <v>0</v>
      </c>
      <c r="AA135" s="22">
        <v>0</v>
      </c>
      <c r="AB135" s="22">
        <v>0</v>
      </c>
      <c r="AC135" s="22">
        <v>0</v>
      </c>
      <c r="AD135" s="22">
        <v>0</v>
      </c>
      <c r="AE135" s="22">
        <v>0</v>
      </c>
      <c r="AF135" s="22">
        <v>0</v>
      </c>
      <c r="AG135" s="22">
        <v>0</v>
      </c>
      <c r="AH135" s="22">
        <v>0</v>
      </c>
      <c r="AI135" s="22" t="s">
        <v>1516</v>
      </c>
      <c r="AJ135" s="22" t="s">
        <v>14</v>
      </c>
      <c r="AK135" s="22" t="s">
        <v>801</v>
      </c>
      <c r="AL135" s="22" t="s">
        <v>802</v>
      </c>
      <c r="AM135" s="22" t="s">
        <v>912</v>
      </c>
      <c r="AN135" s="22" t="s">
        <v>1517</v>
      </c>
      <c r="AO135" s="22" t="s">
        <v>1518</v>
      </c>
      <c r="AP135" s="22">
        <v>0</v>
      </c>
      <c r="AQ135" s="22">
        <v>0</v>
      </c>
      <c r="AR135" s="22">
        <v>0</v>
      </c>
      <c r="AS135" s="22">
        <v>0</v>
      </c>
      <c r="AT135" s="22">
        <v>0</v>
      </c>
      <c r="AU135" s="22">
        <v>0</v>
      </c>
      <c r="AV135" s="22">
        <v>0</v>
      </c>
      <c r="AW135" s="22">
        <v>0</v>
      </c>
      <c r="AX135" s="22">
        <v>0</v>
      </c>
      <c r="AY135" s="22">
        <v>0</v>
      </c>
      <c r="AZ135" s="22">
        <v>0</v>
      </c>
      <c r="BA135" s="22">
        <v>0</v>
      </c>
      <c r="BB135" s="22">
        <v>3499.2</v>
      </c>
      <c r="BC135" s="22">
        <v>0</v>
      </c>
      <c r="BD135" s="22">
        <v>0</v>
      </c>
      <c r="BE135" s="22">
        <v>0</v>
      </c>
      <c r="BF135" s="22">
        <v>0</v>
      </c>
      <c r="BG135" s="22">
        <v>0</v>
      </c>
      <c r="BH135" s="22">
        <v>0</v>
      </c>
      <c r="BI135" s="22">
        <v>0</v>
      </c>
      <c r="BJ135" s="22">
        <v>0</v>
      </c>
      <c r="BK135" s="22">
        <v>0</v>
      </c>
      <c r="BL135" s="22">
        <v>0</v>
      </c>
      <c r="BM135" s="22">
        <v>0</v>
      </c>
      <c r="BN135" s="22">
        <v>0</v>
      </c>
      <c r="BO135" s="22">
        <v>0</v>
      </c>
      <c r="BP135" s="22" t="s">
        <v>588</v>
      </c>
      <c r="BQ135" s="22">
        <v>0</v>
      </c>
      <c r="BR135" s="22">
        <v>0</v>
      </c>
      <c r="BS135" s="22" t="s">
        <v>588</v>
      </c>
      <c r="BT135" s="22" t="s">
        <v>588</v>
      </c>
      <c r="BU135" s="22">
        <v>3499.2</v>
      </c>
      <c r="BV135" s="22">
        <v>168.99</v>
      </c>
      <c r="BW135" s="22">
        <v>3668.19</v>
      </c>
      <c r="BX135" s="22" t="b">
        <v>1</v>
      </c>
      <c r="BY135" s="22" t="s">
        <v>590</v>
      </c>
      <c r="BZ135" s="22">
        <v>5</v>
      </c>
      <c r="CA135" s="22">
        <v>5</v>
      </c>
      <c r="CB135" s="23">
        <v>43860.38722222222</v>
      </c>
      <c r="CC135" s="23">
        <v>43855.864872685182</v>
      </c>
      <c r="CD135" s="22">
        <v>182</v>
      </c>
      <c r="CE135" s="22" t="b">
        <v>0</v>
      </c>
      <c r="CF135" s="22" t="s">
        <v>1519</v>
      </c>
      <c r="CG135" s="22" t="s">
        <v>606</v>
      </c>
      <c r="CH135" s="22">
        <v>134</v>
      </c>
    </row>
    <row r="136" spans="1:86" ht="48" x14ac:dyDescent="0.2">
      <c r="A136" s="22" t="s">
        <v>1520</v>
      </c>
      <c r="B136" s="22" t="s">
        <v>1521</v>
      </c>
      <c r="C136" s="22" t="s">
        <v>602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36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X136" s="22">
        <v>0</v>
      </c>
      <c r="Y136" s="22">
        <v>0</v>
      </c>
      <c r="Z136" s="22">
        <v>0</v>
      </c>
      <c r="AA136" s="22">
        <v>0</v>
      </c>
      <c r="AB136" s="22">
        <v>0</v>
      </c>
      <c r="AC136" s="22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 t="s">
        <v>1522</v>
      </c>
      <c r="AJ136" s="22" t="s">
        <v>810</v>
      </c>
      <c r="AK136" s="22" t="s">
        <v>737</v>
      </c>
      <c r="AL136" s="22" t="s">
        <v>738</v>
      </c>
      <c r="AM136" s="22" t="s">
        <v>811</v>
      </c>
      <c r="AN136" s="22" t="s">
        <v>1523</v>
      </c>
      <c r="AO136" s="22" t="s">
        <v>1524</v>
      </c>
      <c r="AP136" s="22">
        <v>0</v>
      </c>
      <c r="AQ136" s="22">
        <v>0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0</v>
      </c>
      <c r="AX136" s="22">
        <v>0</v>
      </c>
      <c r="AY136" s="22">
        <v>0</v>
      </c>
      <c r="AZ136" s="22">
        <v>0</v>
      </c>
      <c r="BA136" s="22">
        <v>0</v>
      </c>
      <c r="BB136" s="22">
        <v>6998.4</v>
      </c>
      <c r="BC136" s="22">
        <v>0</v>
      </c>
      <c r="BD136" s="22">
        <v>0</v>
      </c>
      <c r="BE136" s="22">
        <v>0</v>
      </c>
      <c r="BF136" s="22">
        <v>0</v>
      </c>
      <c r="BG136" s="22">
        <v>0</v>
      </c>
      <c r="BH136" s="22">
        <v>0</v>
      </c>
      <c r="BI136" s="22">
        <v>0</v>
      </c>
      <c r="BJ136" s="22">
        <v>0</v>
      </c>
      <c r="BK136" s="22">
        <v>0</v>
      </c>
      <c r="BL136" s="22">
        <v>0</v>
      </c>
      <c r="BM136" s="22">
        <v>0</v>
      </c>
      <c r="BN136" s="22">
        <v>0</v>
      </c>
      <c r="BO136" s="22">
        <v>0</v>
      </c>
      <c r="BP136" s="22" t="s">
        <v>588</v>
      </c>
      <c r="BQ136" s="22">
        <v>0</v>
      </c>
      <c r="BR136" s="22">
        <v>0</v>
      </c>
      <c r="BS136" s="22" t="s">
        <v>588</v>
      </c>
      <c r="BT136" s="22" t="s">
        <v>588</v>
      </c>
      <c r="BU136" s="22">
        <v>6998.4</v>
      </c>
      <c r="BV136" s="22">
        <v>169.93</v>
      </c>
      <c r="BW136" s="22">
        <v>7168.33</v>
      </c>
      <c r="BX136" s="22" t="b">
        <v>1</v>
      </c>
      <c r="BY136" s="22" t="s">
        <v>590</v>
      </c>
      <c r="BZ136" s="22">
        <v>5</v>
      </c>
      <c r="CA136" s="22">
        <v>5</v>
      </c>
      <c r="CB136" s="23">
        <v>43859.704641203702</v>
      </c>
      <c r="CC136" s="23">
        <v>43855.875821759262</v>
      </c>
      <c r="CD136" s="22">
        <v>183</v>
      </c>
      <c r="CE136" s="22" t="b">
        <v>0</v>
      </c>
      <c r="CF136" s="22" t="s">
        <v>1525</v>
      </c>
      <c r="CG136" s="22" t="s">
        <v>606</v>
      </c>
      <c r="CH136" s="22">
        <v>135</v>
      </c>
    </row>
    <row r="137" spans="1:86" ht="48" x14ac:dyDescent="0.2">
      <c r="A137" s="22" t="s">
        <v>1526</v>
      </c>
      <c r="B137" s="22" t="s">
        <v>601</v>
      </c>
      <c r="C137" s="22" t="s">
        <v>602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20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  <c r="V137" s="22">
        <v>0</v>
      </c>
      <c r="W137" s="22">
        <v>0</v>
      </c>
      <c r="X137" s="22">
        <v>0</v>
      </c>
      <c r="Y137" s="22">
        <v>0</v>
      </c>
      <c r="Z137" s="22">
        <v>0</v>
      </c>
      <c r="AA137" s="22">
        <v>0</v>
      </c>
      <c r="AB137" s="22">
        <v>0</v>
      </c>
      <c r="AC137" s="22">
        <v>0</v>
      </c>
      <c r="AD137" s="22">
        <v>0</v>
      </c>
      <c r="AE137" s="22">
        <v>0</v>
      </c>
      <c r="AF137" s="22">
        <v>0</v>
      </c>
      <c r="AG137" s="22">
        <v>0</v>
      </c>
      <c r="AH137" s="22">
        <v>0</v>
      </c>
      <c r="AI137" s="22" t="s">
        <v>1527</v>
      </c>
      <c r="AJ137" s="22" t="s">
        <v>1528</v>
      </c>
      <c r="AK137" s="22" t="s">
        <v>678</v>
      </c>
      <c r="AL137" s="22" t="s">
        <v>998</v>
      </c>
      <c r="AM137" s="22" t="s">
        <v>1529</v>
      </c>
      <c r="AN137" s="22" t="s">
        <v>1530</v>
      </c>
      <c r="AO137" s="22" t="s">
        <v>1531</v>
      </c>
      <c r="AP137" s="22">
        <v>0</v>
      </c>
      <c r="AQ137" s="22">
        <v>0</v>
      </c>
      <c r="AR137" s="22">
        <v>0</v>
      </c>
      <c r="AS137" s="22">
        <v>0</v>
      </c>
      <c r="AT137" s="22">
        <v>0</v>
      </c>
      <c r="AU137" s="22">
        <v>0</v>
      </c>
      <c r="AV137" s="22">
        <v>0</v>
      </c>
      <c r="AW137" s="22">
        <v>0</v>
      </c>
      <c r="AX137" s="22">
        <v>0</v>
      </c>
      <c r="AY137" s="22">
        <v>0</v>
      </c>
      <c r="AZ137" s="22">
        <v>0</v>
      </c>
      <c r="BA137" s="22">
        <v>0</v>
      </c>
      <c r="BB137" s="22">
        <v>3888</v>
      </c>
      <c r="BC137" s="22">
        <v>0</v>
      </c>
      <c r="BD137" s="22">
        <v>0</v>
      </c>
      <c r="BE137" s="22">
        <v>0</v>
      </c>
      <c r="BF137" s="22">
        <v>0</v>
      </c>
      <c r="BG137" s="22">
        <v>0</v>
      </c>
      <c r="BH137" s="22">
        <v>0</v>
      </c>
      <c r="BI137" s="22">
        <v>0</v>
      </c>
      <c r="BJ137" s="22">
        <v>0</v>
      </c>
      <c r="BK137" s="22">
        <v>0</v>
      </c>
      <c r="BL137" s="22">
        <v>0</v>
      </c>
      <c r="BM137" s="22">
        <v>0</v>
      </c>
      <c r="BN137" s="22">
        <v>0</v>
      </c>
      <c r="BO137" s="22">
        <v>0</v>
      </c>
      <c r="BP137" s="22" t="s">
        <v>588</v>
      </c>
      <c r="BQ137" s="22">
        <v>0</v>
      </c>
      <c r="BR137" s="22">
        <v>0</v>
      </c>
      <c r="BS137" s="22" t="s">
        <v>588</v>
      </c>
      <c r="BT137" s="22" t="s">
        <v>588</v>
      </c>
      <c r="BU137" s="22">
        <v>3888</v>
      </c>
      <c r="BV137" s="22">
        <v>137.77000000000001</v>
      </c>
      <c r="BW137" s="22">
        <v>4025.77</v>
      </c>
      <c r="BX137" s="22" t="b">
        <v>1</v>
      </c>
      <c r="BY137" s="22" t="s">
        <v>590</v>
      </c>
      <c r="BZ137" s="22">
        <v>5</v>
      </c>
      <c r="CA137" s="22">
        <v>5</v>
      </c>
      <c r="CB137" s="23">
        <v>43859.702418981484</v>
      </c>
      <c r="CC137" s="23">
        <v>43855.881574074076</v>
      </c>
      <c r="CD137" s="22">
        <v>184</v>
      </c>
      <c r="CE137" s="22" t="b">
        <v>0</v>
      </c>
      <c r="CF137" s="22" t="s">
        <v>1532</v>
      </c>
      <c r="CG137" s="22" t="s">
        <v>606</v>
      </c>
      <c r="CH137" s="22">
        <v>136</v>
      </c>
    </row>
    <row r="138" spans="1:86" ht="48" x14ac:dyDescent="0.2">
      <c r="A138" s="22" t="s">
        <v>1533</v>
      </c>
      <c r="B138" s="22" t="s">
        <v>601</v>
      </c>
      <c r="C138" s="22" t="s">
        <v>602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56</v>
      </c>
      <c r="Q138" s="22">
        <v>0</v>
      </c>
      <c r="R138" s="22">
        <v>0</v>
      </c>
      <c r="S138" s="22">
        <v>0</v>
      </c>
      <c r="T138" s="22">
        <v>0</v>
      </c>
      <c r="U138" s="22">
        <v>0</v>
      </c>
      <c r="V138" s="22">
        <v>0</v>
      </c>
      <c r="W138" s="22">
        <v>0</v>
      </c>
      <c r="X138" s="22">
        <v>0</v>
      </c>
      <c r="Y138" s="22">
        <v>0</v>
      </c>
      <c r="Z138" s="22">
        <v>0</v>
      </c>
      <c r="AA138" s="22">
        <v>0</v>
      </c>
      <c r="AB138" s="22">
        <v>0</v>
      </c>
      <c r="AC138" s="22">
        <v>0</v>
      </c>
      <c r="AD138" s="22">
        <v>0</v>
      </c>
      <c r="AE138" s="22">
        <v>0</v>
      </c>
      <c r="AF138" s="22">
        <v>0</v>
      </c>
      <c r="AG138" s="22">
        <v>0</v>
      </c>
      <c r="AH138" s="22">
        <v>0</v>
      </c>
      <c r="AI138" s="22" t="s">
        <v>1534</v>
      </c>
      <c r="AJ138" s="22" t="s">
        <v>1005</v>
      </c>
      <c r="AK138" s="22" t="s">
        <v>678</v>
      </c>
      <c r="AL138" s="22" t="s">
        <v>818</v>
      </c>
      <c r="AM138" s="22" t="s">
        <v>606</v>
      </c>
      <c r="AN138" s="22" t="s">
        <v>1535</v>
      </c>
      <c r="AO138" s="22" t="s">
        <v>1536</v>
      </c>
      <c r="AP138" s="22">
        <v>0</v>
      </c>
      <c r="AQ138" s="22">
        <v>0</v>
      </c>
      <c r="AR138" s="22">
        <v>0</v>
      </c>
      <c r="AS138" s="22">
        <v>0</v>
      </c>
      <c r="AT138" s="22">
        <v>0</v>
      </c>
      <c r="AU138" s="22">
        <v>0</v>
      </c>
      <c r="AV138" s="22">
        <v>0</v>
      </c>
      <c r="AW138" s="22">
        <v>0</v>
      </c>
      <c r="AX138" s="22">
        <v>0</v>
      </c>
      <c r="AY138" s="22">
        <v>0</v>
      </c>
      <c r="AZ138" s="22">
        <v>0</v>
      </c>
      <c r="BA138" s="22">
        <v>0</v>
      </c>
      <c r="BB138" s="22">
        <v>10886.4</v>
      </c>
      <c r="BC138" s="22">
        <v>0</v>
      </c>
      <c r="BD138" s="22">
        <v>0</v>
      </c>
      <c r="BE138" s="22">
        <v>0</v>
      </c>
      <c r="BF138" s="22">
        <v>0</v>
      </c>
      <c r="BG138" s="22">
        <v>0</v>
      </c>
      <c r="BH138" s="22">
        <v>0</v>
      </c>
      <c r="BI138" s="22">
        <v>0</v>
      </c>
      <c r="BJ138" s="22">
        <v>0</v>
      </c>
      <c r="BK138" s="22">
        <v>0</v>
      </c>
      <c r="BL138" s="22">
        <v>0</v>
      </c>
      <c r="BM138" s="22">
        <v>0</v>
      </c>
      <c r="BN138" s="22">
        <v>0</v>
      </c>
      <c r="BO138" s="22">
        <v>0</v>
      </c>
      <c r="BP138" s="22" t="s">
        <v>588</v>
      </c>
      <c r="BQ138" s="22">
        <v>0</v>
      </c>
      <c r="BR138" s="22">
        <v>0</v>
      </c>
      <c r="BS138" s="22" t="s">
        <v>588</v>
      </c>
      <c r="BT138" s="22" t="s">
        <v>588</v>
      </c>
      <c r="BU138" s="22">
        <v>10886.4</v>
      </c>
      <c r="BV138" s="22">
        <v>0</v>
      </c>
      <c r="BW138" s="22">
        <v>10886.4</v>
      </c>
      <c r="BX138" s="22" t="b">
        <v>0</v>
      </c>
      <c r="BY138" s="22" t="s">
        <v>590</v>
      </c>
      <c r="BZ138" s="22">
        <v>5</v>
      </c>
      <c r="CA138" s="22">
        <v>5</v>
      </c>
      <c r="CB138" s="23">
        <v>43855.652673611112</v>
      </c>
      <c r="CC138" s="23">
        <v>43855.897511574076</v>
      </c>
      <c r="CD138" s="22">
        <v>185</v>
      </c>
      <c r="CE138" s="22" t="b">
        <v>0</v>
      </c>
      <c r="CF138" s="22" t="s">
        <v>1537</v>
      </c>
      <c r="CG138" s="22" t="s">
        <v>606</v>
      </c>
      <c r="CH138" s="22">
        <v>137</v>
      </c>
    </row>
    <row r="139" spans="1:86" ht="32" x14ac:dyDescent="0.2">
      <c r="A139" s="22" t="s">
        <v>1538</v>
      </c>
      <c r="B139" s="22" t="s">
        <v>620</v>
      </c>
      <c r="C139" s="22" t="s">
        <v>621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54</v>
      </c>
      <c r="Q139" s="22">
        <v>10</v>
      </c>
      <c r="R139" s="22">
        <v>400</v>
      </c>
      <c r="S139" s="22">
        <v>2</v>
      </c>
      <c r="T139" s="22">
        <v>0</v>
      </c>
      <c r="U139" s="22">
        <v>15</v>
      </c>
      <c r="V139" s="22">
        <v>320</v>
      </c>
      <c r="W139" s="22">
        <v>800</v>
      </c>
      <c r="X139" s="22">
        <v>0</v>
      </c>
      <c r="Y139" s="22">
        <v>0</v>
      </c>
      <c r="Z139" s="22">
        <v>450</v>
      </c>
      <c r="AA139" s="22">
        <v>0</v>
      </c>
      <c r="AB139" s="22">
        <v>0</v>
      </c>
      <c r="AC139" s="22">
        <v>25</v>
      </c>
      <c r="AD139" s="22">
        <v>0</v>
      </c>
      <c r="AE139" s="22">
        <v>0</v>
      </c>
      <c r="AF139" s="22">
        <v>0</v>
      </c>
      <c r="AG139" s="22">
        <v>0</v>
      </c>
      <c r="AH139" s="22">
        <v>10</v>
      </c>
      <c r="AI139" s="22" t="s">
        <v>1539</v>
      </c>
      <c r="AJ139" s="22" t="s">
        <v>10</v>
      </c>
      <c r="AK139" s="22" t="s">
        <v>1540</v>
      </c>
      <c r="AL139" s="22" t="s">
        <v>738</v>
      </c>
      <c r="AM139" s="22" t="s">
        <v>625</v>
      </c>
      <c r="AN139" s="22" t="s">
        <v>782</v>
      </c>
      <c r="AO139" s="22" t="s">
        <v>1392</v>
      </c>
      <c r="AP139" s="22">
        <v>0</v>
      </c>
      <c r="AQ139" s="22">
        <v>0</v>
      </c>
      <c r="AR139" s="22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10497.6</v>
      </c>
      <c r="BC139" s="22">
        <v>1353.4</v>
      </c>
      <c r="BD139" s="22">
        <v>356</v>
      </c>
      <c r="BE139" s="22">
        <v>25</v>
      </c>
      <c r="BF139" s="22">
        <v>0</v>
      </c>
      <c r="BG139" s="22">
        <v>43.5</v>
      </c>
      <c r="BH139" s="22">
        <v>3168</v>
      </c>
      <c r="BI139" s="22">
        <v>1192</v>
      </c>
      <c r="BJ139" s="22">
        <v>0</v>
      </c>
      <c r="BK139" s="22">
        <v>0</v>
      </c>
      <c r="BL139" s="22">
        <v>3217.5</v>
      </c>
      <c r="BM139" s="22">
        <v>0</v>
      </c>
      <c r="BN139" s="22">
        <v>0</v>
      </c>
      <c r="BO139" s="22">
        <v>0</v>
      </c>
      <c r="BP139" s="22" t="s">
        <v>1411</v>
      </c>
      <c r="BQ139" s="22">
        <v>0</v>
      </c>
      <c r="BR139" s="22">
        <v>0</v>
      </c>
      <c r="BS139" s="22" t="s">
        <v>588</v>
      </c>
      <c r="BT139" s="22" t="s">
        <v>713</v>
      </c>
      <c r="BU139" s="22">
        <v>19963.75</v>
      </c>
      <c r="BV139" s="22">
        <v>247.58</v>
      </c>
      <c r="BW139" s="22">
        <v>20211.330000000002</v>
      </c>
      <c r="BX139" s="22" t="b">
        <v>1</v>
      </c>
      <c r="BY139" s="22" t="s">
        <v>590</v>
      </c>
      <c r="BZ139" s="22">
        <v>5</v>
      </c>
      <c r="CA139" s="22">
        <v>5</v>
      </c>
      <c r="CB139" s="23">
        <v>43864.407453703701</v>
      </c>
      <c r="CC139" s="23">
        <v>43857.620347222219</v>
      </c>
      <c r="CD139" s="22">
        <v>186</v>
      </c>
      <c r="CE139" s="22" t="b">
        <v>0</v>
      </c>
      <c r="CF139" s="22" t="s">
        <v>1541</v>
      </c>
      <c r="CG139" s="22" t="s">
        <v>625</v>
      </c>
      <c r="CH139" s="22">
        <v>138</v>
      </c>
    </row>
    <row r="140" spans="1:86" ht="16" x14ac:dyDescent="0.2">
      <c r="A140" s="22" t="s">
        <v>1542</v>
      </c>
      <c r="B140" s="22" t="s">
        <v>720</v>
      </c>
      <c r="C140" s="22" t="s">
        <v>628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10</v>
      </c>
      <c r="Q140" s="22">
        <v>10</v>
      </c>
      <c r="R140" s="22">
        <v>160</v>
      </c>
      <c r="S140" s="22">
        <v>0</v>
      </c>
      <c r="T140" s="22">
        <v>0</v>
      </c>
      <c r="U140" s="22">
        <v>6</v>
      </c>
      <c r="V140" s="22">
        <v>40</v>
      </c>
      <c r="W140" s="22">
        <v>200</v>
      </c>
      <c r="X140" s="22">
        <v>0</v>
      </c>
      <c r="Y140" s="22">
        <v>0</v>
      </c>
      <c r="Z140" s="22">
        <v>0</v>
      </c>
      <c r="AA140" s="22">
        <v>0</v>
      </c>
      <c r="AB140" s="22">
        <v>0</v>
      </c>
      <c r="AC140" s="22">
        <v>0</v>
      </c>
      <c r="AD140" s="22">
        <v>0</v>
      </c>
      <c r="AE140" s="22">
        <v>0</v>
      </c>
      <c r="AF140" s="22">
        <v>0</v>
      </c>
      <c r="AG140" s="22">
        <v>0</v>
      </c>
      <c r="AH140" s="22">
        <v>0</v>
      </c>
      <c r="AI140" s="22" t="s">
        <v>1118</v>
      </c>
      <c r="AJ140" s="22" t="s">
        <v>10</v>
      </c>
      <c r="AK140" s="22" t="s">
        <v>737</v>
      </c>
      <c r="AL140" s="22" t="s">
        <v>870</v>
      </c>
      <c r="AM140" s="22" t="s">
        <v>632</v>
      </c>
      <c r="AN140" s="22" t="s">
        <v>789</v>
      </c>
      <c r="AO140" s="22" t="s">
        <v>833</v>
      </c>
      <c r="AP140" s="22">
        <v>0</v>
      </c>
      <c r="AQ140" s="22">
        <v>0</v>
      </c>
      <c r="AR140" s="22">
        <v>0</v>
      </c>
      <c r="AS140" s="22">
        <v>0</v>
      </c>
      <c r="AT140" s="22">
        <v>0</v>
      </c>
      <c r="AU140" s="22">
        <v>0</v>
      </c>
      <c r="AV140" s="22">
        <v>0</v>
      </c>
      <c r="AW140" s="22">
        <v>0</v>
      </c>
      <c r="AX140" s="22">
        <v>0</v>
      </c>
      <c r="AY140" s="22">
        <v>0</v>
      </c>
      <c r="AZ140" s="22">
        <v>0</v>
      </c>
      <c r="BA140" s="22">
        <v>0</v>
      </c>
      <c r="BB140" s="22">
        <v>1944</v>
      </c>
      <c r="BC140" s="22">
        <v>1353.4</v>
      </c>
      <c r="BD140" s="22">
        <v>142.4</v>
      </c>
      <c r="BE140" s="22">
        <v>0</v>
      </c>
      <c r="BF140" s="22">
        <v>0</v>
      </c>
      <c r="BG140" s="22">
        <v>17.399999999999999</v>
      </c>
      <c r="BH140" s="22">
        <v>396</v>
      </c>
      <c r="BI140" s="22">
        <v>298</v>
      </c>
      <c r="BJ140" s="22">
        <v>0</v>
      </c>
      <c r="BK140" s="22">
        <v>0</v>
      </c>
      <c r="BL140" s="22">
        <v>0</v>
      </c>
      <c r="BM140" s="22">
        <v>0</v>
      </c>
      <c r="BN140" s="22">
        <v>0</v>
      </c>
      <c r="BO140" s="22">
        <v>0</v>
      </c>
      <c r="BP140" s="22" t="s">
        <v>588</v>
      </c>
      <c r="BQ140" s="22">
        <v>0</v>
      </c>
      <c r="BR140" s="22">
        <v>0</v>
      </c>
      <c r="BS140" s="22" t="s">
        <v>588</v>
      </c>
      <c r="BT140" s="22" t="s">
        <v>588</v>
      </c>
      <c r="BU140" s="22">
        <v>4151.2</v>
      </c>
      <c r="BV140" s="22">
        <v>167.52</v>
      </c>
      <c r="BW140" s="22">
        <v>4318.72</v>
      </c>
      <c r="BX140" s="22" t="b">
        <v>1</v>
      </c>
      <c r="BY140" s="22" t="s">
        <v>590</v>
      </c>
      <c r="BZ140" s="22">
        <v>5</v>
      </c>
      <c r="CA140" s="22">
        <v>5</v>
      </c>
      <c r="CB140" s="23">
        <v>43866.399687500001</v>
      </c>
      <c r="CC140" s="23">
        <v>43860.684513888889</v>
      </c>
      <c r="CD140" s="22">
        <v>187</v>
      </c>
      <c r="CE140" s="22" t="b">
        <v>0</v>
      </c>
      <c r="CF140" s="22" t="s">
        <v>1543</v>
      </c>
      <c r="CG140" s="22" t="s">
        <v>632</v>
      </c>
      <c r="CH140" s="22">
        <v>139</v>
      </c>
    </row>
    <row r="141" spans="1:86" ht="48" x14ac:dyDescent="0.2">
      <c r="A141" s="22" t="s">
        <v>1544</v>
      </c>
      <c r="B141" s="22" t="s">
        <v>620</v>
      </c>
      <c r="C141" s="22" t="s">
        <v>874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50</v>
      </c>
      <c r="Q141" s="22">
        <v>0</v>
      </c>
      <c r="R141" s="22">
        <v>0</v>
      </c>
      <c r="S141" s="22">
        <v>0</v>
      </c>
      <c r="T141" s="22">
        <v>0</v>
      </c>
      <c r="U141" s="22">
        <v>10</v>
      </c>
      <c r="V141" s="22">
        <v>0</v>
      </c>
      <c r="W141" s="22">
        <v>1000</v>
      </c>
      <c r="X141" s="22">
        <v>0</v>
      </c>
      <c r="Y141" s="22">
        <v>0</v>
      </c>
      <c r="Z141" s="22">
        <v>150</v>
      </c>
      <c r="AA141" s="22">
        <v>0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0</v>
      </c>
      <c r="AH141" s="22">
        <v>0</v>
      </c>
      <c r="AI141" s="22" t="s">
        <v>1545</v>
      </c>
      <c r="AJ141" s="22" t="s">
        <v>810</v>
      </c>
      <c r="AK141" s="22" t="s">
        <v>1546</v>
      </c>
      <c r="AL141" s="22" t="s">
        <v>870</v>
      </c>
      <c r="AM141" s="22" t="s">
        <v>625</v>
      </c>
      <c r="AN141" s="22" t="s">
        <v>782</v>
      </c>
      <c r="AO141" s="22" t="s">
        <v>1547</v>
      </c>
      <c r="AP141" s="22">
        <v>0</v>
      </c>
      <c r="AQ141" s="22">
        <v>0</v>
      </c>
      <c r="AR141" s="22">
        <v>0</v>
      </c>
      <c r="AS141" s="22">
        <v>0</v>
      </c>
      <c r="AT141" s="22">
        <v>0</v>
      </c>
      <c r="AU141" s="22">
        <v>0</v>
      </c>
      <c r="AV141" s="22">
        <v>0</v>
      </c>
      <c r="AW141" s="22">
        <v>0</v>
      </c>
      <c r="AX141" s="22">
        <v>0</v>
      </c>
      <c r="AY141" s="22">
        <v>0</v>
      </c>
      <c r="AZ141" s="22">
        <v>0</v>
      </c>
      <c r="BA141" s="22">
        <v>0</v>
      </c>
      <c r="BB141" s="22">
        <v>9720</v>
      </c>
      <c r="BC141" s="22">
        <v>0</v>
      </c>
      <c r="BD141" s="22">
        <v>0</v>
      </c>
      <c r="BE141" s="22">
        <v>0</v>
      </c>
      <c r="BF141" s="22">
        <v>0</v>
      </c>
      <c r="BG141" s="22">
        <v>29</v>
      </c>
      <c r="BH141" s="22">
        <v>0</v>
      </c>
      <c r="BI141" s="22">
        <v>1490</v>
      </c>
      <c r="BJ141" s="22">
        <v>0</v>
      </c>
      <c r="BK141" s="22">
        <v>0</v>
      </c>
      <c r="BL141" s="22">
        <v>1072.5</v>
      </c>
      <c r="BM141" s="22">
        <v>0</v>
      </c>
      <c r="BN141" s="22">
        <v>0</v>
      </c>
      <c r="BO141" s="22">
        <v>0</v>
      </c>
      <c r="BP141" s="22" t="s">
        <v>588</v>
      </c>
      <c r="BQ141" s="22">
        <v>0</v>
      </c>
      <c r="BR141" s="22">
        <v>0</v>
      </c>
      <c r="BS141" s="22" t="s">
        <v>588</v>
      </c>
      <c r="BT141" s="22" t="s">
        <v>588</v>
      </c>
      <c r="BU141" s="22">
        <v>12311.5</v>
      </c>
      <c r="BV141" s="22">
        <v>189.3</v>
      </c>
      <c r="BW141" s="22">
        <v>12500.8</v>
      </c>
      <c r="BX141" s="22" t="b">
        <v>1</v>
      </c>
      <c r="BY141" s="22" t="s">
        <v>590</v>
      </c>
      <c r="BZ141" s="22">
        <v>5</v>
      </c>
      <c r="CA141" s="22">
        <v>5</v>
      </c>
      <c r="CB141" s="23">
        <v>43871.66238425926</v>
      </c>
      <c r="CC141" s="23">
        <v>43860.724803240744</v>
      </c>
      <c r="CD141" s="22">
        <v>188</v>
      </c>
      <c r="CE141" s="22" t="b">
        <v>0</v>
      </c>
      <c r="CF141" s="22" t="s">
        <v>1548</v>
      </c>
      <c r="CG141" s="22" t="s">
        <v>625</v>
      </c>
      <c r="CH141" s="22">
        <v>140</v>
      </c>
    </row>
    <row r="142" spans="1:86" ht="64" x14ac:dyDescent="0.2">
      <c r="A142" s="22" t="s">
        <v>1549</v>
      </c>
      <c r="B142" s="22" t="s">
        <v>1550</v>
      </c>
      <c r="C142" s="22" t="s">
        <v>771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400</v>
      </c>
      <c r="S142" s="22">
        <v>0</v>
      </c>
      <c r="T142" s="22">
        <v>0</v>
      </c>
      <c r="U142" s="22">
        <v>0</v>
      </c>
      <c r="V142" s="22">
        <v>0</v>
      </c>
      <c r="W142" s="22">
        <v>400</v>
      </c>
      <c r="X142" s="22">
        <v>0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 t="s">
        <v>1551</v>
      </c>
      <c r="AJ142" s="22" t="s">
        <v>882</v>
      </c>
      <c r="AK142" s="22" t="s">
        <v>883</v>
      </c>
      <c r="AL142" s="22" t="s">
        <v>884</v>
      </c>
      <c r="AM142" s="22" t="s">
        <v>1552</v>
      </c>
      <c r="AN142" s="22" t="s">
        <v>886</v>
      </c>
      <c r="AO142" s="22" t="s">
        <v>1553</v>
      </c>
      <c r="AP142" s="22">
        <v>0</v>
      </c>
      <c r="AQ142" s="22">
        <v>0</v>
      </c>
      <c r="AR142" s="22">
        <v>0</v>
      </c>
      <c r="AS142" s="22">
        <v>0</v>
      </c>
      <c r="AT142" s="22">
        <v>0</v>
      </c>
      <c r="AU142" s="22">
        <v>0</v>
      </c>
      <c r="AV142" s="22">
        <v>0</v>
      </c>
      <c r="AW142" s="22">
        <v>0</v>
      </c>
      <c r="AX142" s="22">
        <v>0</v>
      </c>
      <c r="AY142" s="22">
        <v>0</v>
      </c>
      <c r="AZ142" s="22">
        <v>0</v>
      </c>
      <c r="BA142" s="22">
        <v>0</v>
      </c>
      <c r="BB142" s="22">
        <v>0</v>
      </c>
      <c r="BC142" s="22">
        <v>0</v>
      </c>
      <c r="BD142" s="22">
        <v>356</v>
      </c>
      <c r="BE142" s="22">
        <v>0</v>
      </c>
      <c r="BF142" s="22">
        <v>0</v>
      </c>
      <c r="BG142" s="22">
        <v>0</v>
      </c>
      <c r="BH142" s="22">
        <v>0</v>
      </c>
      <c r="BI142" s="22">
        <v>596</v>
      </c>
      <c r="BJ142" s="22">
        <v>0</v>
      </c>
      <c r="BK142" s="22">
        <v>0</v>
      </c>
      <c r="BL142" s="22">
        <v>0</v>
      </c>
      <c r="BM142" s="22">
        <v>0</v>
      </c>
      <c r="BN142" s="22">
        <v>0</v>
      </c>
      <c r="BO142" s="22">
        <v>0</v>
      </c>
      <c r="BP142" s="22" t="s">
        <v>588</v>
      </c>
      <c r="BQ142" s="22">
        <v>0</v>
      </c>
      <c r="BR142" s="22">
        <v>0</v>
      </c>
      <c r="BS142" s="22" t="s">
        <v>588</v>
      </c>
      <c r="BT142" s="22" t="s">
        <v>588</v>
      </c>
      <c r="BU142" s="22">
        <v>952</v>
      </c>
      <c r="BV142" s="22">
        <v>18.5</v>
      </c>
      <c r="BW142" s="22">
        <v>970.5</v>
      </c>
      <c r="BX142" s="22" t="b">
        <v>1</v>
      </c>
      <c r="BY142" s="22" t="s">
        <v>590</v>
      </c>
      <c r="BZ142" s="22">
        <v>5</v>
      </c>
      <c r="CA142" s="22">
        <v>5</v>
      </c>
      <c r="CB142" s="23">
        <v>43864.698981481481</v>
      </c>
      <c r="CC142" s="23">
        <v>43861.747557870367</v>
      </c>
      <c r="CD142" s="22">
        <v>189</v>
      </c>
      <c r="CE142" s="22" t="b">
        <v>0</v>
      </c>
      <c r="CF142" s="22" t="s">
        <v>1554</v>
      </c>
      <c r="CG142" s="22" t="s">
        <v>776</v>
      </c>
      <c r="CH142" s="22">
        <v>141</v>
      </c>
    </row>
    <row r="143" spans="1:86" ht="16" x14ac:dyDescent="0.2">
      <c r="A143" s="22" t="s">
        <v>1555</v>
      </c>
      <c r="B143" s="22" t="s">
        <v>638</v>
      </c>
      <c r="C143" s="22" t="s">
        <v>745</v>
      </c>
      <c r="D143" s="22">
        <v>40</v>
      </c>
      <c r="E143" s="22">
        <v>40</v>
      </c>
      <c r="F143" s="22">
        <v>0</v>
      </c>
      <c r="G143" s="22">
        <v>0</v>
      </c>
      <c r="H143" s="22">
        <v>30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2">
        <v>0</v>
      </c>
      <c r="AA143" s="22">
        <v>0</v>
      </c>
      <c r="AB143" s="22">
        <v>0</v>
      </c>
      <c r="AC143" s="22">
        <v>0</v>
      </c>
      <c r="AD143" s="22">
        <v>0</v>
      </c>
      <c r="AE143" s="22">
        <v>0</v>
      </c>
      <c r="AF143" s="22">
        <v>6</v>
      </c>
      <c r="AG143" s="22">
        <v>0</v>
      </c>
      <c r="AH143" s="22">
        <v>0</v>
      </c>
      <c r="AI143" s="22" t="s">
        <v>766</v>
      </c>
      <c r="AJ143" s="22" t="s">
        <v>794</v>
      </c>
      <c r="AK143" s="22" t="s">
        <v>698</v>
      </c>
      <c r="AL143" s="22" t="s">
        <v>795</v>
      </c>
      <c r="AM143" s="22" t="s">
        <v>853</v>
      </c>
      <c r="AN143" s="22" t="s">
        <v>854</v>
      </c>
      <c r="AO143" s="22" t="s">
        <v>1556</v>
      </c>
      <c r="AP143" s="22">
        <v>1598.4</v>
      </c>
      <c r="AQ143" s="22">
        <v>2095.1999999999998</v>
      </c>
      <c r="AR143" s="22">
        <v>0</v>
      </c>
      <c r="AS143" s="22">
        <v>0</v>
      </c>
      <c r="AT143" s="22">
        <v>2322</v>
      </c>
      <c r="AU143" s="22">
        <v>0</v>
      </c>
      <c r="AV143" s="22">
        <v>0</v>
      </c>
      <c r="AW143" s="22">
        <v>0</v>
      </c>
      <c r="AX143" s="22">
        <v>0</v>
      </c>
      <c r="AY143" s="22">
        <v>0</v>
      </c>
      <c r="AZ143" s="22">
        <v>0</v>
      </c>
      <c r="BA143" s="22">
        <v>0</v>
      </c>
      <c r="BB143" s="22">
        <v>0</v>
      </c>
      <c r="BC143" s="22">
        <v>0</v>
      </c>
      <c r="BD143" s="22">
        <v>0</v>
      </c>
      <c r="BE143" s="22">
        <v>0</v>
      </c>
      <c r="BF143" s="22">
        <v>0</v>
      </c>
      <c r="BG143" s="22">
        <v>0</v>
      </c>
      <c r="BH143" s="22">
        <v>0</v>
      </c>
      <c r="BI143" s="22">
        <v>0</v>
      </c>
      <c r="BJ143" s="22">
        <v>0</v>
      </c>
      <c r="BK143" s="22">
        <v>0</v>
      </c>
      <c r="BL143" s="22">
        <v>0</v>
      </c>
      <c r="BM143" s="22">
        <v>0</v>
      </c>
      <c r="BN143" s="22">
        <v>0</v>
      </c>
      <c r="BO143" s="22">
        <v>0</v>
      </c>
      <c r="BP143" s="22" t="s">
        <v>588</v>
      </c>
      <c r="BQ143" s="22">
        <v>0</v>
      </c>
      <c r="BR143" s="22">
        <v>78</v>
      </c>
      <c r="BS143" s="22" t="s">
        <v>588</v>
      </c>
      <c r="BT143" s="22" t="s">
        <v>588</v>
      </c>
      <c r="BU143" s="22">
        <v>6093.6</v>
      </c>
      <c r="BV143" s="22">
        <v>0</v>
      </c>
      <c r="BW143" s="22">
        <v>6093.6</v>
      </c>
      <c r="BX143" s="22" t="b">
        <v>1</v>
      </c>
      <c r="BY143" s="22" t="s">
        <v>590</v>
      </c>
      <c r="BZ143" s="22">
        <v>5</v>
      </c>
      <c r="CA143" s="22">
        <v>5</v>
      </c>
      <c r="CB143" s="23">
        <v>43871.660983796297</v>
      </c>
      <c r="CC143" s="23">
        <v>43861.792002314818</v>
      </c>
      <c r="CD143" s="22">
        <v>190</v>
      </c>
      <c r="CE143" s="22" t="b">
        <v>0</v>
      </c>
      <c r="CF143" s="22" t="s">
        <v>1557</v>
      </c>
      <c r="CG143" s="22" t="s">
        <v>853</v>
      </c>
      <c r="CH143" s="22">
        <v>142</v>
      </c>
    </row>
    <row r="144" spans="1:86" ht="16" x14ac:dyDescent="0.2">
      <c r="A144" s="22" t="s">
        <v>1558</v>
      </c>
      <c r="B144" s="22" t="s">
        <v>1423</v>
      </c>
      <c r="C144" s="22" t="s">
        <v>1041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20</v>
      </c>
      <c r="Q144" s="22">
        <v>6</v>
      </c>
      <c r="R144" s="22">
        <v>160</v>
      </c>
      <c r="S144" s="22">
        <v>0</v>
      </c>
      <c r="T144" s="22">
        <v>0</v>
      </c>
      <c r="U144" s="22">
        <v>0</v>
      </c>
      <c r="V144" s="22">
        <v>120</v>
      </c>
      <c r="W144" s="22">
        <v>100</v>
      </c>
      <c r="X144" s="22">
        <v>0</v>
      </c>
      <c r="Y144" s="22">
        <v>0</v>
      </c>
      <c r="Z144" s="22">
        <v>0</v>
      </c>
      <c r="AA144" s="22">
        <v>0</v>
      </c>
      <c r="AB144" s="22">
        <v>100</v>
      </c>
      <c r="AC144" s="22">
        <v>0</v>
      </c>
      <c r="AD144" s="22">
        <v>0</v>
      </c>
      <c r="AE144" s="22">
        <v>0</v>
      </c>
      <c r="AF144" s="22">
        <v>300</v>
      </c>
      <c r="AG144" s="22">
        <v>0</v>
      </c>
      <c r="AH144" s="22">
        <v>0</v>
      </c>
      <c r="AI144" s="22" t="s">
        <v>1174</v>
      </c>
      <c r="AJ144" s="22" t="s">
        <v>1175</v>
      </c>
      <c r="AK144" s="22" t="s">
        <v>678</v>
      </c>
      <c r="AL144" s="22" t="s">
        <v>1044</v>
      </c>
      <c r="AM144" s="22" t="s">
        <v>1559</v>
      </c>
      <c r="AN144" s="22" t="s">
        <v>1560</v>
      </c>
      <c r="AO144" s="22" t="s">
        <v>1428</v>
      </c>
      <c r="AP144" s="22">
        <v>0</v>
      </c>
      <c r="AQ144" s="22">
        <v>0</v>
      </c>
      <c r="AR144" s="22">
        <v>0</v>
      </c>
      <c r="AS144" s="22">
        <v>0</v>
      </c>
      <c r="AT144" s="22">
        <v>0</v>
      </c>
      <c r="AU144" s="22">
        <v>0</v>
      </c>
      <c r="AV144" s="22">
        <v>0</v>
      </c>
      <c r="AW144" s="22">
        <v>0</v>
      </c>
      <c r="AX144" s="22">
        <v>0</v>
      </c>
      <c r="AY144" s="22">
        <v>0</v>
      </c>
      <c r="AZ144" s="22">
        <v>0</v>
      </c>
      <c r="BA144" s="22">
        <v>0</v>
      </c>
      <c r="BB144" s="22">
        <v>3888</v>
      </c>
      <c r="BC144" s="22">
        <v>812.04</v>
      </c>
      <c r="BD144" s="22">
        <v>142.4</v>
      </c>
      <c r="BE144" s="22">
        <v>0</v>
      </c>
      <c r="BF144" s="22">
        <v>0</v>
      </c>
      <c r="BG144" s="22">
        <v>0</v>
      </c>
      <c r="BH144" s="22">
        <v>1188</v>
      </c>
      <c r="BI144" s="22">
        <v>149</v>
      </c>
      <c r="BJ144" s="22">
        <v>0</v>
      </c>
      <c r="BK144" s="22">
        <v>0</v>
      </c>
      <c r="BL144" s="22">
        <v>0</v>
      </c>
      <c r="BM144" s="22">
        <v>0</v>
      </c>
      <c r="BN144" s="22">
        <v>24</v>
      </c>
      <c r="BO144" s="22">
        <v>0</v>
      </c>
      <c r="BP144" s="22" t="s">
        <v>588</v>
      </c>
      <c r="BQ144" s="22">
        <v>0</v>
      </c>
      <c r="BR144" s="22">
        <v>3900</v>
      </c>
      <c r="BS144" s="22" t="s">
        <v>588</v>
      </c>
      <c r="BT144" s="22" t="s">
        <v>588</v>
      </c>
      <c r="BU144" s="22">
        <v>10103.44</v>
      </c>
      <c r="BV144" s="22">
        <v>163.76</v>
      </c>
      <c r="BW144" s="22">
        <v>10267.200000000001</v>
      </c>
      <c r="BX144" s="22" t="b">
        <v>1</v>
      </c>
      <c r="BY144" s="22" t="s">
        <v>590</v>
      </c>
      <c r="BZ144" s="22">
        <v>5</v>
      </c>
      <c r="CA144" s="22">
        <v>5</v>
      </c>
      <c r="CB144" s="23">
        <v>43871.659479166665</v>
      </c>
      <c r="CC144" s="23">
        <v>43861.924537037034</v>
      </c>
      <c r="CD144" s="22">
        <v>191</v>
      </c>
      <c r="CE144" s="22" t="b">
        <v>0</v>
      </c>
      <c r="CF144" s="22" t="s">
        <v>1561</v>
      </c>
      <c r="CG144" s="22" t="s">
        <v>1045</v>
      </c>
      <c r="CH144" s="22">
        <v>143</v>
      </c>
    </row>
    <row r="145" spans="1:86" ht="16" x14ac:dyDescent="0.2">
      <c r="A145" s="22" t="s">
        <v>1562</v>
      </c>
      <c r="B145" s="22" t="s">
        <v>1563</v>
      </c>
      <c r="C145" s="22" t="s">
        <v>1014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160</v>
      </c>
      <c r="S145" s="22">
        <v>0</v>
      </c>
      <c r="T145" s="22">
        <v>0</v>
      </c>
      <c r="U145" s="22">
        <v>0</v>
      </c>
      <c r="V145" s="22">
        <v>0</v>
      </c>
      <c r="W145" s="22">
        <v>200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 t="s">
        <v>1564</v>
      </c>
      <c r="AJ145" s="22" t="s">
        <v>14</v>
      </c>
      <c r="AK145" s="22" t="s">
        <v>801</v>
      </c>
      <c r="AL145" s="22" t="s">
        <v>802</v>
      </c>
      <c r="AM145" s="22" t="s">
        <v>803</v>
      </c>
      <c r="AN145" s="22" t="s">
        <v>1016</v>
      </c>
      <c r="AO145" s="22" t="s">
        <v>1017</v>
      </c>
      <c r="AP145" s="22">
        <v>0</v>
      </c>
      <c r="AQ145" s="22">
        <v>0</v>
      </c>
      <c r="AR145" s="22">
        <v>0</v>
      </c>
      <c r="AS145" s="22">
        <v>0</v>
      </c>
      <c r="AT145" s="22">
        <v>0</v>
      </c>
      <c r="AU145" s="22">
        <v>0</v>
      </c>
      <c r="AV145" s="22">
        <v>0</v>
      </c>
      <c r="AW145" s="22">
        <v>0</v>
      </c>
      <c r="AX145" s="22">
        <v>0</v>
      </c>
      <c r="AY145" s="22">
        <v>0</v>
      </c>
      <c r="AZ145" s="22">
        <v>0</v>
      </c>
      <c r="BA145" s="22">
        <v>0</v>
      </c>
      <c r="BB145" s="22">
        <v>0</v>
      </c>
      <c r="BC145" s="22">
        <v>0</v>
      </c>
      <c r="BD145" s="22">
        <v>142.4</v>
      </c>
      <c r="BE145" s="22">
        <v>0</v>
      </c>
      <c r="BF145" s="22">
        <v>0</v>
      </c>
      <c r="BG145" s="22">
        <v>0</v>
      </c>
      <c r="BH145" s="22">
        <v>0</v>
      </c>
      <c r="BI145" s="22">
        <v>298</v>
      </c>
      <c r="BJ145" s="22">
        <v>0</v>
      </c>
      <c r="BK145" s="22">
        <v>0</v>
      </c>
      <c r="BL145" s="22">
        <v>0</v>
      </c>
      <c r="BM145" s="22">
        <v>0</v>
      </c>
      <c r="BN145" s="22">
        <v>0</v>
      </c>
      <c r="BO145" s="22">
        <v>0</v>
      </c>
      <c r="BP145" s="22" t="s">
        <v>588</v>
      </c>
      <c r="BQ145" s="22">
        <v>0</v>
      </c>
      <c r="BR145" s="22">
        <v>0</v>
      </c>
      <c r="BS145" s="22" t="s">
        <v>588</v>
      </c>
      <c r="BT145" s="22" t="s">
        <v>588</v>
      </c>
      <c r="BU145" s="22">
        <v>440.4</v>
      </c>
      <c r="BV145" s="22">
        <v>11.43</v>
      </c>
      <c r="BW145" s="22">
        <v>451.83</v>
      </c>
      <c r="BX145" s="22" t="b">
        <v>1</v>
      </c>
      <c r="BY145" s="22" t="s">
        <v>590</v>
      </c>
      <c r="BZ145" s="22">
        <v>5</v>
      </c>
      <c r="CA145" s="22">
        <v>5</v>
      </c>
      <c r="CB145" s="23">
        <v>43871.658668981479</v>
      </c>
      <c r="CC145" s="23">
        <v>43866.0237037037</v>
      </c>
      <c r="CD145" s="22">
        <v>192</v>
      </c>
      <c r="CE145" s="22" t="b">
        <v>0</v>
      </c>
      <c r="CF145" s="22" t="s">
        <v>1565</v>
      </c>
      <c r="CG145" s="22" t="s">
        <v>803</v>
      </c>
      <c r="CH145" s="22">
        <v>144</v>
      </c>
    </row>
    <row r="146" spans="1:86" ht="16" x14ac:dyDescent="0.2">
      <c r="A146" s="22" t="s">
        <v>1566</v>
      </c>
      <c r="B146" s="22" t="s">
        <v>638</v>
      </c>
      <c r="C146" s="22" t="s">
        <v>745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800</v>
      </c>
      <c r="X146" s="22">
        <v>0</v>
      </c>
      <c r="Y146" s="22">
        <v>0</v>
      </c>
      <c r="Z146" s="22">
        <v>600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 t="s">
        <v>766</v>
      </c>
      <c r="AJ146" s="22" t="s">
        <v>794</v>
      </c>
      <c r="AK146" s="22" t="s">
        <v>698</v>
      </c>
      <c r="AL146" s="22" t="s">
        <v>795</v>
      </c>
      <c r="AM146" s="22" t="s">
        <v>853</v>
      </c>
      <c r="AN146" s="22" t="s">
        <v>854</v>
      </c>
      <c r="AO146" s="22" t="s">
        <v>1435</v>
      </c>
      <c r="AP146" s="22">
        <v>0</v>
      </c>
      <c r="AQ146" s="22">
        <v>0</v>
      </c>
      <c r="AR146" s="22">
        <v>0</v>
      </c>
      <c r="AS146" s="22">
        <v>0</v>
      </c>
      <c r="AT146" s="22">
        <v>0</v>
      </c>
      <c r="AU146" s="22">
        <v>0</v>
      </c>
      <c r="AV146" s="22">
        <v>0</v>
      </c>
      <c r="AW146" s="22">
        <v>0</v>
      </c>
      <c r="AX146" s="22">
        <v>0</v>
      </c>
      <c r="AY146" s="22">
        <v>0</v>
      </c>
      <c r="AZ146" s="22">
        <v>0</v>
      </c>
      <c r="BA146" s="22">
        <v>0</v>
      </c>
      <c r="BB146" s="22">
        <v>0</v>
      </c>
      <c r="BC146" s="22">
        <v>0</v>
      </c>
      <c r="BD146" s="22">
        <v>0</v>
      </c>
      <c r="BE146" s="22">
        <v>0</v>
      </c>
      <c r="BF146" s="22">
        <v>0</v>
      </c>
      <c r="BG146" s="22">
        <v>0</v>
      </c>
      <c r="BH146" s="22">
        <v>0</v>
      </c>
      <c r="BI146" s="22">
        <v>1192</v>
      </c>
      <c r="BJ146" s="22">
        <v>0</v>
      </c>
      <c r="BK146" s="22">
        <v>0</v>
      </c>
      <c r="BL146" s="22">
        <v>4290</v>
      </c>
      <c r="BM146" s="22">
        <v>0</v>
      </c>
      <c r="BN146" s="22">
        <v>0</v>
      </c>
      <c r="BO146" s="22">
        <v>0</v>
      </c>
      <c r="BP146" s="22" t="s">
        <v>588</v>
      </c>
      <c r="BQ146" s="22">
        <v>0</v>
      </c>
      <c r="BR146" s="22">
        <v>0</v>
      </c>
      <c r="BS146" s="22" t="s">
        <v>588</v>
      </c>
      <c r="BT146" s="22" t="s">
        <v>588</v>
      </c>
      <c r="BU146" s="22">
        <v>5482</v>
      </c>
      <c r="BV146" s="22">
        <v>215.14</v>
      </c>
      <c r="BW146" s="22">
        <v>5697.14</v>
      </c>
      <c r="BX146" s="22" t="b">
        <v>1</v>
      </c>
      <c r="BY146" s="22" t="s">
        <v>590</v>
      </c>
      <c r="BZ146" s="22">
        <v>5</v>
      </c>
      <c r="CA146" s="22">
        <v>5</v>
      </c>
      <c r="CB146" s="23">
        <v>43871.66134259259</v>
      </c>
      <c r="CC146" s="23">
        <v>43866.865162037036</v>
      </c>
      <c r="CD146" s="22">
        <v>193</v>
      </c>
      <c r="CE146" s="22" t="b">
        <v>0</v>
      </c>
      <c r="CF146" s="22" t="s">
        <v>1567</v>
      </c>
      <c r="CG146" s="22" t="s">
        <v>853</v>
      </c>
      <c r="CH146" s="22">
        <v>145</v>
      </c>
    </row>
    <row r="147" spans="1:86" ht="16" x14ac:dyDescent="0.2">
      <c r="A147" s="22" t="s">
        <v>1568</v>
      </c>
      <c r="B147" s="22" t="s">
        <v>638</v>
      </c>
      <c r="C147" s="22" t="s">
        <v>745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2">
        <v>0</v>
      </c>
      <c r="V147" s="22">
        <v>600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0</v>
      </c>
      <c r="AH147" s="22">
        <v>0</v>
      </c>
      <c r="AI147" s="22" t="s">
        <v>766</v>
      </c>
      <c r="AJ147" s="22" t="s">
        <v>794</v>
      </c>
      <c r="AK147" s="22" t="s">
        <v>698</v>
      </c>
      <c r="AL147" s="22" t="s">
        <v>795</v>
      </c>
      <c r="AM147" s="22" t="s">
        <v>853</v>
      </c>
      <c r="AN147" s="22" t="s">
        <v>854</v>
      </c>
      <c r="AO147" s="22" t="s">
        <v>1438</v>
      </c>
      <c r="AP147" s="22">
        <v>0</v>
      </c>
      <c r="AQ147" s="22">
        <v>0</v>
      </c>
      <c r="AR147" s="22">
        <v>0</v>
      </c>
      <c r="AS147" s="22">
        <v>0</v>
      </c>
      <c r="AT147" s="22">
        <v>0</v>
      </c>
      <c r="AU147" s="22">
        <v>0</v>
      </c>
      <c r="AV147" s="22">
        <v>0</v>
      </c>
      <c r="AW147" s="22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0</v>
      </c>
      <c r="BE147" s="22">
        <v>0</v>
      </c>
      <c r="BF147" s="22">
        <v>0</v>
      </c>
      <c r="BG147" s="22">
        <v>0</v>
      </c>
      <c r="BH147" s="22">
        <v>5940</v>
      </c>
      <c r="BI147" s="22">
        <v>0</v>
      </c>
      <c r="BJ147" s="22">
        <v>0</v>
      </c>
      <c r="BK147" s="22">
        <v>0</v>
      </c>
      <c r="BL147" s="22">
        <v>0</v>
      </c>
      <c r="BM147" s="22">
        <v>0</v>
      </c>
      <c r="BN147" s="22">
        <v>0</v>
      </c>
      <c r="BO147" s="22">
        <v>0</v>
      </c>
      <c r="BP147" s="22" t="s">
        <v>588</v>
      </c>
      <c r="BQ147" s="22">
        <v>0</v>
      </c>
      <c r="BR147" s="22">
        <v>0</v>
      </c>
      <c r="BS147" s="22" t="s">
        <v>588</v>
      </c>
      <c r="BT147" s="22" t="s">
        <v>588</v>
      </c>
      <c r="BU147" s="22">
        <v>5940</v>
      </c>
      <c r="BV147" s="22">
        <v>0</v>
      </c>
      <c r="BW147" s="22">
        <v>5940</v>
      </c>
      <c r="BX147" s="22" t="b">
        <v>1</v>
      </c>
      <c r="BY147" s="22" t="s">
        <v>590</v>
      </c>
      <c r="BZ147" s="22">
        <v>5</v>
      </c>
      <c r="CA147" s="22">
        <v>5</v>
      </c>
      <c r="CB147" s="23">
        <v>43871.661921296298</v>
      </c>
      <c r="CC147" s="23">
        <v>43866.866365740738</v>
      </c>
      <c r="CD147" s="22">
        <v>194</v>
      </c>
      <c r="CE147" s="22" t="b">
        <v>0</v>
      </c>
      <c r="CF147" s="22" t="s">
        <v>1569</v>
      </c>
      <c r="CG147" s="22" t="s">
        <v>853</v>
      </c>
      <c r="CH147" s="22">
        <v>146</v>
      </c>
    </row>
    <row r="148" spans="1:86" ht="16" x14ac:dyDescent="0.2">
      <c r="A148" s="22" t="s">
        <v>1570</v>
      </c>
      <c r="B148" s="22" t="s">
        <v>1423</v>
      </c>
      <c r="C148" s="22" t="s">
        <v>1571</v>
      </c>
      <c r="D148" s="22">
        <v>0</v>
      </c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20</v>
      </c>
      <c r="Q148" s="22">
        <v>0</v>
      </c>
      <c r="R148" s="22">
        <v>160</v>
      </c>
      <c r="S148" s="22">
        <v>2</v>
      </c>
      <c r="T148" s="22">
        <v>0</v>
      </c>
      <c r="U148" s="22">
        <v>0</v>
      </c>
      <c r="V148" s="22">
        <v>120</v>
      </c>
      <c r="W148" s="22">
        <v>100</v>
      </c>
      <c r="X148" s="22">
        <v>0</v>
      </c>
      <c r="Y148" s="22">
        <v>0</v>
      </c>
      <c r="Z148" s="22">
        <v>150</v>
      </c>
      <c r="AA148" s="22">
        <v>0</v>
      </c>
      <c r="AB148" s="22">
        <v>100</v>
      </c>
      <c r="AC148" s="22">
        <v>0</v>
      </c>
      <c r="AD148" s="22">
        <v>0</v>
      </c>
      <c r="AE148" s="22">
        <v>60</v>
      </c>
      <c r="AF148" s="22">
        <v>0</v>
      </c>
      <c r="AG148" s="22">
        <v>0</v>
      </c>
      <c r="AH148" s="22">
        <v>0</v>
      </c>
      <c r="AI148" s="22" t="s">
        <v>1174</v>
      </c>
      <c r="AJ148" s="22" t="s">
        <v>1175</v>
      </c>
      <c r="AK148" s="22" t="s">
        <v>997</v>
      </c>
      <c r="AL148" s="22" t="s">
        <v>1044</v>
      </c>
      <c r="AM148" s="22" t="s">
        <v>1559</v>
      </c>
      <c r="AN148" s="22" t="s">
        <v>1572</v>
      </c>
      <c r="AO148" s="22" t="s">
        <v>1428</v>
      </c>
      <c r="AP148" s="22">
        <v>0</v>
      </c>
      <c r="AQ148" s="22">
        <v>0</v>
      </c>
      <c r="AR148" s="22">
        <v>0</v>
      </c>
      <c r="AS148" s="22">
        <v>0</v>
      </c>
      <c r="AT148" s="22">
        <v>0</v>
      </c>
      <c r="AU148" s="22">
        <v>0</v>
      </c>
      <c r="AV148" s="22">
        <v>0</v>
      </c>
      <c r="AW148" s="22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3888</v>
      </c>
      <c r="BC148" s="22">
        <v>0</v>
      </c>
      <c r="BD148" s="22">
        <v>142.4</v>
      </c>
      <c r="BE148" s="22">
        <v>25</v>
      </c>
      <c r="BF148" s="22">
        <v>0</v>
      </c>
      <c r="BG148" s="22">
        <v>0</v>
      </c>
      <c r="BH148" s="22">
        <v>1188</v>
      </c>
      <c r="BI148" s="22">
        <v>149</v>
      </c>
      <c r="BJ148" s="22">
        <v>0</v>
      </c>
      <c r="BK148" s="22">
        <v>0</v>
      </c>
      <c r="BL148" s="22">
        <v>1072.5</v>
      </c>
      <c r="BM148" s="22">
        <v>0</v>
      </c>
      <c r="BN148" s="22">
        <v>24</v>
      </c>
      <c r="BO148" s="22">
        <v>0</v>
      </c>
      <c r="BP148" s="22" t="s">
        <v>588</v>
      </c>
      <c r="BQ148" s="22">
        <v>225</v>
      </c>
      <c r="BR148" s="22">
        <v>0</v>
      </c>
      <c r="BS148" s="22" t="s">
        <v>588</v>
      </c>
      <c r="BT148" s="22" t="s">
        <v>588</v>
      </c>
      <c r="BU148" s="22">
        <v>6713.9</v>
      </c>
      <c r="BV148" s="22">
        <v>195.61</v>
      </c>
      <c r="BW148" s="22">
        <v>6909.51</v>
      </c>
      <c r="BX148" s="22" t="b">
        <v>1</v>
      </c>
      <c r="BY148" s="22" t="s">
        <v>590</v>
      </c>
      <c r="BZ148" s="22">
        <v>5</v>
      </c>
      <c r="CA148" s="22">
        <v>5</v>
      </c>
      <c r="CB148" s="23">
        <v>43873.693773148145</v>
      </c>
      <c r="CC148" s="23">
        <v>43871.983877314815</v>
      </c>
      <c r="CD148" s="22">
        <v>195</v>
      </c>
      <c r="CE148" s="22" t="b">
        <v>0</v>
      </c>
      <c r="CF148" s="22" t="s">
        <v>1573</v>
      </c>
      <c r="CG148" s="22" t="s">
        <v>1045</v>
      </c>
      <c r="CH148" s="22">
        <v>147</v>
      </c>
    </row>
    <row r="149" spans="1:86" ht="32" x14ac:dyDescent="0.2">
      <c r="A149" s="22" t="s">
        <v>1574</v>
      </c>
      <c r="B149" s="22" t="s">
        <v>608</v>
      </c>
      <c r="C149" s="22" t="s">
        <v>609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40</v>
      </c>
      <c r="Q149" s="22">
        <v>0</v>
      </c>
      <c r="R149" s="22">
        <v>750</v>
      </c>
      <c r="S149" s="22">
        <v>3</v>
      </c>
      <c r="T149" s="22">
        <v>5</v>
      </c>
      <c r="U149" s="22">
        <v>15</v>
      </c>
      <c r="V149" s="22">
        <v>280</v>
      </c>
      <c r="W149" s="22">
        <v>500</v>
      </c>
      <c r="X149" s="22">
        <v>0</v>
      </c>
      <c r="Y149" s="22">
        <v>0</v>
      </c>
      <c r="Z149" s="22">
        <v>300</v>
      </c>
      <c r="AA149" s="22">
        <v>0</v>
      </c>
      <c r="AB149" s="22">
        <v>0</v>
      </c>
      <c r="AC149" s="22">
        <v>0</v>
      </c>
      <c r="AD149" s="22">
        <v>0</v>
      </c>
      <c r="AE149" s="22">
        <v>120</v>
      </c>
      <c r="AF149" s="22">
        <v>0</v>
      </c>
      <c r="AG149" s="22">
        <v>0</v>
      </c>
      <c r="AH149" s="22">
        <v>0</v>
      </c>
      <c r="AI149" s="22" t="s">
        <v>891</v>
      </c>
      <c r="AJ149" s="22" t="s">
        <v>892</v>
      </c>
      <c r="AK149" s="22" t="s">
        <v>737</v>
      </c>
      <c r="AL149" s="22" t="s">
        <v>893</v>
      </c>
      <c r="AM149" s="22" t="s">
        <v>613</v>
      </c>
      <c r="AN149" s="22" t="s">
        <v>894</v>
      </c>
      <c r="AO149" s="22" t="s">
        <v>1575</v>
      </c>
      <c r="AP149" s="22">
        <v>0</v>
      </c>
      <c r="AQ149" s="22">
        <v>0</v>
      </c>
      <c r="AR149" s="22">
        <v>0</v>
      </c>
      <c r="AS149" s="22">
        <v>0</v>
      </c>
      <c r="AT149" s="22">
        <v>0</v>
      </c>
      <c r="AU149" s="22">
        <v>0</v>
      </c>
      <c r="AV149" s="22">
        <v>0</v>
      </c>
      <c r="AW149" s="22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7776</v>
      </c>
      <c r="BC149" s="22">
        <v>0</v>
      </c>
      <c r="BD149" s="22">
        <v>667.5</v>
      </c>
      <c r="BE149" s="22">
        <v>37.5</v>
      </c>
      <c r="BF149" s="22">
        <v>19.8</v>
      </c>
      <c r="BG149" s="22">
        <v>43.5</v>
      </c>
      <c r="BH149" s="22">
        <v>2772</v>
      </c>
      <c r="BI149" s="22">
        <v>745</v>
      </c>
      <c r="BJ149" s="22">
        <v>0</v>
      </c>
      <c r="BK149" s="22">
        <v>0</v>
      </c>
      <c r="BL149" s="22">
        <v>2145</v>
      </c>
      <c r="BM149" s="22">
        <v>0</v>
      </c>
      <c r="BN149" s="22">
        <v>0</v>
      </c>
      <c r="BO149" s="22">
        <v>0</v>
      </c>
      <c r="BP149" s="22" t="s">
        <v>588</v>
      </c>
      <c r="BQ149" s="22">
        <v>450</v>
      </c>
      <c r="BR149" s="22">
        <v>0</v>
      </c>
      <c r="BS149" s="22" t="s">
        <v>588</v>
      </c>
      <c r="BT149" s="22" t="s">
        <v>588</v>
      </c>
      <c r="BU149" s="22">
        <v>14656.3</v>
      </c>
      <c r="BV149" s="22">
        <v>223.99</v>
      </c>
      <c r="BW149" s="22">
        <v>14880.29</v>
      </c>
      <c r="BX149" s="22" t="b">
        <v>1</v>
      </c>
      <c r="BY149" s="22" t="s">
        <v>590</v>
      </c>
      <c r="BZ149" s="22">
        <v>5</v>
      </c>
      <c r="CA149" s="22">
        <v>5</v>
      </c>
      <c r="CB149" s="23">
        <v>43874.624016203707</v>
      </c>
      <c r="CC149" s="23">
        <v>43872.613576388889</v>
      </c>
      <c r="CD149" s="22">
        <v>196</v>
      </c>
      <c r="CE149" s="22" t="b">
        <v>0</v>
      </c>
      <c r="CF149" s="22" t="s">
        <v>1576</v>
      </c>
      <c r="CG149" s="22" t="s">
        <v>613</v>
      </c>
      <c r="CH149" s="22">
        <v>148</v>
      </c>
    </row>
    <row r="150" spans="1:86" ht="16" x14ac:dyDescent="0.2">
      <c r="A150" s="22" t="s">
        <v>1577</v>
      </c>
      <c r="B150" s="22" t="s">
        <v>638</v>
      </c>
      <c r="C150" s="22" t="s">
        <v>745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54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  <c r="V150" s="22">
        <v>0</v>
      </c>
      <c r="W150" s="22">
        <v>0</v>
      </c>
      <c r="X150" s="22">
        <v>0</v>
      </c>
      <c r="Y150" s="22">
        <v>0</v>
      </c>
      <c r="Z150" s="22">
        <v>0</v>
      </c>
      <c r="AA150" s="22">
        <v>0</v>
      </c>
      <c r="AB150" s="22">
        <v>0</v>
      </c>
      <c r="AC150" s="22">
        <v>0</v>
      </c>
      <c r="AD150" s="22">
        <v>0</v>
      </c>
      <c r="AE150" s="22">
        <v>0</v>
      </c>
      <c r="AF150" s="22">
        <v>0</v>
      </c>
      <c r="AG150" s="22">
        <v>0</v>
      </c>
      <c r="AH150" s="22">
        <v>0</v>
      </c>
      <c r="AI150" s="22" t="s">
        <v>766</v>
      </c>
      <c r="AJ150" s="22" t="s">
        <v>794</v>
      </c>
      <c r="AK150" s="22" t="s">
        <v>1062</v>
      </c>
      <c r="AL150" s="22" t="s">
        <v>795</v>
      </c>
      <c r="AM150" s="22" t="s">
        <v>853</v>
      </c>
      <c r="AN150" s="22" t="s">
        <v>854</v>
      </c>
      <c r="AO150" s="22" t="s">
        <v>1556</v>
      </c>
      <c r="AP150" s="22">
        <v>0</v>
      </c>
      <c r="AQ150" s="22">
        <v>0</v>
      </c>
      <c r="AR150" s="22">
        <v>0</v>
      </c>
      <c r="AS150" s="22">
        <v>0</v>
      </c>
      <c r="AT150" s="22">
        <v>0</v>
      </c>
      <c r="AU150" s="22">
        <v>0</v>
      </c>
      <c r="AV150" s="22">
        <v>0</v>
      </c>
      <c r="AW150" s="22">
        <v>0</v>
      </c>
      <c r="AX150" s="22">
        <v>0</v>
      </c>
      <c r="AY150" s="22">
        <v>0</v>
      </c>
      <c r="AZ150" s="22">
        <v>0</v>
      </c>
      <c r="BA150" s="22">
        <v>0</v>
      </c>
      <c r="BB150" s="22">
        <v>10497.6</v>
      </c>
      <c r="BC150" s="22">
        <v>0</v>
      </c>
      <c r="BD150" s="22">
        <v>0</v>
      </c>
      <c r="BE150" s="22">
        <v>0</v>
      </c>
      <c r="BF150" s="22">
        <v>0</v>
      </c>
      <c r="BG150" s="22">
        <v>0</v>
      </c>
      <c r="BH150" s="22">
        <v>0</v>
      </c>
      <c r="BI150" s="22">
        <v>0</v>
      </c>
      <c r="BJ150" s="22">
        <v>0</v>
      </c>
      <c r="BK150" s="22">
        <v>0</v>
      </c>
      <c r="BL150" s="22">
        <v>0</v>
      </c>
      <c r="BM150" s="22">
        <v>0</v>
      </c>
      <c r="BN150" s="22">
        <v>0</v>
      </c>
      <c r="BO150" s="22">
        <v>0</v>
      </c>
      <c r="BP150" s="22" t="s">
        <v>588</v>
      </c>
      <c r="BQ150" s="22">
        <v>0</v>
      </c>
      <c r="BR150" s="22">
        <v>0</v>
      </c>
      <c r="BS150" s="22" t="s">
        <v>588</v>
      </c>
      <c r="BT150" s="22" t="s">
        <v>588</v>
      </c>
      <c r="BU150" s="22">
        <v>10497.6</v>
      </c>
      <c r="BV150" s="22">
        <v>0</v>
      </c>
      <c r="BW150" s="22">
        <v>10497.6</v>
      </c>
      <c r="BX150" s="22" t="b">
        <v>0</v>
      </c>
      <c r="BY150" s="22" t="s">
        <v>590</v>
      </c>
      <c r="BZ150" s="22">
        <v>5</v>
      </c>
      <c r="CA150" s="22">
        <v>5</v>
      </c>
      <c r="CB150" s="23">
        <v>43878.274236111109</v>
      </c>
      <c r="CC150" s="23">
        <v>43878.524155092593</v>
      </c>
      <c r="CD150" s="22">
        <v>197</v>
      </c>
      <c r="CE150" s="22" t="b">
        <v>0</v>
      </c>
      <c r="CF150" s="22" t="s">
        <v>1578</v>
      </c>
      <c r="CG150" s="22" t="s">
        <v>853</v>
      </c>
      <c r="CH150" s="22">
        <v>149</v>
      </c>
    </row>
    <row r="151" spans="1:86" ht="48" x14ac:dyDescent="0.2">
      <c r="A151" s="22" t="s">
        <v>1579</v>
      </c>
      <c r="B151" s="22" t="s">
        <v>1580</v>
      </c>
      <c r="C151" s="22" t="s">
        <v>1148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20</v>
      </c>
      <c r="Q151" s="22">
        <v>3</v>
      </c>
      <c r="R151" s="22">
        <v>0</v>
      </c>
      <c r="S151" s="22">
        <v>100</v>
      </c>
      <c r="T151" s="22">
        <v>0</v>
      </c>
      <c r="U151" s="22">
        <v>500</v>
      </c>
      <c r="V151" s="22">
        <v>240</v>
      </c>
      <c r="W151" s="22">
        <v>300</v>
      </c>
      <c r="X151" s="22">
        <v>400</v>
      </c>
      <c r="Y151" s="22">
        <v>200</v>
      </c>
      <c r="Z151" s="22">
        <v>300</v>
      </c>
      <c r="AA151" s="22">
        <v>150</v>
      </c>
      <c r="AB151" s="22">
        <v>0</v>
      </c>
      <c r="AC151" s="22">
        <v>0</v>
      </c>
      <c r="AD151" s="22">
        <v>0</v>
      </c>
      <c r="AE151" s="22">
        <v>60</v>
      </c>
      <c r="AF151" s="22">
        <v>0</v>
      </c>
      <c r="AG151" s="22">
        <v>0</v>
      </c>
      <c r="AH151" s="22">
        <v>0</v>
      </c>
      <c r="AI151" s="22" t="s">
        <v>1581</v>
      </c>
      <c r="AJ151" s="22" t="s">
        <v>1150</v>
      </c>
      <c r="AK151" s="22" t="s">
        <v>698</v>
      </c>
      <c r="AL151" s="22" t="s">
        <v>1163</v>
      </c>
      <c r="AM151" s="22" t="s">
        <v>1156</v>
      </c>
      <c r="AN151" s="22" t="s">
        <v>1582</v>
      </c>
      <c r="AO151" s="22" t="s">
        <v>1583</v>
      </c>
      <c r="AP151" s="22">
        <v>0</v>
      </c>
      <c r="AQ151" s="22">
        <v>0</v>
      </c>
      <c r="AR151" s="22">
        <v>0</v>
      </c>
      <c r="AS151" s="22">
        <v>0</v>
      </c>
      <c r="AT151" s="22">
        <v>0</v>
      </c>
      <c r="AU151" s="22">
        <v>0</v>
      </c>
      <c r="AV151" s="22">
        <v>0</v>
      </c>
      <c r="AW151" s="22">
        <v>0</v>
      </c>
      <c r="AX151" s="22">
        <v>0</v>
      </c>
      <c r="AY151" s="22">
        <v>0</v>
      </c>
      <c r="AZ151" s="22">
        <v>0</v>
      </c>
      <c r="BA151" s="22">
        <v>0</v>
      </c>
      <c r="BB151" s="22">
        <v>3888</v>
      </c>
      <c r="BC151" s="22">
        <v>406.02</v>
      </c>
      <c r="BD151" s="22">
        <v>0</v>
      </c>
      <c r="BE151" s="22">
        <v>1250</v>
      </c>
      <c r="BF151" s="22">
        <v>0</v>
      </c>
      <c r="BG151" s="22">
        <v>1450</v>
      </c>
      <c r="BH151" s="22">
        <v>2376</v>
      </c>
      <c r="BI151" s="22">
        <v>447</v>
      </c>
      <c r="BJ151" s="22">
        <v>368</v>
      </c>
      <c r="BK151" s="22">
        <v>292</v>
      </c>
      <c r="BL151" s="22">
        <v>2145</v>
      </c>
      <c r="BM151" s="22">
        <v>226.5</v>
      </c>
      <c r="BN151" s="22">
        <v>0</v>
      </c>
      <c r="BO151" s="22">
        <v>0</v>
      </c>
      <c r="BP151" s="22" t="s">
        <v>588</v>
      </c>
      <c r="BQ151" s="22">
        <v>225</v>
      </c>
      <c r="BR151" s="22">
        <v>0</v>
      </c>
      <c r="BS151" s="22" t="s">
        <v>588</v>
      </c>
      <c r="BT151" s="22" t="s">
        <v>588</v>
      </c>
      <c r="BU151" s="22">
        <v>13073.52</v>
      </c>
      <c r="BV151" s="22">
        <v>0</v>
      </c>
      <c r="BW151" s="22">
        <v>13073.52</v>
      </c>
      <c r="BX151" s="22" t="b">
        <v>0</v>
      </c>
      <c r="BY151" s="22" t="s">
        <v>590</v>
      </c>
      <c r="BZ151" s="22">
        <v>5</v>
      </c>
      <c r="CA151" s="22">
        <v>5</v>
      </c>
      <c r="CB151" s="23">
        <v>43878.35664351852</v>
      </c>
      <c r="CC151" s="23">
        <v>43878.60664351852</v>
      </c>
      <c r="CD151" s="22">
        <v>198</v>
      </c>
      <c r="CE151" s="22" t="b">
        <v>0</v>
      </c>
      <c r="CF151" s="22" t="s">
        <v>1584</v>
      </c>
      <c r="CG151" s="22" t="s">
        <v>1156</v>
      </c>
      <c r="CH151" s="22">
        <v>150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G14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7" bestFit="1" customWidth="1"/>
    <col min="2" max="2" width="105.1640625" customWidth="1"/>
    <col min="3" max="3" width="25.5" style="3" bestFit="1" customWidth="1"/>
    <col min="4" max="4" width="21.5" style="3" bestFit="1" customWidth="1"/>
    <col min="5" max="5" width="17.83203125" style="3" bestFit="1" customWidth="1"/>
    <col min="6" max="6" width="19.33203125" style="3" bestFit="1" customWidth="1"/>
    <col min="7" max="7" width="14.5" style="2" bestFit="1" customWidth="1"/>
  </cols>
  <sheetData>
    <row r="1" spans="1:7" x14ac:dyDescent="0.2">
      <c r="A1" t="s">
        <v>19</v>
      </c>
      <c r="B1" t="s">
        <v>20</v>
      </c>
      <c r="C1" s="3" t="s">
        <v>21</v>
      </c>
      <c r="D1" s="3" t="s">
        <v>394</v>
      </c>
      <c r="E1" s="3" t="s">
        <v>513</v>
      </c>
      <c r="F1" s="3" t="s">
        <v>22</v>
      </c>
      <c r="G1" s="3" t="s">
        <v>266</v>
      </c>
    </row>
    <row r="2" spans="1:7" x14ac:dyDescent="0.2">
      <c r="A2">
        <v>100001</v>
      </c>
      <c r="B2" t="s">
        <v>23</v>
      </c>
      <c r="C2" s="3" t="s">
        <v>24</v>
      </c>
      <c r="D2" s="2">
        <v>1</v>
      </c>
      <c r="E2" s="2" t="s">
        <v>505</v>
      </c>
      <c r="F2" s="3" t="s">
        <v>25</v>
      </c>
      <c r="G2" s="2" t="str">
        <f>_xlfn.IFNA(VLOOKUP(Table2[[#This Row],[Title]], Table3[#All], 3, FALSE), "NoLocationData")</f>
        <v>W2F2B</v>
      </c>
    </row>
    <row r="3" spans="1:7" x14ac:dyDescent="0.2">
      <c r="A3">
        <v>100002</v>
      </c>
      <c r="B3" t="s">
        <v>26</v>
      </c>
      <c r="C3" s="3" t="s">
        <v>27</v>
      </c>
      <c r="D3" s="2">
        <v>1</v>
      </c>
      <c r="E3" s="2" t="s">
        <v>505</v>
      </c>
      <c r="F3" s="3" t="s">
        <v>25</v>
      </c>
      <c r="G3" s="2" t="str">
        <f>_xlfn.IFNA(VLOOKUP(Table2[[#This Row],[Title]], Table3[#All], 3, FALSE), "NoLocationData")</f>
        <v>W2G1A</v>
      </c>
    </row>
    <row r="4" spans="1:7" x14ac:dyDescent="0.2">
      <c r="A4">
        <v>100023</v>
      </c>
      <c r="B4" t="s">
        <v>28</v>
      </c>
      <c r="C4" s="3" t="s">
        <v>29</v>
      </c>
      <c r="D4" s="2">
        <v>1</v>
      </c>
      <c r="E4" s="2" t="s">
        <v>505</v>
      </c>
      <c r="F4" s="3" t="s">
        <v>30</v>
      </c>
      <c r="G4" s="2" t="str">
        <f>_xlfn.IFNA(VLOOKUP(Table2[[#This Row],[Title]], Table3[#All], 3, FALSE), "NoLocationData")</f>
        <v>W4D1B</v>
      </c>
    </row>
    <row r="5" spans="1:7" x14ac:dyDescent="0.2">
      <c r="A5">
        <v>100083</v>
      </c>
      <c r="B5" t="s">
        <v>31</v>
      </c>
      <c r="C5" s="3" t="s">
        <v>32</v>
      </c>
      <c r="D5" s="2">
        <v>1</v>
      </c>
      <c r="E5" s="2" t="s">
        <v>505</v>
      </c>
      <c r="F5" s="3" t="s">
        <v>33</v>
      </c>
      <c r="G5" s="2" t="str">
        <f>_xlfn.IFNA(VLOOKUP(Table2[[#This Row],[Title]], Table3[#All], 3, FALSE), "NoLocationData")</f>
        <v>W6B2B</v>
      </c>
    </row>
    <row r="6" spans="1:7" x14ac:dyDescent="0.2">
      <c r="A6">
        <v>100084</v>
      </c>
      <c r="B6" t="s">
        <v>34</v>
      </c>
      <c r="C6" s="3" t="s">
        <v>35</v>
      </c>
      <c r="D6" s="2">
        <v>40</v>
      </c>
      <c r="E6" s="2" t="s">
        <v>505</v>
      </c>
      <c r="F6" s="3" t="s">
        <v>36</v>
      </c>
      <c r="G6" s="2" t="str">
        <f>_xlfn.IFNA(VLOOKUP(Table2[[#This Row],[Title]], Table3[#All], 3, FALSE), "NoLocationData")</f>
        <v>W4H1A</v>
      </c>
    </row>
    <row r="7" spans="1:7" x14ac:dyDescent="0.2">
      <c r="A7">
        <v>100085</v>
      </c>
      <c r="B7" t="s">
        <v>37</v>
      </c>
      <c r="C7" s="3" t="s">
        <v>38</v>
      </c>
      <c r="D7" s="2">
        <v>150</v>
      </c>
      <c r="E7" s="2" t="s">
        <v>505</v>
      </c>
      <c r="F7" s="3" t="s">
        <v>30</v>
      </c>
      <c r="G7" s="2" t="str">
        <f>_xlfn.IFNA(VLOOKUP(Table2[[#This Row],[Title]], Table3[#All], 3, FALSE), "NoLocationData")</f>
        <v>W3J1A</v>
      </c>
    </row>
    <row r="8" spans="1:7" x14ac:dyDescent="0.2">
      <c r="A8">
        <v>100087</v>
      </c>
      <c r="B8" t="s">
        <v>39</v>
      </c>
      <c r="C8" s="3" t="s">
        <v>40</v>
      </c>
      <c r="D8" s="2">
        <v>2</v>
      </c>
      <c r="E8" s="2" t="s">
        <v>518</v>
      </c>
      <c r="F8" s="3" t="s">
        <v>41</v>
      </c>
      <c r="G8" s="2" t="str">
        <f>_xlfn.IFNA(VLOOKUP(Table2[[#This Row],[Title]], Table3[#All], 3, FALSE), "NoLocationData")</f>
        <v>B2</v>
      </c>
    </row>
    <row r="9" spans="1:7" x14ac:dyDescent="0.2">
      <c r="A9">
        <v>100440</v>
      </c>
      <c r="B9" t="s">
        <v>42</v>
      </c>
      <c r="C9" s="3" t="s">
        <v>43</v>
      </c>
      <c r="D9" s="2">
        <v>1</v>
      </c>
      <c r="E9" s="2" t="s">
        <v>505</v>
      </c>
      <c r="F9" s="3" t="s">
        <v>44</v>
      </c>
      <c r="G9" s="2" t="str">
        <f>_xlfn.IFNA(VLOOKUP(Table2[[#This Row],[Title]], Table3[#All], 3, FALSE), "NoLocationData")</f>
        <v>W5F1B</v>
      </c>
    </row>
    <row r="10" spans="1:7" x14ac:dyDescent="0.2">
      <c r="A10">
        <v>100603</v>
      </c>
      <c r="B10" t="s">
        <v>45</v>
      </c>
      <c r="C10" s="3" t="s">
        <v>46</v>
      </c>
      <c r="D10" s="2">
        <v>1</v>
      </c>
      <c r="E10" s="2" t="s">
        <v>505</v>
      </c>
      <c r="F10" s="3" t="s">
        <v>47</v>
      </c>
      <c r="G10" s="2" t="str">
        <f>_xlfn.IFNA(VLOOKUP(Table2[[#This Row],[Title]], Table3[#All], 3, FALSE), "NoLocationData")</f>
        <v>W7A3E</v>
      </c>
    </row>
    <row r="11" spans="1:7" x14ac:dyDescent="0.2">
      <c r="A11">
        <v>100665</v>
      </c>
      <c r="B11" t="s">
        <v>415</v>
      </c>
      <c r="C11" s="3" t="s">
        <v>49</v>
      </c>
      <c r="D11" s="2">
        <v>30</v>
      </c>
      <c r="E11" s="2" t="s">
        <v>510</v>
      </c>
      <c r="F11" s="3" t="s">
        <v>50</v>
      </c>
      <c r="G11" s="2" t="str">
        <f>_xlfn.IFNA(VLOOKUP(Table2[[#This Row],[Title]], Table3[#All], 3, FALSE), "NoLocationData")</f>
        <v>W6F4A</v>
      </c>
    </row>
    <row r="12" spans="1:7" x14ac:dyDescent="0.2">
      <c r="A12">
        <v>100706</v>
      </c>
      <c r="B12" t="s">
        <v>51</v>
      </c>
      <c r="C12" s="3" t="s">
        <v>52</v>
      </c>
      <c r="D12" s="2">
        <v>1</v>
      </c>
      <c r="E12" s="2" t="s">
        <v>505</v>
      </c>
      <c r="F12" s="3" t="s">
        <v>53</v>
      </c>
      <c r="G12" s="2" t="str">
        <f>_xlfn.IFNA(VLOOKUP(Table2[[#This Row],[Title]], Table3[#All], 3, FALSE), "NoLocationData")</f>
        <v>NoLocationData</v>
      </c>
    </row>
    <row r="13" spans="1:7" x14ac:dyDescent="0.2">
      <c r="A13">
        <v>100726</v>
      </c>
      <c r="B13" t="s">
        <v>54</v>
      </c>
      <c r="C13" s="3" t="s">
        <v>55</v>
      </c>
      <c r="D13" s="2">
        <v>1</v>
      </c>
      <c r="E13" s="2" t="s">
        <v>505</v>
      </c>
      <c r="F13" s="3" t="s">
        <v>41</v>
      </c>
      <c r="G13" s="2" t="str">
        <f>_xlfn.IFNA(VLOOKUP(Table2[[#This Row],[Title]], Table3[#All], 3, FALSE), "NoLocationData")</f>
        <v>B1</v>
      </c>
    </row>
    <row r="14" spans="1:7" x14ac:dyDescent="0.2">
      <c r="A14">
        <v>100727</v>
      </c>
      <c r="B14" t="s">
        <v>56</v>
      </c>
      <c r="C14" s="3" t="s">
        <v>57</v>
      </c>
      <c r="D14" s="2">
        <v>1</v>
      </c>
      <c r="E14" s="2" t="s">
        <v>505</v>
      </c>
      <c r="F14" s="3" t="s">
        <v>41</v>
      </c>
      <c r="G14" s="2" t="str">
        <f>_xlfn.IFNA(VLOOKUP(Table2[[#This Row],[Title]], Table3[#All], 3, FALSE), "NoLocationData")</f>
        <v>B1</v>
      </c>
    </row>
    <row r="15" spans="1:7" x14ac:dyDescent="0.2">
      <c r="A15">
        <v>100729</v>
      </c>
      <c r="B15" t="s">
        <v>425</v>
      </c>
      <c r="C15" s="3" t="s">
        <v>59</v>
      </c>
      <c r="D15" s="2">
        <v>1</v>
      </c>
      <c r="E15" s="2" t="s">
        <v>505</v>
      </c>
      <c r="F15" s="3" t="s">
        <v>33</v>
      </c>
      <c r="G15" s="2" t="str">
        <f>_xlfn.IFNA(VLOOKUP(Table2[[#This Row],[Title]], Table3[#All], 3, FALSE), "NoLocationData")</f>
        <v>W2A3A</v>
      </c>
    </row>
    <row r="16" spans="1:7" x14ac:dyDescent="0.2">
      <c r="A16">
        <v>100734</v>
      </c>
      <c r="B16" t="s">
        <v>60</v>
      </c>
      <c r="C16" s="3" t="s">
        <v>61</v>
      </c>
      <c r="D16" s="2">
        <v>10</v>
      </c>
      <c r="E16" s="2" t="s">
        <v>510</v>
      </c>
      <c r="F16" s="3" t="s">
        <v>30</v>
      </c>
      <c r="G16" s="2" t="str">
        <f>_xlfn.IFNA(VLOOKUP(Table2[[#This Row],[Title]], Table3[#All], 3, FALSE), "NoLocationData")</f>
        <v>W7C2B</v>
      </c>
    </row>
    <row r="17" spans="1:7" x14ac:dyDescent="0.2">
      <c r="A17">
        <v>100778</v>
      </c>
      <c r="B17" t="s">
        <v>62</v>
      </c>
      <c r="C17" s="3" t="s">
        <v>63</v>
      </c>
      <c r="D17" s="2">
        <v>1</v>
      </c>
      <c r="E17" s="2" t="s">
        <v>505</v>
      </c>
      <c r="F17" s="3" t="s">
        <v>41</v>
      </c>
      <c r="G17" s="2" t="str">
        <f>_xlfn.IFNA(VLOOKUP(Table2[[#This Row],[Title]], Table3[#All], 3, FALSE), "NoLocationData")</f>
        <v>B1</v>
      </c>
    </row>
    <row r="18" spans="1:7" x14ac:dyDescent="0.2">
      <c r="A18">
        <v>100808</v>
      </c>
      <c r="B18" t="s">
        <v>64</v>
      </c>
      <c r="C18" s="3" t="s">
        <v>65</v>
      </c>
      <c r="D18" s="2">
        <v>1</v>
      </c>
      <c r="E18" s="2" t="s">
        <v>505</v>
      </c>
      <c r="F18" s="3" t="s">
        <v>53</v>
      </c>
      <c r="G18" s="2" t="str">
        <f>_xlfn.IFNA(VLOOKUP(Table2[[#This Row],[Title]], Table3[#All], 3, FALSE), "NoLocationData")</f>
        <v>W5F1A</v>
      </c>
    </row>
    <row r="19" spans="1:7" x14ac:dyDescent="0.2">
      <c r="A19">
        <v>100838</v>
      </c>
      <c r="B19" t="s">
        <v>66</v>
      </c>
      <c r="C19" s="3" t="s">
        <v>67</v>
      </c>
      <c r="D19" s="2">
        <v>6</v>
      </c>
      <c r="E19" s="2" t="s">
        <v>505</v>
      </c>
      <c r="F19" s="3" t="s">
        <v>25</v>
      </c>
      <c r="G19" s="2" t="str">
        <f>_xlfn.IFNA(VLOOKUP(Table2[[#This Row],[Title]], Table3[#All], 3, FALSE), "NoLocationData")</f>
        <v>W5H1A</v>
      </c>
    </row>
    <row r="20" spans="1:7" x14ac:dyDescent="0.2">
      <c r="A20">
        <v>100932</v>
      </c>
      <c r="B20" t="s">
        <v>68</v>
      </c>
      <c r="C20" s="3" t="s">
        <v>69</v>
      </c>
      <c r="D20" s="2">
        <v>1</v>
      </c>
      <c r="E20" s="2" t="s">
        <v>404</v>
      </c>
      <c r="F20" s="3" t="s">
        <v>25</v>
      </c>
      <c r="G20" s="2" t="str">
        <f>_xlfn.IFNA(VLOOKUP(Table2[[#This Row],[Title]], Table3[#All], 3, FALSE), "NoLocationData")</f>
        <v>W6E1A</v>
      </c>
    </row>
    <row r="21" spans="1:7" x14ac:dyDescent="0.2">
      <c r="A21">
        <v>100939</v>
      </c>
      <c r="B21" t="s">
        <v>70</v>
      </c>
      <c r="C21" s="3" t="s">
        <v>71</v>
      </c>
      <c r="D21" s="2">
        <v>1</v>
      </c>
      <c r="E21" s="2" t="s">
        <v>507</v>
      </c>
      <c r="F21" s="3" t="s">
        <v>25</v>
      </c>
      <c r="G21" s="2" t="str">
        <f>_xlfn.IFNA(VLOOKUP(Table2[[#This Row],[Title]], Table3[#All], 3, FALSE), "NoLocationData")</f>
        <v>NoLocationData</v>
      </c>
    </row>
    <row r="22" spans="1:7" x14ac:dyDescent="0.2">
      <c r="A22">
        <v>100974</v>
      </c>
      <c r="B22" t="s">
        <v>72</v>
      </c>
      <c r="C22" s="3" t="s">
        <v>73</v>
      </c>
      <c r="D22" s="2">
        <v>100</v>
      </c>
      <c r="E22" s="2" t="s">
        <v>506</v>
      </c>
      <c r="F22" s="3" t="s">
        <v>74</v>
      </c>
      <c r="G22" s="2" t="str">
        <f>_xlfn.IFNA(VLOOKUP(Table2[[#This Row],[Title]], Table3[#All], 3, FALSE), "NoLocationData")</f>
        <v>W7F3C</v>
      </c>
    </row>
    <row r="23" spans="1:7" x14ac:dyDescent="0.2">
      <c r="A23">
        <v>100976</v>
      </c>
      <c r="B23" t="s">
        <v>75</v>
      </c>
      <c r="C23" s="3" t="s">
        <v>76</v>
      </c>
      <c r="D23" s="2">
        <v>500</v>
      </c>
      <c r="E23" s="2" t="s">
        <v>505</v>
      </c>
      <c r="F23" s="3" t="s">
        <v>77</v>
      </c>
      <c r="G23" s="2" t="str">
        <f>_xlfn.IFNA(VLOOKUP(Table2[[#This Row],[Title]], Table3[#All], 3, FALSE), "NoLocationData")</f>
        <v>W7F3B</v>
      </c>
    </row>
    <row r="24" spans="1:7" x14ac:dyDescent="0.2">
      <c r="A24">
        <v>101077</v>
      </c>
      <c r="B24" t="s">
        <v>78</v>
      </c>
      <c r="C24" s="3" t="s">
        <v>79</v>
      </c>
      <c r="D24" s="2">
        <v>1</v>
      </c>
      <c r="E24" s="2" t="s">
        <v>505</v>
      </c>
      <c r="F24" s="3" t="s">
        <v>30</v>
      </c>
      <c r="G24" s="2" t="str">
        <f>_xlfn.IFNA(VLOOKUP(Table2[[#This Row],[Title]], Table3[#All], 3, FALSE), "NoLocationData")</f>
        <v>W4D1A</v>
      </c>
    </row>
    <row r="25" spans="1:7" x14ac:dyDescent="0.2">
      <c r="A25">
        <v>101132</v>
      </c>
      <c r="B25" t="s">
        <v>80</v>
      </c>
      <c r="C25" s="3" t="s">
        <v>81</v>
      </c>
      <c r="D25" s="2">
        <v>1</v>
      </c>
      <c r="E25" s="2" t="s">
        <v>505</v>
      </c>
      <c r="F25" s="3" t="s">
        <v>36</v>
      </c>
      <c r="G25" s="2" t="str">
        <f>_xlfn.IFNA(VLOOKUP(Table2[[#This Row],[Title]], Table3[#All], 3, FALSE), "NoLocationData")</f>
        <v>NoLocationData</v>
      </c>
    </row>
    <row r="26" spans="1:7" x14ac:dyDescent="0.2">
      <c r="A26">
        <v>101169</v>
      </c>
      <c r="B26" t="s">
        <v>82</v>
      </c>
      <c r="C26" s="3" t="s">
        <v>83</v>
      </c>
      <c r="D26" s="2">
        <v>500</v>
      </c>
      <c r="E26" s="2" t="s">
        <v>505</v>
      </c>
      <c r="F26" s="3" t="s">
        <v>50</v>
      </c>
      <c r="G26" s="2" t="str">
        <f>_xlfn.IFNA(VLOOKUP(Table2[[#This Row],[Title]], Table3[#All], 3, FALSE), "NoLocationData")</f>
        <v>W6E2B</v>
      </c>
    </row>
    <row r="27" spans="1:7" x14ac:dyDescent="0.2">
      <c r="A27">
        <v>101190</v>
      </c>
      <c r="B27" t="s">
        <v>84</v>
      </c>
      <c r="C27" s="3" t="s">
        <v>85</v>
      </c>
      <c r="D27" s="2">
        <v>1</v>
      </c>
      <c r="E27" s="2" t="s">
        <v>505</v>
      </c>
      <c r="F27" s="3" t="s">
        <v>41</v>
      </c>
      <c r="G27" s="2" t="str">
        <f>_xlfn.IFNA(VLOOKUP(Table2[[#This Row],[Title]], Table3[#All], 3, FALSE), "NoLocationData")</f>
        <v>B1</v>
      </c>
    </row>
    <row r="28" spans="1:7" x14ac:dyDescent="0.2">
      <c r="A28">
        <v>101211</v>
      </c>
      <c r="B28" t="s">
        <v>86</v>
      </c>
      <c r="C28" s="3" t="s">
        <v>87</v>
      </c>
      <c r="D28" s="2">
        <v>48</v>
      </c>
      <c r="E28" s="2" t="s">
        <v>511</v>
      </c>
      <c r="F28" s="3" t="s">
        <v>44</v>
      </c>
      <c r="G28" s="2" t="str">
        <f>_xlfn.IFNA(VLOOKUP(Table2[[#This Row],[Title]], Table3[#All], 3, FALSE), "NoLocationData")</f>
        <v>W7E2B</v>
      </c>
    </row>
    <row r="29" spans="1:7" x14ac:dyDescent="0.2">
      <c r="A29">
        <v>101595</v>
      </c>
      <c r="B29" t="s">
        <v>88</v>
      </c>
      <c r="C29" s="3" t="s">
        <v>89</v>
      </c>
      <c r="D29" s="2"/>
      <c r="E29" s="2"/>
      <c r="F29" s="3" t="s">
        <v>30</v>
      </c>
      <c r="G29" s="2" t="str">
        <f>_xlfn.IFNA(VLOOKUP(Table2[[#This Row],[Title]], Table3[#All], 3, FALSE), "NoLocationData")</f>
        <v>W7C3D</v>
      </c>
    </row>
    <row r="30" spans="1:7" x14ac:dyDescent="0.2">
      <c r="A30">
        <v>101633</v>
      </c>
      <c r="B30" t="s">
        <v>290</v>
      </c>
      <c r="C30" s="3" t="s">
        <v>492</v>
      </c>
      <c r="D30" s="2"/>
      <c r="E30" s="2"/>
      <c r="F30" s="3" t="s">
        <v>36</v>
      </c>
      <c r="G30" s="2" t="str">
        <f>_xlfn.IFNA(VLOOKUP(Table2[[#This Row],[Title]], Table3[#All], 3, FALSE), "NoLocationData")</f>
        <v>W6C4A</v>
      </c>
    </row>
    <row r="31" spans="1:7" x14ac:dyDescent="0.2">
      <c r="A31">
        <v>101634</v>
      </c>
      <c r="B31" t="s">
        <v>291</v>
      </c>
      <c r="C31" s="3" t="s">
        <v>493</v>
      </c>
      <c r="D31" s="2"/>
      <c r="E31" s="2"/>
      <c r="F31" s="3" t="s">
        <v>36</v>
      </c>
      <c r="G31" s="2" t="str">
        <f>_xlfn.IFNA(VLOOKUP(Table2[[#This Row],[Title]], Table3[#All], 3, FALSE), "NoLocationData")</f>
        <v>W6C4A</v>
      </c>
    </row>
    <row r="32" spans="1:7" x14ac:dyDescent="0.2">
      <c r="A32">
        <v>101643</v>
      </c>
      <c r="B32" t="s">
        <v>90</v>
      </c>
      <c r="C32" s="3" t="s">
        <v>91</v>
      </c>
      <c r="D32" s="2"/>
      <c r="E32" s="2"/>
      <c r="F32" s="3" t="s">
        <v>30</v>
      </c>
      <c r="G32" s="2" t="str">
        <f>_xlfn.IFNA(VLOOKUP(Table2[[#This Row],[Title]], Table3[#All], 3, FALSE), "NoLocationData")</f>
        <v>W7C3C</v>
      </c>
    </row>
    <row r="33" spans="1:7" x14ac:dyDescent="0.2">
      <c r="A33">
        <v>101644</v>
      </c>
      <c r="B33" t="s">
        <v>92</v>
      </c>
      <c r="C33" s="3" t="s">
        <v>93</v>
      </c>
      <c r="D33" s="2">
        <v>10</v>
      </c>
      <c r="E33" s="2" t="s">
        <v>404</v>
      </c>
      <c r="F33" s="3" t="s">
        <v>30</v>
      </c>
      <c r="G33" s="2" t="str">
        <f>_xlfn.IFNA(VLOOKUP(Table2[[#This Row],[Title]], Table3[#All], 3, FALSE), "NoLocationData")</f>
        <v>W7C2C</v>
      </c>
    </row>
    <row r="34" spans="1:7" x14ac:dyDescent="0.2">
      <c r="A34">
        <v>101789</v>
      </c>
      <c r="B34" t="s">
        <v>94</v>
      </c>
      <c r="C34" s="3" t="s">
        <v>95</v>
      </c>
      <c r="D34" s="2">
        <v>48</v>
      </c>
      <c r="E34" s="2" t="s">
        <v>511</v>
      </c>
      <c r="F34" s="3" t="s">
        <v>44</v>
      </c>
      <c r="G34" s="2" t="str">
        <f>_xlfn.IFNA(VLOOKUP(Table2[[#This Row],[Title]], Table3[#All], 3, FALSE), "NoLocationData")</f>
        <v>W7E2A</v>
      </c>
    </row>
    <row r="35" spans="1:7" x14ac:dyDescent="0.2">
      <c r="A35">
        <v>101839</v>
      </c>
      <c r="B35" t="s">
        <v>96</v>
      </c>
      <c r="C35" s="3" t="s">
        <v>97</v>
      </c>
      <c r="D35" s="2"/>
      <c r="E35" s="2"/>
      <c r="F35" s="3" t="s">
        <v>33</v>
      </c>
      <c r="G35" s="2" t="str">
        <f>_xlfn.IFNA(VLOOKUP(Table2[[#This Row],[Title]], Table3[#All], 3, FALSE), "NoLocationData")</f>
        <v>W7F2E</v>
      </c>
    </row>
    <row r="36" spans="1:7" x14ac:dyDescent="0.2">
      <c r="A36">
        <v>101921</v>
      </c>
      <c r="B36" t="s">
        <v>98</v>
      </c>
      <c r="C36" s="3" t="s">
        <v>99</v>
      </c>
      <c r="D36" s="2">
        <v>10</v>
      </c>
      <c r="E36" s="2" t="s">
        <v>505</v>
      </c>
      <c r="F36" s="3" t="s">
        <v>30</v>
      </c>
      <c r="G36" s="2" t="str">
        <f>_xlfn.IFNA(VLOOKUP(Table2[[#This Row],[Title]], Table3[#All], 3, FALSE), "NoLocationData")</f>
        <v>W7C2E</v>
      </c>
    </row>
    <row r="37" spans="1:7" x14ac:dyDescent="0.2">
      <c r="A37">
        <v>101949</v>
      </c>
      <c r="B37" t="s">
        <v>100</v>
      </c>
      <c r="C37" s="3" t="s">
        <v>101</v>
      </c>
      <c r="D37" s="2">
        <v>1</v>
      </c>
      <c r="E37" s="2" t="s">
        <v>505</v>
      </c>
      <c r="F37" s="3" t="s">
        <v>36</v>
      </c>
      <c r="G37" s="2" t="str">
        <f>_xlfn.IFNA(VLOOKUP(Table2[[#This Row],[Title]], Table3[#All], 3, FALSE), "NoLocationData")</f>
        <v>NoLocationData</v>
      </c>
    </row>
    <row r="38" spans="1:7" x14ac:dyDescent="0.2">
      <c r="A38">
        <v>101987</v>
      </c>
      <c r="B38" t="s">
        <v>102</v>
      </c>
      <c r="C38" s="3" t="s">
        <v>103</v>
      </c>
      <c r="D38" s="2">
        <v>1</v>
      </c>
      <c r="E38" s="2" t="s">
        <v>505</v>
      </c>
      <c r="F38" s="3" t="s">
        <v>47</v>
      </c>
      <c r="G38" s="2" t="str">
        <f>_xlfn.IFNA(VLOOKUP(Table2[[#This Row],[Title]], Table3[#All], 3, FALSE), "NoLocationData")</f>
        <v>NoLocationData</v>
      </c>
    </row>
    <row r="39" spans="1:7" x14ac:dyDescent="0.2">
      <c r="A39">
        <v>102000</v>
      </c>
      <c r="B39" t="s">
        <v>104</v>
      </c>
      <c r="C39" s="3" t="s">
        <v>105</v>
      </c>
      <c r="D39" s="2">
        <v>1</v>
      </c>
      <c r="E39" s="2" t="s">
        <v>404</v>
      </c>
      <c r="F39" s="3" t="s">
        <v>50</v>
      </c>
      <c r="G39" s="2" t="str">
        <f>_xlfn.IFNA(VLOOKUP(Table2[[#This Row],[Title]], Table3[#All], 3, FALSE), "NoLocationData")</f>
        <v>W7B3F</v>
      </c>
    </row>
    <row r="40" spans="1:7" x14ac:dyDescent="0.2">
      <c r="A40">
        <v>102001</v>
      </c>
      <c r="B40" t="s">
        <v>106</v>
      </c>
      <c r="C40" s="3" t="s">
        <v>107</v>
      </c>
      <c r="D40" s="2">
        <v>1</v>
      </c>
      <c r="E40" s="2" t="s">
        <v>505</v>
      </c>
      <c r="F40" s="3" t="s">
        <v>47</v>
      </c>
      <c r="G40" s="2" t="str">
        <f>_xlfn.IFNA(VLOOKUP(Table2[[#This Row],[Title]], Table3[#All], 3, FALSE), "NoLocationData")</f>
        <v>NoLocationData</v>
      </c>
    </row>
    <row r="41" spans="1:7" x14ac:dyDescent="0.2">
      <c r="A41">
        <v>102003</v>
      </c>
      <c r="B41" t="s">
        <v>108</v>
      </c>
      <c r="C41" s="3" t="s">
        <v>109</v>
      </c>
      <c r="D41" s="2"/>
      <c r="E41" s="2"/>
      <c r="F41" s="3" t="s">
        <v>44</v>
      </c>
      <c r="G41" s="2" t="str">
        <f>_xlfn.IFNA(VLOOKUP(Table2[[#This Row],[Title]], Table3[#All], 3, FALSE), "NoLocationData")</f>
        <v>W7A3C</v>
      </c>
    </row>
    <row r="42" spans="1:7" x14ac:dyDescent="0.2">
      <c r="A42">
        <v>102005</v>
      </c>
      <c r="B42" t="s">
        <v>110</v>
      </c>
      <c r="C42" s="3" t="s">
        <v>111</v>
      </c>
      <c r="D42" s="2">
        <v>250</v>
      </c>
      <c r="E42" s="2" t="s">
        <v>505</v>
      </c>
      <c r="F42" s="3" t="s">
        <v>33</v>
      </c>
      <c r="G42" s="2" t="str">
        <f>_xlfn.IFNA(VLOOKUP(Table2[[#This Row],[Title]], Table3[#All], 3, FALSE), "NoLocationData")</f>
        <v>W7F2B</v>
      </c>
    </row>
    <row r="43" spans="1:7" x14ac:dyDescent="0.2">
      <c r="A43">
        <v>102010</v>
      </c>
      <c r="B43" t="s">
        <v>112</v>
      </c>
      <c r="C43" s="3" t="s">
        <v>113</v>
      </c>
      <c r="D43" s="2">
        <v>100</v>
      </c>
      <c r="E43" s="2" t="s">
        <v>505</v>
      </c>
      <c r="F43" s="3" t="s">
        <v>114</v>
      </c>
      <c r="G43" s="2" t="str">
        <f>_xlfn.IFNA(VLOOKUP(Table2[[#This Row],[Title]], Table3[#All], 3, FALSE), "NoLocationData")</f>
        <v>W7D3D</v>
      </c>
    </row>
    <row r="44" spans="1:7" x14ac:dyDescent="0.2">
      <c r="A44">
        <v>102012</v>
      </c>
      <c r="B44" t="s">
        <v>115</v>
      </c>
      <c r="C44" s="3" t="s">
        <v>116</v>
      </c>
      <c r="D44" s="2">
        <v>1</v>
      </c>
      <c r="E44" s="2" t="s">
        <v>505</v>
      </c>
      <c r="F44" s="3" t="s">
        <v>47</v>
      </c>
      <c r="G44" s="2" t="str">
        <f>_xlfn.IFNA(VLOOKUP(Table2[[#This Row],[Title]], Table3[#All], 3, FALSE), "NoLocationData")</f>
        <v>NoLocationData</v>
      </c>
    </row>
    <row r="45" spans="1:7" x14ac:dyDescent="0.2">
      <c r="A45">
        <v>102014</v>
      </c>
      <c r="B45" t="s">
        <v>117</v>
      </c>
      <c r="C45" s="3" t="s">
        <v>118</v>
      </c>
      <c r="D45" s="2">
        <v>1</v>
      </c>
      <c r="E45" s="2" t="s">
        <v>505</v>
      </c>
      <c r="F45" s="3" t="s">
        <v>47</v>
      </c>
      <c r="G45" s="2" t="str">
        <f>_xlfn.IFNA(VLOOKUP(Table2[[#This Row],[Title]], Table3[#All], 3, FALSE), "NoLocationData")</f>
        <v>NoLocationData</v>
      </c>
    </row>
    <row r="46" spans="1:7" x14ac:dyDescent="0.2">
      <c r="A46">
        <v>102017</v>
      </c>
      <c r="B46" t="s">
        <v>119</v>
      </c>
      <c r="C46" s="3" t="s">
        <v>120</v>
      </c>
      <c r="D46" s="2">
        <v>10</v>
      </c>
      <c r="E46" s="2" t="s">
        <v>404</v>
      </c>
      <c r="F46" s="3" t="s">
        <v>30</v>
      </c>
      <c r="G46" s="2" t="str">
        <f>_xlfn.IFNA(VLOOKUP(Table2[[#This Row],[Title]], Table3[#All], 3, FALSE), "NoLocationData")</f>
        <v>W7C3B</v>
      </c>
    </row>
    <row r="47" spans="1:7" x14ac:dyDescent="0.2">
      <c r="A47">
        <v>102018</v>
      </c>
      <c r="B47" t="s">
        <v>121</v>
      </c>
      <c r="C47" s="3" t="s">
        <v>122</v>
      </c>
      <c r="D47" s="2">
        <v>1</v>
      </c>
      <c r="E47" s="2" t="s">
        <v>505</v>
      </c>
      <c r="F47" s="3" t="s">
        <v>50</v>
      </c>
      <c r="G47" s="2" t="str">
        <f>_xlfn.IFNA(VLOOKUP(Table2[[#This Row],[Title]], Table3[#All], 3, FALSE), "NoLocationData")</f>
        <v>W7B3D</v>
      </c>
    </row>
    <row r="48" spans="1:7" x14ac:dyDescent="0.2">
      <c r="A48">
        <v>102022</v>
      </c>
      <c r="B48" t="s">
        <v>123</v>
      </c>
      <c r="C48" s="3" t="s">
        <v>124</v>
      </c>
      <c r="D48" s="2"/>
      <c r="E48" s="2"/>
      <c r="F48" s="3" t="s">
        <v>77</v>
      </c>
      <c r="G48" s="2" t="str">
        <f>_xlfn.IFNA(VLOOKUP(Table2[[#This Row],[Title]], Table3[#All], 3, FALSE), "NoLocationData")</f>
        <v>W7F3D</v>
      </c>
    </row>
    <row r="49" spans="1:7" x14ac:dyDescent="0.2">
      <c r="A49">
        <v>102027</v>
      </c>
      <c r="B49" t="s">
        <v>125</v>
      </c>
      <c r="C49" s="3" t="s">
        <v>126</v>
      </c>
      <c r="D49" s="2">
        <v>1</v>
      </c>
      <c r="E49" s="2" t="s">
        <v>508</v>
      </c>
      <c r="F49" s="3" t="s">
        <v>33</v>
      </c>
      <c r="G49" s="2" t="str">
        <f>_xlfn.IFNA(VLOOKUP(Table2[[#This Row],[Title]], Table3[#All], 3, FALSE), "NoLocationData")</f>
        <v>W6GE1A</v>
      </c>
    </row>
    <row r="50" spans="1:7" x14ac:dyDescent="0.2">
      <c r="A50">
        <v>102031</v>
      </c>
      <c r="B50" t="s">
        <v>127</v>
      </c>
      <c r="C50" s="3" t="s">
        <v>128</v>
      </c>
      <c r="D50" s="2">
        <v>1</v>
      </c>
      <c r="E50" s="2" t="s">
        <v>404</v>
      </c>
      <c r="F50" s="3" t="s">
        <v>77</v>
      </c>
      <c r="G50" s="2" t="str">
        <f>_xlfn.IFNA(VLOOKUP(Table2[[#This Row],[Title]], Table3[#All], 3, FALSE), "NoLocationData")</f>
        <v>W7F3E</v>
      </c>
    </row>
    <row r="51" spans="1:7" x14ac:dyDescent="0.2">
      <c r="A51">
        <v>102033</v>
      </c>
      <c r="B51" t="s">
        <v>129</v>
      </c>
      <c r="C51" s="3" t="s">
        <v>130</v>
      </c>
      <c r="D51" s="2">
        <v>10</v>
      </c>
      <c r="E51" s="2" t="s">
        <v>517</v>
      </c>
      <c r="F51" s="3" t="s">
        <v>77</v>
      </c>
      <c r="G51" s="2" t="str">
        <f>_xlfn.IFNA(VLOOKUP(Table2[[#This Row],[Title]], Table3[#All], 3, FALSE), "NoLocationData")</f>
        <v>W2F2A</v>
      </c>
    </row>
    <row r="52" spans="1:7" x14ac:dyDescent="0.2">
      <c r="A52">
        <v>102037</v>
      </c>
      <c r="B52" t="s">
        <v>131</v>
      </c>
      <c r="C52" s="3" t="s">
        <v>132</v>
      </c>
      <c r="D52" s="2">
        <v>1</v>
      </c>
      <c r="E52" s="2" t="s">
        <v>505</v>
      </c>
      <c r="F52" s="3" t="s">
        <v>41</v>
      </c>
      <c r="G52" s="2" t="str">
        <f>_xlfn.IFNA(VLOOKUP(Table2[[#This Row],[Title]], Table3[#All], 3, FALSE), "NoLocationData")</f>
        <v>B1</v>
      </c>
    </row>
    <row r="53" spans="1:7" x14ac:dyDescent="0.2">
      <c r="A53">
        <v>102040</v>
      </c>
      <c r="B53" t="s">
        <v>133</v>
      </c>
      <c r="C53" s="3" t="s">
        <v>134</v>
      </c>
      <c r="D53" s="2">
        <v>144</v>
      </c>
      <c r="E53" s="2" t="s">
        <v>505</v>
      </c>
      <c r="F53" s="3" t="s">
        <v>36</v>
      </c>
      <c r="G53" s="2" t="str">
        <f>_xlfn.IFNA(VLOOKUP(Table2[[#This Row],[Title]], Table3[#All], 3, FALSE), "NoLocationData")</f>
        <v>W5G2A</v>
      </c>
    </row>
    <row r="54" spans="1:7" x14ac:dyDescent="0.2">
      <c r="A54">
        <v>102041</v>
      </c>
      <c r="B54" t="s">
        <v>135</v>
      </c>
      <c r="C54" s="3" t="s">
        <v>136</v>
      </c>
      <c r="D54" s="2">
        <v>10</v>
      </c>
      <c r="E54" s="2" t="s">
        <v>404</v>
      </c>
      <c r="F54" s="3" t="s">
        <v>30</v>
      </c>
      <c r="G54" s="2" t="str">
        <f>_xlfn.IFNA(VLOOKUP(Table2[[#This Row],[Title]], Table3[#All], 3, FALSE), "NoLocationData")</f>
        <v>W7C3A</v>
      </c>
    </row>
    <row r="55" spans="1:7" x14ac:dyDescent="0.2">
      <c r="A55">
        <v>102043</v>
      </c>
      <c r="B55" t="s">
        <v>137</v>
      </c>
      <c r="C55" s="3" t="s">
        <v>138</v>
      </c>
      <c r="D55" s="2">
        <v>1</v>
      </c>
      <c r="E55" s="2" t="s">
        <v>505</v>
      </c>
      <c r="F55" s="3" t="s">
        <v>47</v>
      </c>
      <c r="G55" s="2" t="str">
        <f>_xlfn.IFNA(VLOOKUP(Table2[[#This Row],[Title]], Table3[#All], 3, FALSE), "NoLocationData")</f>
        <v>NoLocationData</v>
      </c>
    </row>
    <row r="56" spans="1:7" x14ac:dyDescent="0.2">
      <c r="A56">
        <v>102044</v>
      </c>
      <c r="B56" t="s">
        <v>139</v>
      </c>
      <c r="C56" s="3" t="s">
        <v>140</v>
      </c>
      <c r="D56" s="2">
        <v>200</v>
      </c>
      <c r="E56" s="2" t="s">
        <v>505</v>
      </c>
      <c r="F56" s="3" t="s">
        <v>30</v>
      </c>
      <c r="G56" s="2" t="str">
        <f>_xlfn.IFNA(VLOOKUP(Table2[[#This Row],[Title]], Table3[#All], 3, FALSE), "NoLocationData")</f>
        <v>B2</v>
      </c>
    </row>
    <row r="57" spans="1:7" x14ac:dyDescent="0.2">
      <c r="A57">
        <v>102049</v>
      </c>
      <c r="B57" t="s">
        <v>141</v>
      </c>
      <c r="C57" s="3" t="s">
        <v>142</v>
      </c>
      <c r="D57" s="2">
        <v>100</v>
      </c>
      <c r="E57" s="2" t="s">
        <v>506</v>
      </c>
      <c r="F57" s="3" t="s">
        <v>77</v>
      </c>
      <c r="G57" s="2" t="str">
        <f>_xlfn.IFNA(VLOOKUP(Table2[[#This Row],[Title]], Table3[#All], 3, FALSE), "NoLocationData")</f>
        <v>W7C1C</v>
      </c>
    </row>
    <row r="58" spans="1:7" x14ac:dyDescent="0.2">
      <c r="A58">
        <v>102055</v>
      </c>
      <c r="B58" t="s">
        <v>143</v>
      </c>
      <c r="C58" s="3" t="s">
        <v>144</v>
      </c>
      <c r="D58" s="2">
        <v>1</v>
      </c>
      <c r="E58" s="2" t="s">
        <v>404</v>
      </c>
      <c r="F58" s="3" t="s">
        <v>30</v>
      </c>
      <c r="G58" s="2" t="str">
        <f>_xlfn.IFNA(VLOOKUP(Table2[[#This Row],[Title]], Table3[#All], 3, FALSE), "NoLocationData")</f>
        <v>W7C3F</v>
      </c>
    </row>
    <row r="59" spans="1:7" x14ac:dyDescent="0.2">
      <c r="A59">
        <v>102057</v>
      </c>
      <c r="B59" t="s">
        <v>145</v>
      </c>
      <c r="C59" s="3" t="s">
        <v>412</v>
      </c>
      <c r="D59" s="2">
        <v>100</v>
      </c>
      <c r="E59" s="2" t="s">
        <v>506</v>
      </c>
      <c r="F59" s="3" t="s">
        <v>77</v>
      </c>
      <c r="G59" s="2" t="str">
        <f>_xlfn.IFNA(VLOOKUP(Table2[[#This Row],[Title]], Table3[#All], 3, FALSE), "NoLocationData")</f>
        <v>W7D3E</v>
      </c>
    </row>
    <row r="60" spans="1:7" x14ac:dyDescent="0.2">
      <c r="A60">
        <v>102061</v>
      </c>
      <c r="B60" t="s">
        <v>146</v>
      </c>
      <c r="C60" s="3" t="s">
        <v>147</v>
      </c>
      <c r="D60" s="2">
        <v>12</v>
      </c>
      <c r="E60" s="2" t="s">
        <v>505</v>
      </c>
      <c r="F60" s="3" t="s">
        <v>50</v>
      </c>
      <c r="G60" s="2" t="str">
        <f>_xlfn.IFNA(VLOOKUP(Table2[[#This Row],[Title]], Table3[#All], 3, FALSE), "NoLocationData")</f>
        <v>W7A2A</v>
      </c>
    </row>
    <row r="61" spans="1:7" x14ac:dyDescent="0.2">
      <c r="A61">
        <v>102068</v>
      </c>
      <c r="B61" t="s">
        <v>148</v>
      </c>
      <c r="C61" s="3" t="s">
        <v>149</v>
      </c>
      <c r="D61" s="2">
        <v>50</v>
      </c>
      <c r="E61" s="2" t="s">
        <v>505</v>
      </c>
      <c r="F61" s="3" t="s">
        <v>36</v>
      </c>
      <c r="G61" s="2" t="str">
        <f>_xlfn.IFNA(VLOOKUP(Table2[[#This Row],[Title]], Table3[#All], 3, FALSE), "NoLocationData")</f>
        <v>W7B2A</v>
      </c>
    </row>
    <row r="62" spans="1:7" x14ac:dyDescent="0.2">
      <c r="A62">
        <v>102069</v>
      </c>
      <c r="B62" t="s">
        <v>419</v>
      </c>
      <c r="C62" s="3" t="s">
        <v>150</v>
      </c>
      <c r="D62" s="2">
        <v>12</v>
      </c>
      <c r="E62" s="2" t="s">
        <v>511</v>
      </c>
      <c r="F62" s="3" t="s">
        <v>44</v>
      </c>
      <c r="G62" s="2" t="str">
        <f>_xlfn.IFNA(VLOOKUP(Table2[[#This Row],[Title]], Table3[#All], 3, FALSE), "NoLocationData")</f>
        <v>W7E2C</v>
      </c>
    </row>
    <row r="63" spans="1:7" x14ac:dyDescent="0.2">
      <c r="A63">
        <v>102070</v>
      </c>
      <c r="B63" t="s">
        <v>151</v>
      </c>
      <c r="C63" s="3" t="s">
        <v>152</v>
      </c>
      <c r="D63" s="2">
        <v>1</v>
      </c>
      <c r="E63" s="2" t="s">
        <v>505</v>
      </c>
      <c r="F63" s="3" t="s">
        <v>47</v>
      </c>
      <c r="G63" s="2" t="str">
        <f>_xlfn.IFNA(VLOOKUP(Table2[[#This Row],[Title]], Table3[#All], 3, FALSE), "NoLocationData")</f>
        <v>NoLocationData</v>
      </c>
    </row>
    <row r="64" spans="1:7" x14ac:dyDescent="0.2">
      <c r="A64">
        <v>102071</v>
      </c>
      <c r="B64" t="s">
        <v>414</v>
      </c>
      <c r="C64" s="3" t="s">
        <v>154</v>
      </c>
      <c r="D64" s="2">
        <v>60</v>
      </c>
      <c r="E64" s="2" t="s">
        <v>505</v>
      </c>
      <c r="F64" s="3" t="s">
        <v>33</v>
      </c>
      <c r="G64" s="2" t="str">
        <f>_xlfn.IFNA(VLOOKUP(Table2[[#This Row],[Title]], Table3[#All], 3, FALSE), "NoLocationData")</f>
        <v>MDU</v>
      </c>
    </row>
    <row r="65" spans="1:7" x14ac:dyDescent="0.2">
      <c r="A65">
        <v>102076</v>
      </c>
      <c r="B65" t="s">
        <v>155</v>
      </c>
      <c r="C65" s="3" t="s">
        <v>529</v>
      </c>
      <c r="D65" s="2">
        <v>100</v>
      </c>
      <c r="E65" s="2" t="s">
        <v>506</v>
      </c>
      <c r="F65" s="3" t="s">
        <v>36</v>
      </c>
      <c r="G65" s="2" t="str">
        <f>_xlfn.IFNA(VLOOKUP(Table2[[#This Row],[Title]], Table3[#All], 3, FALSE), "NoLocationData")</f>
        <v>W7B1D</v>
      </c>
    </row>
    <row r="66" spans="1:7" x14ac:dyDescent="0.2">
      <c r="A66">
        <v>102078</v>
      </c>
      <c r="B66" t="s">
        <v>156</v>
      </c>
      <c r="C66" s="3" t="s">
        <v>157</v>
      </c>
      <c r="D66" s="2">
        <v>1</v>
      </c>
      <c r="E66" s="2" t="s">
        <v>505</v>
      </c>
      <c r="F66" s="3" t="s">
        <v>41</v>
      </c>
      <c r="G66" s="2" t="str">
        <f>_xlfn.IFNA(VLOOKUP(Table2[[#This Row],[Title]], Table3[#All], 3, FALSE), "NoLocationData")</f>
        <v>B1</v>
      </c>
    </row>
    <row r="67" spans="1:7" x14ac:dyDescent="0.2">
      <c r="A67">
        <v>102079</v>
      </c>
      <c r="B67" t="s">
        <v>158</v>
      </c>
      <c r="C67" s="3" t="s">
        <v>159</v>
      </c>
      <c r="D67" s="2">
        <v>1</v>
      </c>
      <c r="E67" s="2" t="s">
        <v>404</v>
      </c>
      <c r="F67" s="3" t="s">
        <v>50</v>
      </c>
      <c r="G67" s="2" t="str">
        <f>_xlfn.IFNA(VLOOKUP(Table2[[#This Row],[Title]], Table3[#All], 3, FALSE), "NoLocationData")</f>
        <v>W7B3E</v>
      </c>
    </row>
    <row r="68" spans="1:7" x14ac:dyDescent="0.2">
      <c r="A68">
        <v>102081</v>
      </c>
      <c r="B68" t="s">
        <v>160</v>
      </c>
      <c r="C68" s="3" t="s">
        <v>161</v>
      </c>
      <c r="D68" s="2">
        <v>100</v>
      </c>
      <c r="E68" s="2" t="s">
        <v>505</v>
      </c>
      <c r="F68" s="3" t="s">
        <v>50</v>
      </c>
      <c r="G68" s="2" t="str">
        <f>_xlfn.IFNA(VLOOKUP(Table2[[#This Row],[Title]], Table3[#All], 3, FALSE), "NoLocationData")</f>
        <v>NoLocationData</v>
      </c>
    </row>
    <row r="69" spans="1:7" x14ac:dyDescent="0.2">
      <c r="A69">
        <v>102086</v>
      </c>
      <c r="B69" t="s">
        <v>162</v>
      </c>
      <c r="C69" s="3" t="s">
        <v>163</v>
      </c>
      <c r="D69" s="2">
        <v>4</v>
      </c>
      <c r="E69" s="2" t="s">
        <v>520</v>
      </c>
      <c r="F69" s="3" t="s">
        <v>41</v>
      </c>
      <c r="G69" s="2" t="str">
        <f>_xlfn.IFNA(VLOOKUP(Table2[[#This Row],[Title]], Table3[#All], 3, FALSE), "NoLocationData")</f>
        <v>B1</v>
      </c>
    </row>
    <row r="70" spans="1:7" x14ac:dyDescent="0.2">
      <c r="A70">
        <v>102087</v>
      </c>
      <c r="B70" t="s">
        <v>422</v>
      </c>
      <c r="C70" s="3" t="s">
        <v>165</v>
      </c>
      <c r="D70" s="2">
        <v>12</v>
      </c>
      <c r="E70" s="2" t="s">
        <v>505</v>
      </c>
      <c r="F70" s="3" t="s">
        <v>44</v>
      </c>
      <c r="G70" s="2" t="str">
        <f>_xlfn.IFNA(VLOOKUP(Table2[[#This Row],[Title]], Table3[#All], 3, FALSE), "NoLocationData")</f>
        <v>W7A2B</v>
      </c>
    </row>
    <row r="71" spans="1:7" x14ac:dyDescent="0.2">
      <c r="A71">
        <v>102088</v>
      </c>
      <c r="B71" t="s">
        <v>166</v>
      </c>
      <c r="C71" s="3" t="s">
        <v>167</v>
      </c>
      <c r="D71" s="2">
        <v>100</v>
      </c>
      <c r="E71" s="2" t="s">
        <v>505</v>
      </c>
      <c r="F71" s="3" t="s">
        <v>77</v>
      </c>
      <c r="G71" s="2" t="str">
        <f>_xlfn.IFNA(VLOOKUP(Table2[[#This Row],[Title]], Table3[#All], 3, FALSE), "NoLocationData")</f>
        <v>W7D1A</v>
      </c>
    </row>
    <row r="72" spans="1:7" x14ac:dyDescent="0.2">
      <c r="A72">
        <v>102092</v>
      </c>
      <c r="B72" t="s">
        <v>168</v>
      </c>
      <c r="C72" s="3" t="s">
        <v>169</v>
      </c>
      <c r="D72" s="2">
        <v>5</v>
      </c>
      <c r="E72" s="2" t="s">
        <v>521</v>
      </c>
      <c r="F72" s="3" t="s">
        <v>41</v>
      </c>
      <c r="G72" s="2" t="str">
        <f>_xlfn.IFNA(VLOOKUP(Table2[[#This Row],[Title]], Table3[#All], 3, FALSE), "NoLocationData")</f>
        <v>B1</v>
      </c>
    </row>
    <row r="73" spans="1:7" x14ac:dyDescent="0.2">
      <c r="A73">
        <v>102093</v>
      </c>
      <c r="B73" t="s">
        <v>170</v>
      </c>
      <c r="C73" s="3" t="s">
        <v>171</v>
      </c>
      <c r="D73" s="2">
        <v>100</v>
      </c>
      <c r="E73" s="2" t="s">
        <v>505</v>
      </c>
      <c r="F73" s="3" t="s">
        <v>36</v>
      </c>
      <c r="G73" s="2" t="str">
        <f>_xlfn.IFNA(VLOOKUP(Table2[[#This Row],[Title]], Table3[#All], 3, FALSE), "NoLocationData")</f>
        <v>W4E1A</v>
      </c>
    </row>
    <row r="74" spans="1:7" x14ac:dyDescent="0.2">
      <c r="A74">
        <v>102096</v>
      </c>
      <c r="B74" t="s">
        <v>172</v>
      </c>
      <c r="C74" s="3" t="s">
        <v>173</v>
      </c>
      <c r="D74" s="2">
        <v>50</v>
      </c>
      <c r="E74" s="2" t="s">
        <v>510</v>
      </c>
      <c r="F74" s="3" t="s">
        <v>77</v>
      </c>
      <c r="G74" s="2" t="str">
        <f>_xlfn.IFNA(VLOOKUP(Table2[[#This Row],[Title]], Table3[#All], 3, FALSE), "NoLocationData")</f>
        <v>NoLocationData</v>
      </c>
    </row>
    <row r="75" spans="1:7" x14ac:dyDescent="0.2">
      <c r="A75">
        <v>102101</v>
      </c>
      <c r="B75" t="s">
        <v>174</v>
      </c>
      <c r="C75" s="3" t="s">
        <v>175</v>
      </c>
      <c r="D75" s="2">
        <v>100</v>
      </c>
      <c r="E75" s="2" t="s">
        <v>505</v>
      </c>
      <c r="F75" s="3" t="s">
        <v>33</v>
      </c>
      <c r="G75" s="2" t="str">
        <f>_xlfn.IFNA(VLOOKUP(Table2[[#This Row],[Title]], Table3[#All], 3, FALSE), "NoLocationData")</f>
        <v>W7F2C</v>
      </c>
    </row>
    <row r="76" spans="1:7" x14ac:dyDescent="0.2">
      <c r="A76">
        <v>102102</v>
      </c>
      <c r="B76" t="s">
        <v>176</v>
      </c>
      <c r="C76" s="3" t="s">
        <v>530</v>
      </c>
      <c r="D76" s="2">
        <v>100</v>
      </c>
      <c r="E76" s="2" t="s">
        <v>506</v>
      </c>
      <c r="F76" s="3" t="s">
        <v>77</v>
      </c>
      <c r="G76" s="2" t="str">
        <f>_xlfn.IFNA(VLOOKUP(Table2[[#This Row],[Title]], Table3[#All], 3, FALSE), "NoLocationData")</f>
        <v>W7C1D</v>
      </c>
    </row>
    <row r="77" spans="1:7" x14ac:dyDescent="0.2">
      <c r="A77">
        <v>102103</v>
      </c>
      <c r="B77" t="s">
        <v>177</v>
      </c>
      <c r="C77" s="3" t="s">
        <v>178</v>
      </c>
      <c r="D77" s="2">
        <v>5</v>
      </c>
      <c r="E77" s="2" t="s">
        <v>522</v>
      </c>
      <c r="F77" s="3" t="s">
        <v>41</v>
      </c>
      <c r="G77" s="2" t="str">
        <f>_xlfn.IFNA(VLOOKUP(Table2[[#This Row],[Title]], Table3[#All], 3, FALSE), "NoLocationData")</f>
        <v>B2</v>
      </c>
    </row>
    <row r="78" spans="1:7" x14ac:dyDescent="0.2">
      <c r="A78">
        <v>102104</v>
      </c>
      <c r="B78" t="s">
        <v>179</v>
      </c>
      <c r="C78" s="3" t="s">
        <v>180</v>
      </c>
      <c r="D78" s="2">
        <v>100</v>
      </c>
      <c r="E78" s="2" t="s">
        <v>506</v>
      </c>
      <c r="F78" s="3" t="s">
        <v>30</v>
      </c>
      <c r="G78" s="2" t="str">
        <f>_xlfn.IFNA(VLOOKUP(Table2[[#This Row],[Title]], Table3[#All], 3, FALSE), "NoLocationData")</f>
        <v>W7F3F</v>
      </c>
    </row>
    <row r="79" spans="1:7" x14ac:dyDescent="0.2">
      <c r="A79">
        <v>102108</v>
      </c>
      <c r="B79" t="s">
        <v>181</v>
      </c>
      <c r="C79" s="3" t="s">
        <v>182</v>
      </c>
      <c r="D79" s="2">
        <v>1</v>
      </c>
      <c r="E79" s="2" t="s">
        <v>505</v>
      </c>
      <c r="F79" s="3" t="s">
        <v>36</v>
      </c>
      <c r="G79" s="2" t="str">
        <f>_xlfn.IFNA(VLOOKUP(Table2[[#This Row],[Title]], Table3[#All], 3, FALSE), "NoLocationData")</f>
        <v>NoLocationData</v>
      </c>
    </row>
    <row r="80" spans="1:7" x14ac:dyDescent="0.2">
      <c r="A80">
        <v>102109</v>
      </c>
      <c r="B80" t="s">
        <v>183</v>
      </c>
      <c r="C80" s="3" t="s">
        <v>184</v>
      </c>
      <c r="D80" s="2">
        <v>5</v>
      </c>
      <c r="E80" s="2" t="s">
        <v>523</v>
      </c>
      <c r="F80" s="3" t="s">
        <v>41</v>
      </c>
      <c r="G80" s="2" t="str">
        <f>_xlfn.IFNA(VLOOKUP(Table2[[#This Row],[Title]], Table3[#All], 3, FALSE), "NoLocationData")</f>
        <v>B2</v>
      </c>
    </row>
    <row r="81" spans="1:7" x14ac:dyDescent="0.2">
      <c r="A81">
        <v>102110</v>
      </c>
      <c r="B81" t="s">
        <v>185</v>
      </c>
      <c r="C81" s="3" t="s">
        <v>186</v>
      </c>
      <c r="D81" s="2">
        <v>150</v>
      </c>
      <c r="E81" s="2" t="s">
        <v>505</v>
      </c>
      <c r="F81" s="3" t="s">
        <v>50</v>
      </c>
      <c r="G81" s="2" t="str">
        <f>_xlfn.IFNA(VLOOKUP(Table2[[#This Row],[Title]], Table3[#All], 3, FALSE), "NoLocationData")</f>
        <v>W7A3D</v>
      </c>
    </row>
    <row r="82" spans="1:7" x14ac:dyDescent="0.2">
      <c r="A82">
        <v>102111</v>
      </c>
      <c r="B82" t="s">
        <v>187</v>
      </c>
      <c r="C82" s="3" t="s">
        <v>188</v>
      </c>
      <c r="D82" s="2">
        <v>10</v>
      </c>
      <c r="E82" s="2" t="s">
        <v>404</v>
      </c>
      <c r="F82" s="3" t="s">
        <v>30</v>
      </c>
      <c r="G82" s="2" t="str">
        <f>_xlfn.IFNA(VLOOKUP(Table2[[#This Row],[Title]], Table3[#All], 3, FALSE), "NoLocationData")</f>
        <v>W7C2A</v>
      </c>
    </row>
    <row r="83" spans="1:7" x14ac:dyDescent="0.2">
      <c r="A83">
        <v>102114</v>
      </c>
      <c r="B83" t="s">
        <v>189</v>
      </c>
      <c r="C83" s="3" t="s">
        <v>190</v>
      </c>
      <c r="D83" s="2">
        <v>100</v>
      </c>
      <c r="E83" s="2" t="s">
        <v>506</v>
      </c>
      <c r="F83" s="3" t="s">
        <v>33</v>
      </c>
      <c r="G83" s="2" t="str">
        <f>_xlfn.IFNA(VLOOKUP(Table2[[#This Row],[Title]], Table3[#All], 3, FALSE), "NoLocationData")</f>
        <v>W7F2D</v>
      </c>
    </row>
    <row r="84" spans="1:7" x14ac:dyDescent="0.2">
      <c r="A84">
        <v>102159</v>
      </c>
      <c r="B84" t="s">
        <v>191</v>
      </c>
      <c r="C84" s="3" t="s">
        <v>192</v>
      </c>
      <c r="D84" s="2">
        <v>10</v>
      </c>
      <c r="E84" s="2" t="s">
        <v>505</v>
      </c>
      <c r="F84" s="3" t="s">
        <v>50</v>
      </c>
      <c r="G84" s="2" t="str">
        <f>_xlfn.IFNA(VLOOKUP(Table2[[#This Row],[Title]], Table3[#All], 3, FALSE), "NoLocationData")</f>
        <v>W7A3A</v>
      </c>
    </row>
    <row r="85" spans="1:7" x14ac:dyDescent="0.2">
      <c r="A85">
        <v>102214</v>
      </c>
      <c r="B85" t="s">
        <v>193</v>
      </c>
      <c r="C85" s="3" t="s">
        <v>194</v>
      </c>
      <c r="D85" s="2">
        <v>100</v>
      </c>
      <c r="E85" s="2" t="s">
        <v>507</v>
      </c>
      <c r="F85" s="3" t="s">
        <v>74</v>
      </c>
      <c r="G85" s="2" t="str">
        <f>_xlfn.IFNA(VLOOKUP(Table2[[#This Row],[Title]], Table3[#All], 3, FALSE), "NoLocationData")</f>
        <v>W7D2F</v>
      </c>
    </row>
    <row r="86" spans="1:7" x14ac:dyDescent="0.2">
      <c r="A86">
        <v>102488</v>
      </c>
      <c r="B86" t="s">
        <v>327</v>
      </c>
      <c r="C86" s="3" t="s">
        <v>494</v>
      </c>
      <c r="D86" s="2"/>
      <c r="E86" s="2"/>
      <c r="F86" s="3" t="s">
        <v>36</v>
      </c>
      <c r="G86" s="2" t="str">
        <f>_xlfn.IFNA(VLOOKUP(Table2[[#This Row],[Title]], Table3[#All], 3, FALSE), "NoLocationData")</f>
        <v>W6A4B</v>
      </c>
    </row>
    <row r="87" spans="1:7" x14ac:dyDescent="0.2">
      <c r="A87">
        <v>102552</v>
      </c>
      <c r="B87" t="s">
        <v>195</v>
      </c>
      <c r="C87" s="3" t="s">
        <v>196</v>
      </c>
      <c r="D87" s="2">
        <v>20</v>
      </c>
      <c r="E87" s="2" t="s">
        <v>505</v>
      </c>
      <c r="F87" s="3" t="s">
        <v>25</v>
      </c>
      <c r="G87" s="2" t="str">
        <f>_xlfn.IFNA(VLOOKUP(Table2[[#This Row],[Title]], Table3[#All], 3, FALSE), "NoLocationData")</f>
        <v>W5B1A</v>
      </c>
    </row>
    <row r="88" spans="1:7" x14ac:dyDescent="0.2">
      <c r="A88">
        <v>102556</v>
      </c>
      <c r="B88" t="s">
        <v>329</v>
      </c>
      <c r="C88" s="3" t="s">
        <v>495</v>
      </c>
      <c r="D88" s="2"/>
      <c r="E88" s="2"/>
      <c r="F88" s="3" t="s">
        <v>36</v>
      </c>
      <c r="G88" s="2" t="str">
        <f>_xlfn.IFNA(VLOOKUP(Table2[[#This Row],[Title]], Table3[#All], 3, FALSE), "NoLocationData")</f>
        <v>W6A4B</v>
      </c>
    </row>
    <row r="89" spans="1:7" x14ac:dyDescent="0.2">
      <c r="A89">
        <v>102557</v>
      </c>
      <c r="B89" t="s">
        <v>330</v>
      </c>
      <c r="C89" s="3" t="s">
        <v>496</v>
      </c>
      <c r="D89" s="2"/>
      <c r="E89" s="2"/>
      <c r="F89" s="3" t="s">
        <v>36</v>
      </c>
      <c r="G89" s="2" t="str">
        <f>_xlfn.IFNA(VLOOKUP(Table2[[#This Row],[Title]], Table3[#All], 3, FALSE), "NoLocationData")</f>
        <v>W6B4A</v>
      </c>
    </row>
    <row r="90" spans="1:7" x14ac:dyDescent="0.2">
      <c r="A90">
        <v>102744</v>
      </c>
      <c r="B90" t="s">
        <v>197</v>
      </c>
      <c r="C90" s="3" t="s">
        <v>198</v>
      </c>
      <c r="D90" s="2">
        <v>1</v>
      </c>
      <c r="E90" s="2" t="s">
        <v>505</v>
      </c>
      <c r="F90" s="3" t="s">
        <v>25</v>
      </c>
      <c r="G90" s="2" t="str">
        <f>_xlfn.IFNA(VLOOKUP(Table2[[#This Row],[Title]], Table3[#All], 3, FALSE), "NoLocationData")</f>
        <v>W6F1A</v>
      </c>
    </row>
    <row r="91" spans="1:7" x14ac:dyDescent="0.2">
      <c r="A91">
        <v>102745</v>
      </c>
      <c r="B91" t="s">
        <v>199</v>
      </c>
      <c r="C91" s="3" t="s">
        <v>200</v>
      </c>
      <c r="D91" s="2">
        <v>1</v>
      </c>
      <c r="E91" s="2" t="s">
        <v>505</v>
      </c>
      <c r="F91" s="3" t="s">
        <v>25</v>
      </c>
      <c r="G91" s="2" t="str">
        <f>_xlfn.IFNA(VLOOKUP(Table2[[#This Row],[Title]], Table3[#All], 3, FALSE), "NoLocationData")</f>
        <v>MDU</v>
      </c>
    </row>
    <row r="92" spans="1:7" x14ac:dyDescent="0.2">
      <c r="A92">
        <v>102838</v>
      </c>
      <c r="B92" t="s">
        <v>201</v>
      </c>
      <c r="C92" s="3" t="s">
        <v>528</v>
      </c>
      <c r="D92" s="2">
        <v>1</v>
      </c>
      <c r="E92" s="2" t="s">
        <v>516</v>
      </c>
      <c r="F92" s="3" t="s">
        <v>41</v>
      </c>
      <c r="G92" s="2" t="str">
        <f>_xlfn.IFNA(VLOOKUP(Table2[[#This Row],[Title]], Table3[#All], 3, FALSE), "NoLocationData")</f>
        <v>B2</v>
      </c>
    </row>
    <row r="93" spans="1:7" x14ac:dyDescent="0.2">
      <c r="A93">
        <v>103109</v>
      </c>
      <c r="B93" t="s">
        <v>202</v>
      </c>
      <c r="C93" s="3" t="s">
        <v>203</v>
      </c>
      <c r="D93" s="2">
        <v>500</v>
      </c>
      <c r="E93" s="2" t="s">
        <v>505</v>
      </c>
      <c r="F93" s="3" t="s">
        <v>33</v>
      </c>
      <c r="G93" s="2" t="str">
        <f>_xlfn.IFNA(VLOOKUP(Table2[[#This Row],[Title]], Table3[#All], 3, FALSE), "NoLocationData")</f>
        <v>W7F2A</v>
      </c>
    </row>
    <row r="94" spans="1:7" x14ac:dyDescent="0.2">
      <c r="A94">
        <v>103324</v>
      </c>
      <c r="B94" t="s">
        <v>204</v>
      </c>
      <c r="C94" s="3" t="s">
        <v>205</v>
      </c>
      <c r="D94" s="2">
        <v>24</v>
      </c>
      <c r="E94" s="2" t="s">
        <v>511</v>
      </c>
      <c r="F94" s="3" t="s">
        <v>30</v>
      </c>
      <c r="G94" s="2" t="str">
        <f>_xlfn.IFNA(VLOOKUP(Table2[[#This Row],[Title]], Table3[#All], 3, FALSE), "NoLocationData")</f>
        <v>W7D2A</v>
      </c>
    </row>
    <row r="95" spans="1:7" x14ac:dyDescent="0.2">
      <c r="A95">
        <v>103339</v>
      </c>
      <c r="B95" t="s">
        <v>335</v>
      </c>
      <c r="C95" s="3" t="s">
        <v>497</v>
      </c>
      <c r="D95" s="2"/>
      <c r="E95" s="2"/>
      <c r="F95" s="3" t="s">
        <v>36</v>
      </c>
      <c r="G95" s="2" t="str">
        <f>_xlfn.IFNA(VLOOKUP(Table2[[#This Row],[Title]], Table3[#All], 3, FALSE), "NoLocationData")</f>
        <v>W6A4B</v>
      </c>
    </row>
    <row r="96" spans="1:7" x14ac:dyDescent="0.2">
      <c r="A96">
        <v>103530</v>
      </c>
      <c r="B96" t="s">
        <v>420</v>
      </c>
      <c r="C96" s="3" t="s">
        <v>207</v>
      </c>
      <c r="D96" s="2">
        <v>50</v>
      </c>
      <c r="E96" s="2" t="s">
        <v>512</v>
      </c>
      <c r="F96" s="3" t="s">
        <v>36</v>
      </c>
      <c r="G96" s="2" t="str">
        <f>_xlfn.IFNA(VLOOKUP(Table2[[#This Row],[Title]], Table3[#All], 3, FALSE), "NoLocationData")</f>
        <v>W2D2A</v>
      </c>
    </row>
    <row r="97" spans="1:7" x14ac:dyDescent="0.2">
      <c r="A97">
        <v>103532</v>
      </c>
      <c r="B97" t="s">
        <v>208</v>
      </c>
      <c r="C97" s="3" t="s">
        <v>209</v>
      </c>
      <c r="D97" s="2">
        <v>100</v>
      </c>
      <c r="E97" s="2" t="s">
        <v>506</v>
      </c>
      <c r="F97" s="3" t="s">
        <v>114</v>
      </c>
      <c r="G97" s="2" t="str">
        <f>_xlfn.IFNA(VLOOKUP(Table2[[#This Row],[Title]], Table3[#All], 3, FALSE), "NoLocationData")</f>
        <v>W7C1A</v>
      </c>
    </row>
    <row r="98" spans="1:7" x14ac:dyDescent="0.2">
      <c r="A98">
        <v>103606</v>
      </c>
      <c r="B98" t="s">
        <v>418</v>
      </c>
      <c r="C98" s="3" t="s">
        <v>210</v>
      </c>
      <c r="D98" s="2">
        <v>1</v>
      </c>
      <c r="E98" s="2" t="s">
        <v>505</v>
      </c>
      <c r="F98" s="3" t="s">
        <v>25</v>
      </c>
      <c r="G98" s="2" t="str">
        <f>_xlfn.IFNA(VLOOKUP(Table2[[#This Row],[Title]], Table3[#All], 3, FALSE), "NoLocationData")</f>
        <v>MDU</v>
      </c>
    </row>
    <row r="99" spans="1:7" x14ac:dyDescent="0.2">
      <c r="A99" s="11">
        <v>103695</v>
      </c>
      <c r="B99" t="s">
        <v>338</v>
      </c>
      <c r="C99" s="3" t="s">
        <v>498</v>
      </c>
      <c r="D99" s="2"/>
      <c r="E99" s="2"/>
      <c r="F99" s="3" t="s">
        <v>36</v>
      </c>
      <c r="G99" s="2" t="str">
        <f>_xlfn.IFNA(VLOOKUP(Table2[[#This Row],[Title]], Table3[#All], 3, FALSE), "NoLocationData")</f>
        <v>W6B4A</v>
      </c>
    </row>
    <row r="100" spans="1:7" x14ac:dyDescent="0.2">
      <c r="A100" s="11">
        <v>103696</v>
      </c>
      <c r="B100" t="s">
        <v>339</v>
      </c>
      <c r="C100" s="3" t="s">
        <v>499</v>
      </c>
      <c r="D100" s="2"/>
      <c r="E100" s="2"/>
      <c r="F100" s="3" t="s">
        <v>36</v>
      </c>
      <c r="G100" s="2" t="str">
        <f>_xlfn.IFNA(VLOOKUP(Table2[[#This Row],[Title]], Table3[#All], 3, FALSE), "NoLocationData")</f>
        <v>W6B4B</v>
      </c>
    </row>
    <row r="101" spans="1:7" x14ac:dyDescent="0.2">
      <c r="A101">
        <v>103897</v>
      </c>
      <c r="B101" t="s">
        <v>340</v>
      </c>
      <c r="C101" s="3" t="s">
        <v>500</v>
      </c>
      <c r="D101" s="2"/>
      <c r="E101" s="2"/>
      <c r="F101" s="3" t="s">
        <v>36</v>
      </c>
      <c r="G101" s="2" t="str">
        <f>_xlfn.IFNA(VLOOKUP(Table2[[#This Row],[Title]], Table3[#All], 3, FALSE), "NoLocationData")</f>
        <v>W6A4B</v>
      </c>
    </row>
    <row r="102" spans="1:7" x14ac:dyDescent="0.2">
      <c r="A102">
        <v>104058</v>
      </c>
      <c r="B102" t="s">
        <v>211</v>
      </c>
      <c r="C102" s="3" t="s">
        <v>212</v>
      </c>
      <c r="D102" s="2">
        <v>1</v>
      </c>
      <c r="E102" s="2" t="s">
        <v>505</v>
      </c>
      <c r="F102" s="3" t="s">
        <v>25</v>
      </c>
      <c r="G102" s="2" t="str">
        <f>_xlfn.IFNA(VLOOKUP(Table2[[#This Row],[Title]], Table3[#All], 3, FALSE), "NoLocationData")</f>
        <v>MDU</v>
      </c>
    </row>
    <row r="103" spans="1:7" x14ac:dyDescent="0.2">
      <c r="A103">
        <v>104059</v>
      </c>
      <c r="B103" t="s">
        <v>413</v>
      </c>
      <c r="C103" s="3" t="s">
        <v>214</v>
      </c>
      <c r="D103" s="2">
        <v>1</v>
      </c>
      <c r="E103" s="2" t="s">
        <v>404</v>
      </c>
      <c r="F103" s="3" t="s">
        <v>25</v>
      </c>
      <c r="G103" s="2" t="str">
        <f>_xlfn.IFNA(VLOOKUP(Table2[[#This Row],[Title]], Table3[#All], 3, FALSE), "NoLocationData")</f>
        <v>MDU</v>
      </c>
    </row>
    <row r="104" spans="1:7" x14ac:dyDescent="0.2">
      <c r="A104">
        <v>104078</v>
      </c>
      <c r="B104" t="s">
        <v>215</v>
      </c>
      <c r="C104" s="3" t="s">
        <v>216</v>
      </c>
      <c r="D104" s="2">
        <v>1</v>
      </c>
      <c r="E104" s="2" t="s">
        <v>505</v>
      </c>
      <c r="F104" s="3" t="s">
        <v>25</v>
      </c>
      <c r="G104" s="2" t="str">
        <f>_xlfn.IFNA(VLOOKUP(Table2[[#This Row],[Title]], Table3[#All], 3, FALSE), "NoLocationData")</f>
        <v>NoLocationData</v>
      </c>
    </row>
    <row r="105" spans="1:7" x14ac:dyDescent="0.2">
      <c r="A105">
        <v>104079</v>
      </c>
      <c r="B105" t="s">
        <v>217</v>
      </c>
      <c r="C105" s="3" t="s">
        <v>218</v>
      </c>
      <c r="D105" s="2">
        <v>10</v>
      </c>
      <c r="E105" s="2" t="s">
        <v>404</v>
      </c>
      <c r="F105" s="3" t="s">
        <v>30</v>
      </c>
      <c r="G105" s="2" t="str">
        <f>_xlfn.IFNA(VLOOKUP(Table2[[#This Row],[Title]], Table3[#All], 3, FALSE), "NoLocationData")</f>
        <v>W7C2D</v>
      </c>
    </row>
    <row r="106" spans="1:7" x14ac:dyDescent="0.2">
      <c r="A106">
        <v>104529</v>
      </c>
      <c r="B106" t="s">
        <v>219</v>
      </c>
      <c r="C106" s="3" t="s">
        <v>220</v>
      </c>
      <c r="D106" s="2">
        <v>400</v>
      </c>
      <c r="E106" s="2" t="s">
        <v>512</v>
      </c>
      <c r="F106" s="3" t="s">
        <v>36</v>
      </c>
      <c r="G106" s="2" t="str">
        <f>_xlfn.IFNA(VLOOKUP(Table2[[#This Row],[Title]], Table3[#All], 3, FALSE), "NoLocationData")</f>
        <v>W4D2A</v>
      </c>
    </row>
    <row r="107" spans="1:7" x14ac:dyDescent="0.2">
      <c r="A107">
        <v>104750</v>
      </c>
      <c r="B107" t="s">
        <v>221</v>
      </c>
      <c r="C107" s="3" t="s">
        <v>222</v>
      </c>
      <c r="D107" s="2">
        <v>1</v>
      </c>
      <c r="E107" s="2" t="s">
        <v>505</v>
      </c>
      <c r="F107" s="3" t="s">
        <v>25</v>
      </c>
      <c r="G107" s="2" t="str">
        <f>_xlfn.IFNA(VLOOKUP(Table2[[#This Row],[Title]], Table3[#All], 3, FALSE), "NoLocationData")</f>
        <v>W2D2B</v>
      </c>
    </row>
    <row r="108" spans="1:7" x14ac:dyDescent="0.2">
      <c r="A108">
        <v>104910</v>
      </c>
      <c r="B108" t="s">
        <v>423</v>
      </c>
      <c r="C108" s="3" t="s">
        <v>224</v>
      </c>
      <c r="D108" s="2">
        <v>12</v>
      </c>
      <c r="E108" s="2" t="s">
        <v>505</v>
      </c>
      <c r="F108" s="3" t="s">
        <v>44</v>
      </c>
      <c r="G108" s="2" t="str">
        <f>_xlfn.IFNA(VLOOKUP(Table2[[#This Row],[Title]], Table3[#All], 3, FALSE), "NoLocationData")</f>
        <v>W7A2C</v>
      </c>
    </row>
    <row r="109" spans="1:7" x14ac:dyDescent="0.2">
      <c r="A109">
        <v>105049</v>
      </c>
      <c r="B109" t="s">
        <v>225</v>
      </c>
      <c r="C109" s="3" t="s">
        <v>226</v>
      </c>
      <c r="D109" s="2">
        <v>10</v>
      </c>
      <c r="E109" s="2" t="s">
        <v>505</v>
      </c>
      <c r="F109" s="3" t="s">
        <v>25</v>
      </c>
      <c r="G109" s="2" t="str">
        <f>_xlfn.IFNA(VLOOKUP(Table2[[#This Row],[Title]], Table3[#All], 3, FALSE), "NoLocationData")</f>
        <v>W5D1A</v>
      </c>
    </row>
    <row r="110" spans="1:7" x14ac:dyDescent="0.2">
      <c r="A110">
        <v>105567</v>
      </c>
      <c r="B110" t="s">
        <v>227</v>
      </c>
      <c r="C110" s="3" t="s">
        <v>228</v>
      </c>
      <c r="D110" s="2">
        <v>1</v>
      </c>
      <c r="E110" s="2" t="s">
        <v>505</v>
      </c>
      <c r="F110" s="3" t="s">
        <v>77</v>
      </c>
      <c r="G110" s="2" t="str">
        <f>_xlfn.IFNA(VLOOKUP(Table2[[#This Row],[Title]], Table3[#All], 3, FALSE), "NoLocationData")</f>
        <v>W7C1E</v>
      </c>
    </row>
    <row r="111" spans="1:7" x14ac:dyDescent="0.2">
      <c r="A111">
        <v>105771</v>
      </c>
      <c r="B111" t="s">
        <v>229</v>
      </c>
      <c r="C111" s="3" t="s">
        <v>230</v>
      </c>
      <c r="D111" s="2">
        <v>1</v>
      </c>
      <c r="E111" s="2" t="s">
        <v>505</v>
      </c>
      <c r="F111" s="3" t="s">
        <v>25</v>
      </c>
      <c r="G111" s="2" t="str">
        <f>_xlfn.IFNA(VLOOKUP(Table2[[#This Row],[Title]], Table3[#All], 3, FALSE), "NoLocationData")</f>
        <v>W2E2B</v>
      </c>
    </row>
    <row r="112" spans="1:7" x14ac:dyDescent="0.2">
      <c r="A112">
        <v>106331</v>
      </c>
      <c r="B112" t="s">
        <v>231</v>
      </c>
      <c r="C112" s="3" t="s">
        <v>232</v>
      </c>
      <c r="D112" s="2">
        <v>1</v>
      </c>
      <c r="E112" s="2" t="s">
        <v>509</v>
      </c>
      <c r="F112" s="3" t="s">
        <v>33</v>
      </c>
      <c r="G112" s="2" t="str">
        <f>_xlfn.IFNA(VLOOKUP(Table2[[#This Row],[Title]], Table3[#All], 3, FALSE), "NoLocationData")</f>
        <v>W6A2A</v>
      </c>
    </row>
    <row r="113" spans="1:7" x14ac:dyDescent="0.2">
      <c r="A113">
        <v>106371</v>
      </c>
      <c r="B113" t="s">
        <v>233</v>
      </c>
      <c r="C113" s="3" t="s">
        <v>234</v>
      </c>
      <c r="D113" s="2">
        <v>20</v>
      </c>
      <c r="E113" s="2" t="s">
        <v>505</v>
      </c>
      <c r="F113" s="3" t="s">
        <v>25</v>
      </c>
      <c r="G113" s="2" t="str">
        <f>_xlfn.IFNA(VLOOKUP(Table2[[#This Row],[Title]], Table3[#All], 3, FALSE), "NoLocationData")</f>
        <v>W4F1A</v>
      </c>
    </row>
    <row r="114" spans="1:7" x14ac:dyDescent="0.2">
      <c r="A114">
        <v>106536</v>
      </c>
      <c r="B114" t="s">
        <v>235</v>
      </c>
      <c r="C114" s="3" t="s">
        <v>527</v>
      </c>
      <c r="D114" s="2">
        <v>2</v>
      </c>
      <c r="E114" s="2" t="s">
        <v>518</v>
      </c>
      <c r="F114" s="3" t="s">
        <v>41</v>
      </c>
      <c r="G114" s="2" t="str">
        <f>_xlfn.IFNA(VLOOKUP(Table2[[#This Row],[Title]], Table3[#All], 3, FALSE), "NoLocationData")</f>
        <v>B1</v>
      </c>
    </row>
    <row r="115" spans="1:7" x14ac:dyDescent="0.2">
      <c r="A115">
        <v>106543</v>
      </c>
      <c r="B115" t="s">
        <v>236</v>
      </c>
      <c r="C115" s="3" t="s">
        <v>237</v>
      </c>
      <c r="D115" s="2">
        <v>200</v>
      </c>
      <c r="E115" s="2" t="s">
        <v>505</v>
      </c>
      <c r="F115" s="3" t="s">
        <v>30</v>
      </c>
      <c r="G115" s="2" t="str">
        <f>_xlfn.IFNA(VLOOKUP(Table2[[#This Row],[Title]], Table3[#All], 3, FALSE), "NoLocationData")</f>
        <v>B2</v>
      </c>
    </row>
    <row r="116" spans="1:7" x14ac:dyDescent="0.2">
      <c r="A116">
        <v>106544</v>
      </c>
      <c r="B116" t="s">
        <v>238</v>
      </c>
      <c r="C116" s="3" t="s">
        <v>239</v>
      </c>
      <c r="D116" s="2">
        <v>250</v>
      </c>
      <c r="E116" s="2" t="s">
        <v>505</v>
      </c>
      <c r="F116" s="3" t="s">
        <v>30</v>
      </c>
      <c r="G116" s="2" t="str">
        <f>_xlfn.IFNA(VLOOKUP(Table2[[#This Row],[Title]], Table3[#All], 3, FALSE), "NoLocationData")</f>
        <v>B2</v>
      </c>
    </row>
    <row r="117" spans="1:7" x14ac:dyDescent="0.2">
      <c r="A117">
        <v>106546</v>
      </c>
      <c r="B117" t="s">
        <v>353</v>
      </c>
      <c r="C117" s="3" t="s">
        <v>397</v>
      </c>
      <c r="D117" s="2">
        <v>10</v>
      </c>
      <c r="E117" s="2" t="s">
        <v>505</v>
      </c>
      <c r="F117" s="3" t="s">
        <v>36</v>
      </c>
      <c r="G117" s="2" t="str">
        <f>_xlfn.IFNA(VLOOKUP(Table2[[#This Row],[Title]], Table3[#All], 3, FALSE), "NoLocationData")</f>
        <v>W2C1A</v>
      </c>
    </row>
    <row r="118" spans="1:7" x14ac:dyDescent="0.2">
      <c r="A118">
        <v>106675</v>
      </c>
      <c r="B118" t="s">
        <v>240</v>
      </c>
      <c r="C118" s="3" t="s">
        <v>241</v>
      </c>
      <c r="D118" s="2">
        <v>3</v>
      </c>
      <c r="E118" s="2" t="s">
        <v>519</v>
      </c>
      <c r="F118" s="3" t="s">
        <v>41</v>
      </c>
      <c r="G118" s="2" t="str">
        <f>_xlfn.IFNA(VLOOKUP(Table2[[#This Row],[Title]], Table3[#All], 3, FALSE), "NoLocationData")</f>
        <v>B1</v>
      </c>
    </row>
    <row r="119" spans="1:7" x14ac:dyDescent="0.2">
      <c r="A119">
        <v>106740</v>
      </c>
      <c r="B119" t="s">
        <v>242</v>
      </c>
      <c r="C119" s="3" t="s">
        <v>243</v>
      </c>
      <c r="D119" s="2">
        <v>1</v>
      </c>
      <c r="E119" s="2" t="s">
        <v>404</v>
      </c>
      <c r="F119" s="3" t="s">
        <v>114</v>
      </c>
      <c r="G119" s="2" t="str">
        <f>_xlfn.IFNA(VLOOKUP(Table2[[#This Row],[Title]], Table3[#All], 3, FALSE), "NoLocationData")</f>
        <v>W7C3E</v>
      </c>
    </row>
    <row r="120" spans="1:7" x14ac:dyDescent="0.2">
      <c r="A120">
        <v>106741</v>
      </c>
      <c r="B120" t="s">
        <v>244</v>
      </c>
      <c r="C120" s="3" t="s">
        <v>245</v>
      </c>
      <c r="D120" s="2">
        <v>100</v>
      </c>
      <c r="E120" s="2" t="s">
        <v>506</v>
      </c>
      <c r="F120" s="3" t="s">
        <v>114</v>
      </c>
      <c r="G120" s="2" t="str">
        <f>_xlfn.IFNA(VLOOKUP(Table2[[#This Row],[Title]], Table3[#All], 3, FALSE), "NoLocationData")</f>
        <v>W7C2F</v>
      </c>
    </row>
    <row r="121" spans="1:7" x14ac:dyDescent="0.2">
      <c r="A121">
        <v>106777</v>
      </c>
      <c r="B121" t="s">
        <v>246</v>
      </c>
      <c r="C121" s="3" t="s">
        <v>247</v>
      </c>
      <c r="D121" s="2">
        <v>100</v>
      </c>
      <c r="E121" s="2" t="s">
        <v>505</v>
      </c>
      <c r="F121" s="3" t="s">
        <v>114</v>
      </c>
      <c r="G121" s="2" t="str">
        <f>_xlfn.IFNA(VLOOKUP(Table2[[#This Row],[Title]], Table3[#All], 3, FALSE), "NoLocationData")</f>
        <v>W7D3B</v>
      </c>
    </row>
    <row r="122" spans="1:7" x14ac:dyDescent="0.2">
      <c r="A122">
        <v>106851</v>
      </c>
      <c r="B122" t="s">
        <v>424</v>
      </c>
      <c r="C122" s="3" t="s">
        <v>248</v>
      </c>
      <c r="D122" s="2">
        <v>1</v>
      </c>
      <c r="E122" s="2" t="s">
        <v>404</v>
      </c>
      <c r="F122" s="3" t="s">
        <v>50</v>
      </c>
      <c r="G122" s="2" t="str">
        <f>_xlfn.IFNA(VLOOKUP(Table2[[#This Row],[Title]], Table3[#All], 3, FALSE), "NoLocationData")</f>
        <v>W7A3F</v>
      </c>
    </row>
    <row r="123" spans="1:7" x14ac:dyDescent="0.2">
      <c r="A123">
        <v>106873</v>
      </c>
      <c r="B123" t="s">
        <v>361</v>
      </c>
      <c r="C123" s="3" t="s">
        <v>488</v>
      </c>
      <c r="D123" s="2"/>
      <c r="E123" s="2"/>
      <c r="F123" s="3" t="s">
        <v>30</v>
      </c>
      <c r="G123" s="2" t="str">
        <f>_xlfn.IFNA(VLOOKUP(Table2[[#This Row],[Title]], Table3[#All], 3, FALSE), "NoLocationData")</f>
        <v>W3A1A</v>
      </c>
    </row>
    <row r="124" spans="1:7" x14ac:dyDescent="0.2">
      <c r="A124">
        <v>106876</v>
      </c>
      <c r="B124" t="s">
        <v>362</v>
      </c>
      <c r="C124" s="3" t="s">
        <v>489</v>
      </c>
      <c r="D124" s="2"/>
      <c r="E124" s="2"/>
      <c r="F124" s="3" t="s">
        <v>30</v>
      </c>
      <c r="G124" s="2" t="str">
        <f>_xlfn.IFNA(VLOOKUP(Table2[[#This Row],[Title]], Table3[#All], 3, FALSE), "NoLocationData")</f>
        <v>W5A1A</v>
      </c>
    </row>
    <row r="125" spans="1:7" x14ac:dyDescent="0.2">
      <c r="A125">
        <v>107041</v>
      </c>
      <c r="B125" s="10" t="s">
        <v>406</v>
      </c>
      <c r="C125" s="3" t="s">
        <v>407</v>
      </c>
      <c r="D125" s="2">
        <v>105</v>
      </c>
      <c r="E125" s="2" t="s">
        <v>505</v>
      </c>
      <c r="F125" s="3" t="s">
        <v>25</v>
      </c>
      <c r="G125" s="2" t="str">
        <f>_xlfn.IFNA(VLOOKUP(Table2[[#This Row],[Title]], Table3[#All], 3, FALSE), "NoLocationData")</f>
        <v>MDU</v>
      </c>
    </row>
    <row r="126" spans="1:7" x14ac:dyDescent="0.2">
      <c r="A126">
        <v>107099</v>
      </c>
      <c r="B126" t="s">
        <v>249</v>
      </c>
      <c r="C126" s="3" t="s">
        <v>250</v>
      </c>
      <c r="D126" s="2">
        <v>10</v>
      </c>
      <c r="E126" s="2" t="s">
        <v>505</v>
      </c>
      <c r="F126" s="3" t="s">
        <v>33</v>
      </c>
      <c r="G126" s="2" t="str">
        <f>_xlfn.IFNA(VLOOKUP(Table2[[#This Row],[Title]], Table3[#All], 3, FALSE), "NoLocationData")</f>
        <v>W2B1A</v>
      </c>
    </row>
    <row r="127" spans="1:7" x14ac:dyDescent="0.2">
      <c r="A127" s="11">
        <v>107422</v>
      </c>
      <c r="B127" t="s">
        <v>483</v>
      </c>
      <c r="C127" s="3" t="s">
        <v>485</v>
      </c>
      <c r="D127" s="2">
        <v>1</v>
      </c>
      <c r="E127" s="2" t="s">
        <v>404</v>
      </c>
      <c r="F127" s="3" t="s">
        <v>47</v>
      </c>
      <c r="G127" s="2" t="str">
        <f>_xlfn.IFNA(VLOOKUP(Table2[[#This Row],[Title]], Table3[#All], 3, FALSE), "NoLocationData")</f>
        <v>NoLocationData</v>
      </c>
    </row>
    <row r="128" spans="1:7" x14ac:dyDescent="0.2">
      <c r="A128" s="11">
        <v>107455</v>
      </c>
      <c r="B128" t="s">
        <v>482</v>
      </c>
      <c r="C128" s="3" t="s">
        <v>484</v>
      </c>
      <c r="D128" s="2">
        <v>1</v>
      </c>
      <c r="E128" s="2" t="s">
        <v>404</v>
      </c>
      <c r="F128" s="3" t="s">
        <v>47</v>
      </c>
      <c r="G128" s="2" t="str">
        <f>_xlfn.IFNA(VLOOKUP(Table2[[#This Row],[Title]], Table3[#All], 3, FALSE), "NoLocationData")</f>
        <v>NoLocationData</v>
      </c>
    </row>
    <row r="129" spans="1:7" x14ac:dyDescent="0.2">
      <c r="A129">
        <v>108500</v>
      </c>
      <c r="B129" t="s">
        <v>486</v>
      </c>
      <c r="C129" s="3" t="s">
        <v>487</v>
      </c>
      <c r="D129" s="2">
        <v>1</v>
      </c>
      <c r="E129" s="2" t="s">
        <v>404</v>
      </c>
      <c r="F129" s="3" t="s">
        <v>47</v>
      </c>
      <c r="G129" s="2" t="str">
        <f>_xlfn.IFNA(VLOOKUP(Table2[[#This Row],[Title]], Table3[#All], 3, FALSE), "NoLocationData")</f>
        <v>NoLocationData</v>
      </c>
    </row>
    <row r="130" spans="1:7" x14ac:dyDescent="0.2">
      <c r="A130">
        <v>108685</v>
      </c>
      <c r="B130" t="s">
        <v>251</v>
      </c>
      <c r="C130" s="3" t="s">
        <v>252</v>
      </c>
      <c r="D130" s="2">
        <v>10</v>
      </c>
      <c r="E130" s="2" t="s">
        <v>505</v>
      </c>
      <c r="F130" s="3" t="s">
        <v>25</v>
      </c>
      <c r="G130" s="2" t="str">
        <f>_xlfn.IFNA(VLOOKUP(Table2[[#This Row],[Title]], Table3[#All], 3, FALSE), "NoLocationData")</f>
        <v>W5F2A</v>
      </c>
    </row>
    <row r="131" spans="1:7" x14ac:dyDescent="0.2">
      <c r="A131">
        <v>108773</v>
      </c>
      <c r="B131" t="s">
        <v>253</v>
      </c>
      <c r="C131" s="3" t="s">
        <v>254</v>
      </c>
      <c r="D131" s="2">
        <v>100</v>
      </c>
      <c r="E131" s="2" t="s">
        <v>507</v>
      </c>
      <c r="F131" s="3" t="s">
        <v>74</v>
      </c>
      <c r="G131" s="2" t="str">
        <f>_xlfn.IFNA(VLOOKUP(Table2[[#This Row],[Title]], Table3[#All], 3, FALSE), "NoLocationData")</f>
        <v>W7D2E</v>
      </c>
    </row>
    <row r="132" spans="1:7" x14ac:dyDescent="0.2">
      <c r="A132" s="8">
        <v>109283</v>
      </c>
      <c r="B132" t="s">
        <v>255</v>
      </c>
      <c r="C132" s="3" t="s">
        <v>256</v>
      </c>
      <c r="D132" s="2">
        <v>1</v>
      </c>
      <c r="E132" s="2" t="s">
        <v>404</v>
      </c>
      <c r="F132" s="3" t="s">
        <v>25</v>
      </c>
      <c r="G132" s="2" t="str">
        <f>_xlfn.IFNA(VLOOKUP(Table2[[#This Row],[Title]], Table3[#All], 3, FALSE), "NoLocationData")</f>
        <v>W4B1A</v>
      </c>
    </row>
    <row r="133" spans="1:7" x14ac:dyDescent="0.2">
      <c r="A133" s="8">
        <v>109284</v>
      </c>
      <c r="B133" t="s">
        <v>257</v>
      </c>
      <c r="C133" s="3" t="s">
        <v>258</v>
      </c>
      <c r="D133" s="2">
        <v>1</v>
      </c>
      <c r="E133" s="2" t="s">
        <v>404</v>
      </c>
      <c r="F133" s="3" t="s">
        <v>25</v>
      </c>
      <c r="G133" s="2" t="str">
        <f>_xlfn.IFNA(VLOOKUP(Table2[[#This Row],[Title]], Table3[#All], 3, FALSE), "NoLocationData")</f>
        <v>W2A1B</v>
      </c>
    </row>
    <row r="134" spans="1:7" x14ac:dyDescent="0.2">
      <c r="A134">
        <v>109583</v>
      </c>
      <c r="B134" t="s">
        <v>421</v>
      </c>
      <c r="C134" s="3" t="s">
        <v>259</v>
      </c>
      <c r="D134" s="2">
        <v>1</v>
      </c>
      <c r="E134" s="2" t="s">
        <v>509</v>
      </c>
      <c r="F134" s="3" t="s">
        <v>50</v>
      </c>
      <c r="G134" s="2" t="str">
        <f>_xlfn.IFNA(VLOOKUP(Table2[[#This Row],[Title]], Table3[#All], 3, FALSE), "NoLocationData")</f>
        <v>W6D1A</v>
      </c>
    </row>
    <row r="135" spans="1:7" x14ac:dyDescent="0.2">
      <c r="A135">
        <v>109635</v>
      </c>
      <c r="B135" t="s">
        <v>260</v>
      </c>
      <c r="C135" s="3" t="s">
        <v>261</v>
      </c>
      <c r="D135" s="2">
        <v>1</v>
      </c>
      <c r="E135" s="2" t="s">
        <v>404</v>
      </c>
      <c r="F135" s="3" t="s">
        <v>44</v>
      </c>
      <c r="G135" s="2" t="str">
        <f>_xlfn.IFNA(VLOOKUP(Table2[[#This Row],[Title]], Table3[#All], 3, FALSE), "NoLocationData")</f>
        <v>W6E2A</v>
      </c>
    </row>
    <row r="136" spans="1:7" x14ac:dyDescent="0.2">
      <c r="A136">
        <v>109642</v>
      </c>
      <c r="B136" t="s">
        <v>262</v>
      </c>
      <c r="C136" s="3" t="s">
        <v>263</v>
      </c>
      <c r="D136" s="2">
        <v>1</v>
      </c>
      <c r="E136" s="2" t="s">
        <v>505</v>
      </c>
      <c r="F136" s="3" t="s">
        <v>25</v>
      </c>
      <c r="G136" s="2" t="str">
        <f>_xlfn.IFNA(VLOOKUP(Table2[[#This Row],[Title]], Table3[#All], 3, FALSE), "NoLocationData")</f>
        <v>NoLocationData</v>
      </c>
    </row>
    <row r="137" spans="1:7" x14ac:dyDescent="0.2">
      <c r="A137">
        <v>109747</v>
      </c>
      <c r="B137" t="s">
        <v>417</v>
      </c>
      <c r="C137" s="3" t="s">
        <v>264</v>
      </c>
      <c r="D137" s="2">
        <v>20</v>
      </c>
      <c r="E137" s="2" t="s">
        <v>505</v>
      </c>
      <c r="F137" s="3" t="s">
        <v>25</v>
      </c>
      <c r="G137" s="2" t="str">
        <f>_xlfn.IFNA(VLOOKUP(Table2[[#This Row],[Title]], Table3[#All], 3, FALSE), "NoLocationData")</f>
        <v>W3B1A</v>
      </c>
    </row>
    <row r="138" spans="1:7" x14ac:dyDescent="0.2">
      <c r="A138">
        <v>109748</v>
      </c>
      <c r="B138" t="s">
        <v>416</v>
      </c>
      <c r="C138" s="3" t="s">
        <v>265</v>
      </c>
      <c r="D138" s="2">
        <v>20</v>
      </c>
      <c r="E138" s="2" t="s">
        <v>505</v>
      </c>
      <c r="F138" s="3" t="s">
        <v>25</v>
      </c>
      <c r="G138" s="2" t="str">
        <f>_xlfn.IFNA(VLOOKUP(Table2[[#This Row],[Title]], Table3[#All], 3, FALSE), "NoLocationData")</f>
        <v>W3H1A</v>
      </c>
    </row>
    <row r="139" spans="1:7" x14ac:dyDescent="0.2">
      <c r="A139">
        <v>109749</v>
      </c>
      <c r="B139" t="s">
        <v>410</v>
      </c>
      <c r="C139" s="3" t="s">
        <v>396</v>
      </c>
      <c r="D139" s="2">
        <v>96</v>
      </c>
      <c r="E139" s="2" t="s">
        <v>505</v>
      </c>
      <c r="F139" s="3" t="s">
        <v>25</v>
      </c>
      <c r="G139" s="2" t="str">
        <f>_xlfn.IFNA(VLOOKUP(Table2[[#This Row],[Title]], Table3[#All], 3, FALSE), "NoLocationData")</f>
        <v>W3E1A</v>
      </c>
    </row>
    <row r="140" spans="1:7" x14ac:dyDescent="0.2">
      <c r="A140">
        <v>109941</v>
      </c>
      <c r="B140" t="s">
        <v>384</v>
      </c>
      <c r="C140" s="3" t="s">
        <v>501</v>
      </c>
      <c r="D140" s="2"/>
      <c r="E140" s="2"/>
      <c r="F140" s="3" t="s">
        <v>36</v>
      </c>
      <c r="G140" s="2" t="str">
        <f>_xlfn.IFNA(VLOOKUP(Table2[[#This Row],[Title]], Table3[#All], 3, FALSE), "NoLocationData")</f>
        <v>W6A4B</v>
      </c>
    </row>
    <row r="141" spans="1:7" x14ac:dyDescent="0.2">
      <c r="A141">
        <v>110155</v>
      </c>
      <c r="B141" t="s">
        <v>385</v>
      </c>
      <c r="C141" s="3" t="s">
        <v>490</v>
      </c>
      <c r="D141" s="2"/>
      <c r="E141" s="2"/>
      <c r="F141" s="3" t="s">
        <v>50</v>
      </c>
      <c r="G141" s="2" t="str">
        <f>_xlfn.IFNA(VLOOKUP(Table2[[#This Row],[Title]], Table3[#All], 3, FALSE), "NoLocationData")</f>
        <v>W6D1B</v>
      </c>
    </row>
    <row r="142" spans="1:7" x14ac:dyDescent="0.2">
      <c r="A142">
        <v>110174</v>
      </c>
      <c r="B142" t="s">
        <v>386</v>
      </c>
      <c r="C142" s="3" t="s">
        <v>491</v>
      </c>
      <c r="D142" s="2">
        <v>6</v>
      </c>
      <c r="E142" s="2" t="s">
        <v>505</v>
      </c>
      <c r="F142" s="3" t="s">
        <v>25</v>
      </c>
      <c r="G142" s="2" t="str">
        <f>_xlfn.IFNA(VLOOKUP(Table2[[#This Row],[Title]], Table3[#All], 3, FALSE), "NoLocationData")</f>
        <v>W5H1B</v>
      </c>
    </row>
    <row r="143" spans="1:7" x14ac:dyDescent="0.2">
      <c r="A143">
        <v>110368</v>
      </c>
      <c r="B143" s="10" t="s">
        <v>411</v>
      </c>
      <c r="C143" s="10" t="s">
        <v>411</v>
      </c>
      <c r="D143" s="2">
        <v>1</v>
      </c>
      <c r="E143" s="2" t="s">
        <v>505</v>
      </c>
      <c r="F143" s="3" t="s">
        <v>77</v>
      </c>
      <c r="G143" s="2" t="str">
        <f>_xlfn.IFNA(VLOOKUP(Table2[[#This Row],[Title]], Table3[#All], 3, FALSE), "NoLocationData")</f>
        <v>W5G2B</v>
      </c>
    </row>
    <row r="144" spans="1:7" x14ac:dyDescent="0.2">
      <c r="A144">
        <v>110519</v>
      </c>
      <c r="B144" t="s">
        <v>408</v>
      </c>
      <c r="C144" s="3" t="s">
        <v>409</v>
      </c>
      <c r="D144" s="2">
        <v>100</v>
      </c>
      <c r="E144" s="2" t="s">
        <v>506</v>
      </c>
      <c r="F144" s="3" t="s">
        <v>50</v>
      </c>
      <c r="G144" s="2" t="str">
        <f>_xlfn.IFNA(VLOOKUP(Table2[[#This Row],[Title]], Table3[#All], 3, FALSE), "NoLocationData")</f>
        <v>W6E1B</v>
      </c>
    </row>
  </sheetData>
  <conditionalFormatting sqref="A2:A144">
    <cfRule type="duplicateValues" dxfId="15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63"/>
  <sheetViews>
    <sheetView topLeftCell="A190" workbookViewId="0">
      <selection activeCell="F2" sqref="F2"/>
    </sheetView>
  </sheetViews>
  <sheetFormatPr baseColWidth="10" defaultColWidth="8.83203125" defaultRowHeight="15" x14ac:dyDescent="0.2"/>
  <cols>
    <col min="1" max="1" width="7" bestFit="1" customWidth="1"/>
    <col min="2" max="2" width="125.6640625" bestFit="1" customWidth="1"/>
    <col min="3" max="3" width="39.5" style="2" bestFit="1" customWidth="1"/>
    <col min="4" max="4" width="21.5" bestFit="1" customWidth="1"/>
    <col min="5" max="5" width="17.83203125" bestFit="1" customWidth="1"/>
    <col min="6" max="6" width="19.33203125" bestFit="1" customWidth="1"/>
    <col min="7" max="7" width="12.6640625" style="2" bestFit="1" customWidth="1"/>
    <col min="8" max="8" width="4.83203125" bestFit="1" customWidth="1"/>
    <col min="9" max="10" width="12.5" style="52" bestFit="1" customWidth="1"/>
  </cols>
  <sheetData>
    <row r="1" spans="1:10" x14ac:dyDescent="0.2">
      <c r="A1" s="21" t="s">
        <v>19</v>
      </c>
      <c r="B1" s="21" t="s">
        <v>20</v>
      </c>
      <c r="C1" s="11" t="s">
        <v>21</v>
      </c>
      <c r="D1" s="21" t="s">
        <v>394</v>
      </c>
      <c r="E1" s="21" t="s">
        <v>513</v>
      </c>
      <c r="F1" s="21" t="s">
        <v>22</v>
      </c>
      <c r="G1" s="11" t="s">
        <v>266</v>
      </c>
      <c r="H1" s="21" t="s">
        <v>1225</v>
      </c>
      <c r="I1" s="52" t="s">
        <v>576</v>
      </c>
      <c r="J1" s="52" t="s">
        <v>577</v>
      </c>
    </row>
    <row r="2" spans="1:10" x14ac:dyDescent="0.2">
      <c r="A2" s="21" t="s">
        <v>1226</v>
      </c>
      <c r="B2" s="21" t="s">
        <v>23</v>
      </c>
      <c r="C2" s="11" t="s">
        <v>24</v>
      </c>
      <c r="D2" s="21">
        <v>10</v>
      </c>
      <c r="E2" s="21" t="s">
        <v>505</v>
      </c>
      <c r="F2" s="21" t="s">
        <v>25</v>
      </c>
      <c r="G2" s="11" t="s">
        <v>1448</v>
      </c>
      <c r="H2" s="21">
        <v>1</v>
      </c>
      <c r="I2" s="52">
        <v>43866.922754629632</v>
      </c>
      <c r="J2" s="52">
        <v>43843.796597222223</v>
      </c>
    </row>
    <row r="3" spans="1:10" x14ac:dyDescent="0.2">
      <c r="A3" s="21" t="s">
        <v>1227</v>
      </c>
      <c r="B3" s="21" t="s">
        <v>26</v>
      </c>
      <c r="C3" s="11" t="s">
        <v>27</v>
      </c>
      <c r="D3" s="21">
        <v>1</v>
      </c>
      <c r="E3" s="21" t="s">
        <v>505</v>
      </c>
      <c r="F3" s="21" t="s">
        <v>25</v>
      </c>
      <c r="G3" s="11" t="s">
        <v>1449</v>
      </c>
      <c r="H3" s="21">
        <v>2</v>
      </c>
      <c r="I3" s="52">
        <v>43866.603576388887</v>
      </c>
      <c r="J3" s="52">
        <v>43843.796597222223</v>
      </c>
    </row>
    <row r="4" spans="1:10" x14ac:dyDescent="0.2">
      <c r="A4" s="21" t="s">
        <v>1228</v>
      </c>
      <c r="B4" s="21" t="s">
        <v>28</v>
      </c>
      <c r="C4" s="11" t="s">
        <v>29</v>
      </c>
      <c r="D4" s="21">
        <v>100</v>
      </c>
      <c r="E4" s="21" t="s">
        <v>505</v>
      </c>
      <c r="F4" s="21" t="s">
        <v>30</v>
      </c>
      <c r="G4" s="11" t="s">
        <v>1450</v>
      </c>
      <c r="H4" s="21">
        <v>3</v>
      </c>
      <c r="I4" s="52">
        <v>43871.726620370369</v>
      </c>
      <c r="J4" s="52">
        <v>43843.796597222223</v>
      </c>
    </row>
    <row r="5" spans="1:10" x14ac:dyDescent="0.2">
      <c r="A5" s="21" t="s">
        <v>1229</v>
      </c>
      <c r="B5" s="21" t="s">
        <v>31</v>
      </c>
      <c r="C5" s="11" t="s">
        <v>32</v>
      </c>
      <c r="D5" s="21">
        <v>1</v>
      </c>
      <c r="E5" s="21" t="s">
        <v>505</v>
      </c>
      <c r="F5" s="21" t="s">
        <v>33</v>
      </c>
      <c r="G5" s="11" t="s">
        <v>437</v>
      </c>
      <c r="H5" s="21">
        <v>4</v>
      </c>
      <c r="I5" s="52">
        <v>43843.796597222223</v>
      </c>
      <c r="J5" s="52">
        <v>43843.796597222223</v>
      </c>
    </row>
    <row r="6" spans="1:10" x14ac:dyDescent="0.2">
      <c r="A6" s="21" t="s">
        <v>1230</v>
      </c>
      <c r="B6" s="21" t="s">
        <v>34</v>
      </c>
      <c r="C6" s="11" t="s">
        <v>35</v>
      </c>
      <c r="D6" s="21">
        <v>40</v>
      </c>
      <c r="E6" s="21" t="s">
        <v>505</v>
      </c>
      <c r="F6" s="21" t="s">
        <v>36</v>
      </c>
      <c r="G6" s="11" t="s">
        <v>434</v>
      </c>
      <c r="H6" s="21">
        <v>5</v>
      </c>
      <c r="I6" s="52">
        <v>43843.796597222223</v>
      </c>
      <c r="J6" s="52">
        <v>43843.796597222223</v>
      </c>
    </row>
    <row r="7" spans="1:10" x14ac:dyDescent="0.2">
      <c r="A7" s="21" t="s">
        <v>1231</v>
      </c>
      <c r="B7" s="21" t="s">
        <v>37</v>
      </c>
      <c r="C7" s="11" t="s">
        <v>38</v>
      </c>
      <c r="D7" s="21">
        <v>150</v>
      </c>
      <c r="E7" s="21" t="s">
        <v>505</v>
      </c>
      <c r="F7" s="21" t="s">
        <v>30</v>
      </c>
      <c r="G7" s="11" t="s">
        <v>435</v>
      </c>
      <c r="H7" s="21">
        <v>6</v>
      </c>
      <c r="I7" s="52">
        <v>43843.796597222223</v>
      </c>
      <c r="J7" s="52">
        <v>43843.796597222223</v>
      </c>
    </row>
    <row r="8" spans="1:10" x14ac:dyDescent="0.2">
      <c r="A8" s="21" t="s">
        <v>1232</v>
      </c>
      <c r="B8" s="21" t="s">
        <v>39</v>
      </c>
      <c r="C8" s="11" t="s">
        <v>40</v>
      </c>
      <c r="D8" s="21">
        <v>2</v>
      </c>
      <c r="E8" s="21" t="s">
        <v>518</v>
      </c>
      <c r="F8" s="21" t="s">
        <v>41</v>
      </c>
      <c r="G8" s="11" t="s">
        <v>272</v>
      </c>
      <c r="H8" s="21">
        <v>7</v>
      </c>
      <c r="I8" s="52">
        <v>43843.796597222223</v>
      </c>
      <c r="J8" s="52">
        <v>43843.796597222223</v>
      </c>
    </row>
    <row r="9" spans="1:10" x14ac:dyDescent="0.2">
      <c r="A9" s="21" t="s">
        <v>1233</v>
      </c>
      <c r="B9" s="21" t="s">
        <v>42</v>
      </c>
      <c r="C9" s="11" t="s">
        <v>43</v>
      </c>
      <c r="D9" s="21">
        <v>1</v>
      </c>
      <c r="E9" s="21" t="s">
        <v>505</v>
      </c>
      <c r="F9" s="21" t="s">
        <v>44</v>
      </c>
      <c r="G9" s="11" t="s">
        <v>1234</v>
      </c>
      <c r="H9" s="21">
        <v>8</v>
      </c>
      <c r="I9" s="52">
        <v>43843.7966087963</v>
      </c>
      <c r="J9" s="52">
        <v>43843.7966087963</v>
      </c>
    </row>
    <row r="10" spans="1:10" x14ac:dyDescent="0.2">
      <c r="A10" s="21" t="s">
        <v>1235</v>
      </c>
      <c r="B10" s="21" t="s">
        <v>45</v>
      </c>
      <c r="C10" s="11" t="s">
        <v>46</v>
      </c>
      <c r="D10" s="21">
        <v>6</v>
      </c>
      <c r="E10" s="21" t="s">
        <v>505</v>
      </c>
      <c r="F10" s="21" t="s">
        <v>47</v>
      </c>
      <c r="G10" s="11" t="s">
        <v>275</v>
      </c>
      <c r="H10" s="21">
        <v>9</v>
      </c>
      <c r="I10" s="52">
        <v>43868.77270833333</v>
      </c>
      <c r="J10" s="52">
        <v>43843.7966087963</v>
      </c>
    </row>
    <row r="11" spans="1:10" x14ac:dyDescent="0.2">
      <c r="A11" s="21" t="s">
        <v>1236</v>
      </c>
      <c r="B11" s="21" t="s">
        <v>415</v>
      </c>
      <c r="C11" s="11" t="s">
        <v>49</v>
      </c>
      <c r="D11" s="21">
        <v>30</v>
      </c>
      <c r="E11" s="21" t="s">
        <v>511</v>
      </c>
      <c r="F11" s="21" t="s">
        <v>50</v>
      </c>
      <c r="G11" s="11" t="s">
        <v>461</v>
      </c>
      <c r="H11" s="21">
        <v>10</v>
      </c>
      <c r="I11" s="52">
        <v>43843.7966087963</v>
      </c>
      <c r="J11" s="52">
        <v>43843.7966087963</v>
      </c>
    </row>
    <row r="12" spans="1:10" x14ac:dyDescent="0.2">
      <c r="A12" s="21" t="s">
        <v>1237</v>
      </c>
      <c r="B12" s="21" t="s">
        <v>51</v>
      </c>
      <c r="C12" s="11" t="s">
        <v>52</v>
      </c>
      <c r="D12" s="21">
        <v>1</v>
      </c>
      <c r="E12" s="21" t="s">
        <v>505</v>
      </c>
      <c r="F12" s="21" t="s">
        <v>53</v>
      </c>
      <c r="G12" s="11" t="s">
        <v>588</v>
      </c>
      <c r="H12" s="21">
        <v>11</v>
      </c>
      <c r="I12" s="52">
        <v>43843.796597222223</v>
      </c>
      <c r="J12" s="52">
        <v>43843.796597222223</v>
      </c>
    </row>
    <row r="13" spans="1:10" x14ac:dyDescent="0.2">
      <c r="A13" s="21" t="s">
        <v>1238</v>
      </c>
      <c r="B13" s="21" t="s">
        <v>54</v>
      </c>
      <c r="C13" s="11" t="s">
        <v>55</v>
      </c>
      <c r="D13" s="21">
        <v>1</v>
      </c>
      <c r="E13" s="21" t="s">
        <v>505</v>
      </c>
      <c r="F13" s="21" t="s">
        <v>41</v>
      </c>
      <c r="G13" s="11" t="s">
        <v>276</v>
      </c>
      <c r="H13" s="21">
        <v>12</v>
      </c>
      <c r="I13" s="52">
        <v>43843.796597222223</v>
      </c>
      <c r="J13" s="52">
        <v>43843.796597222223</v>
      </c>
    </row>
    <row r="14" spans="1:10" x14ac:dyDescent="0.2">
      <c r="A14" s="21" t="s">
        <v>1239</v>
      </c>
      <c r="B14" s="21" t="s">
        <v>56</v>
      </c>
      <c r="C14" s="11" t="s">
        <v>57</v>
      </c>
      <c r="D14" s="21">
        <v>1</v>
      </c>
      <c r="E14" s="21" t="s">
        <v>505</v>
      </c>
      <c r="F14" s="21" t="s">
        <v>41</v>
      </c>
      <c r="G14" s="11" t="s">
        <v>276</v>
      </c>
      <c r="H14" s="21">
        <v>13</v>
      </c>
      <c r="I14" s="52">
        <v>43843.796597222223</v>
      </c>
      <c r="J14" s="52">
        <v>43843.796597222223</v>
      </c>
    </row>
    <row r="15" spans="1:10" x14ac:dyDescent="0.2">
      <c r="A15" s="21" t="s">
        <v>1240</v>
      </c>
      <c r="B15" s="21" t="s">
        <v>425</v>
      </c>
      <c r="C15" s="11" t="s">
        <v>59</v>
      </c>
      <c r="D15" s="21">
        <v>1</v>
      </c>
      <c r="E15" s="21" t="s">
        <v>505</v>
      </c>
      <c r="F15" s="21" t="s">
        <v>33</v>
      </c>
      <c r="G15" s="11" t="s">
        <v>441</v>
      </c>
      <c r="H15" s="21">
        <v>14</v>
      </c>
      <c r="I15" s="52">
        <v>43843.796597222223</v>
      </c>
      <c r="J15" s="52">
        <v>43843.796597222223</v>
      </c>
    </row>
    <row r="16" spans="1:10" x14ac:dyDescent="0.2">
      <c r="A16" s="21" t="s">
        <v>1241</v>
      </c>
      <c r="B16" s="21" t="s">
        <v>60</v>
      </c>
      <c r="C16" s="11" t="s">
        <v>61</v>
      </c>
      <c r="D16" s="21">
        <v>10</v>
      </c>
      <c r="E16" s="21" t="s">
        <v>511</v>
      </c>
      <c r="F16" s="21" t="s">
        <v>30</v>
      </c>
      <c r="G16" s="11" t="s">
        <v>442</v>
      </c>
      <c r="H16" s="21">
        <v>15</v>
      </c>
      <c r="I16" s="52">
        <v>43843.796597222223</v>
      </c>
      <c r="J16" s="52">
        <v>43843.796597222223</v>
      </c>
    </row>
    <row r="17" spans="1:10" x14ac:dyDescent="0.2">
      <c r="A17" s="21" t="s">
        <v>1242</v>
      </c>
      <c r="B17" s="21" t="s">
        <v>62</v>
      </c>
      <c r="C17" s="11" t="s">
        <v>63</v>
      </c>
      <c r="D17" s="21">
        <v>1</v>
      </c>
      <c r="E17" s="21" t="s">
        <v>505</v>
      </c>
      <c r="F17" s="21" t="s">
        <v>41</v>
      </c>
      <c r="G17" s="11" t="s">
        <v>276</v>
      </c>
      <c r="H17" s="21">
        <v>16</v>
      </c>
      <c r="I17" s="52">
        <v>43843.796597222223</v>
      </c>
      <c r="J17" s="52">
        <v>43843.796597222223</v>
      </c>
    </row>
    <row r="18" spans="1:10" x14ac:dyDescent="0.2">
      <c r="A18" s="21" t="s">
        <v>1243</v>
      </c>
      <c r="B18" s="21" t="s">
        <v>64</v>
      </c>
      <c r="C18" s="11" t="s">
        <v>65</v>
      </c>
      <c r="D18" s="21">
        <v>1</v>
      </c>
      <c r="E18" s="21" t="s">
        <v>505</v>
      </c>
      <c r="F18" s="21" t="s">
        <v>53</v>
      </c>
      <c r="G18" s="11" t="s">
        <v>1244</v>
      </c>
      <c r="H18" s="21">
        <v>17</v>
      </c>
      <c r="I18" s="52">
        <v>43843.796597222223</v>
      </c>
      <c r="J18" s="52">
        <v>43843.796597222223</v>
      </c>
    </row>
    <row r="19" spans="1:10" x14ac:dyDescent="0.2">
      <c r="A19" s="21" t="s">
        <v>1245</v>
      </c>
      <c r="B19" s="21" t="s">
        <v>66</v>
      </c>
      <c r="C19" s="11" t="s">
        <v>67</v>
      </c>
      <c r="D19" s="21">
        <v>12</v>
      </c>
      <c r="E19" s="21" t="s">
        <v>505</v>
      </c>
      <c r="F19" s="21" t="s">
        <v>25</v>
      </c>
      <c r="G19" s="11" t="s">
        <v>456</v>
      </c>
      <c r="H19" s="21">
        <v>18</v>
      </c>
      <c r="I19" s="52">
        <v>43868.772430555553</v>
      </c>
      <c r="J19" s="52">
        <v>43843.796597222223</v>
      </c>
    </row>
    <row r="20" spans="1:10" x14ac:dyDescent="0.2">
      <c r="A20" s="21" t="s">
        <v>1246</v>
      </c>
      <c r="B20" s="21" t="s">
        <v>68</v>
      </c>
      <c r="C20" s="11" t="s">
        <v>69</v>
      </c>
      <c r="D20" s="21">
        <v>1</v>
      </c>
      <c r="E20" s="21" t="s">
        <v>404</v>
      </c>
      <c r="F20" s="21" t="s">
        <v>25</v>
      </c>
      <c r="G20" s="11" t="s">
        <v>462</v>
      </c>
      <c r="H20" s="21">
        <v>19</v>
      </c>
      <c r="I20" s="52">
        <v>43843.796597222223</v>
      </c>
      <c r="J20" s="52">
        <v>43843.796597222223</v>
      </c>
    </row>
    <row r="21" spans="1:10" x14ac:dyDescent="0.2">
      <c r="A21" s="21" t="s">
        <v>1247</v>
      </c>
      <c r="B21" s="21" t="s">
        <v>70</v>
      </c>
      <c r="C21" s="11" t="s">
        <v>71</v>
      </c>
      <c r="D21" s="21">
        <v>1</v>
      </c>
      <c r="E21" s="21" t="s">
        <v>507</v>
      </c>
      <c r="F21" s="21" t="s">
        <v>25</v>
      </c>
      <c r="G21" s="11" t="s">
        <v>588</v>
      </c>
      <c r="H21" s="21">
        <v>20</v>
      </c>
      <c r="I21" s="52">
        <v>43843.796597222223</v>
      </c>
      <c r="J21" s="52">
        <v>43843.796597222223</v>
      </c>
    </row>
    <row r="22" spans="1:10" x14ac:dyDescent="0.2">
      <c r="A22" s="21" t="s">
        <v>1248</v>
      </c>
      <c r="B22" s="21" t="s">
        <v>72</v>
      </c>
      <c r="C22" s="11" t="s">
        <v>73</v>
      </c>
      <c r="D22" s="21">
        <v>100</v>
      </c>
      <c r="E22" s="21" t="s">
        <v>506</v>
      </c>
      <c r="F22" s="21" t="s">
        <v>74</v>
      </c>
      <c r="G22" s="11" t="s">
        <v>279</v>
      </c>
      <c r="H22" s="21">
        <v>21</v>
      </c>
      <c r="I22" s="52">
        <v>43843.796597222223</v>
      </c>
      <c r="J22" s="52">
        <v>43843.796597222223</v>
      </c>
    </row>
    <row r="23" spans="1:10" x14ac:dyDescent="0.2">
      <c r="A23" s="21" t="s">
        <v>1249</v>
      </c>
      <c r="B23" s="21" t="s">
        <v>75</v>
      </c>
      <c r="C23" s="11" t="s">
        <v>76</v>
      </c>
      <c r="D23" s="21">
        <v>500</v>
      </c>
      <c r="E23" s="21" t="s">
        <v>505</v>
      </c>
      <c r="F23" s="21" t="s">
        <v>77</v>
      </c>
      <c r="G23" s="11" t="s">
        <v>438</v>
      </c>
      <c r="H23" s="21">
        <v>22</v>
      </c>
      <c r="I23" s="52">
        <v>43843.796597222223</v>
      </c>
      <c r="J23" s="52">
        <v>43843.796597222223</v>
      </c>
    </row>
    <row r="24" spans="1:10" x14ac:dyDescent="0.2">
      <c r="A24" s="21" t="s">
        <v>1250</v>
      </c>
      <c r="B24" s="21" t="s">
        <v>78</v>
      </c>
      <c r="C24" s="11" t="s">
        <v>79</v>
      </c>
      <c r="D24" s="21">
        <v>100</v>
      </c>
      <c r="E24" s="21" t="s">
        <v>505</v>
      </c>
      <c r="F24" s="21" t="s">
        <v>30</v>
      </c>
      <c r="G24" s="11" t="s">
        <v>451</v>
      </c>
      <c r="H24" s="21">
        <v>23</v>
      </c>
      <c r="I24" s="52">
        <v>43861.894317129627</v>
      </c>
      <c r="J24" s="52">
        <v>43843.796597222223</v>
      </c>
    </row>
    <row r="25" spans="1:10" x14ac:dyDescent="0.2">
      <c r="A25" s="21" t="s">
        <v>1251</v>
      </c>
      <c r="B25" s="21" t="s">
        <v>80</v>
      </c>
      <c r="C25" s="11" t="s">
        <v>81</v>
      </c>
      <c r="D25" s="21">
        <v>1</v>
      </c>
      <c r="E25" s="21" t="s">
        <v>505</v>
      </c>
      <c r="F25" s="21" t="s">
        <v>36</v>
      </c>
      <c r="G25" s="11" t="s">
        <v>588</v>
      </c>
      <c r="H25" s="21">
        <v>24</v>
      </c>
      <c r="I25" s="52">
        <v>43843.796597222223</v>
      </c>
      <c r="J25" s="52">
        <v>43843.796597222223</v>
      </c>
    </row>
    <row r="26" spans="1:10" x14ac:dyDescent="0.2">
      <c r="A26" s="21" t="s">
        <v>1252</v>
      </c>
      <c r="B26" s="21" t="s">
        <v>82</v>
      </c>
      <c r="C26" s="11" t="s">
        <v>83</v>
      </c>
      <c r="D26" s="21">
        <v>500</v>
      </c>
      <c r="E26" s="21" t="s">
        <v>505</v>
      </c>
      <c r="F26" s="21" t="s">
        <v>50</v>
      </c>
      <c r="G26" s="11" t="s">
        <v>465</v>
      </c>
      <c r="H26" s="21">
        <v>25</v>
      </c>
      <c r="I26" s="52">
        <v>43843.796597222223</v>
      </c>
      <c r="J26" s="52">
        <v>43843.796597222223</v>
      </c>
    </row>
    <row r="27" spans="1:10" x14ac:dyDescent="0.2">
      <c r="A27" s="21" t="s">
        <v>1253</v>
      </c>
      <c r="B27" s="21" t="s">
        <v>84</v>
      </c>
      <c r="C27" s="11" t="s">
        <v>85</v>
      </c>
      <c r="D27" s="21">
        <v>1</v>
      </c>
      <c r="E27" s="21" t="s">
        <v>505</v>
      </c>
      <c r="F27" s="21" t="s">
        <v>41</v>
      </c>
      <c r="G27" s="11" t="s">
        <v>276</v>
      </c>
      <c r="H27" s="21">
        <v>26</v>
      </c>
      <c r="I27" s="52">
        <v>43843.796597222223</v>
      </c>
      <c r="J27" s="52">
        <v>43843.796597222223</v>
      </c>
    </row>
    <row r="28" spans="1:10" x14ac:dyDescent="0.2">
      <c r="A28" s="21" t="s">
        <v>1254</v>
      </c>
      <c r="B28" s="21" t="s">
        <v>1451</v>
      </c>
      <c r="C28" s="11" t="s">
        <v>87</v>
      </c>
      <c r="D28" s="21">
        <v>60</v>
      </c>
      <c r="E28" s="21" t="s">
        <v>511</v>
      </c>
      <c r="F28" s="21" t="s">
        <v>44</v>
      </c>
      <c r="G28" s="11" t="s">
        <v>281</v>
      </c>
      <c r="H28" s="21">
        <v>27</v>
      </c>
      <c r="I28" s="52">
        <v>43861.892314814817</v>
      </c>
      <c r="J28" s="52">
        <v>43843.796597222223</v>
      </c>
    </row>
    <row r="29" spans="1:10" x14ac:dyDescent="0.2">
      <c r="A29" s="21" t="s">
        <v>1255</v>
      </c>
      <c r="B29" s="21" t="s">
        <v>88</v>
      </c>
      <c r="C29" s="11" t="s">
        <v>89</v>
      </c>
      <c r="D29" s="21">
        <v>10</v>
      </c>
      <c r="E29" s="21" t="s">
        <v>511</v>
      </c>
      <c r="F29" s="21" t="s">
        <v>30</v>
      </c>
      <c r="G29" s="11" t="s">
        <v>289</v>
      </c>
      <c r="H29" s="21">
        <v>28</v>
      </c>
      <c r="I29" s="52">
        <v>43843.796597222223</v>
      </c>
      <c r="J29" s="52">
        <v>43843.796597222223</v>
      </c>
    </row>
    <row r="30" spans="1:10" x14ac:dyDescent="0.2">
      <c r="A30" s="21" t="s">
        <v>1256</v>
      </c>
      <c r="B30" s="21" t="s">
        <v>290</v>
      </c>
      <c r="C30" s="11" t="s">
        <v>492</v>
      </c>
      <c r="D30" s="21">
        <v>1</v>
      </c>
      <c r="E30" s="21" t="s">
        <v>404</v>
      </c>
      <c r="F30" s="21" t="s">
        <v>36</v>
      </c>
      <c r="G30" s="11" t="s">
        <v>478</v>
      </c>
      <c r="H30" s="21">
        <v>29</v>
      </c>
      <c r="I30" s="52">
        <v>43866.907997685186</v>
      </c>
      <c r="J30" s="52">
        <v>43843.796597222223</v>
      </c>
    </row>
    <row r="31" spans="1:10" x14ac:dyDescent="0.2">
      <c r="A31" s="21" t="s">
        <v>1257</v>
      </c>
      <c r="B31" s="21" t="s">
        <v>291</v>
      </c>
      <c r="C31" s="11" t="s">
        <v>493</v>
      </c>
      <c r="D31" s="21">
        <v>1</v>
      </c>
      <c r="E31" s="21" t="s">
        <v>404</v>
      </c>
      <c r="F31" s="21" t="s">
        <v>36</v>
      </c>
      <c r="G31" s="11" t="s">
        <v>478</v>
      </c>
      <c r="H31" s="21">
        <v>30</v>
      </c>
      <c r="I31" s="52">
        <v>43866.908275462964</v>
      </c>
      <c r="J31" s="52">
        <v>43843.796597222223</v>
      </c>
    </row>
    <row r="32" spans="1:10" x14ac:dyDescent="0.2">
      <c r="A32" s="21" t="s">
        <v>1258</v>
      </c>
      <c r="B32" s="21" t="s">
        <v>90</v>
      </c>
      <c r="C32" s="11" t="s">
        <v>91</v>
      </c>
      <c r="D32" s="21">
        <v>1</v>
      </c>
      <c r="E32" s="21" t="s">
        <v>404</v>
      </c>
      <c r="F32" s="21" t="s">
        <v>30</v>
      </c>
      <c r="G32" s="11" t="s">
        <v>292</v>
      </c>
      <c r="H32" s="21">
        <v>31</v>
      </c>
      <c r="I32" s="52">
        <v>43843.796597222223</v>
      </c>
      <c r="J32" s="52">
        <v>43843.796597222223</v>
      </c>
    </row>
    <row r="33" spans="1:10" x14ac:dyDescent="0.2">
      <c r="A33" s="21" t="s">
        <v>1259</v>
      </c>
      <c r="B33" s="21" t="s">
        <v>92</v>
      </c>
      <c r="C33" s="11" t="s">
        <v>93</v>
      </c>
      <c r="D33" s="21">
        <v>10</v>
      </c>
      <c r="E33" s="21" t="s">
        <v>404</v>
      </c>
      <c r="F33" s="21" t="s">
        <v>30</v>
      </c>
      <c r="G33" s="11" t="s">
        <v>293</v>
      </c>
      <c r="H33" s="21">
        <v>32</v>
      </c>
      <c r="I33" s="52">
        <v>43843.796597222223</v>
      </c>
      <c r="J33" s="52">
        <v>43843.796597222223</v>
      </c>
    </row>
    <row r="34" spans="1:10" x14ac:dyDescent="0.2">
      <c r="A34" s="21" t="s">
        <v>1260</v>
      </c>
      <c r="B34" s="21" t="s">
        <v>94</v>
      </c>
      <c r="C34" s="11" t="s">
        <v>95</v>
      </c>
      <c r="D34" s="21">
        <v>48</v>
      </c>
      <c r="E34" s="21" t="s">
        <v>511</v>
      </c>
      <c r="F34" s="21" t="s">
        <v>44</v>
      </c>
      <c r="G34" s="11" t="s">
        <v>296</v>
      </c>
      <c r="H34" s="21">
        <v>33</v>
      </c>
      <c r="I34" s="52">
        <v>43843.796597222223</v>
      </c>
      <c r="J34" s="52">
        <v>43843.796597222223</v>
      </c>
    </row>
    <row r="35" spans="1:10" x14ac:dyDescent="0.2">
      <c r="A35" s="21" t="s">
        <v>1261</v>
      </c>
      <c r="B35" s="21" t="s">
        <v>96</v>
      </c>
      <c r="C35" s="11" t="s">
        <v>97</v>
      </c>
      <c r="D35" s="21">
        <v>100</v>
      </c>
      <c r="E35" s="21" t="s">
        <v>506</v>
      </c>
      <c r="F35" s="21" t="s">
        <v>33</v>
      </c>
      <c r="G35" s="11" t="s">
        <v>297</v>
      </c>
      <c r="H35" s="21">
        <v>34</v>
      </c>
      <c r="I35" s="52">
        <v>43868.773217592592</v>
      </c>
      <c r="J35" s="52">
        <v>43843.796597222223</v>
      </c>
    </row>
    <row r="36" spans="1:10" x14ac:dyDescent="0.2">
      <c r="A36" s="21" t="s">
        <v>1262</v>
      </c>
      <c r="B36" s="21" t="s">
        <v>98</v>
      </c>
      <c r="C36" s="11" t="s">
        <v>99</v>
      </c>
      <c r="D36" s="21">
        <v>10</v>
      </c>
      <c r="E36" s="21" t="s">
        <v>505</v>
      </c>
      <c r="F36" s="21" t="s">
        <v>30</v>
      </c>
      <c r="G36" s="11" t="s">
        <v>298</v>
      </c>
      <c r="H36" s="21">
        <v>35</v>
      </c>
      <c r="I36" s="52">
        <v>43843.796597222223</v>
      </c>
      <c r="J36" s="52">
        <v>43843.796597222223</v>
      </c>
    </row>
    <row r="37" spans="1:10" x14ac:dyDescent="0.2">
      <c r="A37" s="21" t="s">
        <v>1263</v>
      </c>
      <c r="B37" s="21" t="s">
        <v>100</v>
      </c>
      <c r="C37" s="11" t="s">
        <v>101</v>
      </c>
      <c r="D37" s="21">
        <v>1</v>
      </c>
      <c r="E37" s="21" t="s">
        <v>505</v>
      </c>
      <c r="F37" s="21" t="s">
        <v>36</v>
      </c>
      <c r="G37" s="11" t="s">
        <v>588</v>
      </c>
      <c r="H37" s="21">
        <v>36</v>
      </c>
      <c r="I37" s="52">
        <v>43843.796597222223</v>
      </c>
      <c r="J37" s="52">
        <v>43843.796597222223</v>
      </c>
    </row>
    <row r="38" spans="1:10" x14ac:dyDescent="0.2">
      <c r="A38" s="21" t="s">
        <v>1264</v>
      </c>
      <c r="B38" s="21" t="s">
        <v>102</v>
      </c>
      <c r="C38" s="11" t="s">
        <v>103</v>
      </c>
      <c r="D38" s="21">
        <v>1</v>
      </c>
      <c r="E38" s="21" t="s">
        <v>505</v>
      </c>
      <c r="F38" s="21" t="s">
        <v>47</v>
      </c>
      <c r="G38" s="11" t="s">
        <v>588</v>
      </c>
      <c r="H38" s="21">
        <v>37</v>
      </c>
      <c r="I38" s="52">
        <v>43843.796597222223</v>
      </c>
      <c r="J38" s="52">
        <v>43843.796597222223</v>
      </c>
    </row>
    <row r="39" spans="1:10" x14ac:dyDescent="0.2">
      <c r="A39" s="21" t="s">
        <v>1265</v>
      </c>
      <c r="B39" s="21" t="s">
        <v>104</v>
      </c>
      <c r="C39" s="11" t="s">
        <v>105</v>
      </c>
      <c r="D39" s="21">
        <v>1</v>
      </c>
      <c r="E39" s="21" t="s">
        <v>404</v>
      </c>
      <c r="F39" s="21" t="s">
        <v>50</v>
      </c>
      <c r="G39" s="11" t="s">
        <v>299</v>
      </c>
      <c r="H39" s="21">
        <v>38</v>
      </c>
      <c r="I39" s="52">
        <v>43843.796597222223</v>
      </c>
      <c r="J39" s="52">
        <v>43843.796597222223</v>
      </c>
    </row>
    <row r="40" spans="1:10" x14ac:dyDescent="0.2">
      <c r="A40" s="21" t="s">
        <v>1266</v>
      </c>
      <c r="B40" s="21" t="s">
        <v>106</v>
      </c>
      <c r="C40" s="11" t="s">
        <v>107</v>
      </c>
      <c r="D40" s="21">
        <v>1</v>
      </c>
      <c r="E40" s="21" t="s">
        <v>505</v>
      </c>
      <c r="F40" s="21" t="s">
        <v>47</v>
      </c>
      <c r="G40" s="11" t="s">
        <v>588</v>
      </c>
      <c r="H40" s="21">
        <v>39</v>
      </c>
      <c r="I40" s="52">
        <v>43843.796597222223</v>
      </c>
      <c r="J40" s="52">
        <v>43843.796597222223</v>
      </c>
    </row>
    <row r="41" spans="1:10" x14ac:dyDescent="0.2">
      <c r="A41" s="21" t="s">
        <v>1267</v>
      </c>
      <c r="B41" s="21" t="s">
        <v>108</v>
      </c>
      <c r="C41" s="11" t="s">
        <v>109</v>
      </c>
      <c r="D41" s="21">
        <v>100</v>
      </c>
      <c r="E41" s="21" t="s">
        <v>1268</v>
      </c>
      <c r="F41" s="21" t="s">
        <v>44</v>
      </c>
      <c r="G41" s="11" t="s">
        <v>300</v>
      </c>
      <c r="H41" s="21">
        <v>40</v>
      </c>
      <c r="I41" s="52">
        <v>43843.796597222223</v>
      </c>
      <c r="J41" s="52">
        <v>43843.796597222223</v>
      </c>
    </row>
    <row r="42" spans="1:10" x14ac:dyDescent="0.2">
      <c r="A42" s="21" t="s">
        <v>1269</v>
      </c>
      <c r="B42" s="21" t="s">
        <v>110</v>
      </c>
      <c r="C42" s="11" t="s">
        <v>111</v>
      </c>
      <c r="D42" s="21">
        <v>20</v>
      </c>
      <c r="E42" s="21" t="s">
        <v>506</v>
      </c>
      <c r="F42" s="21" t="s">
        <v>33</v>
      </c>
      <c r="G42" s="11" t="s">
        <v>301</v>
      </c>
      <c r="H42" s="21">
        <v>41</v>
      </c>
      <c r="I42" s="52">
        <v>43861.894606481481</v>
      </c>
      <c r="J42" s="52">
        <v>43843.7966087963</v>
      </c>
    </row>
    <row r="43" spans="1:10" x14ac:dyDescent="0.2">
      <c r="A43" s="21" t="s">
        <v>1270</v>
      </c>
      <c r="B43" s="21" t="s">
        <v>112</v>
      </c>
      <c r="C43" s="11" t="s">
        <v>113</v>
      </c>
      <c r="D43" s="21">
        <v>100</v>
      </c>
      <c r="E43" s="21" t="s">
        <v>505</v>
      </c>
      <c r="F43" s="21" t="s">
        <v>114</v>
      </c>
      <c r="G43" s="11" t="s">
        <v>302</v>
      </c>
      <c r="H43" s="21">
        <v>42</v>
      </c>
      <c r="I43" s="52">
        <v>43843.7966087963</v>
      </c>
      <c r="J43" s="52">
        <v>43843.7966087963</v>
      </c>
    </row>
    <row r="44" spans="1:10" x14ac:dyDescent="0.2">
      <c r="A44" s="21" t="s">
        <v>1271</v>
      </c>
      <c r="B44" s="21" t="s">
        <v>115</v>
      </c>
      <c r="C44" s="11" t="s">
        <v>116</v>
      </c>
      <c r="D44" s="21">
        <v>1</v>
      </c>
      <c r="E44" s="21" t="s">
        <v>505</v>
      </c>
      <c r="F44" s="21" t="s">
        <v>47</v>
      </c>
      <c r="G44" s="11" t="s">
        <v>588</v>
      </c>
      <c r="H44" s="21">
        <v>43</v>
      </c>
      <c r="I44" s="52">
        <v>43843.7966087963</v>
      </c>
      <c r="J44" s="52">
        <v>43843.7966087963</v>
      </c>
    </row>
    <row r="45" spans="1:10" x14ac:dyDescent="0.2">
      <c r="A45" s="21" t="s">
        <v>1272</v>
      </c>
      <c r="B45" s="21" t="s">
        <v>117</v>
      </c>
      <c r="C45" s="11" t="s">
        <v>118</v>
      </c>
      <c r="D45" s="21">
        <v>1</v>
      </c>
      <c r="E45" s="21" t="s">
        <v>505</v>
      </c>
      <c r="F45" s="21" t="s">
        <v>47</v>
      </c>
      <c r="G45" s="11" t="s">
        <v>588</v>
      </c>
      <c r="H45" s="21">
        <v>44</v>
      </c>
      <c r="I45" s="52">
        <v>43843.7966087963</v>
      </c>
      <c r="J45" s="52">
        <v>43843.7966087963</v>
      </c>
    </row>
    <row r="46" spans="1:10" x14ac:dyDescent="0.2">
      <c r="A46" s="21" t="s">
        <v>1273</v>
      </c>
      <c r="B46" s="21" t="s">
        <v>119</v>
      </c>
      <c r="C46" s="11" t="s">
        <v>120</v>
      </c>
      <c r="D46" s="21">
        <v>10</v>
      </c>
      <c r="E46" s="21" t="s">
        <v>404</v>
      </c>
      <c r="F46" s="21" t="s">
        <v>30</v>
      </c>
      <c r="G46" s="11" t="s">
        <v>303</v>
      </c>
      <c r="H46" s="21">
        <v>45</v>
      </c>
      <c r="I46" s="52">
        <v>43843.7966087963</v>
      </c>
      <c r="J46" s="52">
        <v>43843.7966087963</v>
      </c>
    </row>
    <row r="47" spans="1:10" x14ac:dyDescent="0.2">
      <c r="A47" s="21" t="s">
        <v>1274</v>
      </c>
      <c r="B47" s="21" t="s">
        <v>121</v>
      </c>
      <c r="C47" s="11" t="s">
        <v>122</v>
      </c>
      <c r="D47" s="21">
        <v>1</v>
      </c>
      <c r="E47" s="21" t="s">
        <v>505</v>
      </c>
      <c r="F47" s="21" t="s">
        <v>50</v>
      </c>
      <c r="G47" s="11" t="s">
        <v>439</v>
      </c>
      <c r="H47" s="21">
        <v>46</v>
      </c>
      <c r="I47" s="52">
        <v>43843.7966087963</v>
      </c>
      <c r="J47" s="52">
        <v>43843.7966087963</v>
      </c>
    </row>
    <row r="48" spans="1:10" x14ac:dyDescent="0.2">
      <c r="A48" s="21" t="s">
        <v>1275</v>
      </c>
      <c r="B48" s="21" t="s">
        <v>123</v>
      </c>
      <c r="C48" s="11" t="s">
        <v>124</v>
      </c>
      <c r="D48" s="21">
        <v>1</v>
      </c>
      <c r="E48" s="21" t="s">
        <v>505</v>
      </c>
      <c r="F48" s="21" t="s">
        <v>77</v>
      </c>
      <c r="G48" s="11" t="s">
        <v>304</v>
      </c>
      <c r="H48" s="21">
        <v>47</v>
      </c>
      <c r="I48" s="52">
        <v>43843.7966087963</v>
      </c>
      <c r="J48" s="52">
        <v>43843.7966087963</v>
      </c>
    </row>
    <row r="49" spans="1:10" x14ac:dyDescent="0.2">
      <c r="A49" s="21" t="s">
        <v>1276</v>
      </c>
      <c r="B49" s="21" t="s">
        <v>125</v>
      </c>
      <c r="C49" s="11" t="s">
        <v>126</v>
      </c>
      <c r="D49" s="21">
        <v>1</v>
      </c>
      <c r="E49" s="21" t="s">
        <v>505</v>
      </c>
      <c r="F49" s="21" t="s">
        <v>33</v>
      </c>
      <c r="G49" s="11" t="s">
        <v>1452</v>
      </c>
      <c r="H49" s="21">
        <v>48</v>
      </c>
      <c r="I49" s="52">
        <v>43871.732881944445</v>
      </c>
      <c r="J49" s="52">
        <v>43843.7966087963</v>
      </c>
    </row>
    <row r="50" spans="1:10" x14ac:dyDescent="0.2">
      <c r="A50" s="21" t="s">
        <v>1277</v>
      </c>
      <c r="B50" s="21" t="s">
        <v>127</v>
      </c>
      <c r="C50" s="11" t="s">
        <v>128</v>
      </c>
      <c r="D50" s="21">
        <v>1</v>
      </c>
      <c r="E50" s="21" t="s">
        <v>404</v>
      </c>
      <c r="F50" s="21" t="s">
        <v>77</v>
      </c>
      <c r="G50" s="11" t="s">
        <v>305</v>
      </c>
      <c r="H50" s="21">
        <v>49</v>
      </c>
      <c r="I50" s="52">
        <v>43843.7966087963</v>
      </c>
      <c r="J50" s="52">
        <v>43843.7966087963</v>
      </c>
    </row>
    <row r="51" spans="1:10" x14ac:dyDescent="0.2">
      <c r="A51" s="21" t="s">
        <v>1278</v>
      </c>
      <c r="B51" s="21" t="s">
        <v>129</v>
      </c>
      <c r="C51" s="11" t="s">
        <v>130</v>
      </c>
      <c r="D51" s="21">
        <v>10</v>
      </c>
      <c r="E51" s="21" t="s">
        <v>506</v>
      </c>
      <c r="F51" s="21" t="s">
        <v>77</v>
      </c>
      <c r="G51" s="11" t="s">
        <v>427</v>
      </c>
      <c r="H51" s="21">
        <v>50</v>
      </c>
      <c r="I51" s="52">
        <v>43843.7966087963</v>
      </c>
      <c r="J51" s="52">
        <v>43843.7966087963</v>
      </c>
    </row>
    <row r="52" spans="1:10" x14ac:dyDescent="0.2">
      <c r="A52" s="21" t="s">
        <v>1279</v>
      </c>
      <c r="B52" s="21" t="s">
        <v>131</v>
      </c>
      <c r="C52" s="11" t="s">
        <v>132</v>
      </c>
      <c r="D52" s="21">
        <v>1</v>
      </c>
      <c r="E52" s="21" t="s">
        <v>505</v>
      </c>
      <c r="F52" s="21" t="s">
        <v>41</v>
      </c>
      <c r="G52" s="11" t="s">
        <v>276</v>
      </c>
      <c r="H52" s="21">
        <v>51</v>
      </c>
      <c r="I52" s="52">
        <v>43843.7966087963</v>
      </c>
      <c r="J52" s="52">
        <v>43843.7966087963</v>
      </c>
    </row>
    <row r="53" spans="1:10" x14ac:dyDescent="0.2">
      <c r="A53" s="21" t="s">
        <v>1280</v>
      </c>
      <c r="B53" s="21" t="s">
        <v>133</v>
      </c>
      <c r="C53" s="11" t="s">
        <v>134</v>
      </c>
      <c r="D53" s="21">
        <v>144</v>
      </c>
      <c r="E53" s="21" t="s">
        <v>505</v>
      </c>
      <c r="F53" s="21" t="s">
        <v>36</v>
      </c>
      <c r="G53" s="11" t="s">
        <v>1281</v>
      </c>
      <c r="H53" s="21">
        <v>52</v>
      </c>
      <c r="I53" s="52">
        <v>43843.7966087963</v>
      </c>
      <c r="J53" s="52">
        <v>43843.7966087963</v>
      </c>
    </row>
    <row r="54" spans="1:10" x14ac:dyDescent="0.2">
      <c r="A54" s="21" t="s">
        <v>1282</v>
      </c>
      <c r="B54" s="21" t="s">
        <v>135</v>
      </c>
      <c r="C54" s="11" t="s">
        <v>136</v>
      </c>
      <c r="D54" s="21">
        <v>10</v>
      </c>
      <c r="E54" s="21" t="s">
        <v>404</v>
      </c>
      <c r="F54" s="21" t="s">
        <v>30</v>
      </c>
      <c r="G54" s="11" t="s">
        <v>307</v>
      </c>
      <c r="H54" s="21">
        <v>53</v>
      </c>
      <c r="I54" s="52">
        <v>43843.7966087963</v>
      </c>
      <c r="J54" s="52">
        <v>43843.7966087963</v>
      </c>
    </row>
    <row r="55" spans="1:10" x14ac:dyDescent="0.2">
      <c r="A55" s="21" t="s">
        <v>1283</v>
      </c>
      <c r="B55" s="21" t="s">
        <v>137</v>
      </c>
      <c r="C55" s="11" t="s">
        <v>138</v>
      </c>
      <c r="D55" s="21">
        <v>1</v>
      </c>
      <c r="E55" s="21" t="s">
        <v>505</v>
      </c>
      <c r="F55" s="21" t="s">
        <v>47</v>
      </c>
      <c r="G55" s="11" t="s">
        <v>588</v>
      </c>
      <c r="H55" s="21">
        <v>54</v>
      </c>
      <c r="I55" s="52">
        <v>43843.7966087963</v>
      </c>
      <c r="J55" s="52">
        <v>43843.7966087963</v>
      </c>
    </row>
    <row r="56" spans="1:10" x14ac:dyDescent="0.2">
      <c r="A56" s="21" t="s">
        <v>1284</v>
      </c>
      <c r="B56" s="21" t="s">
        <v>139</v>
      </c>
      <c r="C56" s="11" t="s">
        <v>140</v>
      </c>
      <c r="D56" s="21">
        <v>200</v>
      </c>
      <c r="E56" s="21" t="s">
        <v>505</v>
      </c>
      <c r="F56" s="21" t="s">
        <v>30</v>
      </c>
      <c r="G56" s="11" t="s">
        <v>272</v>
      </c>
      <c r="H56" s="21">
        <v>55</v>
      </c>
      <c r="I56" s="52">
        <v>43843.7966087963</v>
      </c>
      <c r="J56" s="52">
        <v>43843.7966087963</v>
      </c>
    </row>
    <row r="57" spans="1:10" x14ac:dyDescent="0.2">
      <c r="A57" s="21" t="s">
        <v>1285</v>
      </c>
      <c r="B57" s="21" t="s">
        <v>141</v>
      </c>
      <c r="C57" s="11" t="s">
        <v>142</v>
      </c>
      <c r="D57" s="21">
        <v>100</v>
      </c>
      <c r="E57" s="21" t="s">
        <v>506</v>
      </c>
      <c r="F57" s="21" t="s">
        <v>77</v>
      </c>
      <c r="G57" s="11" t="s">
        <v>308</v>
      </c>
      <c r="H57" s="21">
        <v>56</v>
      </c>
      <c r="I57" s="52">
        <v>43843.7966087963</v>
      </c>
      <c r="J57" s="52">
        <v>43843.7966087963</v>
      </c>
    </row>
    <row r="58" spans="1:10" x14ac:dyDescent="0.2">
      <c r="A58" s="21" t="s">
        <v>1286</v>
      </c>
      <c r="B58" s="21" t="s">
        <v>143</v>
      </c>
      <c r="C58" s="11" t="s">
        <v>144</v>
      </c>
      <c r="D58" s="21">
        <v>1</v>
      </c>
      <c r="E58" s="21" t="s">
        <v>404</v>
      </c>
      <c r="F58" s="21" t="s">
        <v>30</v>
      </c>
      <c r="G58" s="11" t="s">
        <v>309</v>
      </c>
      <c r="H58" s="21">
        <v>57</v>
      </c>
      <c r="I58" s="52">
        <v>43843.7966087963</v>
      </c>
      <c r="J58" s="52">
        <v>43843.7966087963</v>
      </c>
    </row>
    <row r="59" spans="1:10" x14ac:dyDescent="0.2">
      <c r="A59" s="21" t="s">
        <v>1287</v>
      </c>
      <c r="B59" s="21" t="s">
        <v>145</v>
      </c>
      <c r="C59" s="11" t="s">
        <v>412</v>
      </c>
      <c r="D59" s="21">
        <v>100</v>
      </c>
      <c r="E59" s="21" t="s">
        <v>506</v>
      </c>
      <c r="F59" s="21" t="s">
        <v>77</v>
      </c>
      <c r="G59" s="11" t="s">
        <v>1453</v>
      </c>
      <c r="H59" s="21">
        <v>58</v>
      </c>
      <c r="I59" s="52">
        <v>43872.709803240738</v>
      </c>
      <c r="J59" s="52">
        <v>43843.7966087963</v>
      </c>
    </row>
    <row r="60" spans="1:10" x14ac:dyDescent="0.2">
      <c r="A60" s="21" t="s">
        <v>1288</v>
      </c>
      <c r="B60" s="21" t="s">
        <v>146</v>
      </c>
      <c r="C60" s="11" t="s">
        <v>147</v>
      </c>
      <c r="D60" s="21">
        <v>12</v>
      </c>
      <c r="E60" s="21" t="s">
        <v>505</v>
      </c>
      <c r="F60" s="21" t="s">
        <v>50</v>
      </c>
      <c r="G60" s="11" t="s">
        <v>312</v>
      </c>
      <c r="H60" s="21">
        <v>59</v>
      </c>
      <c r="I60" s="52">
        <v>43843.7966087963</v>
      </c>
      <c r="J60" s="52">
        <v>43843.7966087963</v>
      </c>
    </row>
    <row r="61" spans="1:10" x14ac:dyDescent="0.2">
      <c r="A61" s="21" t="s">
        <v>1289</v>
      </c>
      <c r="B61" s="21" t="s">
        <v>148</v>
      </c>
      <c r="C61" s="11" t="s">
        <v>149</v>
      </c>
      <c r="D61" s="21">
        <v>50</v>
      </c>
      <c r="E61" s="21" t="s">
        <v>505</v>
      </c>
      <c r="F61" s="21" t="s">
        <v>36</v>
      </c>
      <c r="G61" s="11" t="s">
        <v>429</v>
      </c>
      <c r="H61" s="21">
        <v>60</v>
      </c>
      <c r="I61" s="52">
        <v>43843.7966087963</v>
      </c>
      <c r="J61" s="52">
        <v>43843.7966087963</v>
      </c>
    </row>
    <row r="62" spans="1:10" x14ac:dyDescent="0.2">
      <c r="A62" s="21" t="s">
        <v>1290</v>
      </c>
      <c r="B62" s="21" t="s">
        <v>419</v>
      </c>
      <c r="C62" s="11" t="s">
        <v>150</v>
      </c>
      <c r="D62" s="21">
        <v>12</v>
      </c>
      <c r="E62" s="21" t="s">
        <v>511</v>
      </c>
      <c r="F62" s="21" t="s">
        <v>44</v>
      </c>
      <c r="G62" s="11" t="s">
        <v>368</v>
      </c>
      <c r="H62" s="21">
        <v>61</v>
      </c>
      <c r="I62" s="52">
        <v>43843.7966087963</v>
      </c>
      <c r="J62" s="52">
        <v>43843.7966087963</v>
      </c>
    </row>
    <row r="63" spans="1:10" x14ac:dyDescent="0.2">
      <c r="A63" s="21" t="s">
        <v>1291</v>
      </c>
      <c r="B63" s="21" t="s">
        <v>151</v>
      </c>
      <c r="C63" s="11" t="s">
        <v>152</v>
      </c>
      <c r="D63" s="21">
        <v>1</v>
      </c>
      <c r="E63" s="21" t="s">
        <v>505</v>
      </c>
      <c r="F63" s="21" t="s">
        <v>47</v>
      </c>
      <c r="G63" s="11" t="s">
        <v>588</v>
      </c>
      <c r="H63" s="21">
        <v>62</v>
      </c>
      <c r="I63" s="52">
        <v>43843.7966087963</v>
      </c>
      <c r="J63" s="52">
        <v>43843.7966087963</v>
      </c>
    </row>
    <row r="64" spans="1:10" x14ac:dyDescent="0.2">
      <c r="A64" s="21" t="s">
        <v>1292</v>
      </c>
      <c r="B64" s="21" t="s">
        <v>414</v>
      </c>
      <c r="C64" s="11" t="s">
        <v>154</v>
      </c>
      <c r="D64" s="21">
        <v>60</v>
      </c>
      <c r="E64" s="21" t="s">
        <v>505</v>
      </c>
      <c r="F64" s="21" t="s">
        <v>33</v>
      </c>
      <c r="G64" s="11" t="s">
        <v>283</v>
      </c>
      <c r="H64" s="21">
        <v>63</v>
      </c>
      <c r="I64" s="52">
        <v>43843.7966087963</v>
      </c>
      <c r="J64" s="52">
        <v>43843.7966087963</v>
      </c>
    </row>
    <row r="65" spans="1:10" x14ac:dyDescent="0.2">
      <c r="A65" s="21" t="s">
        <v>1293</v>
      </c>
      <c r="B65" s="21" t="s">
        <v>155</v>
      </c>
      <c r="C65" s="11" t="s">
        <v>1294</v>
      </c>
      <c r="D65" s="21">
        <v>100</v>
      </c>
      <c r="E65" s="21" t="s">
        <v>506</v>
      </c>
      <c r="F65" s="21" t="s">
        <v>36</v>
      </c>
      <c r="G65" s="11" t="s">
        <v>430</v>
      </c>
      <c r="H65" s="21">
        <v>64</v>
      </c>
      <c r="I65" s="52">
        <v>43843.7966087963</v>
      </c>
      <c r="J65" s="52">
        <v>43843.7966087963</v>
      </c>
    </row>
    <row r="66" spans="1:10" x14ac:dyDescent="0.2">
      <c r="A66" s="21" t="s">
        <v>1295</v>
      </c>
      <c r="B66" s="21" t="s">
        <v>156</v>
      </c>
      <c r="C66" s="11" t="s">
        <v>157</v>
      </c>
      <c r="D66" s="21">
        <v>1</v>
      </c>
      <c r="E66" s="21" t="s">
        <v>505</v>
      </c>
      <c r="F66" s="21" t="s">
        <v>41</v>
      </c>
      <c r="G66" s="11" t="s">
        <v>276</v>
      </c>
      <c r="H66" s="21">
        <v>65</v>
      </c>
      <c r="I66" s="52">
        <v>43843.7966087963</v>
      </c>
      <c r="J66" s="52">
        <v>43843.7966087963</v>
      </c>
    </row>
    <row r="67" spans="1:10" x14ac:dyDescent="0.2">
      <c r="A67" s="21" t="s">
        <v>1296</v>
      </c>
      <c r="B67" s="21" t="s">
        <v>158</v>
      </c>
      <c r="C67" s="11" t="s">
        <v>159</v>
      </c>
      <c r="D67" s="21">
        <v>1</v>
      </c>
      <c r="E67" s="21" t="s">
        <v>404</v>
      </c>
      <c r="F67" s="21" t="s">
        <v>50</v>
      </c>
      <c r="G67" s="11" t="s">
        <v>313</v>
      </c>
      <c r="H67" s="21">
        <v>66</v>
      </c>
      <c r="I67" s="52">
        <v>43843.7966087963</v>
      </c>
      <c r="J67" s="52">
        <v>43843.7966087963</v>
      </c>
    </row>
    <row r="68" spans="1:10" x14ac:dyDescent="0.2">
      <c r="A68" s="21" t="s">
        <v>1297</v>
      </c>
      <c r="B68" s="21" t="s">
        <v>160</v>
      </c>
      <c r="C68" s="11" t="s">
        <v>161</v>
      </c>
      <c r="D68" s="21">
        <v>100</v>
      </c>
      <c r="E68" s="21" t="s">
        <v>505</v>
      </c>
      <c r="F68" s="21" t="s">
        <v>50</v>
      </c>
      <c r="G68" s="11" t="s">
        <v>588</v>
      </c>
      <c r="H68" s="21">
        <v>67</v>
      </c>
      <c r="I68" s="52">
        <v>43843.7966087963</v>
      </c>
      <c r="J68" s="52">
        <v>43843.7966087963</v>
      </c>
    </row>
    <row r="69" spans="1:10" x14ac:dyDescent="0.2">
      <c r="A69" s="21" t="s">
        <v>1298</v>
      </c>
      <c r="B69" s="21" t="s">
        <v>162</v>
      </c>
      <c r="C69" s="11" t="s">
        <v>163</v>
      </c>
      <c r="D69" s="21">
        <v>4</v>
      </c>
      <c r="E69" s="21" t="s">
        <v>520</v>
      </c>
      <c r="F69" s="21" t="s">
        <v>41</v>
      </c>
      <c r="G69" s="11" t="s">
        <v>276</v>
      </c>
      <c r="H69" s="21">
        <v>68</v>
      </c>
      <c r="I69" s="52">
        <v>43843.7966087963</v>
      </c>
      <c r="J69" s="52">
        <v>43843.7966087963</v>
      </c>
    </row>
    <row r="70" spans="1:10" x14ac:dyDescent="0.2">
      <c r="A70" s="21" t="s">
        <v>1299</v>
      </c>
      <c r="B70" s="21" t="s">
        <v>422</v>
      </c>
      <c r="C70" s="11" t="s">
        <v>165</v>
      </c>
      <c r="D70" s="21">
        <v>12</v>
      </c>
      <c r="E70" s="21" t="s">
        <v>505</v>
      </c>
      <c r="F70" s="21" t="s">
        <v>44</v>
      </c>
      <c r="G70" s="11" t="s">
        <v>314</v>
      </c>
      <c r="H70" s="21">
        <v>69</v>
      </c>
      <c r="I70" s="52">
        <v>43843.7966087963</v>
      </c>
      <c r="J70" s="52">
        <v>43843.7966087963</v>
      </c>
    </row>
    <row r="71" spans="1:10" x14ac:dyDescent="0.2">
      <c r="A71" s="21" t="s">
        <v>1300</v>
      </c>
      <c r="B71" s="21" t="s">
        <v>1454</v>
      </c>
      <c r="C71" s="11" t="s">
        <v>167</v>
      </c>
      <c r="D71" s="21">
        <v>100</v>
      </c>
      <c r="E71" s="21" t="s">
        <v>506</v>
      </c>
      <c r="F71" s="21" t="s">
        <v>77</v>
      </c>
      <c r="G71" s="11" t="s">
        <v>316</v>
      </c>
      <c r="H71" s="21">
        <v>70</v>
      </c>
      <c r="I71" s="52">
        <v>43861.893854166665</v>
      </c>
      <c r="J71" s="52">
        <v>43843.7966087963</v>
      </c>
    </row>
    <row r="72" spans="1:10" x14ac:dyDescent="0.2">
      <c r="A72" s="21" t="s">
        <v>1301</v>
      </c>
      <c r="B72" s="21" t="s">
        <v>168</v>
      </c>
      <c r="C72" s="11" t="s">
        <v>169</v>
      </c>
      <c r="D72" s="21">
        <v>5</v>
      </c>
      <c r="E72" s="21" t="s">
        <v>521</v>
      </c>
      <c r="F72" s="21" t="s">
        <v>41</v>
      </c>
      <c r="G72" s="11" t="s">
        <v>276</v>
      </c>
      <c r="H72" s="21">
        <v>71</v>
      </c>
      <c r="I72" s="52">
        <v>43843.7966087963</v>
      </c>
      <c r="J72" s="52">
        <v>43843.7966087963</v>
      </c>
    </row>
    <row r="73" spans="1:10" x14ac:dyDescent="0.2">
      <c r="A73" s="21" t="s">
        <v>1302</v>
      </c>
      <c r="B73" s="21" t="s">
        <v>170</v>
      </c>
      <c r="C73" s="11" t="s">
        <v>171</v>
      </c>
      <c r="D73" s="21">
        <v>100</v>
      </c>
      <c r="E73" s="21" t="s">
        <v>505</v>
      </c>
      <c r="F73" s="21" t="s">
        <v>36</v>
      </c>
      <c r="G73" s="11" t="s">
        <v>1303</v>
      </c>
      <c r="H73" s="21">
        <v>72</v>
      </c>
      <c r="I73" s="52">
        <v>43843.7966087963</v>
      </c>
      <c r="J73" s="52">
        <v>43843.7966087963</v>
      </c>
    </row>
    <row r="74" spans="1:10" x14ac:dyDescent="0.2">
      <c r="A74" s="21" t="s">
        <v>1304</v>
      </c>
      <c r="B74" s="21" t="s">
        <v>172</v>
      </c>
      <c r="C74" s="11" t="s">
        <v>173</v>
      </c>
      <c r="D74" s="21">
        <v>50</v>
      </c>
      <c r="E74" s="21" t="s">
        <v>511</v>
      </c>
      <c r="F74" s="21" t="s">
        <v>77</v>
      </c>
      <c r="G74" s="11" t="s">
        <v>588</v>
      </c>
      <c r="H74" s="21">
        <v>73</v>
      </c>
      <c r="I74" s="52">
        <v>43843.7966087963</v>
      </c>
      <c r="J74" s="52">
        <v>43843.7966087963</v>
      </c>
    </row>
    <row r="75" spans="1:10" x14ac:dyDescent="0.2">
      <c r="A75" s="21" t="s">
        <v>1305</v>
      </c>
      <c r="B75" s="21" t="s">
        <v>174</v>
      </c>
      <c r="C75" s="11" t="s">
        <v>175</v>
      </c>
      <c r="D75" s="21">
        <v>100</v>
      </c>
      <c r="E75" s="21" t="s">
        <v>505</v>
      </c>
      <c r="F75" s="21" t="s">
        <v>33</v>
      </c>
      <c r="G75" s="11" t="s">
        <v>317</v>
      </c>
      <c r="H75" s="21">
        <v>74</v>
      </c>
      <c r="I75" s="52">
        <v>43843.7966087963</v>
      </c>
      <c r="J75" s="52">
        <v>43843.7966087963</v>
      </c>
    </row>
    <row r="76" spans="1:10" x14ac:dyDescent="0.2">
      <c r="A76" s="21" t="s">
        <v>1306</v>
      </c>
      <c r="B76" s="21" t="s">
        <v>176</v>
      </c>
      <c r="C76" s="11" t="s">
        <v>1307</v>
      </c>
      <c r="D76" s="21">
        <v>100</v>
      </c>
      <c r="E76" s="21" t="s">
        <v>506</v>
      </c>
      <c r="F76" s="21" t="s">
        <v>77</v>
      </c>
      <c r="G76" s="11" t="s">
        <v>318</v>
      </c>
      <c r="H76" s="21">
        <v>75</v>
      </c>
      <c r="I76" s="52">
        <v>43843.7966087963</v>
      </c>
      <c r="J76" s="52">
        <v>43843.7966087963</v>
      </c>
    </row>
    <row r="77" spans="1:10" x14ac:dyDescent="0.2">
      <c r="A77" s="21" t="s">
        <v>1308</v>
      </c>
      <c r="B77" s="21" t="s">
        <v>177</v>
      </c>
      <c r="C77" s="11" t="s">
        <v>178</v>
      </c>
      <c r="D77" s="21">
        <v>5</v>
      </c>
      <c r="E77" s="21" t="s">
        <v>1387</v>
      </c>
      <c r="F77" s="21" t="s">
        <v>41</v>
      </c>
      <c r="G77" s="11" t="s">
        <v>272</v>
      </c>
      <c r="H77" s="21">
        <v>76</v>
      </c>
      <c r="I77" s="52">
        <v>43853.64199074074</v>
      </c>
      <c r="J77" s="52">
        <v>43843.7966087963</v>
      </c>
    </row>
    <row r="78" spans="1:10" x14ac:dyDescent="0.2">
      <c r="A78" s="21" t="s">
        <v>1309</v>
      </c>
      <c r="B78" s="21" t="s">
        <v>179</v>
      </c>
      <c r="C78" s="11" t="s">
        <v>180</v>
      </c>
      <c r="D78" s="21">
        <v>100</v>
      </c>
      <c r="E78" s="21" t="s">
        <v>506</v>
      </c>
      <c r="F78" s="21" t="s">
        <v>30</v>
      </c>
      <c r="G78" s="11" t="s">
        <v>319</v>
      </c>
      <c r="H78" s="21">
        <v>77</v>
      </c>
      <c r="I78" s="52">
        <v>43843.7966087963</v>
      </c>
      <c r="J78" s="52">
        <v>43843.7966087963</v>
      </c>
    </row>
    <row r="79" spans="1:10" x14ac:dyDescent="0.2">
      <c r="A79" s="21" t="s">
        <v>1310</v>
      </c>
      <c r="B79" s="21" t="s">
        <v>181</v>
      </c>
      <c r="C79" s="11" t="s">
        <v>182</v>
      </c>
      <c r="D79" s="21">
        <v>1</v>
      </c>
      <c r="E79" s="21" t="s">
        <v>505</v>
      </c>
      <c r="F79" s="21" t="s">
        <v>36</v>
      </c>
      <c r="G79" s="11" t="s">
        <v>588</v>
      </c>
      <c r="H79" s="21">
        <v>78</v>
      </c>
      <c r="I79" s="52">
        <v>43843.7966087963</v>
      </c>
      <c r="J79" s="52">
        <v>43843.7966087963</v>
      </c>
    </row>
    <row r="80" spans="1:10" x14ac:dyDescent="0.2">
      <c r="A80" s="21" t="s">
        <v>1311</v>
      </c>
      <c r="B80" s="21" t="s">
        <v>183</v>
      </c>
      <c r="C80" s="11" t="s">
        <v>184</v>
      </c>
      <c r="D80" s="21">
        <v>5</v>
      </c>
      <c r="E80" s="21" t="s">
        <v>1387</v>
      </c>
      <c r="F80" s="21" t="s">
        <v>41</v>
      </c>
      <c r="G80" s="11" t="s">
        <v>272</v>
      </c>
      <c r="H80" s="21">
        <v>79</v>
      </c>
      <c r="I80" s="52">
        <v>43853.642210648148</v>
      </c>
      <c r="J80" s="52">
        <v>43843.7966087963</v>
      </c>
    </row>
    <row r="81" spans="1:10" x14ac:dyDescent="0.2">
      <c r="A81" s="21" t="s">
        <v>1312</v>
      </c>
      <c r="B81" s="21" t="s">
        <v>185</v>
      </c>
      <c r="C81" s="11" t="s">
        <v>186</v>
      </c>
      <c r="D81" s="21">
        <v>150</v>
      </c>
      <c r="E81" s="21" t="s">
        <v>505</v>
      </c>
      <c r="F81" s="21" t="s">
        <v>50</v>
      </c>
      <c r="G81" s="11" t="s">
        <v>320</v>
      </c>
      <c r="H81" s="21">
        <v>80</v>
      </c>
      <c r="I81" s="52">
        <v>43843.7966087963</v>
      </c>
      <c r="J81" s="52">
        <v>43843.7966087963</v>
      </c>
    </row>
    <row r="82" spans="1:10" x14ac:dyDescent="0.2">
      <c r="A82" s="21" t="s">
        <v>1313</v>
      </c>
      <c r="B82" s="21" t="s">
        <v>187</v>
      </c>
      <c r="C82" s="11" t="s">
        <v>188</v>
      </c>
      <c r="D82" s="21">
        <v>10</v>
      </c>
      <c r="E82" s="21" t="s">
        <v>404</v>
      </c>
      <c r="F82" s="21" t="s">
        <v>30</v>
      </c>
      <c r="G82" s="11" t="s">
        <v>321</v>
      </c>
      <c r="H82" s="21">
        <v>81</v>
      </c>
      <c r="I82" s="52">
        <v>43843.7966087963</v>
      </c>
      <c r="J82" s="52">
        <v>43843.7966087963</v>
      </c>
    </row>
    <row r="83" spans="1:10" x14ac:dyDescent="0.2">
      <c r="A83" s="21" t="s">
        <v>1314</v>
      </c>
      <c r="B83" s="21" t="s">
        <v>1455</v>
      </c>
      <c r="C83" s="11" t="s">
        <v>190</v>
      </c>
      <c r="D83" s="21">
        <v>25</v>
      </c>
      <c r="E83" s="21" t="s">
        <v>505</v>
      </c>
      <c r="F83" s="21" t="s">
        <v>33</v>
      </c>
      <c r="G83" s="11" t="s">
        <v>323</v>
      </c>
      <c r="H83" s="21">
        <v>82</v>
      </c>
      <c r="I83" s="52">
        <v>43861.893553240741</v>
      </c>
      <c r="J83" s="52">
        <v>43843.7966087963</v>
      </c>
    </row>
    <row r="84" spans="1:10" x14ac:dyDescent="0.2">
      <c r="A84" s="21" t="s">
        <v>1315</v>
      </c>
      <c r="B84" s="21" t="s">
        <v>191</v>
      </c>
      <c r="C84" s="11" t="s">
        <v>192</v>
      </c>
      <c r="D84" s="21">
        <v>10</v>
      </c>
      <c r="E84" s="21" t="s">
        <v>505</v>
      </c>
      <c r="F84" s="21" t="s">
        <v>50</v>
      </c>
      <c r="G84" s="11" t="s">
        <v>1456</v>
      </c>
      <c r="H84" s="21">
        <v>83</v>
      </c>
      <c r="I84" s="52">
        <v>43871.749594907407</v>
      </c>
      <c r="J84" s="52">
        <v>43843.7966087963</v>
      </c>
    </row>
    <row r="85" spans="1:10" x14ac:dyDescent="0.2">
      <c r="A85" s="21" t="s">
        <v>1316</v>
      </c>
      <c r="B85" s="21" t="s">
        <v>193</v>
      </c>
      <c r="C85" s="11" t="s">
        <v>194</v>
      </c>
      <c r="D85" s="21">
        <v>100</v>
      </c>
      <c r="E85" s="21" t="s">
        <v>507</v>
      </c>
      <c r="F85" s="21" t="s">
        <v>74</v>
      </c>
      <c r="G85" s="11" t="s">
        <v>326</v>
      </c>
      <c r="H85" s="21">
        <v>84</v>
      </c>
      <c r="I85" s="52">
        <v>43843.7966087963</v>
      </c>
      <c r="J85" s="52">
        <v>43843.7966087963</v>
      </c>
    </row>
    <row r="86" spans="1:10" x14ac:dyDescent="0.2">
      <c r="A86" s="21" t="s">
        <v>1317</v>
      </c>
      <c r="B86" s="21" t="s">
        <v>327</v>
      </c>
      <c r="C86" s="11" t="s">
        <v>494</v>
      </c>
      <c r="D86" s="21">
        <v>1</v>
      </c>
      <c r="E86" s="21" t="s">
        <v>404</v>
      </c>
      <c r="F86" s="21" t="s">
        <v>36</v>
      </c>
      <c r="G86" s="11" t="s">
        <v>469</v>
      </c>
      <c r="H86" s="21">
        <v>85</v>
      </c>
      <c r="I86" s="52">
        <v>43843.7966087963</v>
      </c>
      <c r="J86" s="52">
        <v>43843.7966087963</v>
      </c>
    </row>
    <row r="87" spans="1:10" x14ac:dyDescent="0.2">
      <c r="A87" s="21" t="s">
        <v>1318</v>
      </c>
      <c r="B87" s="21" t="s">
        <v>195</v>
      </c>
      <c r="C87" s="11" t="s">
        <v>196</v>
      </c>
      <c r="D87" s="21">
        <v>20</v>
      </c>
      <c r="E87" s="21" t="s">
        <v>505</v>
      </c>
      <c r="F87" s="21" t="s">
        <v>25</v>
      </c>
      <c r="G87" s="11" t="s">
        <v>457</v>
      </c>
      <c r="H87" s="21">
        <v>86</v>
      </c>
      <c r="I87" s="52">
        <v>43843.7966087963</v>
      </c>
      <c r="J87" s="52">
        <v>43843.7966087963</v>
      </c>
    </row>
    <row r="88" spans="1:10" x14ac:dyDescent="0.2">
      <c r="A88" s="21" t="s">
        <v>1319</v>
      </c>
      <c r="B88" s="21" t="s">
        <v>329</v>
      </c>
      <c r="C88" s="11" t="s">
        <v>495</v>
      </c>
      <c r="D88" s="21">
        <v>1</v>
      </c>
      <c r="E88" s="21" t="s">
        <v>404</v>
      </c>
      <c r="F88" s="21" t="s">
        <v>36</v>
      </c>
      <c r="G88" s="11" t="s">
        <v>476</v>
      </c>
      <c r="H88" s="21">
        <v>87</v>
      </c>
      <c r="I88" s="52">
        <v>43866.909629629627</v>
      </c>
      <c r="J88" s="52">
        <v>43843.7966087963</v>
      </c>
    </row>
    <row r="89" spans="1:10" x14ac:dyDescent="0.2">
      <c r="A89" s="21" t="s">
        <v>1320</v>
      </c>
      <c r="B89" s="21" t="s">
        <v>330</v>
      </c>
      <c r="C89" s="11" t="s">
        <v>496</v>
      </c>
      <c r="D89" s="21">
        <v>1</v>
      </c>
      <c r="E89" s="21" t="s">
        <v>404</v>
      </c>
      <c r="F89" s="21" t="s">
        <v>36</v>
      </c>
      <c r="G89" s="11" t="s">
        <v>476</v>
      </c>
      <c r="H89" s="21">
        <v>88</v>
      </c>
      <c r="I89" s="52">
        <v>43843.7966087963</v>
      </c>
      <c r="J89" s="52">
        <v>43843.7966087963</v>
      </c>
    </row>
    <row r="90" spans="1:10" x14ac:dyDescent="0.2">
      <c r="A90" s="21" t="s">
        <v>1321</v>
      </c>
      <c r="B90" s="21" t="s">
        <v>197</v>
      </c>
      <c r="C90" s="11" t="s">
        <v>198</v>
      </c>
      <c r="D90" s="21">
        <v>1</v>
      </c>
      <c r="E90" s="21" t="s">
        <v>505</v>
      </c>
      <c r="F90" s="21" t="s">
        <v>25</v>
      </c>
      <c r="G90" s="11" t="s">
        <v>467</v>
      </c>
      <c r="H90" s="21">
        <v>89</v>
      </c>
      <c r="I90" s="52">
        <v>43843.7966087963</v>
      </c>
      <c r="J90" s="52">
        <v>43843.7966087963</v>
      </c>
    </row>
    <row r="91" spans="1:10" x14ac:dyDescent="0.2">
      <c r="A91" s="21" t="s">
        <v>1322</v>
      </c>
      <c r="B91" s="21" t="s">
        <v>199</v>
      </c>
      <c r="C91" s="11" t="s">
        <v>200</v>
      </c>
      <c r="D91" s="21">
        <v>1</v>
      </c>
      <c r="E91" s="21" t="s">
        <v>505</v>
      </c>
      <c r="F91" s="21" t="s">
        <v>25</v>
      </c>
      <c r="G91" s="11" t="s">
        <v>283</v>
      </c>
      <c r="H91" s="21">
        <v>90</v>
      </c>
      <c r="I91" s="52">
        <v>43843.7966087963</v>
      </c>
      <c r="J91" s="52">
        <v>43843.7966087963</v>
      </c>
    </row>
    <row r="92" spans="1:10" x14ac:dyDescent="0.2">
      <c r="A92" s="21" t="s">
        <v>1323</v>
      </c>
      <c r="B92" s="21" t="s">
        <v>201</v>
      </c>
      <c r="C92" s="11" t="s">
        <v>1324</v>
      </c>
      <c r="D92" s="21">
        <v>1</v>
      </c>
      <c r="E92" s="21" t="s">
        <v>516</v>
      </c>
      <c r="F92" s="21" t="s">
        <v>41</v>
      </c>
      <c r="G92" s="11" t="s">
        <v>272</v>
      </c>
      <c r="H92" s="21">
        <v>91</v>
      </c>
      <c r="I92" s="52">
        <v>43843.796620370369</v>
      </c>
      <c r="J92" s="52">
        <v>43843.796620370369</v>
      </c>
    </row>
    <row r="93" spans="1:10" x14ac:dyDescent="0.2">
      <c r="A93" s="21" t="s">
        <v>1325</v>
      </c>
      <c r="B93" s="21" t="s">
        <v>202</v>
      </c>
      <c r="C93" s="11" t="s">
        <v>203</v>
      </c>
      <c r="D93" s="21">
        <v>500</v>
      </c>
      <c r="E93" s="21" t="s">
        <v>505</v>
      </c>
      <c r="F93" s="21" t="s">
        <v>33</v>
      </c>
      <c r="G93" s="11" t="s">
        <v>333</v>
      </c>
      <c r="H93" s="21">
        <v>92</v>
      </c>
      <c r="I93" s="52">
        <v>43843.796620370369</v>
      </c>
      <c r="J93" s="52">
        <v>43843.796620370369</v>
      </c>
    </row>
    <row r="94" spans="1:10" x14ac:dyDescent="0.2">
      <c r="A94" s="21" t="s">
        <v>1326</v>
      </c>
      <c r="B94" s="21" t="s">
        <v>204</v>
      </c>
      <c r="C94" s="11" t="s">
        <v>205</v>
      </c>
      <c r="D94" s="21">
        <v>24</v>
      </c>
      <c r="E94" s="21" t="s">
        <v>511</v>
      </c>
      <c r="F94" s="21" t="s">
        <v>30</v>
      </c>
      <c r="G94" s="11" t="s">
        <v>468</v>
      </c>
      <c r="H94" s="21">
        <v>93</v>
      </c>
      <c r="I94" s="52">
        <v>43843.796620370369</v>
      </c>
      <c r="J94" s="52">
        <v>43843.796620370369</v>
      </c>
    </row>
    <row r="95" spans="1:10" x14ac:dyDescent="0.2">
      <c r="A95" s="21" t="s">
        <v>1327</v>
      </c>
      <c r="B95" s="21" t="s">
        <v>335</v>
      </c>
      <c r="C95" s="11" t="s">
        <v>497</v>
      </c>
      <c r="D95" s="21">
        <v>1</v>
      </c>
      <c r="E95" s="21" t="s">
        <v>404</v>
      </c>
      <c r="F95" s="21" t="s">
        <v>36</v>
      </c>
      <c r="G95" s="11" t="s">
        <v>469</v>
      </c>
      <c r="H95" s="21">
        <v>94</v>
      </c>
      <c r="I95" s="52">
        <v>43843.796620370369</v>
      </c>
      <c r="J95" s="52">
        <v>43843.796620370369</v>
      </c>
    </row>
    <row r="96" spans="1:10" x14ac:dyDescent="0.2">
      <c r="A96" s="21" t="s">
        <v>1328</v>
      </c>
      <c r="B96" s="21" t="s">
        <v>420</v>
      </c>
      <c r="C96" s="11" t="s">
        <v>207</v>
      </c>
      <c r="D96" s="21">
        <v>50</v>
      </c>
      <c r="E96" s="21" t="s">
        <v>505</v>
      </c>
      <c r="F96" s="21" t="s">
        <v>36</v>
      </c>
      <c r="G96" s="11" t="s">
        <v>432</v>
      </c>
      <c r="H96" s="21">
        <v>95</v>
      </c>
      <c r="I96" s="52">
        <v>43843.796620370369</v>
      </c>
      <c r="J96" s="52">
        <v>43843.796620370369</v>
      </c>
    </row>
    <row r="97" spans="1:10" x14ac:dyDescent="0.2">
      <c r="A97" s="21" t="s">
        <v>1329</v>
      </c>
      <c r="B97" s="21" t="s">
        <v>208</v>
      </c>
      <c r="C97" s="11" t="s">
        <v>209</v>
      </c>
      <c r="D97" s="21">
        <v>100</v>
      </c>
      <c r="E97" s="21" t="s">
        <v>506</v>
      </c>
      <c r="F97" s="21" t="s">
        <v>114</v>
      </c>
      <c r="G97" s="11" t="s">
        <v>336</v>
      </c>
      <c r="H97" s="21">
        <v>96</v>
      </c>
      <c r="I97" s="52">
        <v>43843.796620370369</v>
      </c>
      <c r="J97" s="52">
        <v>43843.796620370369</v>
      </c>
    </row>
    <row r="98" spans="1:10" x14ac:dyDescent="0.2">
      <c r="A98" s="21" t="s">
        <v>1330</v>
      </c>
      <c r="B98" s="21" t="s">
        <v>418</v>
      </c>
      <c r="C98" s="11" t="s">
        <v>210</v>
      </c>
      <c r="D98" s="21">
        <v>1</v>
      </c>
      <c r="E98" s="21" t="s">
        <v>505</v>
      </c>
      <c r="F98" s="21" t="s">
        <v>25</v>
      </c>
      <c r="G98" s="11" t="s">
        <v>283</v>
      </c>
      <c r="H98" s="21">
        <v>97</v>
      </c>
      <c r="I98" s="52">
        <v>43843.796620370369</v>
      </c>
      <c r="J98" s="52">
        <v>43843.796620370369</v>
      </c>
    </row>
    <row r="99" spans="1:10" x14ac:dyDescent="0.2">
      <c r="A99" s="21" t="s">
        <v>1331</v>
      </c>
      <c r="B99" s="21" t="s">
        <v>338</v>
      </c>
      <c r="C99" s="11" t="s">
        <v>498</v>
      </c>
      <c r="D99" s="21">
        <v>1</v>
      </c>
      <c r="E99" s="21" t="s">
        <v>404</v>
      </c>
      <c r="F99" s="21" t="s">
        <v>36</v>
      </c>
      <c r="G99" s="11" t="s">
        <v>478</v>
      </c>
      <c r="H99" s="21">
        <v>98</v>
      </c>
      <c r="I99" s="52">
        <v>43866.908715277779</v>
      </c>
      <c r="J99" s="52">
        <v>43843.796620370369</v>
      </c>
    </row>
    <row r="100" spans="1:10" x14ac:dyDescent="0.2">
      <c r="A100" s="21" t="s">
        <v>1332</v>
      </c>
      <c r="B100" s="21" t="s">
        <v>339</v>
      </c>
      <c r="C100" s="11" t="s">
        <v>499</v>
      </c>
      <c r="D100" s="21">
        <v>1</v>
      </c>
      <c r="E100" s="21" t="s">
        <v>404</v>
      </c>
      <c r="F100" s="21" t="s">
        <v>36</v>
      </c>
      <c r="G100" s="11" t="s">
        <v>476</v>
      </c>
      <c r="H100" s="21">
        <v>99</v>
      </c>
      <c r="I100" s="52">
        <v>43866.909282407411</v>
      </c>
      <c r="J100" s="52">
        <v>43843.796620370369</v>
      </c>
    </row>
    <row r="101" spans="1:10" x14ac:dyDescent="0.2">
      <c r="A101" s="21" t="s">
        <v>1333</v>
      </c>
      <c r="B101" s="21" t="s">
        <v>340</v>
      </c>
      <c r="C101" s="11" t="s">
        <v>500</v>
      </c>
      <c r="D101" s="21">
        <v>1</v>
      </c>
      <c r="E101" s="21" t="s">
        <v>404</v>
      </c>
      <c r="F101" s="21" t="s">
        <v>36</v>
      </c>
      <c r="G101" s="11" t="s">
        <v>469</v>
      </c>
      <c r="H101" s="21">
        <v>100</v>
      </c>
      <c r="I101" s="52">
        <v>43843.796620370369</v>
      </c>
      <c r="J101" s="52">
        <v>43843.796620370369</v>
      </c>
    </row>
    <row r="102" spans="1:10" x14ac:dyDescent="0.2">
      <c r="A102" s="21" t="s">
        <v>1334</v>
      </c>
      <c r="B102" s="21" t="s">
        <v>211</v>
      </c>
      <c r="C102" s="11" t="s">
        <v>212</v>
      </c>
      <c r="D102" s="21">
        <v>1</v>
      </c>
      <c r="E102" s="21" t="s">
        <v>505</v>
      </c>
      <c r="F102" s="21" t="s">
        <v>25</v>
      </c>
      <c r="G102" s="11" t="s">
        <v>283</v>
      </c>
      <c r="H102" s="21">
        <v>101</v>
      </c>
      <c r="I102" s="52">
        <v>43843.796620370369</v>
      </c>
      <c r="J102" s="52">
        <v>43843.796620370369</v>
      </c>
    </row>
    <row r="103" spans="1:10" x14ac:dyDescent="0.2">
      <c r="A103" s="21" t="s">
        <v>1335</v>
      </c>
      <c r="B103" s="21" t="s">
        <v>413</v>
      </c>
      <c r="C103" s="11" t="s">
        <v>214</v>
      </c>
      <c r="D103" s="21">
        <v>1</v>
      </c>
      <c r="E103" s="21" t="s">
        <v>404</v>
      </c>
      <c r="F103" s="21" t="s">
        <v>25</v>
      </c>
      <c r="G103" s="11" t="s">
        <v>283</v>
      </c>
      <c r="H103" s="21">
        <v>102</v>
      </c>
      <c r="I103" s="52">
        <v>43843.796620370369</v>
      </c>
      <c r="J103" s="52">
        <v>43843.796620370369</v>
      </c>
    </row>
    <row r="104" spans="1:10" x14ac:dyDescent="0.2">
      <c r="A104" s="21" t="s">
        <v>1336</v>
      </c>
      <c r="B104" s="21" t="s">
        <v>215</v>
      </c>
      <c r="C104" s="11" t="s">
        <v>216</v>
      </c>
      <c r="D104" s="21">
        <v>1</v>
      </c>
      <c r="E104" s="21" t="s">
        <v>505</v>
      </c>
      <c r="F104" s="21" t="s">
        <v>25</v>
      </c>
      <c r="G104" s="11" t="s">
        <v>588</v>
      </c>
      <c r="H104" s="21">
        <v>103</v>
      </c>
      <c r="I104" s="52">
        <v>43843.796620370369</v>
      </c>
      <c r="J104" s="52">
        <v>43843.796620370369</v>
      </c>
    </row>
    <row r="105" spans="1:10" x14ac:dyDescent="0.2">
      <c r="A105" s="21" t="s">
        <v>1337</v>
      </c>
      <c r="B105" s="21" t="s">
        <v>217</v>
      </c>
      <c r="C105" s="11" t="s">
        <v>218</v>
      </c>
      <c r="D105" s="21">
        <v>10</v>
      </c>
      <c r="E105" s="21" t="s">
        <v>404</v>
      </c>
      <c r="F105" s="21" t="s">
        <v>30</v>
      </c>
      <c r="G105" s="11" t="s">
        <v>341</v>
      </c>
      <c r="H105" s="21">
        <v>104</v>
      </c>
      <c r="I105" s="52">
        <v>43843.796620370369</v>
      </c>
      <c r="J105" s="52">
        <v>43843.796620370369</v>
      </c>
    </row>
    <row r="106" spans="1:10" x14ac:dyDescent="0.2">
      <c r="A106" s="21" t="s">
        <v>1338</v>
      </c>
      <c r="B106" s="21" t="s">
        <v>219</v>
      </c>
      <c r="C106" s="11" t="s">
        <v>220</v>
      </c>
      <c r="D106" s="21">
        <v>400</v>
      </c>
      <c r="E106" s="21" t="s">
        <v>505</v>
      </c>
      <c r="F106" s="21" t="s">
        <v>36</v>
      </c>
      <c r="G106" s="11" t="s">
        <v>481</v>
      </c>
      <c r="H106" s="21">
        <v>105</v>
      </c>
      <c r="I106" s="52">
        <v>43866.623726851853</v>
      </c>
      <c r="J106" s="52">
        <v>43843.796620370369</v>
      </c>
    </row>
    <row r="107" spans="1:10" x14ac:dyDescent="0.2">
      <c r="A107" s="21" t="s">
        <v>1339</v>
      </c>
      <c r="B107" s="21" t="s">
        <v>221</v>
      </c>
      <c r="C107" s="11" t="s">
        <v>222</v>
      </c>
      <c r="D107" s="21">
        <v>1</v>
      </c>
      <c r="E107" s="21" t="s">
        <v>505</v>
      </c>
      <c r="F107" s="21" t="s">
        <v>25</v>
      </c>
      <c r="G107" s="11" t="s">
        <v>1457</v>
      </c>
      <c r="H107" s="21">
        <v>106</v>
      </c>
      <c r="I107" s="52">
        <v>43866.598749999997</v>
      </c>
      <c r="J107" s="52">
        <v>43843.796620370369</v>
      </c>
    </row>
    <row r="108" spans="1:10" x14ac:dyDescent="0.2">
      <c r="A108" s="21" t="s">
        <v>1340</v>
      </c>
      <c r="B108" s="21" t="s">
        <v>423</v>
      </c>
      <c r="C108" s="11" t="s">
        <v>224</v>
      </c>
      <c r="D108" s="21">
        <v>12</v>
      </c>
      <c r="E108" s="21" t="s">
        <v>505</v>
      </c>
      <c r="F108" s="21" t="s">
        <v>44</v>
      </c>
      <c r="G108" s="11" t="s">
        <v>342</v>
      </c>
      <c r="H108" s="21">
        <v>107</v>
      </c>
      <c r="I108" s="52">
        <v>43843.796620370369</v>
      </c>
      <c r="J108" s="52">
        <v>43843.796620370369</v>
      </c>
    </row>
    <row r="109" spans="1:10" x14ac:dyDescent="0.2">
      <c r="A109" s="21" t="s">
        <v>1341</v>
      </c>
      <c r="B109" s="21" t="s">
        <v>225</v>
      </c>
      <c r="C109" s="11" t="s">
        <v>226</v>
      </c>
      <c r="D109" s="21">
        <v>10</v>
      </c>
      <c r="E109" s="21" t="s">
        <v>505</v>
      </c>
      <c r="F109" s="21" t="s">
        <v>25</v>
      </c>
      <c r="G109" s="11" t="s">
        <v>458</v>
      </c>
      <c r="H109" s="21">
        <v>108</v>
      </c>
      <c r="I109" s="52">
        <v>43871.747800925928</v>
      </c>
      <c r="J109" s="52">
        <v>43843.796620370369</v>
      </c>
    </row>
    <row r="110" spans="1:10" x14ac:dyDescent="0.2">
      <c r="A110" s="21" t="s">
        <v>1342</v>
      </c>
      <c r="B110" s="21" t="s">
        <v>227</v>
      </c>
      <c r="C110" s="11" t="s">
        <v>228</v>
      </c>
      <c r="D110" s="21">
        <v>100</v>
      </c>
      <c r="E110" s="21" t="s">
        <v>505</v>
      </c>
      <c r="F110" s="21" t="s">
        <v>77</v>
      </c>
      <c r="G110" s="11" t="s">
        <v>347</v>
      </c>
      <c r="H110" s="21">
        <v>109</v>
      </c>
      <c r="I110" s="52">
        <v>43868.772893518515</v>
      </c>
      <c r="J110" s="52">
        <v>43843.796620370369</v>
      </c>
    </row>
    <row r="111" spans="1:10" x14ac:dyDescent="0.2">
      <c r="A111" s="21" t="s">
        <v>1343</v>
      </c>
      <c r="B111" s="21" t="s">
        <v>229</v>
      </c>
      <c r="C111" s="11" t="s">
        <v>230</v>
      </c>
      <c r="D111" s="21">
        <v>1</v>
      </c>
      <c r="E111" s="21" t="s">
        <v>505</v>
      </c>
      <c r="F111" s="21" t="s">
        <v>25</v>
      </c>
      <c r="G111" s="11" t="s">
        <v>444</v>
      </c>
      <c r="H111" s="21">
        <v>110</v>
      </c>
      <c r="I111" s="52">
        <v>43843.796620370369</v>
      </c>
      <c r="J111" s="52">
        <v>43843.796620370369</v>
      </c>
    </row>
    <row r="112" spans="1:10" x14ac:dyDescent="0.2">
      <c r="A112" s="21" t="s">
        <v>1344</v>
      </c>
      <c r="B112" s="21" t="s">
        <v>231</v>
      </c>
      <c r="C112" s="11" t="s">
        <v>232</v>
      </c>
      <c r="D112" s="21">
        <v>1</v>
      </c>
      <c r="E112" s="21" t="s">
        <v>509</v>
      </c>
      <c r="F112" s="21" t="s">
        <v>33</v>
      </c>
      <c r="G112" s="11" t="s">
        <v>445</v>
      </c>
      <c r="H112" s="21">
        <v>111</v>
      </c>
      <c r="I112" s="52">
        <v>43843.796620370369</v>
      </c>
      <c r="J112" s="52">
        <v>43843.796620370369</v>
      </c>
    </row>
    <row r="113" spans="1:10" x14ac:dyDescent="0.2">
      <c r="A113" s="21" t="s">
        <v>1345</v>
      </c>
      <c r="B113" s="21" t="s">
        <v>233</v>
      </c>
      <c r="C113" s="11" t="s">
        <v>234</v>
      </c>
      <c r="D113" s="21">
        <v>20</v>
      </c>
      <c r="E113" s="21" t="s">
        <v>505</v>
      </c>
      <c r="F113" s="21" t="s">
        <v>25</v>
      </c>
      <c r="G113" s="11" t="s">
        <v>452</v>
      </c>
      <c r="H113" s="21">
        <v>112</v>
      </c>
      <c r="I113" s="52">
        <v>43843.796620370369</v>
      </c>
      <c r="J113" s="52">
        <v>43843.796620370369</v>
      </c>
    </row>
    <row r="114" spans="1:10" x14ac:dyDescent="0.2">
      <c r="A114" s="21" t="s">
        <v>1346</v>
      </c>
      <c r="B114" s="21" t="s">
        <v>235</v>
      </c>
      <c r="C114" s="11" t="s">
        <v>1347</v>
      </c>
      <c r="D114" s="21">
        <v>2</v>
      </c>
      <c r="E114" s="21" t="s">
        <v>518</v>
      </c>
      <c r="F114" s="21" t="s">
        <v>41</v>
      </c>
      <c r="G114" s="11" t="s">
        <v>276</v>
      </c>
      <c r="H114" s="21">
        <v>113</v>
      </c>
      <c r="I114" s="52">
        <v>43843.796620370369</v>
      </c>
      <c r="J114" s="52">
        <v>43843.796620370369</v>
      </c>
    </row>
    <row r="115" spans="1:10" x14ac:dyDescent="0.2">
      <c r="A115" s="21" t="s">
        <v>1348</v>
      </c>
      <c r="B115" s="21" t="s">
        <v>236</v>
      </c>
      <c r="C115" s="11" t="s">
        <v>237</v>
      </c>
      <c r="D115" s="21">
        <v>200</v>
      </c>
      <c r="E115" s="21" t="s">
        <v>505</v>
      </c>
      <c r="F115" s="21" t="s">
        <v>30</v>
      </c>
      <c r="G115" s="11" t="s">
        <v>272</v>
      </c>
      <c r="H115" s="21">
        <v>114</v>
      </c>
      <c r="I115" s="52">
        <v>43843.796620370369</v>
      </c>
      <c r="J115" s="52">
        <v>43843.796620370369</v>
      </c>
    </row>
    <row r="116" spans="1:10" x14ac:dyDescent="0.2">
      <c r="A116" s="21" t="s">
        <v>1349</v>
      </c>
      <c r="B116" s="21" t="s">
        <v>238</v>
      </c>
      <c r="C116" s="11" t="s">
        <v>239</v>
      </c>
      <c r="D116" s="21">
        <v>200</v>
      </c>
      <c r="E116" s="21" t="s">
        <v>505</v>
      </c>
      <c r="F116" s="21" t="s">
        <v>30</v>
      </c>
      <c r="G116" s="11" t="s">
        <v>272</v>
      </c>
      <c r="H116" s="21">
        <v>115</v>
      </c>
      <c r="I116" s="52">
        <v>43868.771631944444</v>
      </c>
      <c r="J116" s="52">
        <v>43843.796620370369</v>
      </c>
    </row>
    <row r="117" spans="1:10" x14ac:dyDescent="0.2">
      <c r="A117" s="21" t="s">
        <v>1350</v>
      </c>
      <c r="B117" s="21" t="s">
        <v>353</v>
      </c>
      <c r="C117" s="11" t="s">
        <v>397</v>
      </c>
      <c r="D117" s="21">
        <v>10</v>
      </c>
      <c r="E117" s="21" t="s">
        <v>505</v>
      </c>
      <c r="F117" s="21" t="s">
        <v>36</v>
      </c>
      <c r="G117" s="11" t="s">
        <v>472</v>
      </c>
      <c r="H117" s="21">
        <v>116</v>
      </c>
      <c r="I117" s="52">
        <v>43843.796620370369</v>
      </c>
      <c r="J117" s="52">
        <v>43843.796620370369</v>
      </c>
    </row>
    <row r="118" spans="1:10" x14ac:dyDescent="0.2">
      <c r="A118" s="21" t="s">
        <v>1351</v>
      </c>
      <c r="B118" s="21" t="s">
        <v>240</v>
      </c>
      <c r="C118" s="11" t="s">
        <v>241</v>
      </c>
      <c r="D118" s="21">
        <v>3</v>
      </c>
      <c r="E118" s="21" t="s">
        <v>519</v>
      </c>
      <c r="F118" s="21" t="s">
        <v>41</v>
      </c>
      <c r="G118" s="11" t="s">
        <v>276</v>
      </c>
      <c r="H118" s="21">
        <v>117</v>
      </c>
      <c r="I118" s="52">
        <v>43843.796620370369</v>
      </c>
      <c r="J118" s="52">
        <v>43843.796620370369</v>
      </c>
    </row>
    <row r="119" spans="1:10" x14ac:dyDescent="0.2">
      <c r="A119" s="21" t="s">
        <v>1352</v>
      </c>
      <c r="B119" s="21" t="s">
        <v>354</v>
      </c>
      <c r="C119" s="11" t="s">
        <v>243</v>
      </c>
      <c r="D119" s="21">
        <v>10</v>
      </c>
      <c r="E119" s="21" t="s">
        <v>506</v>
      </c>
      <c r="F119" s="21" t="s">
        <v>114</v>
      </c>
      <c r="G119" s="11" t="s">
        <v>355</v>
      </c>
      <c r="H119" s="21">
        <v>118</v>
      </c>
      <c r="I119" s="52">
        <v>43861.892905092594</v>
      </c>
      <c r="J119" s="52">
        <v>43843.796620370369</v>
      </c>
    </row>
    <row r="120" spans="1:10" x14ac:dyDescent="0.2">
      <c r="A120" s="21" t="s">
        <v>1353</v>
      </c>
      <c r="B120" s="21" t="s">
        <v>356</v>
      </c>
      <c r="C120" s="11" t="s">
        <v>245</v>
      </c>
      <c r="D120" s="21">
        <v>10</v>
      </c>
      <c r="E120" s="21" t="s">
        <v>506</v>
      </c>
      <c r="F120" s="21" t="s">
        <v>114</v>
      </c>
      <c r="G120" s="11" t="s">
        <v>357</v>
      </c>
      <c r="H120" s="21">
        <v>119</v>
      </c>
      <c r="I120" s="52">
        <v>43861.89266203704</v>
      </c>
      <c r="J120" s="52">
        <v>43843.796620370369</v>
      </c>
    </row>
    <row r="121" spans="1:10" x14ac:dyDescent="0.2">
      <c r="A121" s="21" t="s">
        <v>1354</v>
      </c>
      <c r="B121" s="21" t="s">
        <v>1458</v>
      </c>
      <c r="C121" s="11" t="s">
        <v>247</v>
      </c>
      <c r="D121" s="21">
        <v>100</v>
      </c>
      <c r="E121" s="21" t="s">
        <v>506</v>
      </c>
      <c r="F121" s="21" t="s">
        <v>114</v>
      </c>
      <c r="G121" s="11" t="s">
        <v>358</v>
      </c>
      <c r="H121" s="21">
        <v>120</v>
      </c>
      <c r="I121" s="52">
        <v>43861.894062500003</v>
      </c>
      <c r="J121" s="52">
        <v>43843.796620370369</v>
      </c>
    </row>
    <row r="122" spans="1:10" x14ac:dyDescent="0.2">
      <c r="A122" s="21" t="s">
        <v>1355</v>
      </c>
      <c r="B122" s="21" t="s">
        <v>424</v>
      </c>
      <c r="C122" s="11" t="s">
        <v>248</v>
      </c>
      <c r="D122" s="21">
        <v>1</v>
      </c>
      <c r="E122" s="21" t="s">
        <v>404</v>
      </c>
      <c r="F122" s="21" t="s">
        <v>50</v>
      </c>
      <c r="G122" s="11" t="s">
        <v>360</v>
      </c>
      <c r="H122" s="21">
        <v>121</v>
      </c>
      <c r="I122" s="52">
        <v>43843.796620370369</v>
      </c>
      <c r="J122" s="52">
        <v>43843.796620370369</v>
      </c>
    </row>
    <row r="123" spans="1:10" x14ac:dyDescent="0.2">
      <c r="A123" s="21" t="s">
        <v>1356</v>
      </c>
      <c r="B123" s="21" t="s">
        <v>361</v>
      </c>
      <c r="C123" s="11" t="s">
        <v>488</v>
      </c>
      <c r="D123" s="21">
        <v>10</v>
      </c>
      <c r="E123" s="21" t="s">
        <v>505</v>
      </c>
      <c r="F123" s="21" t="s">
        <v>30</v>
      </c>
      <c r="G123" s="11" t="s">
        <v>463</v>
      </c>
      <c r="H123" s="21">
        <v>122</v>
      </c>
      <c r="I123" s="52">
        <v>43843.796620370369</v>
      </c>
      <c r="J123" s="52">
        <v>43843.796620370369</v>
      </c>
    </row>
    <row r="124" spans="1:10" x14ac:dyDescent="0.2">
      <c r="A124" s="21" t="s">
        <v>1357</v>
      </c>
      <c r="B124" s="21" t="s">
        <v>362</v>
      </c>
      <c r="C124" s="11" t="s">
        <v>489</v>
      </c>
      <c r="D124" s="21">
        <v>40</v>
      </c>
      <c r="E124" s="21" t="s">
        <v>505</v>
      </c>
      <c r="F124" s="21" t="s">
        <v>30</v>
      </c>
      <c r="G124" s="11" t="s">
        <v>464</v>
      </c>
      <c r="H124" s="21">
        <v>123</v>
      </c>
      <c r="I124" s="52">
        <v>43843.796620370369</v>
      </c>
      <c r="J124" s="52">
        <v>43843.796620370369</v>
      </c>
    </row>
    <row r="125" spans="1:10" x14ac:dyDescent="0.2">
      <c r="A125" s="21" t="s">
        <v>1358</v>
      </c>
      <c r="B125" s="21" t="s">
        <v>1388</v>
      </c>
      <c r="C125" s="11" t="s">
        <v>407</v>
      </c>
      <c r="D125" s="21">
        <v>105</v>
      </c>
      <c r="E125" s="21" t="s">
        <v>505</v>
      </c>
      <c r="F125" s="21" t="s">
        <v>25</v>
      </c>
      <c r="G125" s="11" t="s">
        <v>283</v>
      </c>
      <c r="H125" s="21">
        <v>124</v>
      </c>
      <c r="I125" s="52">
        <v>43853.653229166666</v>
      </c>
      <c r="J125" s="52">
        <v>43843.796620370369</v>
      </c>
    </row>
    <row r="126" spans="1:10" x14ac:dyDescent="0.2">
      <c r="A126" s="21" t="s">
        <v>1359</v>
      </c>
      <c r="B126" s="21" t="s">
        <v>249</v>
      </c>
      <c r="C126" s="11" t="s">
        <v>250</v>
      </c>
      <c r="D126" s="21">
        <v>10</v>
      </c>
      <c r="E126" s="21" t="s">
        <v>505</v>
      </c>
      <c r="F126" s="21" t="s">
        <v>33</v>
      </c>
      <c r="G126" s="11" t="s">
        <v>446</v>
      </c>
      <c r="H126" s="21">
        <v>125</v>
      </c>
      <c r="I126" s="52">
        <v>43843.796620370369</v>
      </c>
      <c r="J126" s="52">
        <v>43843.796620370369</v>
      </c>
    </row>
    <row r="127" spans="1:10" x14ac:dyDescent="0.2">
      <c r="A127" s="21" t="s">
        <v>1360</v>
      </c>
      <c r="B127" s="21" t="s">
        <v>483</v>
      </c>
      <c r="C127" s="11" t="s">
        <v>485</v>
      </c>
      <c r="D127" s="21">
        <v>1</v>
      </c>
      <c r="E127" s="21" t="s">
        <v>404</v>
      </c>
      <c r="F127" s="21" t="s">
        <v>47</v>
      </c>
      <c r="G127" s="11" t="s">
        <v>588</v>
      </c>
      <c r="H127" s="21">
        <v>126</v>
      </c>
      <c r="I127" s="52">
        <v>43843.796620370369</v>
      </c>
      <c r="J127" s="52">
        <v>43843.796620370369</v>
      </c>
    </row>
    <row r="128" spans="1:10" x14ac:dyDescent="0.2">
      <c r="A128" s="21" t="s">
        <v>1361</v>
      </c>
      <c r="B128" s="21" t="s">
        <v>482</v>
      </c>
      <c r="C128" s="11" t="s">
        <v>484</v>
      </c>
      <c r="D128" s="21">
        <v>1</v>
      </c>
      <c r="E128" s="21" t="s">
        <v>404</v>
      </c>
      <c r="F128" s="21" t="s">
        <v>47</v>
      </c>
      <c r="G128" s="11" t="s">
        <v>1362</v>
      </c>
      <c r="H128" s="21">
        <v>127</v>
      </c>
      <c r="I128" s="52">
        <v>43843.796620370369</v>
      </c>
      <c r="J128" s="52">
        <v>43843.796620370369</v>
      </c>
    </row>
    <row r="129" spans="1:10" x14ac:dyDescent="0.2">
      <c r="A129" s="21" t="s">
        <v>1363</v>
      </c>
      <c r="B129" s="21" t="s">
        <v>486</v>
      </c>
      <c r="C129" s="11" t="s">
        <v>487</v>
      </c>
      <c r="D129" s="21">
        <v>1</v>
      </c>
      <c r="E129" s="21" t="s">
        <v>404</v>
      </c>
      <c r="F129" s="21" t="s">
        <v>47</v>
      </c>
      <c r="G129" s="11" t="s">
        <v>1362</v>
      </c>
      <c r="H129" s="21">
        <v>128</v>
      </c>
      <c r="I129" s="52">
        <v>43843.796620370369</v>
      </c>
      <c r="J129" s="52">
        <v>43843.796620370369</v>
      </c>
    </row>
    <row r="130" spans="1:10" x14ac:dyDescent="0.2">
      <c r="A130" s="21" t="s">
        <v>1364</v>
      </c>
      <c r="B130" s="21" t="s">
        <v>251</v>
      </c>
      <c r="C130" s="11" t="s">
        <v>252</v>
      </c>
      <c r="D130" s="21">
        <v>10</v>
      </c>
      <c r="E130" s="21" t="s">
        <v>505</v>
      </c>
      <c r="F130" s="21" t="s">
        <v>25</v>
      </c>
      <c r="G130" s="11" t="s">
        <v>459</v>
      </c>
      <c r="H130" s="21">
        <v>129</v>
      </c>
      <c r="I130" s="52">
        <v>43843.796620370369</v>
      </c>
      <c r="J130" s="52">
        <v>43843.796620370369</v>
      </c>
    </row>
    <row r="131" spans="1:10" x14ac:dyDescent="0.2">
      <c r="A131" s="21" t="s">
        <v>1365</v>
      </c>
      <c r="B131" s="21" t="s">
        <v>253</v>
      </c>
      <c r="C131" s="11" t="s">
        <v>254</v>
      </c>
      <c r="D131" s="21">
        <v>100</v>
      </c>
      <c r="E131" s="21" t="s">
        <v>507</v>
      </c>
      <c r="F131" s="21" t="s">
        <v>74</v>
      </c>
      <c r="G131" s="11" t="s">
        <v>367</v>
      </c>
      <c r="H131" s="21">
        <v>130</v>
      </c>
      <c r="I131" s="52">
        <v>43843.796620370369</v>
      </c>
      <c r="J131" s="52">
        <v>43843.796620370369</v>
      </c>
    </row>
    <row r="132" spans="1:10" x14ac:dyDescent="0.2">
      <c r="A132" s="21" t="s">
        <v>1366</v>
      </c>
      <c r="B132" s="21" t="s">
        <v>255</v>
      </c>
      <c r="C132" s="11" t="s">
        <v>256</v>
      </c>
      <c r="D132" s="21">
        <v>1</v>
      </c>
      <c r="E132" s="21" t="s">
        <v>404</v>
      </c>
      <c r="F132" s="21" t="s">
        <v>25</v>
      </c>
      <c r="G132" s="11" t="s">
        <v>447</v>
      </c>
      <c r="H132" s="21">
        <v>131</v>
      </c>
      <c r="I132" s="52">
        <v>43843.796620370369</v>
      </c>
      <c r="J132" s="52">
        <v>43843.796620370369</v>
      </c>
    </row>
    <row r="133" spans="1:10" x14ac:dyDescent="0.2">
      <c r="A133" s="21" t="s">
        <v>1367</v>
      </c>
      <c r="B133" s="21" t="s">
        <v>257</v>
      </c>
      <c r="C133" s="11" t="s">
        <v>258</v>
      </c>
      <c r="D133" s="21">
        <v>1</v>
      </c>
      <c r="E133" s="21" t="s">
        <v>404</v>
      </c>
      <c r="F133" s="21" t="s">
        <v>25</v>
      </c>
      <c r="G133" s="11" t="s">
        <v>453</v>
      </c>
      <c r="H133" s="21">
        <v>132</v>
      </c>
      <c r="I133" s="52">
        <v>43843.796620370369</v>
      </c>
      <c r="J133" s="52">
        <v>43843.796620370369</v>
      </c>
    </row>
    <row r="134" spans="1:10" x14ac:dyDescent="0.2">
      <c r="A134" s="21" t="s">
        <v>1368</v>
      </c>
      <c r="B134" s="21" t="s">
        <v>378</v>
      </c>
      <c r="C134" s="11" t="s">
        <v>259</v>
      </c>
      <c r="D134" s="21">
        <v>1</v>
      </c>
      <c r="E134" s="21" t="s">
        <v>509</v>
      </c>
      <c r="F134" s="21" t="s">
        <v>50</v>
      </c>
      <c r="G134" s="11" t="s">
        <v>470</v>
      </c>
      <c r="H134" s="21">
        <v>133</v>
      </c>
      <c r="I134" s="52">
        <v>43861.89130787037</v>
      </c>
      <c r="J134" s="52">
        <v>43843.796620370369</v>
      </c>
    </row>
    <row r="135" spans="1:10" x14ac:dyDescent="0.2">
      <c r="A135" s="21" t="s">
        <v>1369</v>
      </c>
      <c r="B135" s="21" t="s">
        <v>260</v>
      </c>
      <c r="C135" s="11" t="s">
        <v>261</v>
      </c>
      <c r="D135" s="21">
        <v>5</v>
      </c>
      <c r="E135" s="21" t="s">
        <v>1370</v>
      </c>
      <c r="F135" s="21" t="s">
        <v>44</v>
      </c>
      <c r="G135" s="11" t="s">
        <v>436</v>
      </c>
      <c r="H135" s="21">
        <v>134</v>
      </c>
      <c r="I135" s="52">
        <v>43843.861574074072</v>
      </c>
      <c r="J135" s="52">
        <v>43843.796620370369</v>
      </c>
    </row>
    <row r="136" spans="1:10" x14ac:dyDescent="0.2">
      <c r="A136" s="21" t="s">
        <v>1371</v>
      </c>
      <c r="B136" s="21" t="s">
        <v>262</v>
      </c>
      <c r="C136" s="11" t="s">
        <v>263</v>
      </c>
      <c r="D136" s="21">
        <v>1</v>
      </c>
      <c r="E136" s="21" t="s">
        <v>505</v>
      </c>
      <c r="F136" s="21" t="s">
        <v>25</v>
      </c>
      <c r="G136" s="11" t="s">
        <v>588</v>
      </c>
      <c r="H136" s="21">
        <v>135</v>
      </c>
      <c r="I136" s="52">
        <v>43843.796620370369</v>
      </c>
      <c r="J136" s="52">
        <v>43843.796620370369</v>
      </c>
    </row>
    <row r="137" spans="1:10" x14ac:dyDescent="0.2">
      <c r="A137" s="21" t="s">
        <v>1372</v>
      </c>
      <c r="B137" s="21" t="s">
        <v>417</v>
      </c>
      <c r="C137" s="11" t="s">
        <v>264</v>
      </c>
      <c r="D137" s="21">
        <v>20</v>
      </c>
      <c r="E137" s="21" t="s">
        <v>505</v>
      </c>
      <c r="F137" s="21" t="s">
        <v>25</v>
      </c>
      <c r="G137" s="11" t="s">
        <v>448</v>
      </c>
      <c r="H137" s="21">
        <v>136</v>
      </c>
      <c r="I137" s="52">
        <v>43843.796620370369</v>
      </c>
      <c r="J137" s="52">
        <v>43843.796620370369</v>
      </c>
    </row>
    <row r="138" spans="1:10" x14ac:dyDescent="0.2">
      <c r="A138" s="21" t="s">
        <v>1373</v>
      </c>
      <c r="B138" s="21" t="s">
        <v>416</v>
      </c>
      <c r="C138" s="11" t="s">
        <v>265</v>
      </c>
      <c r="D138" s="21">
        <v>20</v>
      </c>
      <c r="E138" s="21" t="s">
        <v>505</v>
      </c>
      <c r="F138" s="21" t="s">
        <v>25</v>
      </c>
      <c r="G138" s="11" t="s">
        <v>449</v>
      </c>
      <c r="H138" s="21">
        <v>137</v>
      </c>
      <c r="I138" s="52">
        <v>43843.796620370369</v>
      </c>
      <c r="J138" s="52">
        <v>43843.796620370369</v>
      </c>
    </row>
    <row r="139" spans="1:10" x14ac:dyDescent="0.2">
      <c r="A139" s="21" t="s">
        <v>1374</v>
      </c>
      <c r="B139" s="21" t="s">
        <v>410</v>
      </c>
      <c r="C139" s="11" t="s">
        <v>396</v>
      </c>
      <c r="D139" s="21">
        <v>96</v>
      </c>
      <c r="E139" s="21" t="s">
        <v>505</v>
      </c>
      <c r="F139" s="21" t="s">
        <v>25</v>
      </c>
      <c r="G139" s="11" t="s">
        <v>471</v>
      </c>
      <c r="H139" s="21">
        <v>138</v>
      </c>
      <c r="I139" s="52">
        <v>43843.796620370369</v>
      </c>
      <c r="J139" s="52">
        <v>43843.796620370369</v>
      </c>
    </row>
    <row r="140" spans="1:10" x14ac:dyDescent="0.2">
      <c r="A140" s="21" t="s">
        <v>1375</v>
      </c>
      <c r="B140" s="21" t="s">
        <v>384</v>
      </c>
      <c r="C140" s="11" t="s">
        <v>501</v>
      </c>
      <c r="D140" s="21">
        <v>1</v>
      </c>
      <c r="E140" s="21" t="s">
        <v>404</v>
      </c>
      <c r="F140" s="21" t="s">
        <v>36</v>
      </c>
      <c r="G140" s="11" t="s">
        <v>469</v>
      </c>
      <c r="H140" s="21">
        <v>139</v>
      </c>
      <c r="I140" s="52">
        <v>43843.796620370369</v>
      </c>
      <c r="J140" s="52">
        <v>43843.796620370369</v>
      </c>
    </row>
    <row r="141" spans="1:10" x14ac:dyDescent="0.2">
      <c r="A141" s="21" t="s">
        <v>1376</v>
      </c>
      <c r="B141" s="21" t="s">
        <v>1459</v>
      </c>
      <c r="C141" s="11" t="s">
        <v>490</v>
      </c>
      <c r="D141" s="21">
        <v>680</v>
      </c>
      <c r="E141" s="21" t="s">
        <v>509</v>
      </c>
      <c r="F141" s="21" t="s">
        <v>50</v>
      </c>
      <c r="G141" s="11" t="s">
        <v>480</v>
      </c>
      <c r="H141" s="21">
        <v>140</v>
      </c>
      <c r="I141" s="52">
        <v>43861.891400462962</v>
      </c>
      <c r="J141" s="52">
        <v>43843.796620370369</v>
      </c>
    </row>
    <row r="142" spans="1:10" x14ac:dyDescent="0.2">
      <c r="A142" s="21" t="s">
        <v>1377</v>
      </c>
      <c r="B142" s="21" t="s">
        <v>1378</v>
      </c>
      <c r="C142" s="11" t="s">
        <v>491</v>
      </c>
      <c r="D142" s="21">
        <v>6</v>
      </c>
      <c r="E142" s="21" t="s">
        <v>505</v>
      </c>
      <c r="F142" s="21" t="s">
        <v>25</v>
      </c>
      <c r="G142" s="11" t="s">
        <v>1460</v>
      </c>
      <c r="H142" s="21">
        <v>141</v>
      </c>
      <c r="I142" s="52">
        <v>43871.748217592591</v>
      </c>
      <c r="J142" s="52">
        <v>43843.796631944446</v>
      </c>
    </row>
    <row r="143" spans="1:10" x14ac:dyDescent="0.2">
      <c r="A143" s="21" t="s">
        <v>1379</v>
      </c>
      <c r="B143" s="21" t="s">
        <v>411</v>
      </c>
      <c r="C143" s="11" t="s">
        <v>411</v>
      </c>
      <c r="D143" s="21">
        <v>1</v>
      </c>
      <c r="E143" s="21" t="s">
        <v>505</v>
      </c>
      <c r="F143" s="21" t="s">
        <v>77</v>
      </c>
      <c r="G143" s="11" t="s">
        <v>1461</v>
      </c>
      <c r="H143" s="21">
        <v>142</v>
      </c>
      <c r="I143" s="52">
        <v>43866.589317129627</v>
      </c>
      <c r="J143" s="52">
        <v>43843.796631944446</v>
      </c>
    </row>
    <row r="144" spans="1:10" x14ac:dyDescent="0.2">
      <c r="A144" s="21" t="s">
        <v>1380</v>
      </c>
      <c r="B144" s="21" t="s">
        <v>408</v>
      </c>
      <c r="C144" s="11" t="s">
        <v>409</v>
      </c>
      <c r="D144" s="21">
        <v>100</v>
      </c>
      <c r="E144" s="21" t="s">
        <v>506</v>
      </c>
      <c r="F144" s="21" t="s">
        <v>50</v>
      </c>
      <c r="G144" s="11" t="s">
        <v>474</v>
      </c>
      <c r="H144" s="21">
        <v>143</v>
      </c>
      <c r="I144" s="52">
        <v>43843.796631944446</v>
      </c>
      <c r="J144" s="52">
        <v>43843.796631944446</v>
      </c>
    </row>
    <row r="145" spans="1:10" x14ac:dyDescent="0.2">
      <c r="A145" s="21" t="s">
        <v>1381</v>
      </c>
      <c r="B145" s="21" t="s">
        <v>1382</v>
      </c>
      <c r="C145" s="11" t="s">
        <v>1383</v>
      </c>
      <c r="D145" s="21">
        <v>20</v>
      </c>
      <c r="E145" s="21" t="s">
        <v>505</v>
      </c>
      <c r="F145" s="21" t="s">
        <v>25</v>
      </c>
      <c r="G145" s="11" t="s">
        <v>1462</v>
      </c>
      <c r="H145" s="21">
        <v>144</v>
      </c>
      <c r="I145" s="52">
        <v>43866.620104166665</v>
      </c>
      <c r="J145" s="52">
        <v>43843.796631944446</v>
      </c>
    </row>
    <row r="146" spans="1:10" x14ac:dyDescent="0.2">
      <c r="A146" s="21" t="s">
        <v>1384</v>
      </c>
      <c r="B146" s="21" t="s">
        <v>1385</v>
      </c>
      <c r="C146" s="11" t="s">
        <v>1386</v>
      </c>
      <c r="D146" s="21">
        <v>147</v>
      </c>
      <c r="E146" s="21" t="s">
        <v>505</v>
      </c>
      <c r="F146" s="21" t="s">
        <v>25</v>
      </c>
      <c r="G146" s="11" t="s">
        <v>1463</v>
      </c>
      <c r="H146" s="21">
        <v>145</v>
      </c>
      <c r="I146" s="52">
        <v>43871.726041666669</v>
      </c>
      <c r="J146" s="52">
        <v>43843.796631944446</v>
      </c>
    </row>
    <row r="147" spans="1:10" x14ac:dyDescent="0.2">
      <c r="A147" s="21" t="s">
        <v>1464</v>
      </c>
      <c r="B147" s="21" t="s">
        <v>1465</v>
      </c>
      <c r="C147" s="11" t="s">
        <v>1466</v>
      </c>
      <c r="D147" s="21">
        <v>1</v>
      </c>
      <c r="E147" s="21" t="s">
        <v>505</v>
      </c>
      <c r="F147" s="21"/>
      <c r="G147" s="11"/>
      <c r="H147" s="21">
        <v>146</v>
      </c>
      <c r="I147" s="52">
        <v>43857.601053240738</v>
      </c>
      <c r="J147" s="52">
        <v>43857.601053240738</v>
      </c>
    </row>
    <row r="148" spans="1:10" x14ac:dyDescent="0.2">
      <c r="A148" s="21" t="s">
        <v>1467</v>
      </c>
      <c r="B148" s="21" t="s">
        <v>1468</v>
      </c>
      <c r="C148" s="11" t="s">
        <v>1469</v>
      </c>
      <c r="D148" s="21">
        <v>1</v>
      </c>
      <c r="E148" s="21" t="s">
        <v>505</v>
      </c>
      <c r="F148" s="21"/>
      <c r="G148" s="11"/>
      <c r="H148" s="21">
        <v>147</v>
      </c>
      <c r="I148" s="52">
        <v>43857.601539351854</v>
      </c>
      <c r="J148" s="52">
        <v>43857.601539351854</v>
      </c>
    </row>
    <row r="149" spans="1:10" x14ac:dyDescent="0.2">
      <c r="A149" s="21" t="s">
        <v>1470</v>
      </c>
      <c r="B149" s="21" t="s">
        <v>1471</v>
      </c>
      <c r="C149" s="11" t="s">
        <v>1472</v>
      </c>
      <c r="D149" s="21">
        <v>10</v>
      </c>
      <c r="E149" s="21" t="s">
        <v>505</v>
      </c>
      <c r="F149" s="21"/>
      <c r="G149" s="11" t="s">
        <v>440</v>
      </c>
      <c r="H149" s="21">
        <v>148</v>
      </c>
      <c r="I149" s="52">
        <v>43866.92291666667</v>
      </c>
      <c r="J149" s="52">
        <v>43866.60328703704</v>
      </c>
    </row>
    <row r="150" spans="1:10" x14ac:dyDescent="0.2">
      <c r="A150" s="21" t="s">
        <v>1473</v>
      </c>
      <c r="B150" s="21" t="s">
        <v>1474</v>
      </c>
      <c r="C150" s="11" t="s">
        <v>1475</v>
      </c>
      <c r="D150" s="21"/>
      <c r="E150" s="21" t="s">
        <v>505</v>
      </c>
      <c r="F150" s="21" t="s">
        <v>25</v>
      </c>
      <c r="G150" s="11" t="s">
        <v>1476</v>
      </c>
      <c r="H150" s="21">
        <v>149</v>
      </c>
      <c r="I150" s="52">
        <v>43866.705231481479</v>
      </c>
      <c r="J150" s="52">
        <v>43866.703587962962</v>
      </c>
    </row>
    <row r="151" spans="1:10" x14ac:dyDescent="0.2">
      <c r="A151" s="21" t="s">
        <v>1477</v>
      </c>
      <c r="B151" s="21" t="s">
        <v>1478</v>
      </c>
      <c r="C151" s="11" t="s">
        <v>1479</v>
      </c>
      <c r="D151" s="21"/>
      <c r="E151" s="21" t="s">
        <v>505</v>
      </c>
      <c r="F151" s="21" t="s">
        <v>25</v>
      </c>
      <c r="G151" s="11" t="s">
        <v>479</v>
      </c>
      <c r="H151" s="21">
        <v>150</v>
      </c>
      <c r="I151" s="52">
        <v>43866.880902777775</v>
      </c>
      <c r="J151" s="52">
        <v>43866.880902777775</v>
      </c>
    </row>
    <row r="152" spans="1:10" x14ac:dyDescent="0.2">
      <c r="A152" s="21" t="s">
        <v>1480</v>
      </c>
      <c r="B152" s="21" t="s">
        <v>1481</v>
      </c>
      <c r="C152" s="11" t="s">
        <v>1482</v>
      </c>
      <c r="D152" s="21"/>
      <c r="E152" s="21" t="s">
        <v>505</v>
      </c>
      <c r="F152" s="21" t="s">
        <v>25</v>
      </c>
      <c r="G152" s="11" t="s">
        <v>479</v>
      </c>
      <c r="H152" s="21">
        <v>151</v>
      </c>
      <c r="I152" s="52">
        <v>43866.882187499999</v>
      </c>
      <c r="J152" s="52">
        <v>43866.882187499999</v>
      </c>
    </row>
    <row r="153" spans="1:10" x14ac:dyDescent="0.2">
      <c r="A153" s="21" t="s">
        <v>1483</v>
      </c>
      <c r="B153" s="21" t="s">
        <v>1484</v>
      </c>
      <c r="C153" s="11" t="s">
        <v>1485</v>
      </c>
      <c r="D153" s="21">
        <v>50</v>
      </c>
      <c r="E153" s="21" t="s">
        <v>505</v>
      </c>
      <c r="F153" s="21" t="s">
        <v>25</v>
      </c>
      <c r="G153" s="11" t="s">
        <v>1486</v>
      </c>
      <c r="H153" s="21">
        <v>152</v>
      </c>
      <c r="I153" s="52">
        <v>43866.891643518517</v>
      </c>
      <c r="J153" s="52">
        <v>43866.891643518517</v>
      </c>
    </row>
    <row r="154" spans="1:10" x14ac:dyDescent="0.2">
      <c r="A154" s="21" t="s">
        <v>1487</v>
      </c>
      <c r="B154" s="21" t="s">
        <v>383</v>
      </c>
      <c r="C154" s="11" t="s">
        <v>1488</v>
      </c>
      <c r="D154" s="21"/>
      <c r="E154" s="21"/>
      <c r="F154" s="21"/>
      <c r="G154" s="11" t="s">
        <v>437</v>
      </c>
      <c r="H154" s="21">
        <v>153</v>
      </c>
      <c r="I154" s="52">
        <v>43866.913240740738</v>
      </c>
      <c r="J154" s="52">
        <v>43866.913240740738</v>
      </c>
    </row>
    <row r="155" spans="1:10" x14ac:dyDescent="0.2">
      <c r="A155" s="21" t="s">
        <v>1489</v>
      </c>
      <c r="B155" s="21" t="s">
        <v>1490</v>
      </c>
      <c r="C155" s="11" t="s">
        <v>1491</v>
      </c>
      <c r="D155" s="21">
        <v>20</v>
      </c>
      <c r="E155" s="21" t="s">
        <v>506</v>
      </c>
      <c r="F155" s="21" t="s">
        <v>25</v>
      </c>
      <c r="G155" s="11" t="s">
        <v>1492</v>
      </c>
      <c r="H155" s="21">
        <v>154</v>
      </c>
      <c r="I155" s="52">
        <v>43866.915752314817</v>
      </c>
      <c r="J155" s="52">
        <v>43866.915752314817</v>
      </c>
    </row>
    <row r="156" spans="1:10" x14ac:dyDescent="0.2">
      <c r="A156" s="21" t="s">
        <v>1493</v>
      </c>
      <c r="B156" s="21" t="s">
        <v>1494</v>
      </c>
      <c r="C156" s="11" t="s">
        <v>1495</v>
      </c>
      <c r="D156" s="21">
        <v>20</v>
      </c>
      <c r="E156" s="21" t="s">
        <v>505</v>
      </c>
      <c r="F156" s="21" t="s">
        <v>25</v>
      </c>
      <c r="G156" s="11" t="s">
        <v>445</v>
      </c>
      <c r="H156" s="21">
        <v>156</v>
      </c>
      <c r="I156" s="52">
        <v>43871.749178240738</v>
      </c>
      <c r="J156" s="52">
        <v>43871.749178240738</v>
      </c>
    </row>
    <row r="157" spans="1:10" x14ac:dyDescent="0.2">
      <c r="A157" s="21" t="s">
        <v>1496</v>
      </c>
      <c r="B157" s="21"/>
      <c r="C157" s="11" t="s">
        <v>294</v>
      </c>
      <c r="D157" s="21"/>
      <c r="E157" s="21"/>
      <c r="F157" s="21" t="s">
        <v>25</v>
      </c>
      <c r="G157" s="11" t="s">
        <v>295</v>
      </c>
      <c r="H157" s="21">
        <v>157</v>
      </c>
      <c r="I157" s="52">
        <v>43871.750590277778</v>
      </c>
      <c r="J157" s="52">
        <v>43871.750590277778</v>
      </c>
    </row>
    <row r="158" spans="1:10" x14ac:dyDescent="0.2">
      <c r="A158" s="21" t="s">
        <v>1497</v>
      </c>
      <c r="B158" s="21"/>
      <c r="C158" s="11" t="s">
        <v>1498</v>
      </c>
      <c r="D158" s="21"/>
      <c r="E158" s="21"/>
      <c r="F158" s="21" t="s">
        <v>47</v>
      </c>
      <c r="G158" s="11" t="s">
        <v>1499</v>
      </c>
      <c r="H158" s="21">
        <v>158</v>
      </c>
      <c r="I158" s="52">
        <v>43874.951064814813</v>
      </c>
      <c r="J158" s="52">
        <v>43874.951064814813</v>
      </c>
    </row>
    <row r="159" spans="1:10" x14ac:dyDescent="0.2">
      <c r="A159" s="21" t="s">
        <v>1500</v>
      </c>
      <c r="B159" s="21"/>
      <c r="C159" s="11" t="s">
        <v>1501</v>
      </c>
      <c r="D159" s="21"/>
      <c r="E159" s="21"/>
      <c r="F159" s="21" t="s">
        <v>47</v>
      </c>
      <c r="G159" s="11" t="s">
        <v>1502</v>
      </c>
      <c r="H159" s="21">
        <v>159</v>
      </c>
      <c r="I159" s="52">
        <v>43874.951493055552</v>
      </c>
      <c r="J159" s="52">
        <v>43874.951493055552</v>
      </c>
    </row>
    <row r="160" spans="1:10" x14ac:dyDescent="0.2">
      <c r="A160" s="21" t="s">
        <v>1503</v>
      </c>
      <c r="B160" s="21"/>
      <c r="C160" s="11" t="s">
        <v>1504</v>
      </c>
      <c r="D160" s="21"/>
      <c r="E160" s="21"/>
      <c r="F160" s="21" t="s">
        <v>47</v>
      </c>
      <c r="G160" s="11" t="s">
        <v>1505</v>
      </c>
      <c r="H160" s="21">
        <v>160</v>
      </c>
      <c r="I160" s="52">
        <v>43874.952534722222</v>
      </c>
      <c r="J160" s="52">
        <v>43874.952534722222</v>
      </c>
    </row>
    <row r="161" spans="1:10" x14ac:dyDescent="0.2">
      <c r="A161" s="21" t="s">
        <v>1506</v>
      </c>
      <c r="B161" s="21"/>
      <c r="C161" s="11" t="s">
        <v>1507</v>
      </c>
      <c r="D161" s="21"/>
      <c r="E161" s="21"/>
      <c r="F161" s="21" t="s">
        <v>47</v>
      </c>
      <c r="G161" s="11" t="s">
        <v>1508</v>
      </c>
      <c r="H161" s="21">
        <v>161</v>
      </c>
      <c r="I161" s="52">
        <v>43874.952939814815</v>
      </c>
      <c r="J161" s="52">
        <v>43874.952939814815</v>
      </c>
    </row>
    <row r="162" spans="1:10" x14ac:dyDescent="0.2">
      <c r="A162" s="21" t="s">
        <v>1509</v>
      </c>
      <c r="B162" s="21"/>
      <c r="C162" s="11" t="s">
        <v>1510</v>
      </c>
      <c r="D162" s="21"/>
      <c r="E162" s="21"/>
      <c r="F162" s="21" t="s">
        <v>47</v>
      </c>
      <c r="G162" s="11" t="s">
        <v>1511</v>
      </c>
      <c r="H162" s="21">
        <v>162</v>
      </c>
      <c r="I162" s="52">
        <v>43874.953553240739</v>
      </c>
      <c r="J162" s="52">
        <v>43874.953553240739</v>
      </c>
    </row>
    <row r="163" spans="1:10" x14ac:dyDescent="0.2">
      <c r="A163" s="21" t="s">
        <v>1512</v>
      </c>
      <c r="B163" s="21"/>
      <c r="C163" s="11" t="s">
        <v>1513</v>
      </c>
      <c r="D163" s="21"/>
      <c r="E163" s="21"/>
      <c r="F163" s="21" t="s">
        <v>47</v>
      </c>
      <c r="G163" s="11" t="s">
        <v>1514</v>
      </c>
      <c r="H163" s="21">
        <v>163</v>
      </c>
      <c r="I163" s="52">
        <v>43874.954224537039</v>
      </c>
      <c r="J163" s="52">
        <v>43874.954224537039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9 5 7 9 7 4 - b b 7 b - 4 3 e 4 - a f e b - 3 b 2 c c 4 a 2 1 f 0 0 "   x m l n s = " h t t p : / / s c h e m a s . m i c r o s o f t . c o m / D a t a M a s h u p " > A A A A A J w K A A B Q S w M E F A A A C A g A 8 l p W U I e s 3 4 G l A A A A 9 g A A A B I A A A B D b 2 5 m a W c v U G F j a 2 F n Z S 5 4 b W y F j 9 E K g j A Y h V 9 F d u + 2 F q L I 7 7 z o N i G Q o t s x l 4 5 0 h p v N d + u i R + o V E s r q r s t z + A 5 8 5 3 G 7 Q z 5 1 b X B V g 9 W 9 y d A K U x Q o I / t K m z p D o z u F C c o 5 7 I Q 8 i 1 o F M 2 x s O l m d o c a 5 S 0 q I 9 x 7 7 N e 6 H m j B K V + R Y b E v Z q E 6 E 2 l g n j F T o s 6 r + r x C H w 0 u G M x w n O I o j h h m Q p Y R C m y / A Z l 9 M g f y U s B l b N w 6 K K x P u S y B L B P L + w J 9 Q S w M E F A A A C A g A 8 l p W U M K p r 4 H p B w A A G i Q A A B M A A A B G b 3 J t d W x h c y 9 T Z W N 0 a W 9 u M S 5 t r V p f b 9 s 4 D H 8 v 0 O 9 g Z A 9 b g a R 1 / j X p D X v I p e u W 3 b Y W T b b h N g y B Y 6 u N 7 2 z L s + W 2 u a L f / S j J i S 2 L c t z D D U W b U D + K p C R S J L W U u M y n k T W X f 7 u v D w 8 O D 9 K 1 k x D P e t G a 0 o g l j s t o Y l 0 m H k m s C 5 q E L e u N F R B 2 Y M G / O c 0 S l w B h z l m u q B + x 4 4 W z C k j 6 q r V m L P 7 t 5 E R M F o s R x z v + l Z L k z q X H L g 1 P 3 D A 6 W d O Q n L A k c / 9 e p o z C b 8 r l t N r W j 0 n s f y V J y p V 7 Y 3 W H P 4 / a Q u K L l r t a u Y T Y o 8 6 Z v R p 2 B r 3 R u H M G p E 5 3 N L i 5 W f V O u 2 c j m + s o d X v 8 M f P e N O P 5 + f R j x k i Y / t x K u i a R E 8 J C T G m Q h V H K J x X G H c u B n P y q o U r t x 8 f W 7 B x M g 9 / H 3 d b T 0 8 6 i t w + x E 3 k g 6 M I n g f f V C T K S T t I F e W C F S I m 5 J i 4 s k B T 8 S l c Q 5 t a n a F u P r Y s s C J Y P t t 2 z l 5 + B o 9 d 6 w q l H B t O 7 Z t t r l O c W a z K 4 j k C z + L f y I k z X T n Q L 0 y w 2 M S m k L R I n S m / g 1 E m B f D D V D e 8 K U d O E O I x 4 I I E B z P L g C / N D I k z 9 R D 3 / x k c G j S a P z C Y r q o p t j e 6 o D 3 7 w N n T 8 g F v I H Q f 8 J i c o Q k J 6 Z 1 h X P l I I 0 d R p P 7 Y m G V v T Z M a t a L 3 1 f L b 9 f H n u M G e 5 / D L L P W b O E j + 6 V Z a 6 V z k c 4 M l 8 B k k N i P h L A + l 7 J S 4 5 P 0 f M N y k 4 x + X q L 4 g U 0 n A 4 y J 7 5 y P T M 6 6 c t A l 9 D a U P P t l 9 a 5 w m N x Z n h M n Y U a 8 o n k y d X g v s a u G 8 G D z T w w A w e a u C h G X w 6 r I J 3 F B 0 8 1 m Y e m 2 f u 2 m U 0 B x c U B N 3 X 0 D X r 0 R 1 q 6 B o b e 9 0 q u q A g a G 3 u H j r 3 1 G G n 1 j c / I d a r r s S p F G C J 4 d Z Z 0 Y e j P G I 5 K b M m L k l T 6 / p y K u O K O K A K H U L R C t g 6 l p R 6 T U i g W D 5 u t a w / S R D Q + 5 3 p B S l n v v J v m f D d k l U v L a G e s C f / / C E L Q c M y a l R C j Y y o A c j 7 7 s f W Q h z E 7 R e f p I p A 5 a z Y i D e A C 6 X M 7 B I 2 4 h M a y 0 B n G e x h G e o s w z 0 s q p P Y i J d o L G N d y n i P F H 5 m i n H M Y X Q W Z c l Q t 9 F 5 h j r P v g V Q P Q h 1 I Z 1 H l 1 N 1 p B J P x X d q 3 a n E h v l U M 6 f S 1 0 X 1 r H r X K q s g 6 J c x 8 1 1 r f u + s U u C W 9 0 6 F X p a Y M Y 9 C Y j q P A 3 7 1 / k 4 f l g / i L t T o J S Z F D + m V S 8 6 E 0 P X N y J 3 Z 1 v 1 f w 4 7 K 2 J E J K 8 V 9 c + C y v Q o g I d l G o y p d d 9 l t w L C r 4 a M E v f 4 w G E r B k I 1 E h G f x q c A v n D i A V H u L x V O w 7 n N z s J 6 4 x e d r P 4 4 h 9 5 B z t 6 1 p l i Q k c j f H n E u o N c 9 W j D I n Q A c X f M T M q 2 q O I c B U L / O Z G a A v l k E Q M Y + + P / 8 0 K 3 s f h s H 3 E E O i I R 0 D o l E J t b E p E I 0 l G B A N 1 R g Q D d A Y E I / L K L K x 3 X g M R t c c j b w o s v G c e 2 I t e k i a R V i M d R a J K C d Z z C t S H 3 w x l k n g 0 j U N w J K 4 z k M M o R l 1 F y j L 0 j V U J H W O a w r b G N Y Y r d E N R K I v h s O i d B V n L H b 6 z Y p F W e k s f C Y L r i k N o X b e 1 N S H v c b 1 Y Z / X h x d + k r I v k f 8 r I 5 M I j h W E / D l x s 4 R P I C s 3 L v a a B m S S p v 5 t F J K I p d t 6 F T 5 v 6 7 p 3 h J 0 H 8 R W F r d g s / L h l 1 K 9 f p 1 / F E t D v y o H F Z B 9 9 s b R 5 N V v U s o L G o G 5 e c 7 1 4 z a l 3 N N 6 z M D D X n M P G N W d f 7 A R 2 R Z Z v y P L O T D z e 5 A C 3 I w + F F C A K i q k j M x R V s u B p W 1 3 4 Q e / a w d 6 7 t i x c N h z k l L O I n Q 7 2 n M 3 T Z m d z o E w M h + T + c x a u e N W C J w i 9 5 y Y I p 0 K A s R E j Q i j e w f m H R s S g R X + v F q r O d S p U x T i B m / G r 2 7 M + U h f S k g V g z G l R V V a / K g s y N 8 K n + A 5 i j h d U z F m v Q W U B B z U b i e u q Z G Q d f s j 5 1 q o U 0 a e S z T i R n i m D t g F / t Q Z N N Y Y 5 c y p 4 o D B k Y t l 3 U i m V M C j 6 w H j v V Q w Z A y E / x 7 u G 3 J R 6 S q T V W n N I g w l p I y H N I q Q l h D R + k P Y O 1 s T B W j V Y Q w Z r u 2 D N l d p G S q N 2 i Q x b u w y j v k f C 4 3 Y 5 a x A i Z p X 8 g B N L m Q B e q h l q M a T j o n d X k M J J y N w l 6 3 l k J 1 r L R Z 4 K X j c o w Z 8 f U b h J y d 8 b 6 4 + A k K g w b u p k 4 t V k O 9 s 5 C f w 7 k m w s i N M J r K r m N v x 4 Y 5 6 h 0 k C h O v + s c 8 W y E p 8 p I 6 m 5 W 2 R q C Z n 6 P q b m j q m D Y 2 r T G J s x x o 6 L s a 1 i 7 J 0 Y G y T 7 e y H N G x 4 V 3 y h 0 3 Z d s 4 7 m 1 O Z X G M u e a R L k u L z a k w Y a s 1 1 i 9 I q W v U i u j 5 X W 1 K N f K e M z N l l U / K 8 B F A 0 F r N 6 g N h O 0 1 4 F V S X P m o 8 Q 2 S 0 T X N 0 v J n 4 T W l O 7 u U k c h X O y V F F a z v v s h H v e J R S 8 2 e T L f 5 u C 5 X r d 5 + 4 i W t 8 e n M k c 0 6 d 4 3 u g v 0 z K t 0 v O A T i j B S N 2 5 G h x V 2 B a l i t R 3 V N 4 s C B L b V E R V B e Q 0 E X V D 0 p G L f a E e x P 2 2 7 n u E R h g I x B V f D o w I 9 w g e U H c v 5 a / A l W B p Z C P I k f / o 9 v 4 u T u b n m / 5 i c M e Q k / z H X z i D v q u m T Y O V s N V 5 2 B u 1 p 1 x v 2 b Q a c / P j u z + 8 6 o N 3 Q H 1 a f w R j z F U / j h c 9 / C G 8 2 P v I U f 4 h V m 4 w J Y 1 r / 4 O 6 X m + z t f N j y o / u d C G q l f 9 9 T W a I V b J e Y P + Y 0 f c P c X 2 u Y n Y y y + K f v z n N R c 3 U u e m c P m 5 K G R h + t t K + Q d i U j i u 2 J 0 m + u Q 2 4 T c O v w C m I Q 0 y 9 U p U e d s s 8 t 1 y S 1 N R I r F y x 8 + K H b Z M 4 V z x Z 6 m / 9 M B D 8 s 7 E 7 j u 1 j l J 3 c S P h Q a y T 4 f Y K w Y Q i 3 O S i C v l k m z f Q l h b c h W + W 6 E y W B L B 5 Q 4 h y B l X 4 f W / U E s D B B Q A A A g I A P J a V l A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l p W U I e s 3 4 G l A A A A 9 g A A A B I A A A A A A A A A A A A A A A A A A A A A A E N v b m Z p Z y 9 Q Y W N r Y W d l L n h t b F B L A Q I U A x Q A A A g I A P J a V l D C q a + B 6 Q c A A B o k A A A T A A A A A A A A A A A A A A A A A N U A A A B G b 3 J t d W x h c y 9 T Z W N 0 a W 9 u M S 5 t U E s B A h Q D F A A A C A g A 8 l p W U A / K 6 a u k A A A A 6 Q A A A B M A A A A A A A A A A A A A A A A A 7 w g A A F t D b 2 5 0 Z W 5 0 X 1 R 5 c G V z X S 5 4 b W x Q S w U G A A A A A A M A A w D C A A A A x A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c A A A A A A A C i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d H J h Y 3 R v c i U y M E 9 y Z G V y J T I w R m 9 y b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9 u d H J h Y 3 R v c l 9 P c m R l c l 9 G b 3 J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C 0 w M i 0 y M l Q x N z o y M z o z M i 4 w N T M 0 N T c w W i I g L z 4 8 R W 5 0 c n k g V H l w Z T 0 i R m l s b F R h c m d l d E 5 h b W V D d X N 0 b 2 1 p e m V k I i B W Y W x 1 Z T 0 i b D E i I C 8 + P E V u d H J 5 I F R 5 c G U 9 I l F 1 Z X J 5 S U Q i I F Z h b H V l P S J z N z h j M D I 0 M z U t M z R i M y 0 0 Z j U 3 L T g 0 M j k t Y W N i N D g 0 Y z Z i M T N m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F B Q U F B Q U F B Q U F B Q U F B Q U F B Q U F B Q U F B Q V J F U k V S R V J F U k V S R V J F U k V S R V J F U k V S R V J F U k V S R V J F U k V R Q V J F U U F B R V J F U k F B Q U F B Q W d J Q U F B Q U F B T T 0 i I C 8 + P E V u d H J 5 I F R 5 c G U 9 I k Z p b G x F c n J v c k N v Z G U i I F Z h b H V l P S J z V W 5 r b m 9 3 b i I g L z 4 8 R W 5 0 c n k g V H l w Z T 0 i R m l s b E N v b H V t b k 5 h b W V z I i B W Y W x 1 Z T 0 i c 1 s m c X V v d D t J b n Z v a W N l I E N v Z G U m c X V v d D s s J n F 1 b 3 Q 7 Q 2 9 t c G F u e S Z x d W 9 0 O y w m c X V v d D t D b 2 5 0 Y W N 0 I E V t Y W l s J n F 1 b 3 Q 7 L C Z x d W 9 0 O z I w M F x 1 M D A y N y B E c m 9 w I E N h Y m x l J n F 1 b 3 Q 7 L C Z x d W 9 0 O z M w M F x 1 M D A y N y B E c m 9 w I E N h Y m x l J n F 1 b 3 Q 7 L C Z x d W 9 0 O z Q w M F x 1 M D A y N y B E c m 9 w I E N h Y m x l J n F 1 b 3 Q 7 L C Z x d W 9 0 O z U w M F x 1 M D A y N y B E c m 9 w I E N h Y m x l J n F 1 b 3 Q 7 L C Z x d W 9 0 O z Y 1 M F x 1 M D A y N y B E c m 9 w I E N h Y m x l J n F 1 b 3 Q 7 L C Z x d W 9 0 O z g w M F x 1 M D A y N y B E c m 9 w I E N h Y m x l J n F 1 b 3 Q 7 L C Z x d W 9 0 O z E w M D B c d T A w M j c g R H J v c C B D Y W J s Z S Z x d W 9 0 O y w m c X V v d D s x M z A w X H U w M D I 3 I E R y b 3 A g Q 2 F i b G U m c X V v d D s s J n F 1 b 3 Q 7 M T U w M F x 1 M D A y N y B E c m 9 w I E N h Y m x l J n F 1 b 3 Q 7 L C Z x d W 9 0 O z I x M D B c d T A w M j c g R H J v c C B D Y W J s Z S Z x d W 9 0 O y w m c X V v d D s y N T A w X H U w M D I 3 I E R y b 3 A g Q 2 F i b G U m c X V v d D s s J n F 1 b 3 Q 7 Q 2 F 0 N i B X a X J l I C g x M D A w X H U w M D I 3 I H B l c i B i b 3 g p J n F 1 b 3 Q 7 L C Z x d W 9 0 O 0 Z h c 3 Q g Q W N j Z X N z I F J P Q y B G a W J l c i A t I D I 1 M D B c d T A w M j c g U m V l b C Z x d W 9 0 O y w m c X V v d D t J b m R v b 3 I g R m l i Z X I m c X V v d D s s J n F 1 b 3 Q 7 M T h c d T A w M j I g W W V s b G 9 3 I E Z p Y m V y I F B p Z 3 R h a W w m c X V v d D s s J n F 1 b 3 Q 7 Q W x j b 2 h v b C B X a X B l c y Z x d W 9 0 O y w m c X V v d D t G S W J l c i B P c H R p Y y B T d 2 F i c y Z x d W 9 0 O y w m c X V v d D t I Z W F 0 c 2 h y a W 5 r c y Z x d W 9 0 O y w m c X V v d D t P d X R k b 2 9 y I F N w b G l j Z S B C b 3 g m c X V v d D s s J n F 1 b 3 Q 7 W W V s b G 9 3 I E Z p Y m V y I E p 1 b X B l c i Z x d W 9 0 O y w m c X V v d D s y X H U w M D I 3 I E N h d D Y g S n V t c G V y J n F 1 b 3 Q 7 L C Z x d W 9 0 O z d c d T A w M j c g Q 2 F 0 N i B K d W 1 w Z X I m c X V v d D s s J n F 1 b 3 Q 7 R m l i Z X I g V 2 F s b C B Q b G F 0 Z S Z x d W 9 0 O y w m c X V v d D t I R E 1 J I E N h Y m x l J n F 1 b 3 Q 7 L C Z x d W 9 0 O 1 R h c G U m c X V v d D s s J n F 1 b 3 Q 7 N 1 x 1 M D A y M i B a a X A g V G l l c y Z x d W 9 0 O y w m c X V v d D s 0 X H U w M D I y I F p p c C B U a W V z J n F 1 b 3 Q 7 L C Z x d W 9 0 O 0 N v b m R 1 a X Q m c X V v d D s s J n F 1 b 3 Q 7 V G F w b G 9 j a 3 M m c X V v d D s s J n F 1 b 3 Q 7 U 3 F 1 Z W V r e S B L b G V l b i B X a X B l c y Z x d W 9 0 O y w m c X V v d D t D Y X V 0 a W 9 u I F R h c G U m c X V v d D s s J n F 1 b 3 Q 7 R G V s a X Z l c n k g Q W R k c m V z c z A m c X V v d D s s J n F 1 b 3 Q 7 U 2 h p c H B p b m c g L S B D a X R 5 J n F 1 b 3 Q 7 L C Z x d W 9 0 O 1 N o a X B w a W 5 n I C 0 g U 3 R h d G U m c X V v d D s s J n F 1 b 3 Q 7 U 2 h p c H B p b m c g L S B a a X A m c X V v d D s s J n F 1 b 3 Q 7 U 2 h p c H B p b m c g L S B D b 2 5 0 Y W N 0 I E 5 h b W U m c X V v d D s s J n F 1 b 3 Q 7 U 2 h p c H B p b m c g L S B D b 2 5 0 Y W N 0 I F B o b 2 5 l J n F 1 b 3 Q 7 L C Z x d W 9 0 O 0 R l b G l 2 Z X J 5 I E 5 v d G V z M C Z x d W 9 0 O y w m c X V v d D s y M D B c d T A w M j c g R H J v c C B D Y W J s Z S B D b 3 N 0 J n F 1 b 3 Q 7 L C Z x d W 9 0 O z M w M F x 1 M D A y N y B E c m 9 w I E N h Y m x l I E N v c 3 Q m c X V v d D s s J n F 1 b 3 Q 7 N D A w X H U w M D I 3 I E R y b 3 A g Q 2 F i b G U g Q 2 9 z d C Z x d W 9 0 O y w m c X V v d D s 1 M D B c d T A w M j c g R H J v c C B D Y W J s Z S B D b 3 N 0 J n F 1 b 3 Q 7 L C Z x d W 9 0 O z Y 1 M F x 1 M D A y N y B E c m 9 w I E N h Y m x l I E N v c 3 Q m c X V v d D s s J n F 1 b 3 Q 7 O D A w X H U w M D I 3 I E R y b 3 A g Q 2 F i b G U g Q 2 9 z d C Z x d W 9 0 O y w m c X V v d D s x M D A w X H U w M D I 3 I E R y b 3 A g Q 2 F i b G U g Q 2 9 z d C Z x d W 9 0 O y w m c X V v d D s x M z A w X H U w M D I 3 I E R y b 3 A g Q 2 F i b G U g Q 2 9 z d C Z x d W 9 0 O y w m c X V v d D s x N T A w X H U w M D I 3 I E R y b 3 A g Q 2 F i b G U g Q 2 9 z d C Z x d W 9 0 O y w m c X V v d D s y M T A w X H U w M D I 3 I E R y b 3 A g Q 2 F i b G U g Q 2 9 z d C Z x d W 9 0 O y w m c X V v d D s y N T A w X H U w M D I 3 I E R y b 3 A g Q 2 F i b G U g Q 2 9 z d C Z x d W 9 0 O y w m c X V v d D t D Y X Q 2 I F d p c m U g K D E w M D B c d T A w M j c g c G V y I G J v e C k g Q 2 9 z d C Z x d W 9 0 O y w m c X V v d D t G Y X N 0 I E F j Y 2 V z c y B S T 0 M g R m l i Z X I g L S A y N T A w X H U w M D I 3 I F J l Z W w g Q 2 9 z d C Z x d W 9 0 O y w m c X V v d D t J b m R v b 3 I g R m l i Z X I g Q 2 9 z d C Z x d W 9 0 O y w m c X V v d D s x O F x 1 M D A y M i B Z Z W x s b 3 c g R m l i Z X I g U G l n d G F p b C B D b 3 N 0 J n F 1 b 3 Q 7 L C Z x d W 9 0 O 0 F s Y 2 9 o b 2 w g V 2 l w Z X M g Q 2 9 z d C Z x d W 9 0 O y w m c X V v d D t G a W J l c i B P c H R p Y y B T d 2 F i c y B D b 3 N 0 J n F 1 b 3 Q 7 L C Z x d W 9 0 O 0 h l Y X R z a H J p b m t z I E N v c 3 Q m c X V v d D s s J n F 1 b 3 Q 7 T 3 V 0 Z G 9 v c i B T c G x p Y 2 U g Q m 9 4 I E N v c 3 Q m c X V v d D s s J n F 1 b 3 Q 7 W W V s b G 9 3 I E Z p Y m V y I E p 1 b X B l c i B D b 3 N 0 J n F 1 b 3 Q 7 L C Z x d W 9 0 O z J c d T A w M j c g Q 2 F 0 N i B K d W 1 w Z X I g Q 2 9 z d C Z x d W 9 0 O y w m c X V v d D s 3 X H U w M D I 3 I E N h d D Y g S n V t c G V y I E N v c 3 Q m c X V v d D s s J n F 1 b 3 Q 7 R m l i Z X I g V 2 F s b C B Q b G F 0 Z S B D b 3 N 0 J n F 1 b 3 Q 7 L C Z x d W 9 0 O 0 h E T U k g Q 2 F i b G U g Q 2 9 z d C Z x d W 9 0 O y w m c X V v d D t U Y X B l I E N v c 3 Q m c X V v d D s s J n F 1 b 3 Q 7 N F x 1 M D A y M i B a a X A g V G l l c y B D b 3 N 0 J n F 1 b 3 Q 7 L C Z x d W 9 0 O z d c d T A w M j I g W m l w I F R p Z X M g Q 2 9 z d C Z x d W 9 0 O y w m c X V v d D t D b 2 5 k d W l 0 I E N v c 3 Q m c X V v d D s s J n F 1 b 3 Q 7 V G F w b G 9 j a 3 M g Q 2 9 z d C Z x d W 9 0 O y w m c X V v d D t T c X V l Z W t 5 I E t s Z W V u I F d p c G V z X y Z x d W 9 0 O y w m c X V v d D t D Y X V 0 a W 9 u I F R h c G U g Q 2 9 z d C Z x d W 9 0 O y w m c X V v d D t T d W J 0 b 3 R h b C Z x d W 9 0 O y w m c X V v d D t T a G l w c G l u Z y B D b 3 N 0 J n F 1 b 3 Q 7 L C Z x d W 9 0 O 1 R v d G F s I E N v c 3 Q m c X V v d D s s J n F 1 b 3 Q 7 S W 5 2 b 2 l j Z W Q m c X V v d D s s J n F 1 b 3 Q 7 Q 2 9 u d G V u d F R 5 c G V J Z C Z x d W 9 0 O y w m c X V v d D t X Y X J l a G 9 1 c y Z x d W 9 0 O y w m c X V v d D t X Y X J l a G 9 1 c z A m c X V v d D s s J n F 1 b 3 Q 7 T W 9 k a W Z p Z W Q m c X V v d D s s J n F 1 b 3 Q 7 Q 3 J l Y X R l Z C Z x d W 9 0 O y w m c X V v d D t J R C 4 x J n F 1 b 3 Q 7 L C Z x d W 9 0 O 0 F 0 d G F j a G 1 l b n R z J n F 1 b 3 Q 7 L C Z x d W 9 0 O 0 d V S U Q m c X V v d D s s J n F 1 b 3 Q 7 R n V s b C B O Y W 1 l J n F 1 b 3 Q 7 L C Z x d W 9 0 O 1 J v d 0 5 1 b W J l c i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Y W N 0 b 3 I g T 3 J k Z X I g R m 9 y b S 9 B Z G R l Z C B J b m R l e C 5 7 S W 5 2 b 2 l j Z S B D b 2 R l L D Q w f S Z x d W 9 0 O y w m c X V v d D t T Z W N 0 a W 9 u M S 9 D b 2 5 0 c m F j d G 9 y I E 9 y Z G V y I E Z v c m 0 v Q W R k Z W Q g S W 5 k Z X g u e 0 N v b X B h b n k s M H 0 m c X V v d D s s J n F 1 b 3 Q 7 U 2 V j d G l v b j E v Q 2 9 u d H J h Y 3 R v c i B P c m R l c i B G b 3 J t L 0 F k Z G V k I E l u Z G V 4 L n t D b 2 5 0 Y W N 0 I E V t Y W l s L D F 9 J n F 1 b 3 Q 7 L C Z x d W 9 0 O 1 N l Y 3 R p b 2 4 x L 0 N v b n R y Y W N 0 b 3 I g T 3 J k Z X I g R m 9 y b S 9 B Z G R l Z C B J b m R l e C 5 7 M j A w X H U w M D I 3 I E R y b 3 A g Q 2 F i b G U s M n 0 m c X V v d D s s J n F 1 b 3 Q 7 U 2 V j d G l v b j E v Q 2 9 u d H J h Y 3 R v c i B P c m R l c i B G b 3 J t L 0 F k Z G V k I E l u Z G V 4 L n s z M D B c d T A w M j c g R H J v c C B D Y W J s Z S w z f S Z x d W 9 0 O y w m c X V v d D t T Z W N 0 a W 9 u M S 9 D b 2 5 0 c m F j d G 9 y I E 9 y Z G V y I E Z v c m 0 v Q W R k Z W Q g S W 5 k Z X g u e z Q w M F x 1 M D A y N y B E c m 9 w I E N h Y m x l L D R 9 J n F 1 b 3 Q 7 L C Z x d W 9 0 O 1 N l Y 3 R p b 2 4 x L 0 N v b n R y Y W N 0 b 3 I g T 3 J k Z X I g R m 9 y b S 9 B Z G R l Z C B J b m R l e C 5 7 N T A w X H U w M D I 3 I E R y b 3 A g Q 2 F i b G U s N X 0 m c X V v d D s s J n F 1 b 3 Q 7 U 2 V j d G l v b j E v Q 2 9 u d H J h Y 3 R v c i B P c m R l c i B G b 3 J t L 0 F k Z G V k I E l u Z G V 4 L n s 2 N T B c d T A w M j c g R H J v c C B D Y W J s Z S w 2 f S Z x d W 9 0 O y w m c X V v d D t T Z W N 0 a W 9 u M S 9 D b 2 5 0 c m F j d G 9 y I E 9 y Z G V y I E Z v c m 0 v Q W R k Z W Q g S W 5 k Z X g u e z g w M F x 1 M D A y N y B E c m 9 w I E N h Y m x l L D d 9 J n F 1 b 3 Q 7 L C Z x d W 9 0 O 1 N l Y 3 R p b 2 4 x L 0 N v b n R y Y W N 0 b 3 I g T 3 J k Z X I g R m 9 y b S 9 B Z G R l Z C B J b m R l e C 5 7 M T A w M F x 1 M D A y N y B E c m 9 w I E N h Y m x l L D h 9 J n F 1 b 3 Q 7 L C Z x d W 9 0 O 1 N l Y 3 R p b 2 4 x L 0 N v b n R y Y W N 0 b 3 I g T 3 J k Z X I g R m 9 y b S 9 B Z G R l Z C B J b m R l e C 5 7 M T M w M F x 1 M D A y N y B E c m 9 w I E N h Y m x l L D l 9 J n F 1 b 3 Q 7 L C Z x d W 9 0 O 1 N l Y 3 R p b 2 4 x L 0 N v b n R y Y W N 0 b 3 I g T 3 J k Z X I g R m 9 y b S 9 B Z G R l Z C B J b m R l e C 5 7 M T U w M F x 1 M D A y N y B E c m 9 w I E N h Y m x l L D E w f S Z x d W 9 0 O y w m c X V v d D t T Z W N 0 a W 9 u M S 9 D b 2 5 0 c m F j d G 9 y I E 9 y Z G V y I E Z v c m 0 v Q W R k Z W Q g S W 5 k Z X g u e z I x M D B c d T A w M j c g R H J v c C B D Y W J s Z S w x M X 0 m c X V v d D s s J n F 1 b 3 Q 7 U 2 V j d G l v b j E v Q 2 9 u d H J h Y 3 R v c i B P c m R l c i B G b 3 J t L 0 F k Z G V k I E l u Z G V 4 L n s y N T A w X H U w M D I 3 I E R y b 3 A g Q 2 F i b G U s M T J 9 J n F 1 b 3 Q 7 L C Z x d W 9 0 O 1 N l Y 3 R p b 2 4 x L 0 N v b n R y Y W N 0 b 3 I g T 3 J k Z X I g R m 9 y b S 9 B Z G R l Z C B J b m R l e C 5 7 Q 2 F 0 N i B X a X J l I C g x M D A w X H U w M D I 3 I H B l c i B i b 3 g p L D E z f S Z x d W 9 0 O y w m c X V v d D t T Z W N 0 a W 9 u M S 9 D b 2 5 0 c m F j d G 9 y I E 9 y Z G V y I E Z v c m 0 v Q W R k Z W Q g S W 5 k Z X g u e 0 Z h c 3 Q g Q W N l c 3 M g U k 9 D I E Z p Y m V y I C 0 g M j U w M F x 1 M D A y N y B S Z W V s L D E 0 f S Z x d W 9 0 O y w m c X V v d D t T Z W N 0 a W 9 u M S 9 D b 2 5 0 c m F j d G 9 y I E 9 y Z G V y I E Z v c m 0 v Q W R k Z W Q g S W 5 k Z X g u e 0 l u Z G 9 v c i B G a W J l c i w x N X 0 m c X V v d D s s J n F 1 b 3 Q 7 U 2 V j d G l v b j E v Q 2 9 u d H J h Y 3 R v c i B P c m R l c i B G b 3 J t L 0 F k Z G V k I E l u Z G V 4 L n s x O F x 1 M D A y M i B Z Z W x s b 3 c g R m l i Z X I g U G l n d G F p b C w x N n 0 m c X V v d D s s J n F 1 b 3 Q 7 U 2 V j d G l v b j E v Q 2 9 u d H J h Y 3 R v c i B P c m R l c i B G b 3 J t L 0 F k Z G V k I E l u Z G V 4 L n t B b G N v a G 9 s I F d p c G V z L D E 3 f S Z x d W 9 0 O y w m c X V v d D t T Z W N 0 a W 9 u M S 9 D b 2 5 0 c m F j d G 9 y I E 9 y Z G V y I E Z v c m 0 v Q W R k Z W Q g S W 5 k Z X g u e 0 Z J Y m V y I E 9 w d G l j I F N 3 Y W J z L D E 4 f S Z x d W 9 0 O y w m c X V v d D t T Z W N 0 a W 9 u M S 9 D b 2 5 0 c m F j d G 9 y I E 9 y Z G V y I E Z v c m 0 v Q W R k Z W Q g S W 5 k Z X g u e 0 h l Y X R z a H J p b m t z L D E 5 f S Z x d W 9 0 O y w m c X V v d D t T Z W N 0 a W 9 u M S 9 D b 2 5 0 c m F j d G 9 y I E 9 y Z G V y I E Z v c m 0 v Q W R k Z W Q g S W 5 k Z X g u e 0 9 1 d G R v b 3 I g U 3 B s a W N l I E J v e C w y M H 0 m c X V v d D s s J n F 1 b 3 Q 7 U 2 V j d G l v b j E v Q 2 9 u d H J h Y 3 R v c i B P c m R l c i B G b 3 J t L 0 F k Z G V k I E l u Z G V 4 L n t Z Z W x s b 3 c g R m l i Z X I g S n V t c G V y L D I x f S Z x d W 9 0 O y w m c X V v d D t T Z W N 0 a W 9 u M S 9 D b 2 5 0 c m F j d G 9 y I E 9 y Z G V y I E Z v c m 0 v Q W R k Z W Q g S W 5 k Z X g u e z J c d T A w M j c g Q 2 F 0 N i B K d W 1 w Z X I s M j J 9 J n F 1 b 3 Q 7 L C Z x d W 9 0 O 1 N l Y 3 R p b 2 4 x L 0 N v b n R y Y W N 0 b 3 I g T 3 J k Z X I g R m 9 y b S 9 B Z G R l Z C B J b m R l e C 5 7 N 1 x 1 M D A y N y B D Y X Q 2 I E p 1 b X B l c i w y M 3 0 m c X V v d D s s J n F 1 b 3 Q 7 U 2 V j d G l v b j E v Q 2 9 u d H J h Y 3 R v c i B P c m R l c i B G b 3 J t L 0 F k Z G V k I E l u Z G V 4 L n t G a W J l c i B X Y W x s I F B s Y X R l L D I 0 f S Z x d W 9 0 O y w m c X V v d D t T Z W N 0 a W 9 u M S 9 D b 2 5 0 c m F j d G 9 y I E 9 y Z G V y I E Z v c m 0 v Q W R k Z W Q g S W 5 k Z X g u e 0 h E T U k g Q 2 F i b G U s M j V 9 J n F 1 b 3 Q 7 L C Z x d W 9 0 O 1 N l Y 3 R p b 2 4 x L 0 N v b n R y Y W N 0 b 3 I g T 3 J k Z X I g R m 9 y b S 9 B Z G R l Z C B J b m R l e C 5 7 V G F w Z S w y N n 0 m c X V v d D s s J n F 1 b 3 Q 7 U 2 V j d G l v b j E v Q 2 9 u d H J h Y 3 R v c i B P c m R l c i B G b 3 J t L 1 J l c G x h Y 2 V k I F Z h b H V l L n s 3 X H U w M D I y I F p p c C B U a W V z L D I 4 f S Z x d W 9 0 O y w m c X V v d D t T Z W N 0 a W 9 u M S 9 D b 2 5 0 c m F j d G 9 y I E 9 y Z G V y I E Z v c m 0 v Q W R k Z W Q g S W 5 k Z X g u e z R c d T A w M j I g W m l w I F R p Z X M s M j d 9 J n F 1 b 3 Q 7 L C Z x d W 9 0 O 1 N l Y 3 R p b 2 4 x L 0 N v b n R y Y W N 0 b 3 I g T 3 J k Z X I g R m 9 y b S 9 B Z G R l Z C B J b m R l e C 5 7 Q 2 9 u Z H V p d C w y O X 0 m c X V v d D s s J n F 1 b 3 Q 7 U 2 V j d G l v b j E v Q 2 9 u d H J h Y 3 R v c i B P c m R l c i B G b 3 J t L 0 F k Z G V k I E l u Z G V 4 L n t U Y X B s b 2 N r c y w z M H 0 m c X V v d D s s J n F 1 b 3 Q 7 U 2 V j d G l v b j E v Q 2 9 u d H J h Y 3 R v c i B P c m R l c i B G b 3 J t L 0 F k Z G V k I E l u Z G V 4 L n t T c X V l Z W t 5 I E t s Z W V u I F d p c G V z L D M x f S Z x d W 9 0 O y w m c X V v d D t T Z W N 0 a W 9 u M S 9 D b 2 5 0 c m F j d G 9 y I E 9 y Z G V y I E Z v c m 0 v Q W R k Z W Q g S W 5 k Z X g u e 0 N h d X R p b 2 4 g V G F w Z S w z M n 0 m c X V v d D s s J n F 1 b 3 Q 7 U 2 V j d G l v b j E v Q 2 9 u d H J h Y 3 R v c i B P c m R l c i B G b 3 J t L 0 F k Z G V k I E l u Z G V 4 L n t E Z W x p d m V y e S B B Z G R y Z X N z M C w z M 3 0 m c X V v d D s s J n F 1 b 3 Q 7 U 2 V j d G l v b j E v Q 2 9 u d H J h Y 3 R v c i B P c m R l c i B G b 3 J t L 0 F k Z G V k I E l u Z G V 4 L n t T a G l w c G l u Z y A t I E N p d C w z N H 0 m c X V v d D s s J n F 1 b 3 Q 7 U 2 V j d G l v b j E v Q 2 9 u d H J h Y 3 R v c i B P c m R l c i B G b 3 J t L 0 F k Z G V k I E l u Z G V 4 L n t T a G l w c G l u Z y A t I F N 0 Y S w z N X 0 m c X V v d D s s J n F 1 b 3 Q 7 U 2 V j d G l v b j E v Q 2 9 u d H J h Y 3 R v c i B P c m R l c i B G b 3 J t L 0 F k Z G V k I E l u Z G V 4 L n t T a G l w c G l u Z y A t I F p p c C w z N n 0 m c X V v d D s s J n F 1 b 3 Q 7 U 2 V j d G l v b j E v Q 2 9 u d H J h Y 3 R v c i B P c m R l c i B G b 3 J t L 0 F k Z G V k I E l u Z G V 4 L n t T a G l w c G l u Z y A t I E N v b i w z N 3 0 m c X V v d D s s J n F 1 b 3 Q 7 U 2 V j d G l v b j E v Q 2 9 u d H J h Y 3 R v c i B P c m R l c i B G b 3 J t L 0 F k Z G V k I E l u Z G V 4 L n t T a G l w c G l u Z y A t I E N v b j A s M z h 9 J n F 1 b 3 Q 7 L C Z x d W 9 0 O 1 N l Y 3 R p b 2 4 x L 0 N v b n R y Y W N 0 b 3 I g T 3 J k Z X I g R m 9 y b S 9 B Z G R l Z C B J b m R l e C 5 7 R G V s a X Z l c n k g T m 9 0 Z X M w L D M 5 f S Z x d W 9 0 O y w m c X V v d D t T Z W N 0 a W 9 u M S 9 D b 2 5 0 c m F j d G 9 y I E 9 y Z G V y I E Z v c m 0 v Q W R k Z W Q g S W 5 k Z X g u e z I w M F x 1 M D A y N y B E c m 9 w I E N h Y m x l I E N v c 3 Q s N D F 9 J n F 1 b 3 Q 7 L C Z x d W 9 0 O 1 N l Y 3 R p b 2 4 x L 0 N v b n R y Y W N 0 b 3 I g T 3 J k Z X I g R m 9 y b S 9 B Z G R l Z C B J b m R l e C 5 7 M z A w X H U w M D I 3 I E R y b 3 A g Q 2 F i b G U g Q 2 9 z d C w 0 M n 0 m c X V v d D s s J n F 1 b 3 Q 7 U 2 V j d G l v b j E v Q 2 9 u d H J h Y 3 R v c i B P c m R l c i B G b 3 J t L 0 F k Z G V k I E l u Z G V 4 L n s 0 M D B c d T A w M j c g R H J v c C B D Y W J s Z S B D b 3 N 0 L D Q z f S Z x d W 9 0 O y w m c X V v d D t T Z W N 0 a W 9 u M S 9 D b 2 5 0 c m F j d G 9 y I E 9 y Z G V y I E Z v c m 0 v Q W R k Z W Q g S W 5 k Z X g u e z U w M F x 1 M D A y N y B E c m 9 w I E N h Y m x l I E N v c 3 Q s N D R 9 J n F 1 b 3 Q 7 L C Z x d W 9 0 O 1 N l Y 3 R p b 2 4 x L 0 N v b n R y Y W N 0 b 3 I g T 3 J k Z X I g R m 9 y b S 9 B Z G R l Z C B J b m R l e C 5 7 N j U w X H U w M D I 3 I E R y b 3 A g Q 2 F i b G U g Q 2 9 z d C w 0 N X 0 m c X V v d D s s J n F 1 b 3 Q 7 U 2 V j d G l v b j E v Q 2 9 u d H J h Y 3 R v c i B P c m R l c i B G b 3 J t L 0 F k Z G V k I E l u Z G V 4 L n s 4 M D B c d T A w M j c g R H J v c C B D Y W J s Z S B D b 3 N 0 L D Q 2 f S Z x d W 9 0 O y w m c X V v d D t T Z W N 0 a W 9 u M S 9 D b 2 5 0 c m F j d G 9 y I E 9 y Z G V y I E Z v c m 0 v Q W R k Z W Q g S W 5 k Z X g u e z E w M D B c d T A w M j c g R H J v c C B D Y W J s Z S B D b 3 N 0 L D Q 3 f S Z x d W 9 0 O y w m c X V v d D t T Z W N 0 a W 9 u M S 9 D b 2 5 0 c m F j d G 9 y I E 9 y Z G V y I E Z v c m 0 v Q W R k Z W Q g S W 5 k Z X g u e z E z M D B c d T A w M j c g R H J v c C B D Y W J s Z S B D b 3 N 0 L D Q 4 f S Z x d W 9 0 O y w m c X V v d D t T Z W N 0 a W 9 u M S 9 D b 2 5 0 c m F j d G 9 y I E 9 y Z G V y I E Z v c m 0 v Q W R k Z W Q g S W 5 k Z X g u e z E 1 M D B c d T A w M j c g R H J v c C B D Y W J s Z S B D b 3 N 0 L D Q 5 f S Z x d W 9 0 O y w m c X V v d D t T Z W N 0 a W 9 u M S 9 D b 2 5 0 c m F j d G 9 y I E 9 y Z G V y I E Z v c m 0 v Q W R k Z W Q g S W 5 k Z X g u e z I x M D B c d T A w M j c g R H J v c C B D Y W J s Z S B D b 3 N 0 L D U w f S Z x d W 9 0 O y w m c X V v d D t T Z W N 0 a W 9 u M S 9 D b 2 5 0 c m F j d G 9 y I E 9 y Z G V y I E Z v c m 0 v Q W R k Z W Q g S W 5 k Z X g u e z I 1 M D B c d T A w M j c g R H J v c C B D Y W J s Z S B D b 3 N 0 L D U x f S Z x d W 9 0 O y w m c X V v d D t T Z W N 0 a W 9 u M S 9 D b 2 5 0 c m F j d G 9 y I E 9 y Z G V y I E Z v c m 0 v Q W R k Z W Q g S W 5 k Z X g u e 0 N h d D Y g V 2 l y Z S A o M T A w M F x 1 M D A y N y B w Z X I g Y m 9 4 K S B D b 3 N 0 L D U y f S Z x d W 9 0 O y w m c X V v d D t T Z W N 0 a W 9 u M S 9 D b 2 5 0 c m F j d G 9 y I E 9 y Z G V y I E Z v c m 0 v Q W R k Z W Q g S W 5 k Z X g u e 0 Z h c 3 Q g Q W N l c 3 M g U k 9 D I E Z p Y m V y I C 0 g M j U w M F x 1 M D A y N y B S Z W V s I E N v c 3 Q s N T N 9 J n F 1 b 3 Q 7 L C Z x d W 9 0 O 1 N l Y 3 R p b 2 4 x L 0 N v b n R y Y W N 0 b 3 I g T 3 J k Z X I g R m 9 y b S 9 B Z G R l Z C B J b m R l e C 5 7 S W 5 k b 2 9 y I E Z p Y m V y I E N v c 3 Q s N T R 9 J n F 1 b 3 Q 7 L C Z x d W 9 0 O 1 N l Y 3 R p b 2 4 x L 0 N v b n R y Y W N 0 b 3 I g T 3 J k Z X I g R m 9 y b S 9 B Z G R l Z C B J b m R l e C 5 7 M T h c d T A w M j I g W W V s b G 9 3 I E Z p Y m V y I F B p Z 3 R h a W w g Q 2 9 z d C w 1 N X 0 m c X V v d D s s J n F 1 b 3 Q 7 U 2 V j d G l v b j E v Q 2 9 u d H J h Y 3 R v c i B P c m R l c i B G b 3 J t L 0 F k Z G V k I E l u Z G V 4 L n t B b G N v a G 9 s I F d p c G V z I E N v c 3 Q s N T Z 9 J n F 1 b 3 Q 7 L C Z x d W 9 0 O 1 N l Y 3 R p b 2 4 x L 0 N v b n R y Y W N 0 b 3 I g T 3 J k Z X I g R m 9 y b S 9 B Z G R l Z C B J b m R l e C 5 7 R m l i Z X I g T 3 B 0 a W M g U 3 d h Y n M g Q 2 9 z d C w 1 N 3 0 m c X V v d D s s J n F 1 b 3 Q 7 U 2 V j d G l v b j E v Q 2 9 u d H J h Y 3 R v c i B P c m R l c i B G b 3 J t L 0 F k Z G V k I E l u Z G V 4 L n t I Z W F 0 c 2 h y a W 5 r c y B D b 3 N 0 L D U 4 f S Z x d W 9 0 O y w m c X V v d D t T Z W N 0 a W 9 u M S 9 D b 2 5 0 c m F j d G 9 y I E 9 y Z G V y I E Z v c m 0 v Q W R k Z W Q g S W 5 k Z X g u e 0 9 1 d G R v b 3 I g U 3 B s a W N l I E J v e C B D b 3 N 0 L D U 5 f S Z x d W 9 0 O y w m c X V v d D t T Z W N 0 a W 9 u M S 9 D b 2 5 0 c m F j d G 9 y I E 9 y Z G V y I E Z v c m 0 v Q W R k Z W Q g S W 5 k Z X g u e 1 l l b G x v d y B G a W J l c i B K d W 1 w Z X I g Q 2 9 z d C w 2 M H 0 m c X V v d D s s J n F 1 b 3 Q 7 U 2 V j d G l v b j E v Q 2 9 u d H J h Y 3 R v c i B P c m R l c i B G b 3 J t L 0 F k Z G V k I E l u Z G V 4 L n s y X H U w M D I 3 I E N h d D Y g S n V t c G V y I E N v c 3 Q s N j F 9 J n F 1 b 3 Q 7 L C Z x d W 9 0 O 1 N l Y 3 R p b 2 4 x L 0 N v b n R y Y W N 0 b 3 I g T 3 J k Z X I g R m 9 y b S 9 B Z G R l Z C B J b m R l e C 5 7 N 1 x 1 M D A y N y B D Y X Q 2 I E p 1 b X B l c i B D b 3 N 0 L D Y y f S Z x d W 9 0 O y w m c X V v d D t T Z W N 0 a W 9 u M S 9 D b 2 5 0 c m F j d G 9 y I E 9 y Z G V y I E Z v c m 0 v Q W R k Z W Q g S W 5 k Z X g u e 0 Z p Y m V y I F d h b G w g U G x h d G U g Q 2 9 z d C w 2 M 3 0 m c X V v d D s s J n F 1 b 3 Q 7 U 2 V j d G l v b j E v Q 2 9 u d H J h Y 3 R v c i B P c m R l c i B G b 3 J t L 0 F k Z G V k I E l u Z G V 4 L n t I R E 1 J I E N h Y m x l I E N v c 3 Q s N j R 9 J n F 1 b 3 Q 7 L C Z x d W 9 0 O 1 N l Y 3 R p b 2 4 x L 0 N v b n R y Y W N 0 b 3 I g T 3 J k Z X I g R m 9 y b S 9 B Z G R l Z C B J b m R l e C 5 7 V G F w Z S B D b 3 N 0 L D Y 1 f S Z x d W 9 0 O y w m c X V v d D t T Z W N 0 a W 9 u M S 9 D b 2 5 0 c m F j d G 9 y I E 9 y Z G V y I E Z v c m 0 v Q W R k Z W Q g S W 5 k Z X g u e z R c d T A w M j I g W m l w I F R p Z X M g Q 2 9 z d C w 2 N n 0 m c X V v d D s s J n F 1 b 3 Q 7 U 2 V j d G l v b j E v Q 2 9 u d H J h Y 3 R v c i B P c m R l c i B G b 3 J t L 0 F k Z G V k I E l u Z G V 4 L n t P R G F 0 Y V 8 3 X H U w M D I y I E N h Y m x l X 3 g w M D I w M C w 2 N 3 0 m c X V v d D s s J n F 1 b 3 Q 7 U 2 V j d G l v b j E v Q 2 9 u d H J h Y 3 R v c i B P c m R l c i B G b 3 J t L 0 F k Z G V k I E l u Z G V 4 L n t D b 2 5 k d W l 0 I E N v c 3 Q s N j h 9 J n F 1 b 3 Q 7 L C Z x d W 9 0 O 1 N l Y 3 R p b 2 4 x L 0 N v b n R y Y W N 0 b 3 I g T 3 J k Z X I g R m 9 y b S 9 B Z G R l Z C B J b m R l e C 5 7 V G F w b G 9 j a 3 M g Q 2 9 z d C w 2 O X 0 m c X V v d D s s J n F 1 b 3 Q 7 U 2 V j d G l v b j E v Q 2 9 u d H J h Y 3 R v c i B P c m R l c i B G b 3 J t L 0 F k Z G V k I E l u Z G V 4 L n t T c X V l Z W t 5 I E t s Z W V u I F d p c G V z X y w 3 M H 0 m c X V v d D s s J n F 1 b 3 Q 7 U 2 V j d G l v b j E v Q 2 9 u d H J h Y 3 R v c i B P c m R l c i B G b 3 J t L 0 F k Z G V k I E l u Z G V 4 L n t D Y X V 0 a W 9 u I F R h c G U g Q 2 9 z d C w 3 M X 0 m c X V v d D s s J n F 1 b 3 Q 7 U 2 V j d G l v b j E v Q 2 9 u d H J h Y 3 R v c i B P c m R l c i B G b 3 J t L 0 F k Z G V k I E l u Z G V 4 L n t T d W J 0 b 3 R h b C w 3 M n 0 m c X V v d D s s J n F 1 b 3 Q 7 U 2 V j d G l v b j E v Q 2 9 u d H J h Y 3 R v c i B P c m R l c i B G b 3 J t L 0 F k Z G V k I E l u Z G V 4 L n t T a G l w c G l u Z y B D b 3 N 0 L D c z f S Z x d W 9 0 O y w m c X V v d D t T Z W N 0 a W 9 u M S 9 D b 2 5 0 c m F j d G 9 y I E 9 y Z G V y I E Z v c m 0 v Q W R k Z W Q g S W 5 k Z X g u e 1 R v d G F s I E N v c 3 Q s N z R 9 J n F 1 b 3 Q 7 L C Z x d W 9 0 O 1 N l Y 3 R p b 2 4 x L 0 N v b n R y Y W N 0 b 3 I g T 3 J k Z X I g R m 9 y b S 9 B Z G R l Z C B J b m R l e C 5 7 S W 5 2 b 2 l j Z W Q s N z V 9 J n F 1 b 3 Q 7 L C Z x d W 9 0 O 1 N l Y 3 R p b 2 4 x L 0 N v b n R y Y W N 0 b 3 I g T 3 J k Z X I g R m 9 y b S 9 B Z G R l Z C B J b m R l e C 5 7 Q 2 9 u d G V u d F R 5 c G V J Z C w 3 N n 0 m c X V v d D s s J n F 1 b 3 Q 7 U 2 V j d G l v b j E v Q 2 9 u d H J h Y 3 R v c i B P c m R l c i B G b 3 J t L 0 F k Z G V k I E l u Z G V 4 L n t X Y X J l a G 9 1 c y w 3 N 3 0 m c X V v d D s s J n F 1 b 3 Q 7 U 2 V j d G l v b j E v Q 2 9 u d H J h Y 3 R v c i B P c m R l c i B G b 3 J t L 0 F k Z G V k I E l u Z G V 4 L n t X Y X J l a G 9 1 c z A s N z h 9 J n F 1 b 3 Q 7 L C Z x d W 9 0 O 1 N l Y 3 R p b 2 4 x L 0 N v b n R y Y W N 0 b 3 I g T 3 J k Z X I g R m 9 y b S 9 D Y W x j d W x h d G V k I E x v Y 2 F s I F R p b W U x L n t N b 2 R p Z m l l Z C w 3 O X 0 m c X V v d D s s J n F 1 b 3 Q 7 U 2 V j d G l v b j E v Q 2 9 u d H J h Y 3 R v c i B P c m R l c i B G b 3 J t L 0 N o Y W 5 n Z W Q g V H l w Z T I u e 0 N y Z W F 0 Z W Q s O D B 9 J n F 1 b 3 Q 7 L C Z x d W 9 0 O 1 N l Y 3 R p b 2 4 x L 0 N v b n R y Y W N 0 b 3 I g T 3 J k Z X I g R m 9 y b S 9 B Z G R l Z C B J b m R l e C 5 7 S U Q u M S w 4 M X 0 m c X V v d D s s J n F 1 b 3 Q 7 U 2 V j d G l v b j E v Q 2 9 u d H J h Y 3 R v c i B P c m R l c i B G b 3 J t L 0 F k Z G V k I E l u Z G V 4 L n t B d H R h Y 2 h t Z W 5 0 c y w 4 M n 0 m c X V v d D s s J n F 1 b 3 Q 7 U 2 V j d G l v b j E v Q 2 9 u d H J h Y 3 R v c i B P c m R l c i B G b 3 J t L 0 F k Z G V k I E l u Z G V 4 L n t H V U l E L D g z f S Z x d W 9 0 O y w m c X V v d D t T Z W N 0 a W 9 u M S 9 D b 2 5 0 c m F j d G 9 y I E 9 y Z G V y I E Z v c m 0 v Q W R k Z W Q g S W 5 k Z X g u e 0 Z 1 b G w g T m F t Z S w 4 N H 0 m c X V v d D s s J n F 1 b 3 Q 7 U 2 V j d G l v b j E v Q 2 9 u d H J h Y 3 R v c i B P c m R l c i B G b 3 J t L 0 N o Y W 5 n Z W Q g V H l w Z T Q u e 0 l u Z G V 4 L D g 1 f S Z x d W 9 0 O 1 0 s J n F 1 b 3 Q 7 Q 2 9 s d W 1 u Q 2 9 1 b n Q m c X V v d D s 6 O D Y s J n F 1 b 3 Q 7 S 2 V 5 Q 2 9 s d W 1 u T m F t Z X M m c X V v d D s 6 W 1 0 s J n F 1 b 3 Q 7 Q 2 9 s d W 1 u S W R l b n R p d G l l c y Z x d W 9 0 O z p b J n F 1 b 3 Q 7 U 2 V j d G l v b j E v Q 2 9 u d H J h Y 3 R v c i B P c m R l c i B G b 3 J t L 0 F k Z G V k I E l u Z G V 4 L n t J b n Z v a W N l I E N v Z G U s N D B 9 J n F 1 b 3 Q 7 L C Z x d W 9 0 O 1 N l Y 3 R p b 2 4 x L 0 N v b n R y Y W N 0 b 3 I g T 3 J k Z X I g R m 9 y b S 9 B Z G R l Z C B J b m R l e C 5 7 Q 2 9 t c G F u e S w w f S Z x d W 9 0 O y w m c X V v d D t T Z W N 0 a W 9 u M S 9 D b 2 5 0 c m F j d G 9 y I E 9 y Z G V y I E Z v c m 0 v Q W R k Z W Q g S W 5 k Z X g u e 0 N v b n R h Y 3 Q g R W 1 h a W w s M X 0 m c X V v d D s s J n F 1 b 3 Q 7 U 2 V j d G l v b j E v Q 2 9 u d H J h Y 3 R v c i B P c m R l c i B G b 3 J t L 0 F k Z G V k I E l u Z G V 4 L n s y M D B c d T A w M j c g R H J v c C B D Y W J s Z S w y f S Z x d W 9 0 O y w m c X V v d D t T Z W N 0 a W 9 u M S 9 D b 2 5 0 c m F j d G 9 y I E 9 y Z G V y I E Z v c m 0 v Q W R k Z W Q g S W 5 k Z X g u e z M w M F x 1 M D A y N y B E c m 9 w I E N h Y m x l L D N 9 J n F 1 b 3 Q 7 L C Z x d W 9 0 O 1 N l Y 3 R p b 2 4 x L 0 N v b n R y Y W N 0 b 3 I g T 3 J k Z X I g R m 9 y b S 9 B Z G R l Z C B J b m R l e C 5 7 N D A w X H U w M D I 3 I E R y b 3 A g Q 2 F i b G U s N H 0 m c X V v d D s s J n F 1 b 3 Q 7 U 2 V j d G l v b j E v Q 2 9 u d H J h Y 3 R v c i B P c m R l c i B G b 3 J t L 0 F k Z G V k I E l u Z G V 4 L n s 1 M D B c d T A w M j c g R H J v c C B D Y W J s Z S w 1 f S Z x d W 9 0 O y w m c X V v d D t T Z W N 0 a W 9 u M S 9 D b 2 5 0 c m F j d G 9 y I E 9 y Z G V y I E Z v c m 0 v Q W R k Z W Q g S W 5 k Z X g u e z Y 1 M F x 1 M D A y N y B E c m 9 w I E N h Y m x l L D Z 9 J n F 1 b 3 Q 7 L C Z x d W 9 0 O 1 N l Y 3 R p b 2 4 x L 0 N v b n R y Y W N 0 b 3 I g T 3 J k Z X I g R m 9 y b S 9 B Z G R l Z C B J b m R l e C 5 7 O D A w X H U w M D I 3 I E R y b 3 A g Q 2 F i b G U s N 3 0 m c X V v d D s s J n F 1 b 3 Q 7 U 2 V j d G l v b j E v Q 2 9 u d H J h Y 3 R v c i B P c m R l c i B G b 3 J t L 0 F k Z G V k I E l u Z G V 4 L n s x M D A w X H U w M D I 3 I E R y b 3 A g Q 2 F i b G U s O H 0 m c X V v d D s s J n F 1 b 3 Q 7 U 2 V j d G l v b j E v Q 2 9 u d H J h Y 3 R v c i B P c m R l c i B G b 3 J t L 0 F k Z G V k I E l u Z G V 4 L n s x M z A w X H U w M D I 3 I E R y b 3 A g Q 2 F i b G U s O X 0 m c X V v d D s s J n F 1 b 3 Q 7 U 2 V j d G l v b j E v Q 2 9 u d H J h Y 3 R v c i B P c m R l c i B G b 3 J t L 0 F k Z G V k I E l u Z G V 4 L n s x N T A w X H U w M D I 3 I E R y b 3 A g Q 2 F i b G U s M T B 9 J n F 1 b 3 Q 7 L C Z x d W 9 0 O 1 N l Y 3 R p b 2 4 x L 0 N v b n R y Y W N 0 b 3 I g T 3 J k Z X I g R m 9 y b S 9 B Z G R l Z C B J b m R l e C 5 7 M j E w M F x 1 M D A y N y B E c m 9 w I E N h Y m x l L D E x f S Z x d W 9 0 O y w m c X V v d D t T Z W N 0 a W 9 u M S 9 D b 2 5 0 c m F j d G 9 y I E 9 y Z G V y I E Z v c m 0 v Q W R k Z W Q g S W 5 k Z X g u e z I 1 M D B c d T A w M j c g R H J v c C B D Y W J s Z S w x M n 0 m c X V v d D s s J n F 1 b 3 Q 7 U 2 V j d G l v b j E v Q 2 9 u d H J h Y 3 R v c i B P c m R l c i B G b 3 J t L 0 F k Z G V k I E l u Z G V 4 L n t D Y X Q 2 I F d p c m U g K D E w M D B c d T A w M j c g c G V y I G J v e C k s M T N 9 J n F 1 b 3 Q 7 L C Z x d W 9 0 O 1 N l Y 3 R p b 2 4 x L 0 N v b n R y Y W N 0 b 3 I g T 3 J k Z X I g R m 9 y b S 9 B Z G R l Z C B J b m R l e C 5 7 R m F z d C B B Y 2 V z c y B S T 0 M g R m l i Z X I g L S A y N T A w X H U w M D I 3 I F J l Z W w s M T R 9 J n F 1 b 3 Q 7 L C Z x d W 9 0 O 1 N l Y 3 R p b 2 4 x L 0 N v b n R y Y W N 0 b 3 I g T 3 J k Z X I g R m 9 y b S 9 B Z G R l Z C B J b m R l e C 5 7 S W 5 k b 2 9 y I E Z p Y m V y L D E 1 f S Z x d W 9 0 O y w m c X V v d D t T Z W N 0 a W 9 u M S 9 D b 2 5 0 c m F j d G 9 y I E 9 y Z G V y I E Z v c m 0 v Q W R k Z W Q g S W 5 k Z X g u e z E 4 X H U w M D I y I F l l b G x v d y B G a W J l c i B Q a W d 0 Y W l s L D E 2 f S Z x d W 9 0 O y w m c X V v d D t T Z W N 0 a W 9 u M S 9 D b 2 5 0 c m F j d G 9 y I E 9 y Z G V y I E Z v c m 0 v Q W R k Z W Q g S W 5 k Z X g u e 0 F s Y 2 9 o b 2 w g V 2 l w Z X M s M T d 9 J n F 1 b 3 Q 7 L C Z x d W 9 0 O 1 N l Y 3 R p b 2 4 x L 0 N v b n R y Y W N 0 b 3 I g T 3 J k Z X I g R m 9 y b S 9 B Z G R l Z C B J b m R l e C 5 7 R k l i Z X I g T 3 B 0 a W M g U 3 d h Y n M s M T h 9 J n F 1 b 3 Q 7 L C Z x d W 9 0 O 1 N l Y 3 R p b 2 4 x L 0 N v b n R y Y W N 0 b 3 I g T 3 J k Z X I g R m 9 y b S 9 B Z G R l Z C B J b m R l e C 5 7 S G V h d H N o c m l u a 3 M s M T l 9 J n F 1 b 3 Q 7 L C Z x d W 9 0 O 1 N l Y 3 R p b 2 4 x L 0 N v b n R y Y W N 0 b 3 I g T 3 J k Z X I g R m 9 y b S 9 B Z G R l Z C B J b m R l e C 5 7 T 3 V 0 Z G 9 v c i B T c G x p Y 2 U g Q m 9 4 L D I w f S Z x d W 9 0 O y w m c X V v d D t T Z W N 0 a W 9 u M S 9 D b 2 5 0 c m F j d G 9 y I E 9 y Z G V y I E Z v c m 0 v Q W R k Z W Q g S W 5 k Z X g u e 1 l l b G x v d y B G a W J l c i B K d W 1 w Z X I s M j F 9 J n F 1 b 3 Q 7 L C Z x d W 9 0 O 1 N l Y 3 R p b 2 4 x L 0 N v b n R y Y W N 0 b 3 I g T 3 J k Z X I g R m 9 y b S 9 B Z G R l Z C B J b m R l e C 5 7 M l x 1 M D A y N y B D Y X Q 2 I E p 1 b X B l c i w y M n 0 m c X V v d D s s J n F 1 b 3 Q 7 U 2 V j d G l v b j E v Q 2 9 u d H J h Y 3 R v c i B P c m R l c i B G b 3 J t L 0 F k Z G V k I E l u Z G V 4 L n s 3 X H U w M D I 3 I E N h d D Y g S n V t c G V y L D I z f S Z x d W 9 0 O y w m c X V v d D t T Z W N 0 a W 9 u M S 9 D b 2 5 0 c m F j d G 9 y I E 9 y Z G V y I E Z v c m 0 v Q W R k Z W Q g S W 5 k Z X g u e 0 Z p Y m V y I F d h b G w g U G x h d G U s M j R 9 J n F 1 b 3 Q 7 L C Z x d W 9 0 O 1 N l Y 3 R p b 2 4 x L 0 N v b n R y Y W N 0 b 3 I g T 3 J k Z X I g R m 9 y b S 9 B Z G R l Z C B J b m R l e C 5 7 S E R N S S B D Y W J s Z S w y N X 0 m c X V v d D s s J n F 1 b 3 Q 7 U 2 V j d G l v b j E v Q 2 9 u d H J h Y 3 R v c i B P c m R l c i B G b 3 J t L 0 F k Z G V k I E l u Z G V 4 L n t U Y X B l L D I 2 f S Z x d W 9 0 O y w m c X V v d D t T Z W N 0 a W 9 u M S 9 D b 2 5 0 c m F j d G 9 y I E 9 y Z G V y I E Z v c m 0 v U m V w b G F j Z W Q g V m F s d W U u e z d c d T A w M j I g W m l w I F R p Z X M s M j h 9 J n F 1 b 3 Q 7 L C Z x d W 9 0 O 1 N l Y 3 R p b 2 4 x L 0 N v b n R y Y W N 0 b 3 I g T 3 J k Z X I g R m 9 y b S 9 B Z G R l Z C B J b m R l e C 5 7 N F x 1 M D A y M i B a a X A g V G l l c y w y N 3 0 m c X V v d D s s J n F 1 b 3 Q 7 U 2 V j d G l v b j E v Q 2 9 u d H J h Y 3 R v c i B P c m R l c i B G b 3 J t L 0 F k Z G V k I E l u Z G V 4 L n t D b 2 5 k d W l 0 L D I 5 f S Z x d W 9 0 O y w m c X V v d D t T Z W N 0 a W 9 u M S 9 D b 2 5 0 c m F j d G 9 y I E 9 y Z G V y I E Z v c m 0 v Q W R k Z W Q g S W 5 k Z X g u e 1 R h c G x v Y 2 t z L D M w f S Z x d W 9 0 O y w m c X V v d D t T Z W N 0 a W 9 u M S 9 D b 2 5 0 c m F j d G 9 y I E 9 y Z G V y I E Z v c m 0 v Q W R k Z W Q g S W 5 k Z X g u e 1 N x d W V l a 3 k g S 2 x l Z W 4 g V 2 l w Z X M s M z F 9 J n F 1 b 3 Q 7 L C Z x d W 9 0 O 1 N l Y 3 R p b 2 4 x L 0 N v b n R y Y W N 0 b 3 I g T 3 J k Z X I g R m 9 y b S 9 B Z G R l Z C B J b m R l e C 5 7 Q 2 F 1 d G l v b i B U Y X B l L D M y f S Z x d W 9 0 O y w m c X V v d D t T Z W N 0 a W 9 u M S 9 D b 2 5 0 c m F j d G 9 y I E 9 y Z G V y I E Z v c m 0 v Q W R k Z W Q g S W 5 k Z X g u e 0 R l b G l 2 Z X J 5 I E F k Z H J l c 3 M w L D M z f S Z x d W 9 0 O y w m c X V v d D t T Z W N 0 a W 9 u M S 9 D b 2 5 0 c m F j d G 9 y I E 9 y Z G V y I E Z v c m 0 v Q W R k Z W Q g S W 5 k Z X g u e 1 N o a X B w a W 5 n I C 0 g Q 2 l 0 L D M 0 f S Z x d W 9 0 O y w m c X V v d D t T Z W N 0 a W 9 u M S 9 D b 2 5 0 c m F j d G 9 y I E 9 y Z G V y I E Z v c m 0 v Q W R k Z W Q g S W 5 k Z X g u e 1 N o a X B w a W 5 n I C 0 g U 3 R h L D M 1 f S Z x d W 9 0 O y w m c X V v d D t T Z W N 0 a W 9 u M S 9 D b 2 5 0 c m F j d G 9 y I E 9 y Z G V y I E Z v c m 0 v Q W R k Z W Q g S W 5 k Z X g u e 1 N o a X B w a W 5 n I C 0 g W m l w L D M 2 f S Z x d W 9 0 O y w m c X V v d D t T Z W N 0 a W 9 u M S 9 D b 2 5 0 c m F j d G 9 y I E 9 y Z G V y I E Z v c m 0 v Q W R k Z W Q g S W 5 k Z X g u e 1 N o a X B w a W 5 n I C 0 g Q 2 9 u L D M 3 f S Z x d W 9 0 O y w m c X V v d D t T Z W N 0 a W 9 u M S 9 D b 2 5 0 c m F j d G 9 y I E 9 y Z G V y I E Z v c m 0 v Q W R k Z W Q g S W 5 k Z X g u e 1 N o a X B w a W 5 n I C 0 g Q 2 9 u M C w z O H 0 m c X V v d D s s J n F 1 b 3 Q 7 U 2 V j d G l v b j E v Q 2 9 u d H J h Y 3 R v c i B P c m R l c i B G b 3 J t L 0 F k Z G V k I E l u Z G V 4 L n t E Z W x p d m V y e S B O b 3 R l c z A s M z l 9 J n F 1 b 3 Q 7 L C Z x d W 9 0 O 1 N l Y 3 R p b 2 4 x L 0 N v b n R y Y W N 0 b 3 I g T 3 J k Z X I g R m 9 y b S 9 B Z G R l Z C B J b m R l e C 5 7 M j A w X H U w M D I 3 I E R y b 3 A g Q 2 F i b G U g Q 2 9 z d C w 0 M X 0 m c X V v d D s s J n F 1 b 3 Q 7 U 2 V j d G l v b j E v Q 2 9 u d H J h Y 3 R v c i B P c m R l c i B G b 3 J t L 0 F k Z G V k I E l u Z G V 4 L n s z M D B c d T A w M j c g R H J v c C B D Y W J s Z S B D b 3 N 0 L D Q y f S Z x d W 9 0 O y w m c X V v d D t T Z W N 0 a W 9 u M S 9 D b 2 5 0 c m F j d G 9 y I E 9 y Z G V y I E Z v c m 0 v Q W R k Z W Q g S W 5 k Z X g u e z Q w M F x 1 M D A y N y B E c m 9 w I E N h Y m x l I E N v c 3 Q s N D N 9 J n F 1 b 3 Q 7 L C Z x d W 9 0 O 1 N l Y 3 R p b 2 4 x L 0 N v b n R y Y W N 0 b 3 I g T 3 J k Z X I g R m 9 y b S 9 B Z G R l Z C B J b m R l e C 5 7 N T A w X H U w M D I 3 I E R y b 3 A g Q 2 F i b G U g Q 2 9 z d C w 0 N H 0 m c X V v d D s s J n F 1 b 3 Q 7 U 2 V j d G l v b j E v Q 2 9 u d H J h Y 3 R v c i B P c m R l c i B G b 3 J t L 0 F k Z G V k I E l u Z G V 4 L n s 2 N T B c d T A w M j c g R H J v c C B D Y W J s Z S B D b 3 N 0 L D Q 1 f S Z x d W 9 0 O y w m c X V v d D t T Z W N 0 a W 9 u M S 9 D b 2 5 0 c m F j d G 9 y I E 9 y Z G V y I E Z v c m 0 v Q W R k Z W Q g S W 5 k Z X g u e z g w M F x 1 M D A y N y B E c m 9 w I E N h Y m x l I E N v c 3 Q s N D Z 9 J n F 1 b 3 Q 7 L C Z x d W 9 0 O 1 N l Y 3 R p b 2 4 x L 0 N v b n R y Y W N 0 b 3 I g T 3 J k Z X I g R m 9 y b S 9 B Z G R l Z C B J b m R l e C 5 7 M T A w M F x 1 M D A y N y B E c m 9 w I E N h Y m x l I E N v c 3 Q s N D d 9 J n F 1 b 3 Q 7 L C Z x d W 9 0 O 1 N l Y 3 R p b 2 4 x L 0 N v b n R y Y W N 0 b 3 I g T 3 J k Z X I g R m 9 y b S 9 B Z G R l Z C B J b m R l e C 5 7 M T M w M F x 1 M D A y N y B E c m 9 w I E N h Y m x l I E N v c 3 Q s N D h 9 J n F 1 b 3 Q 7 L C Z x d W 9 0 O 1 N l Y 3 R p b 2 4 x L 0 N v b n R y Y W N 0 b 3 I g T 3 J k Z X I g R m 9 y b S 9 B Z G R l Z C B J b m R l e C 5 7 M T U w M F x 1 M D A y N y B E c m 9 w I E N h Y m x l I E N v c 3 Q s N D l 9 J n F 1 b 3 Q 7 L C Z x d W 9 0 O 1 N l Y 3 R p b 2 4 x L 0 N v b n R y Y W N 0 b 3 I g T 3 J k Z X I g R m 9 y b S 9 B Z G R l Z C B J b m R l e C 5 7 M j E w M F x 1 M D A y N y B E c m 9 w I E N h Y m x l I E N v c 3 Q s N T B 9 J n F 1 b 3 Q 7 L C Z x d W 9 0 O 1 N l Y 3 R p b 2 4 x L 0 N v b n R y Y W N 0 b 3 I g T 3 J k Z X I g R m 9 y b S 9 B Z G R l Z C B J b m R l e C 5 7 M j U w M F x 1 M D A y N y B E c m 9 w I E N h Y m x l I E N v c 3 Q s N T F 9 J n F 1 b 3 Q 7 L C Z x d W 9 0 O 1 N l Y 3 R p b 2 4 x L 0 N v b n R y Y W N 0 b 3 I g T 3 J k Z X I g R m 9 y b S 9 B Z G R l Z C B J b m R l e C 5 7 Q 2 F 0 N i B X a X J l I C g x M D A w X H U w M D I 3 I H B l c i B i b 3 g p I E N v c 3 Q s N T J 9 J n F 1 b 3 Q 7 L C Z x d W 9 0 O 1 N l Y 3 R p b 2 4 x L 0 N v b n R y Y W N 0 b 3 I g T 3 J k Z X I g R m 9 y b S 9 B Z G R l Z C B J b m R l e C 5 7 R m F z d C B B Y 2 V z c y B S T 0 M g R m l i Z X I g L S A y N T A w X H U w M D I 3 I F J l Z W w g Q 2 9 z d C w 1 M 3 0 m c X V v d D s s J n F 1 b 3 Q 7 U 2 V j d G l v b j E v Q 2 9 u d H J h Y 3 R v c i B P c m R l c i B G b 3 J t L 0 F k Z G V k I E l u Z G V 4 L n t J b m R v b 3 I g R m l i Z X I g Q 2 9 z d C w 1 N H 0 m c X V v d D s s J n F 1 b 3 Q 7 U 2 V j d G l v b j E v Q 2 9 u d H J h Y 3 R v c i B P c m R l c i B G b 3 J t L 0 F k Z G V k I E l u Z G V 4 L n s x O F x 1 M D A y M i B Z Z W x s b 3 c g R m l i Z X I g U G l n d G F p b C B D b 3 N 0 L D U 1 f S Z x d W 9 0 O y w m c X V v d D t T Z W N 0 a W 9 u M S 9 D b 2 5 0 c m F j d G 9 y I E 9 y Z G V y I E Z v c m 0 v Q W R k Z W Q g S W 5 k Z X g u e 0 F s Y 2 9 o b 2 w g V 2 l w Z X M g Q 2 9 z d C w 1 N n 0 m c X V v d D s s J n F 1 b 3 Q 7 U 2 V j d G l v b j E v Q 2 9 u d H J h Y 3 R v c i B P c m R l c i B G b 3 J t L 0 F k Z G V k I E l u Z G V 4 L n t G a W J l c i B P c H R p Y y B T d 2 F i c y B D b 3 N 0 L D U 3 f S Z x d W 9 0 O y w m c X V v d D t T Z W N 0 a W 9 u M S 9 D b 2 5 0 c m F j d G 9 y I E 9 y Z G V y I E Z v c m 0 v Q W R k Z W Q g S W 5 k Z X g u e 0 h l Y X R z a H J p b m t z I E N v c 3 Q s N T h 9 J n F 1 b 3 Q 7 L C Z x d W 9 0 O 1 N l Y 3 R p b 2 4 x L 0 N v b n R y Y W N 0 b 3 I g T 3 J k Z X I g R m 9 y b S 9 B Z G R l Z C B J b m R l e C 5 7 T 3 V 0 Z G 9 v c i B T c G x p Y 2 U g Q m 9 4 I E N v c 3 Q s N T l 9 J n F 1 b 3 Q 7 L C Z x d W 9 0 O 1 N l Y 3 R p b 2 4 x L 0 N v b n R y Y W N 0 b 3 I g T 3 J k Z X I g R m 9 y b S 9 B Z G R l Z C B J b m R l e C 5 7 W W V s b G 9 3 I E Z p Y m V y I E p 1 b X B l c i B D b 3 N 0 L D Y w f S Z x d W 9 0 O y w m c X V v d D t T Z W N 0 a W 9 u M S 9 D b 2 5 0 c m F j d G 9 y I E 9 y Z G V y I E Z v c m 0 v Q W R k Z W Q g S W 5 k Z X g u e z J c d T A w M j c g Q 2 F 0 N i B K d W 1 w Z X I g Q 2 9 z d C w 2 M X 0 m c X V v d D s s J n F 1 b 3 Q 7 U 2 V j d G l v b j E v Q 2 9 u d H J h Y 3 R v c i B P c m R l c i B G b 3 J t L 0 F k Z G V k I E l u Z G V 4 L n s 3 X H U w M D I 3 I E N h d D Y g S n V t c G V y I E N v c 3 Q s N j J 9 J n F 1 b 3 Q 7 L C Z x d W 9 0 O 1 N l Y 3 R p b 2 4 x L 0 N v b n R y Y W N 0 b 3 I g T 3 J k Z X I g R m 9 y b S 9 B Z G R l Z C B J b m R l e C 5 7 R m l i Z X I g V 2 F s b C B Q b G F 0 Z S B D b 3 N 0 L D Y z f S Z x d W 9 0 O y w m c X V v d D t T Z W N 0 a W 9 u M S 9 D b 2 5 0 c m F j d G 9 y I E 9 y Z G V y I E Z v c m 0 v Q W R k Z W Q g S W 5 k Z X g u e 0 h E T U k g Q 2 F i b G U g Q 2 9 z d C w 2 N H 0 m c X V v d D s s J n F 1 b 3 Q 7 U 2 V j d G l v b j E v Q 2 9 u d H J h Y 3 R v c i B P c m R l c i B G b 3 J t L 0 F k Z G V k I E l u Z G V 4 L n t U Y X B l I E N v c 3 Q s N j V 9 J n F 1 b 3 Q 7 L C Z x d W 9 0 O 1 N l Y 3 R p b 2 4 x L 0 N v b n R y Y W N 0 b 3 I g T 3 J k Z X I g R m 9 y b S 9 B Z G R l Z C B J b m R l e C 5 7 N F x 1 M D A y M i B a a X A g V G l l c y B D b 3 N 0 L D Y 2 f S Z x d W 9 0 O y w m c X V v d D t T Z W N 0 a W 9 u M S 9 D b 2 5 0 c m F j d G 9 y I E 9 y Z G V y I E Z v c m 0 v Q W R k Z W Q g S W 5 k Z X g u e 0 9 E Y X R h X z d c d T A w M j I g Q 2 F i b G V f e D A w M j A w L D Y 3 f S Z x d W 9 0 O y w m c X V v d D t T Z W N 0 a W 9 u M S 9 D b 2 5 0 c m F j d G 9 y I E 9 y Z G V y I E Z v c m 0 v Q W R k Z W Q g S W 5 k Z X g u e 0 N v b m R 1 a X Q g Q 2 9 z d C w 2 O H 0 m c X V v d D s s J n F 1 b 3 Q 7 U 2 V j d G l v b j E v Q 2 9 u d H J h Y 3 R v c i B P c m R l c i B G b 3 J t L 0 F k Z G V k I E l u Z G V 4 L n t U Y X B s b 2 N r c y B D b 3 N 0 L D Y 5 f S Z x d W 9 0 O y w m c X V v d D t T Z W N 0 a W 9 u M S 9 D b 2 5 0 c m F j d G 9 y I E 9 y Z G V y I E Z v c m 0 v Q W R k Z W Q g S W 5 k Z X g u e 1 N x d W V l a 3 k g S 2 x l Z W 4 g V 2 l w Z X N f L D c w f S Z x d W 9 0 O y w m c X V v d D t T Z W N 0 a W 9 u M S 9 D b 2 5 0 c m F j d G 9 y I E 9 y Z G V y I E Z v c m 0 v Q W R k Z W Q g S W 5 k Z X g u e 0 N h d X R p b 2 4 g V G F w Z S B D b 3 N 0 L D c x f S Z x d W 9 0 O y w m c X V v d D t T Z W N 0 a W 9 u M S 9 D b 2 5 0 c m F j d G 9 y I E 9 y Z G V y I E Z v c m 0 v Q W R k Z W Q g S W 5 k Z X g u e 1 N 1 Y n R v d G F s L D c y f S Z x d W 9 0 O y w m c X V v d D t T Z W N 0 a W 9 u M S 9 D b 2 5 0 c m F j d G 9 y I E 9 y Z G V y I E Z v c m 0 v Q W R k Z W Q g S W 5 k Z X g u e 1 N o a X B w a W 5 n I E N v c 3 Q s N z N 9 J n F 1 b 3 Q 7 L C Z x d W 9 0 O 1 N l Y 3 R p b 2 4 x L 0 N v b n R y Y W N 0 b 3 I g T 3 J k Z X I g R m 9 y b S 9 B Z G R l Z C B J b m R l e C 5 7 V G 9 0 Y W w g Q 2 9 z d C w 3 N H 0 m c X V v d D s s J n F 1 b 3 Q 7 U 2 V j d G l v b j E v Q 2 9 u d H J h Y 3 R v c i B P c m R l c i B G b 3 J t L 0 F k Z G V k I E l u Z G V 4 L n t J b n Z v a W N l Z C w 3 N X 0 m c X V v d D s s J n F 1 b 3 Q 7 U 2 V j d G l v b j E v Q 2 9 u d H J h Y 3 R v c i B P c m R l c i B G b 3 J t L 0 F k Z G V k I E l u Z G V 4 L n t D b 2 5 0 Z W 5 0 V H l w Z U l k L D c 2 f S Z x d W 9 0 O y w m c X V v d D t T Z W N 0 a W 9 u M S 9 D b 2 5 0 c m F j d G 9 y I E 9 y Z G V y I E Z v c m 0 v Q W R k Z W Q g S W 5 k Z X g u e 1 d h c m V o b 3 V z L D c 3 f S Z x d W 9 0 O y w m c X V v d D t T Z W N 0 a W 9 u M S 9 D b 2 5 0 c m F j d G 9 y I E 9 y Z G V y I E Z v c m 0 v Q W R k Z W Q g S W 5 k Z X g u e 1 d h c m V o b 3 V z M C w 3 O H 0 m c X V v d D s s J n F 1 b 3 Q 7 U 2 V j d G l v b j E v Q 2 9 u d H J h Y 3 R v c i B P c m R l c i B G b 3 J t L 0 N h b G N 1 b G F 0 Z W Q g T G 9 j Y W w g V G l t Z T E u e 0 1 v Z G l m a W V k L D c 5 f S Z x d W 9 0 O y w m c X V v d D t T Z W N 0 a W 9 u M S 9 D b 2 5 0 c m F j d G 9 y I E 9 y Z G V y I E Z v c m 0 v Q 2 h h b m d l Z C B U e X B l M i 5 7 Q 3 J l Y X R l Z C w 4 M H 0 m c X V v d D s s J n F 1 b 3 Q 7 U 2 V j d G l v b j E v Q 2 9 u d H J h Y 3 R v c i B P c m R l c i B G b 3 J t L 0 F k Z G V k I E l u Z G V 4 L n t J R C 4 x L D g x f S Z x d W 9 0 O y w m c X V v d D t T Z W N 0 a W 9 u M S 9 D b 2 5 0 c m F j d G 9 y I E 9 y Z G V y I E Z v c m 0 v Q W R k Z W Q g S W 5 k Z X g u e 0 F 0 d G F j a G 1 l b n R z L D g y f S Z x d W 9 0 O y w m c X V v d D t T Z W N 0 a W 9 u M S 9 D b 2 5 0 c m F j d G 9 y I E 9 y Z G V y I E Z v c m 0 v Q W R k Z W Q g S W 5 k Z X g u e 0 d V S U Q s O D N 9 J n F 1 b 3 Q 7 L C Z x d W 9 0 O 1 N l Y 3 R p b 2 4 x L 0 N v b n R y Y W N 0 b 3 I g T 3 J k Z X I g R m 9 y b S 9 B Z G R l Z C B J b m R l e C 5 7 R n V s b C B O Y W 1 l L D g 0 f S Z x d W 9 0 O y w m c X V v d D t T Z W N 0 a W 9 u M S 9 D b 2 5 0 c m F j d G 9 y I E 9 y Z G V y I E Z v c m 0 v Q 2 h h b m d l Z C B U e X B l N C 5 7 S W 5 k Z X g s O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c m F j d G 9 y J T I w T 3 J k Z X I l M j B G b 3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Y 2 J i Y 2 V l M D c t O T B i N S 0 0 M j c 4 L T l i Y m M t M T c 0 Z m Z i M j Y x O T c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v c i U y M E 9 y Z G V y J T I w R m 9 y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R X h w Y W 5 k Z W Q l M j B G a W V s Z F Z h b H V l c 0 F z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v c i U y M E 9 y Z G V y J T I w R m 9 y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U m V u Y W 1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v c i U y M E 9 y Z G V y J T I w R m 9 y b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G 9 y J T I w T 3 J k Z X I l M j B G b 3 J t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v c i U y M E 9 y Z G V y J T I w R m 9 y b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G 9 y J T I w T 3 J k Z X I l M j B G b 3 J t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v c i U y M E 9 y Z G V y J T I w R m 9 y b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G 9 y J T I w T 3 J k Z X I l M j B G b 3 J t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G 9 y J T I w T 3 J k Z X I l M j B G b 3 J t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v c i U y M E 9 y Z G V y J T I w R m 9 y b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G 9 y J T I w T 3 J k Z X I l M j B G b 3 J t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Q 2 F s Y 3 V s Y X R l Z C U y M E x v Y 2 F s J T I w V G l t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G 9 y J T I w T 3 J k Z X I l M j B G b 3 J t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b 3 I l M j B P c m R l c i U y M E Z v c m 0 v U m V u Y W 1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v c i U y M E 9 y Z G V y J T I w R m 9 y b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U 1 h c 3 R l c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X R l b U 1 h c 3 R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A t M D I t M j J U M T c 6 M j M 6 M z I u M T M y M z A z M F o i I C 8 + P E V u d H J 5 I F R 5 c G U 9 I k Z p b G x U Y X J n Z X R O Y W 1 l Q 3 V z d G 9 t a X p l Z C I g V m F s d W U 9 I m w x I i A v P j x F b n R y e S B U e X B l P S J R d W V y e U l E I i B W Y W x 1 Z T 0 i c 2 Y 4 Y z A 1 Y z I z L T I 2 M m Y t N G I w Z S 0 4 Y T Z k L T d m N D g 0 N 2 Q y Y m V j Y y I g L z 4 8 R W 5 0 c n k g V H l w Z T 0 i R m l s b E V y c m 9 y Q 2 9 1 b n Q i I F Z h b H V l P S J s M C I g L z 4 8 R W 5 0 c n k g V H l w Z T 0 i R m l s b E N v b H V t b l R 5 c G V z I i B W Y W x 1 Z T 0 i c 0 F B Q U F B Q U F B Q U F B Q U F B P T 0 i I C 8 + P E V u d H J 5 I F R 5 c G U 9 I k Z p b G x F c n J v c k N v Z G U i I F Z h b H V l P S J z V W 5 r b m 9 3 b i I g L z 4 8 R W 5 0 c n k g V H l w Z T 0 i R m l s b E N v b H V t b k 5 h b W V z I i B W Y W x 1 Z T 0 i c 1 s m c X V v d D t U a X R s Z S Z x d W 9 0 O y w m c X V v d D t J d G V t I E R l c 2 N y a X B 0 a W 9 u J n F 1 b 3 Q 7 L C Z x d W 9 0 O 0 d l b m V y a W M g S X R l b S B O Y W 1 l J n F 1 b 3 Q 7 L C Z x d W 9 0 O 1 N l Z 3 J l Z 2 F 0 a W 9 u I E F t b 3 V u d H M m c X V v d D s s J n F 1 b 3 Q 7 U 2 V n c m V n Y X R p b 2 4 g U 3 R 5 b G U m c X V v d D s s J n F 1 b 3 Q 7 Q 2 F 0 Z W d v c n k m c X V v d D s s J n F 1 b 3 Q 7 T G 9 j Y X R p b 2 4 m c X V v d D s s J n F 1 b 3 Q 7 S W Q m c X V v d D s s J n F 1 b 3 Q 7 T W 9 k a W Z p Z W Q m c X V v d D s s J n F 1 b 3 Q 7 Q 3 J l Y X R l Z C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0 Z W 1 N Y X N 0 Z X I v Z G V j N z F j Z T U t O W I 1 Y i 0 0 Y 2 J i L T g z Z j Q t M z g 5 O T A z Y T c y N W M 0 L n t J d G V t T n V t Y m V y L D R 9 J n F 1 b 3 Q 7 L C Z x d W 9 0 O 1 N l Y 3 R p b 2 4 x L 0 l 0 Z W 1 N Y X N 0 Z X I v Z G V j N z F j Z T U t O W I 1 Y i 0 0 Y 2 J i L T g z Z j Q t M z g 5 O T A z Y T c y N W M 0 L n t U a X R s Z S w z f S Z x d W 9 0 O y w m c X V v d D t T Z W N 0 a W 9 u M S 9 J d G V t T W F z d G V y L 2 R l Y z c x Y 2 U 1 L T l i N W I t N G N i Y i 0 4 M 2 Y 0 L T M 4 O T k w M 2 E 3 M j V j N C 5 7 R 2 V u Z X J p Y 0 l 0 Z W 1 O Y W 1 l L D V 9 J n F 1 b 3 Q 7 L C Z x d W 9 0 O 1 N l Y 3 R p b 2 4 x L 0 l 0 Z W 1 N Y X N 0 Z X I v Z G V j N z F j Z T U t O W I 1 Y i 0 0 Y 2 J i L T g z Z j Q t M z g 5 O T A z Y T c y N W M 0 L n t T Z W d y Z W d h d G l v b k F t b 3 V u d H M s N n 0 m c X V v d D s s J n F 1 b 3 Q 7 U 2 V j d G l v b j E v S X R l b U 1 h c 3 R l c i 9 k Z W M 3 M W N l N S 0 5 Y j V i L T R j Y m I t O D N m N C 0 z O D k 5 M D N h N z I 1 Y z Q u e 1 N l Z 3 J l Z 2 F 0 a W 9 u U 3 R 5 b G U s N 3 0 m c X V v d D s s J n F 1 b 3 Q 7 U 2 V j d G l v b j E v S X R l b U 1 h c 3 R l c i 9 k Z W M 3 M W N l N S 0 5 Y j V i L T R j Y m I t O D N m N C 0 z O D k 5 M D N h N z I 1 Y z Q u e 0 N h d G V n b 3 J 5 L D h 9 J n F 1 b 3 Q 7 L C Z x d W 9 0 O 1 N l Y 3 R p b 2 4 x L 0 l 0 Z W 1 N Y X N 0 Z X I v Z G V j N z F j Z T U t O W I 1 Y i 0 0 Y 2 J i L T g z Z j Q t M z g 5 O T A z Y T c y N W M 0 L n t M b 2 N h d G l v b i w 5 f S Z x d W 9 0 O y w m c X V v d D t T Z W N 0 a W 9 u M S 9 J d G V t T W F z d G V y L 2 R l Y z c x Y 2 U 1 L T l i N W I t N G N i Y i 0 4 M 2 Y 0 L T M 4 O T k w M 2 E 3 M j V j N C 5 7 S W Q s M X 0 m c X V v d D s s J n F 1 b 3 Q 7 U 2 V j d G l v b j E v S X R l b U 1 h c 3 R l c i 9 k Z W M 3 M W N l N S 0 5 Y j V i L T R j Y m I t O D N m N C 0 z O D k 5 M D N h N z I 1 Y z Q u e 0 1 v Z G l m a W V k L D E x f S Z x d W 9 0 O y w m c X V v d D t T Z W N 0 a W 9 u M S 9 J d G V t T W F z d G V y L 2 R l Y z c x Y 2 U 1 L T l i N W I t N G N i Y i 0 4 M 2 Y 0 L T M 4 O T k w M 2 E 3 M j V j N C 5 7 Q 3 J l Y X R l Z C w x M n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l 0 Z W 1 N Y X N 0 Z X I v Z G V j N z F j Z T U t O W I 1 Y i 0 0 Y 2 J i L T g z Z j Q t M z g 5 O T A z Y T c y N W M 0 L n t J d G V t T n V t Y m V y L D R 9 J n F 1 b 3 Q 7 L C Z x d W 9 0 O 1 N l Y 3 R p b 2 4 x L 0 l 0 Z W 1 N Y X N 0 Z X I v Z G V j N z F j Z T U t O W I 1 Y i 0 0 Y 2 J i L T g z Z j Q t M z g 5 O T A z Y T c y N W M 0 L n t U a X R s Z S w z f S Z x d W 9 0 O y w m c X V v d D t T Z W N 0 a W 9 u M S 9 J d G V t T W F z d G V y L 2 R l Y z c x Y 2 U 1 L T l i N W I t N G N i Y i 0 4 M 2 Y 0 L T M 4 O T k w M 2 E 3 M j V j N C 5 7 R 2 V u Z X J p Y 0 l 0 Z W 1 O Y W 1 l L D V 9 J n F 1 b 3 Q 7 L C Z x d W 9 0 O 1 N l Y 3 R p b 2 4 x L 0 l 0 Z W 1 N Y X N 0 Z X I v Z G V j N z F j Z T U t O W I 1 Y i 0 0 Y 2 J i L T g z Z j Q t M z g 5 O T A z Y T c y N W M 0 L n t T Z W d y Z W d h d G l v b k F t b 3 V u d H M s N n 0 m c X V v d D s s J n F 1 b 3 Q 7 U 2 V j d G l v b j E v S X R l b U 1 h c 3 R l c i 9 k Z W M 3 M W N l N S 0 5 Y j V i L T R j Y m I t O D N m N C 0 z O D k 5 M D N h N z I 1 Y z Q u e 1 N l Z 3 J l Z 2 F 0 a W 9 u U 3 R 5 b G U s N 3 0 m c X V v d D s s J n F 1 b 3 Q 7 U 2 V j d G l v b j E v S X R l b U 1 h c 3 R l c i 9 k Z W M 3 M W N l N S 0 5 Y j V i L T R j Y m I t O D N m N C 0 z O D k 5 M D N h N z I 1 Y z Q u e 0 N h d G V n b 3 J 5 L D h 9 J n F 1 b 3 Q 7 L C Z x d W 9 0 O 1 N l Y 3 R p b 2 4 x L 0 l 0 Z W 1 N Y X N 0 Z X I v Z G V j N z F j Z T U t O W I 1 Y i 0 0 Y 2 J i L T g z Z j Q t M z g 5 O T A z Y T c y N W M 0 L n t M b 2 N h d G l v b i w 5 f S Z x d W 9 0 O y w m c X V v d D t T Z W N 0 a W 9 u M S 9 J d G V t T W F z d G V y L 2 R l Y z c x Y 2 U 1 L T l i N W I t N G N i Y i 0 4 M 2 Y 0 L T M 4 O T k w M 2 E 3 M j V j N C 5 7 S W Q s M X 0 m c X V v d D s s J n F 1 b 3 Q 7 U 2 V j d G l v b j E v S X R l b U 1 h c 3 R l c i 9 k Z W M 3 M W N l N S 0 5 Y j V i L T R j Y m I t O D N m N C 0 z O D k 5 M D N h N z I 1 Y z Q u e 0 1 v Z G l m a W V k L D E x f S Z x d W 9 0 O y w m c X V v d D t T Z W N 0 a W 9 u M S 9 J d G V t T W F z d G V y L 2 R l Y z c x Y 2 U 1 L T l i N W I t N G N i Y i 0 4 M 2 Y 0 L T M 4 O T k w M 2 E 3 M j V j N C 5 7 Q 3 J l Y X R l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0 Z W 1 N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U 1 h c 3 R l c i 9 k Z W M 3 M W N l N S 0 5 Y j V i L T R j Y m I t O D N m N C 0 z O D k 5 M D N h N z I 1 Y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T W F z d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U 1 h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1 N Y X N 0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1 N Y X N 0 Z X I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P 4 S g c 2 + g / N + M A 0 G C S q G S I b 3 D Q E B A Q U A B I I C A B 8 K y 4 Y p n u n m A s G 3 b m E N l K n x S c y T X t A s m g x O I N z 2 r k 8 L B W B h Q 0 W B U r K 8 F K Y x a p r T s b 7 7 6 N a E j d T h 8 W q O p Z Q d L Y S Y F b 5 g D F I Y X F R R M l Z 0 7 W d r 3 r i r 3 R S l U H K 2 b O m 4 L m O u L G f R 7 n u c u J Z L f p + b g w l h 9 1 4 K c R d F J D S / F 2 H P y k a v p n b U t s V g 1 r Z o W e b K v D R Z u N H L J m z 3 f 9 I j D 0 C b V M G K F X 3 a R 4 p t K f D P O I f R v K D 1 4 j O / 2 G X m U F o q l o 8 B 6 i d 0 i l O 6 k h b o D H f b h l L n B 2 1 A Q r S h 0 p 3 S d y n r m t N L 0 Z w h 7 V P k n T l W N i B S 2 1 b r 3 9 r G i O P l Y m 6 v 5 t y o m Y O / T w u Z v 2 X n J N y Y L g Z 4 + 1 s R q b X 8 N l N O 7 E w T K + 0 K R a q a w s 1 P 7 u l r y h V z k 2 N H q 6 5 c W L f 5 / X l g z 9 K S q L T d v e k N N r T t v j P o A a 8 u / F W Z y w U C z G r A M A T u s 6 X 3 M 7 P A x M 7 b h i p g / U 8 9 / T b 2 d w M a / s S W V l G 4 c P v y w s / 9 e i m h Y I D X / 9 n m M 0 / c n c o N p 8 s a 1 k 0 A 1 s J Z 9 b 6 K x q / n + d m z h 2 e x N a Z S 0 q P N m F g d W D L s c r 8 L B u u r 4 e / E g G 8 N t Y Y + H H d i e a k I 6 o 3 9 9 G d r m d z W F M f R f P s w Y w t X G J G 5 z p V z C H i V M / V P y g i u 2 4 G r f z E A P T / X H 4 V y 7 D M i Y o 1 1 s U + 6 A p D I B Z 7 i o r F / 7 5 Y X a v F L B 6 j o U 2 4 N S O / S m Z H h 4 4 T U V m z g M H w G C S q G S I b 3 D Q E H A T A d B g l g h k g B Z Q M E A S o E E H B p s P v W q V L 6 L a e a j 9 + H o M S A U M s h H p C N k n 3 z c S n e D 1 m R D K k l r x P 8 i S a p q x F a h z Q / y O 5 m c n X z q 7 l X C e u 1 e H J o a a x J D p d v R Z u U + e 3 K 0 o u Q 0 H m p Y D V X E q B X b e l n P + 7 5 7 G f O a M / t < / D a t a M a s h u p > 
</file>

<file path=customXml/itemProps1.xml><?xml version="1.0" encoding="utf-8"?>
<ds:datastoreItem xmlns:ds="http://schemas.openxmlformats.org/officeDocument/2006/customXml" ds:itemID="{0BC08D3F-430E-4A82-86AF-EC205E036D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Order Form</vt:lpstr>
      <vt:lpstr>WHS Locations</vt:lpstr>
      <vt:lpstr>Markets</vt:lpstr>
      <vt:lpstr>Contractor Orders</vt:lpstr>
      <vt:lpstr>Item Master List_OLD</vt:lpstr>
      <vt:lpstr>Item Master List</vt:lpstr>
      <vt:lpstr>'Order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 Fulton</dc:creator>
  <cp:lastModifiedBy>Tan Tsien Ee</cp:lastModifiedBy>
  <cp:lastPrinted>2020-01-09T18:12:09Z</cp:lastPrinted>
  <dcterms:created xsi:type="dcterms:W3CDTF">2019-12-06T19:46:04Z</dcterms:created>
  <dcterms:modified xsi:type="dcterms:W3CDTF">2020-02-22T19:43:16Z</dcterms:modified>
</cp:coreProperties>
</file>