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ustomProperty6.bin" ContentType="application/vnd.openxmlformats-officedocument.spreadsheetml.customProperty"/>
  <Override PartName="/xl/customProperty7.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ustomProperty8.bin" ContentType="application/vnd.openxmlformats-officedocument.spreadsheetml.customProperty"/>
  <Override PartName="/xl/customProperty9.bin" ContentType="application/vnd.openxmlformats-officedocument.spreadsheetml.customProperty"/>
  <Override PartName="/xl/drawings/drawing4.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5.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24226"/>
  <mc:AlternateContent xmlns:mc="http://schemas.openxmlformats.org/markup-compatibility/2006">
    <mc:Choice Requires="x15">
      <x15ac:absPath xmlns:x15ac="http://schemas.microsoft.com/office/spreadsheetml/2010/11/ac" url="C:\Users\Simona\Desktop\"/>
    </mc:Choice>
  </mc:AlternateContent>
  <xr:revisionPtr revIDLastSave="0" documentId="13_ncr:1_{EEB9F9E6-CB2C-457F-A41B-DB523D94A8F5}" xr6:coauthVersionLast="47" xr6:coauthVersionMax="47" xr10:uidLastSave="{00000000-0000-0000-0000-000000000000}"/>
  <bookViews>
    <workbookView xWindow="-110" yWindow="-110" windowWidth="19420" windowHeight="10300" tabRatio="897" firstSheet="1" activeTab="7"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11" l="1"/>
  <c r="B3" i="11"/>
  <c r="D3" i="11" s="1"/>
  <c r="D28" i="11"/>
  <c r="H14" i="2"/>
  <c r="S4" i="16"/>
  <c r="I6" i="3"/>
  <c r="C3" i="11" l="1"/>
  <c r="B4" i="18"/>
  <c r="AK1004" i="14"/>
  <c r="AK1003" i="14"/>
  <c r="AK1002" i="14"/>
  <c r="AK1001" i="14"/>
  <c r="AK1000" i="14"/>
  <c r="AK999" i="14"/>
  <c r="AK998" i="14"/>
  <c r="AK997" i="14"/>
  <c r="AK996" i="14"/>
  <c r="AK995" i="14"/>
  <c r="AK994" i="14"/>
  <c r="AK993" i="14"/>
  <c r="AK992" i="14"/>
  <c r="AK991" i="14"/>
  <c r="AK990" i="14"/>
  <c r="AK989" i="14"/>
  <c r="AK988" i="14"/>
  <c r="AK987" i="14"/>
  <c r="AK986" i="14"/>
  <c r="AK985" i="14"/>
  <c r="AK984" i="14"/>
  <c r="AK983" i="14"/>
  <c r="AK982" i="14"/>
  <c r="AK981" i="14"/>
  <c r="AK980" i="14"/>
  <c r="AK979" i="14"/>
  <c r="AK978" i="14"/>
  <c r="AK977" i="14"/>
  <c r="AK976" i="14"/>
  <c r="AK975" i="14"/>
  <c r="AK974" i="14"/>
  <c r="AK973" i="14"/>
  <c r="AK972" i="14"/>
  <c r="AK971" i="14"/>
  <c r="AK970" i="14"/>
  <c r="AK969" i="14"/>
  <c r="AK968" i="14"/>
  <c r="AK967" i="14"/>
  <c r="AK966" i="14"/>
  <c r="AK965" i="14"/>
  <c r="AK964" i="14"/>
  <c r="AK963" i="14"/>
  <c r="AK962" i="14"/>
  <c r="AK961" i="14"/>
  <c r="AK960" i="14"/>
  <c r="AK959" i="14"/>
  <c r="AK958" i="14"/>
  <c r="AK957" i="14"/>
  <c r="AK956" i="14"/>
  <c r="AK955" i="14"/>
  <c r="AK954" i="14"/>
  <c r="AK953" i="14"/>
  <c r="AK952" i="14"/>
  <c r="AK951" i="14"/>
  <c r="AK950" i="14"/>
  <c r="AK949" i="14"/>
  <c r="AK948" i="14"/>
  <c r="AK947" i="14"/>
  <c r="AK946" i="14"/>
  <c r="AK945" i="14"/>
  <c r="AK944" i="14"/>
  <c r="AK943" i="14"/>
  <c r="AK942" i="14"/>
  <c r="AK941" i="14"/>
  <c r="AK940" i="14"/>
  <c r="AK939" i="14"/>
  <c r="AK938" i="14"/>
  <c r="AK937" i="14"/>
  <c r="AK936" i="14"/>
  <c r="AK935" i="14"/>
  <c r="AK934" i="14"/>
  <c r="AK933" i="14"/>
  <c r="AK932" i="14"/>
  <c r="AK931" i="14"/>
  <c r="AK930" i="14"/>
  <c r="AK929" i="14"/>
  <c r="AK928" i="14"/>
  <c r="AK927" i="14"/>
  <c r="AK926" i="14"/>
  <c r="AK925" i="14"/>
  <c r="AK924" i="14"/>
  <c r="AK923" i="14"/>
  <c r="AK922" i="14"/>
  <c r="AK921" i="14"/>
  <c r="AK920" i="14"/>
  <c r="AK919" i="14"/>
  <c r="AK918" i="14"/>
  <c r="AK917" i="14"/>
  <c r="AK916" i="14"/>
  <c r="AK915" i="14"/>
  <c r="AK914" i="14"/>
  <c r="AK913" i="14"/>
  <c r="AK912" i="14"/>
  <c r="AK911" i="14"/>
  <c r="AK910" i="14"/>
  <c r="AK909" i="14"/>
  <c r="AK908" i="14"/>
  <c r="AK907" i="14"/>
  <c r="AK906" i="14"/>
  <c r="AK905" i="14"/>
  <c r="AK904" i="14"/>
  <c r="AK903" i="14"/>
  <c r="AK902" i="14"/>
  <c r="AK901" i="14"/>
  <c r="AK900" i="14"/>
  <c r="AK899" i="14"/>
  <c r="AK898" i="14"/>
  <c r="AK897" i="14"/>
  <c r="AK896" i="14"/>
  <c r="AK895" i="14"/>
  <c r="AK894" i="14"/>
  <c r="AK893" i="14"/>
  <c r="AK892" i="14"/>
  <c r="AK891" i="14"/>
  <c r="AK890" i="14"/>
  <c r="AK889" i="14"/>
  <c r="AK888" i="14"/>
  <c r="AK887" i="14"/>
  <c r="AK886" i="14"/>
  <c r="AK885" i="14"/>
  <c r="AK884" i="14"/>
  <c r="AK883" i="14"/>
  <c r="AK882" i="14"/>
  <c r="AK881" i="14"/>
  <c r="AK880" i="14"/>
  <c r="AK879" i="14"/>
  <c r="AK878" i="14"/>
  <c r="AK877" i="14"/>
  <c r="AK876" i="14"/>
  <c r="AK875" i="14"/>
  <c r="AK874" i="14"/>
  <c r="AK873" i="14"/>
  <c r="AK872" i="14"/>
  <c r="AK871" i="14"/>
  <c r="AK870" i="14"/>
  <c r="AK869" i="14"/>
  <c r="AK868" i="14"/>
  <c r="AK867" i="14"/>
  <c r="AK866" i="14"/>
  <c r="AK865" i="14"/>
  <c r="AK864" i="14"/>
  <c r="AK863" i="14"/>
  <c r="AK862" i="14"/>
  <c r="AK861" i="14"/>
  <c r="AK860" i="14"/>
  <c r="AK859" i="14"/>
  <c r="AK858" i="14"/>
  <c r="AK857" i="14"/>
  <c r="AK856" i="14"/>
  <c r="AK855" i="14"/>
  <c r="AK854" i="14"/>
  <c r="AK853" i="14"/>
  <c r="AK852" i="14"/>
  <c r="AK851" i="14"/>
  <c r="AK850" i="14"/>
  <c r="AK849" i="14"/>
  <c r="AK848" i="14"/>
  <c r="AK847" i="14"/>
  <c r="AK846" i="14"/>
  <c r="AK845" i="14"/>
  <c r="AK844" i="14"/>
  <c r="AK843" i="14"/>
  <c r="AK842" i="14"/>
  <c r="AK841" i="14"/>
  <c r="AK840" i="14"/>
  <c r="AK839" i="14"/>
  <c r="AK838" i="14"/>
  <c r="AK837" i="14"/>
  <c r="AK836" i="14"/>
  <c r="AK835" i="14"/>
  <c r="AK834" i="14"/>
  <c r="AK833" i="14"/>
  <c r="AK832" i="14"/>
  <c r="AK831" i="14"/>
  <c r="AK830" i="14"/>
  <c r="AK829" i="14"/>
  <c r="AK828" i="14"/>
  <c r="AK827" i="14"/>
  <c r="AK826" i="14"/>
  <c r="AK825" i="14"/>
  <c r="AK824" i="14"/>
  <c r="AK823" i="14"/>
  <c r="AK822" i="14"/>
  <c r="AK821" i="14"/>
  <c r="AK820" i="14"/>
  <c r="AK819" i="14"/>
  <c r="AK818" i="14"/>
  <c r="AK817" i="14"/>
  <c r="AK816" i="14"/>
  <c r="AK815" i="14"/>
  <c r="AK814" i="14"/>
  <c r="AK813" i="14"/>
  <c r="AK812" i="14"/>
  <c r="AK811" i="14"/>
  <c r="AK810" i="14"/>
  <c r="AK809" i="14"/>
  <c r="AK808" i="14"/>
  <c r="AK807" i="14"/>
  <c r="AK806" i="14"/>
  <c r="AK805" i="14"/>
  <c r="AK804" i="14"/>
  <c r="AK803" i="14"/>
  <c r="AK802" i="14"/>
  <c r="AK801" i="14"/>
  <c r="AK800" i="14"/>
  <c r="AK799" i="14"/>
  <c r="AK798" i="14"/>
  <c r="AK797" i="14"/>
  <c r="AK796" i="14"/>
  <c r="AK795" i="14"/>
  <c r="AK794" i="14"/>
  <c r="AK793" i="14"/>
  <c r="AK792" i="14"/>
  <c r="AK791" i="14"/>
  <c r="AK790" i="14"/>
  <c r="AK789" i="14"/>
  <c r="AK788" i="14"/>
  <c r="AK787" i="14"/>
  <c r="AK786" i="14"/>
  <c r="AK785" i="14"/>
  <c r="AK784" i="14"/>
  <c r="AK783" i="14"/>
  <c r="AK782" i="14"/>
  <c r="AK781" i="14"/>
  <c r="AK780" i="14"/>
  <c r="AK779" i="14"/>
  <c r="AK778" i="14"/>
  <c r="AK777" i="14"/>
  <c r="AK776" i="14"/>
  <c r="AK775" i="14"/>
  <c r="AK774" i="14"/>
  <c r="AK773" i="14"/>
  <c r="AK772" i="14"/>
  <c r="AK771" i="14"/>
  <c r="AK770" i="14"/>
  <c r="AK769" i="14"/>
  <c r="AK768" i="14"/>
  <c r="AK767" i="14"/>
  <c r="AK766" i="14"/>
  <c r="AK765" i="14"/>
  <c r="AK764" i="14"/>
  <c r="AK763" i="14"/>
  <c r="AK762" i="14"/>
  <c r="AK761" i="14"/>
  <c r="AK760" i="14"/>
  <c r="AK759" i="14"/>
  <c r="AK758" i="14"/>
  <c r="AK757" i="14"/>
  <c r="AK756" i="14"/>
  <c r="AK755" i="14"/>
  <c r="AK754" i="14"/>
  <c r="AK753" i="14"/>
  <c r="AK752" i="14"/>
  <c r="AK751" i="14"/>
  <c r="AK750" i="14"/>
  <c r="AK749" i="14"/>
  <c r="AK748" i="14"/>
  <c r="AK747" i="14"/>
  <c r="AK746" i="14"/>
  <c r="AK745" i="14"/>
  <c r="AK744" i="14"/>
  <c r="AK743" i="14"/>
  <c r="AK742" i="14"/>
  <c r="AK741" i="14"/>
  <c r="AK740" i="14"/>
  <c r="AK739" i="14"/>
  <c r="AK738" i="14"/>
  <c r="AK737" i="14"/>
  <c r="AK736" i="14"/>
  <c r="AK735" i="14"/>
  <c r="AK734" i="14"/>
  <c r="AK733" i="14"/>
  <c r="AK732" i="14"/>
  <c r="AK731" i="14"/>
  <c r="AK730" i="14"/>
  <c r="AK729" i="14"/>
  <c r="AK728" i="14"/>
  <c r="AK727" i="14"/>
  <c r="AK726" i="14"/>
  <c r="AK725" i="14"/>
  <c r="AK724" i="14"/>
  <c r="AK723" i="14"/>
  <c r="AK722" i="14"/>
  <c r="AK721" i="14"/>
  <c r="AK720" i="14"/>
  <c r="AK719" i="14"/>
  <c r="AK718" i="14"/>
  <c r="AK717" i="14"/>
  <c r="AK716" i="14"/>
  <c r="AK715" i="14"/>
  <c r="AK714" i="14"/>
  <c r="AK713" i="14"/>
  <c r="AK712" i="14"/>
  <c r="AK711" i="14"/>
  <c r="AK710" i="14"/>
  <c r="AK709" i="14"/>
  <c r="AK708" i="14"/>
  <c r="AK707" i="14"/>
  <c r="AK706" i="14"/>
  <c r="AK705" i="14"/>
  <c r="AK704" i="14"/>
  <c r="AK703" i="14"/>
  <c r="AK702" i="14"/>
  <c r="AK701" i="14"/>
  <c r="AK700" i="14"/>
  <c r="AK699" i="14"/>
  <c r="AK698" i="14"/>
  <c r="AK697" i="14"/>
  <c r="AK696" i="14"/>
  <c r="AK695" i="14"/>
  <c r="AK694" i="14"/>
  <c r="AK693" i="14"/>
  <c r="AK692" i="14"/>
  <c r="AK691" i="14"/>
  <c r="AK690" i="14"/>
  <c r="AK689" i="14"/>
  <c r="AK688" i="14"/>
  <c r="AK687" i="14"/>
  <c r="AK686" i="14"/>
  <c r="AK685" i="14"/>
  <c r="AK684" i="14"/>
  <c r="AK683" i="14"/>
  <c r="AK682" i="14"/>
  <c r="AK681" i="14"/>
  <c r="AK680" i="14"/>
  <c r="AK679" i="14"/>
  <c r="AK678" i="14"/>
  <c r="AK677" i="14"/>
  <c r="AK676" i="14"/>
  <c r="AK675" i="14"/>
  <c r="AK674" i="14"/>
  <c r="AK673" i="14"/>
  <c r="AK672" i="14"/>
  <c r="AK671" i="14"/>
  <c r="AK670" i="14"/>
  <c r="AK669" i="14"/>
  <c r="AK668" i="14"/>
  <c r="AK667" i="14"/>
  <c r="AK666" i="14"/>
  <c r="AK665" i="14"/>
  <c r="AK664" i="14"/>
  <c r="AK663" i="14"/>
  <c r="AK662" i="14"/>
  <c r="AK661" i="14"/>
  <c r="AK660" i="14"/>
  <c r="AK659" i="14"/>
  <c r="AK658" i="14"/>
  <c r="AK657" i="14"/>
  <c r="AK656" i="14"/>
  <c r="AK655" i="14"/>
  <c r="AK654" i="14"/>
  <c r="AK653" i="14"/>
  <c r="AK652" i="14"/>
  <c r="AK651" i="14"/>
  <c r="AK650" i="14"/>
  <c r="AK649" i="14"/>
  <c r="AK648" i="14"/>
  <c r="AK647" i="14"/>
  <c r="AK646" i="14"/>
  <c r="AK645" i="14"/>
  <c r="AK644" i="14"/>
  <c r="AK643" i="14"/>
  <c r="AK642" i="14"/>
  <c r="AK641" i="14"/>
  <c r="AK640" i="14"/>
  <c r="AK639" i="14"/>
  <c r="AK638" i="14"/>
  <c r="AK637" i="14"/>
  <c r="AK636" i="14"/>
  <c r="AK635" i="14"/>
  <c r="AK634" i="14"/>
  <c r="AK633" i="14"/>
  <c r="AK632" i="14"/>
  <c r="AK631" i="14"/>
  <c r="AK630" i="14"/>
  <c r="AK629" i="14"/>
  <c r="AK628" i="14"/>
  <c r="AK627" i="14"/>
  <c r="AK626" i="14"/>
  <c r="AK625" i="14"/>
  <c r="AK624" i="14"/>
  <c r="AK623" i="14"/>
  <c r="AK622" i="14"/>
  <c r="AK621" i="14"/>
  <c r="AK620" i="14"/>
  <c r="AK619" i="14"/>
  <c r="AK618" i="14"/>
  <c r="AK617" i="14"/>
  <c r="AK616" i="14"/>
  <c r="AK615" i="14"/>
  <c r="AK614" i="14"/>
  <c r="AK613" i="14"/>
  <c r="AK612" i="14"/>
  <c r="AK611" i="14"/>
  <c r="AK610" i="14"/>
  <c r="AK609" i="14"/>
  <c r="AK608" i="14"/>
  <c r="AK607" i="14"/>
  <c r="AK606" i="14"/>
  <c r="AK605" i="14"/>
  <c r="AK604" i="14"/>
  <c r="AK603" i="14"/>
  <c r="AK602" i="14"/>
  <c r="AK601" i="14"/>
  <c r="AK600" i="14"/>
  <c r="AK599" i="14"/>
  <c r="AK598" i="14"/>
  <c r="AK597" i="14"/>
  <c r="AK596" i="14"/>
  <c r="AK595" i="14"/>
  <c r="AK594" i="14"/>
  <c r="AK593" i="14"/>
  <c r="AK592" i="14"/>
  <c r="AK591" i="14"/>
  <c r="AK590" i="14"/>
  <c r="AK589" i="14"/>
  <c r="AK588" i="14"/>
  <c r="AK587" i="14"/>
  <c r="AK586" i="14"/>
  <c r="AK585" i="14"/>
  <c r="AK584" i="14"/>
  <c r="AK583" i="14"/>
  <c r="AK582" i="14"/>
  <c r="AK581" i="14"/>
  <c r="AK580" i="14"/>
  <c r="AK579" i="14"/>
  <c r="AK578" i="14"/>
  <c r="AK577" i="14"/>
  <c r="AK576" i="14"/>
  <c r="AK575" i="14"/>
  <c r="AK574" i="14"/>
  <c r="AK573" i="14"/>
  <c r="AK572" i="14"/>
  <c r="AK571" i="14"/>
  <c r="AK570" i="14"/>
  <c r="AK569" i="14"/>
  <c r="AK568" i="14"/>
  <c r="AK567" i="14"/>
  <c r="AK566" i="14"/>
  <c r="AK565" i="14"/>
  <c r="AK564" i="14"/>
  <c r="AK563" i="14"/>
  <c r="AK562" i="14"/>
  <c r="AK561" i="14"/>
  <c r="AK560" i="14"/>
  <c r="AK559" i="14"/>
  <c r="AK558" i="14"/>
  <c r="AK557" i="14"/>
  <c r="AK556" i="14"/>
  <c r="AK555" i="14"/>
  <c r="AK554" i="14"/>
  <c r="AK553" i="14"/>
  <c r="AK552" i="14"/>
  <c r="AK551" i="14"/>
  <c r="AK550" i="14"/>
  <c r="AK549" i="14"/>
  <c r="AK548" i="14"/>
  <c r="AK547" i="14"/>
  <c r="AK546" i="14"/>
  <c r="AK545" i="14"/>
  <c r="AK544" i="14"/>
  <c r="AK543" i="14"/>
  <c r="AK542" i="14"/>
  <c r="AK541" i="14"/>
  <c r="AK540" i="14"/>
  <c r="AK539" i="14"/>
  <c r="AK538" i="14"/>
  <c r="AK537" i="14"/>
  <c r="AK536" i="14"/>
  <c r="AK535" i="14"/>
  <c r="AK534" i="14"/>
  <c r="AK533" i="14"/>
  <c r="AK532" i="14"/>
  <c r="AK531" i="14"/>
  <c r="AK530" i="14"/>
  <c r="AK529" i="14"/>
  <c r="AK528" i="14"/>
  <c r="AK527" i="14"/>
  <c r="AK526" i="14"/>
  <c r="AK525" i="14"/>
  <c r="AK524" i="14"/>
  <c r="AK523" i="14"/>
  <c r="AK522" i="14"/>
  <c r="AK521" i="14"/>
  <c r="AK520" i="14"/>
  <c r="AK519" i="14"/>
  <c r="AK518" i="14"/>
  <c r="AK517" i="14"/>
  <c r="AK516" i="14"/>
  <c r="AK515" i="14"/>
  <c r="AK514" i="14"/>
  <c r="AK513" i="14"/>
  <c r="AK512" i="14"/>
  <c r="AK511" i="14"/>
  <c r="AK510" i="14"/>
  <c r="AK509" i="14"/>
  <c r="AK508" i="14"/>
  <c r="AK507" i="14"/>
  <c r="AK506" i="14"/>
  <c r="AK505" i="14"/>
  <c r="AK504" i="14"/>
  <c r="AK503" i="14"/>
  <c r="AK502" i="14"/>
  <c r="AK501" i="14"/>
  <c r="AK500" i="14"/>
  <c r="AK499" i="14"/>
  <c r="AK498" i="14"/>
  <c r="AK497" i="14"/>
  <c r="AK496" i="14"/>
  <c r="AK495" i="14"/>
  <c r="AK494" i="14"/>
  <c r="AK493" i="14"/>
  <c r="AK492" i="14"/>
  <c r="AK491" i="14"/>
  <c r="AK490" i="14"/>
  <c r="AK489" i="14"/>
  <c r="AK488" i="14"/>
  <c r="AK487" i="14"/>
  <c r="AK486" i="14"/>
  <c r="AK485" i="14"/>
  <c r="AK484" i="14"/>
  <c r="AK483" i="14"/>
  <c r="AK482" i="14"/>
  <c r="AK481" i="14"/>
  <c r="AK480" i="14"/>
  <c r="AK479" i="14"/>
  <c r="AK478" i="14"/>
  <c r="AK477" i="14"/>
  <c r="AK476" i="14"/>
  <c r="AK475" i="14"/>
  <c r="AK474" i="14"/>
  <c r="AK473" i="14"/>
  <c r="AK472" i="14"/>
  <c r="AK471" i="14"/>
  <c r="AK470" i="14"/>
  <c r="AK469" i="14"/>
  <c r="AK468" i="14"/>
  <c r="AK467" i="14"/>
  <c r="AK466" i="14"/>
  <c r="AK465" i="14"/>
  <c r="AK464" i="14"/>
  <c r="AK463" i="14"/>
  <c r="AK462" i="14"/>
  <c r="AK461" i="14"/>
  <c r="AK460" i="14"/>
  <c r="AK459" i="14"/>
  <c r="AK458" i="14"/>
  <c r="AK457" i="14"/>
  <c r="AK456" i="14"/>
  <c r="AK455" i="14"/>
  <c r="AK454" i="14"/>
  <c r="AK453" i="14"/>
  <c r="AK452" i="14"/>
  <c r="AK451" i="14"/>
  <c r="AK450" i="14"/>
  <c r="AK449" i="14"/>
  <c r="AK448" i="14"/>
  <c r="AK447" i="14"/>
  <c r="AK446" i="14"/>
  <c r="AK445" i="14"/>
  <c r="AK444" i="14"/>
  <c r="AK443" i="14"/>
  <c r="AK442" i="14"/>
  <c r="AK441" i="14"/>
  <c r="AK440" i="14"/>
  <c r="AK439" i="14"/>
  <c r="AK438" i="14"/>
  <c r="AK437" i="14"/>
  <c r="AK436" i="14"/>
  <c r="AK435" i="14"/>
  <c r="AK434" i="14"/>
  <c r="AK433" i="14"/>
  <c r="AK432" i="14"/>
  <c r="AK431" i="14"/>
  <c r="AK430" i="14"/>
  <c r="AK429" i="14"/>
  <c r="AK428" i="14"/>
  <c r="AK427" i="14"/>
  <c r="AK426" i="14"/>
  <c r="AK425" i="14"/>
  <c r="AK424" i="14"/>
  <c r="AK423" i="14"/>
  <c r="AK422" i="14"/>
  <c r="AK421" i="14"/>
  <c r="AK420" i="14"/>
  <c r="AK419" i="14"/>
  <c r="AK418" i="14"/>
  <c r="AK417" i="14"/>
  <c r="AK416" i="14"/>
  <c r="AK415" i="14"/>
  <c r="AK414" i="14"/>
  <c r="AK413" i="14"/>
  <c r="AK412" i="14"/>
  <c r="AK411" i="14"/>
  <c r="AK410" i="14"/>
  <c r="AK409" i="14"/>
  <c r="AK408" i="14"/>
  <c r="AK407" i="14"/>
  <c r="AK406" i="14"/>
  <c r="AK405" i="14"/>
  <c r="AK404" i="14"/>
  <c r="AK403" i="14"/>
  <c r="AK402" i="14"/>
  <c r="AK401" i="14"/>
  <c r="AK400" i="14"/>
  <c r="AK399" i="14"/>
  <c r="AK398" i="14"/>
  <c r="AK397" i="14"/>
  <c r="AK396" i="14"/>
  <c r="AK395" i="14"/>
  <c r="AK394" i="14"/>
  <c r="AK393" i="14"/>
  <c r="AK392" i="14"/>
  <c r="AK391" i="14"/>
  <c r="AK390" i="14"/>
  <c r="AK389" i="14"/>
  <c r="AK388" i="14"/>
  <c r="AK387" i="14"/>
  <c r="AK386" i="14"/>
  <c r="AK385" i="14"/>
  <c r="AK384" i="14"/>
  <c r="AK383" i="14"/>
  <c r="AK382" i="14"/>
  <c r="AK381" i="14"/>
  <c r="AK380" i="14"/>
  <c r="AK379" i="14"/>
  <c r="AK378" i="14"/>
  <c r="AK377" i="14"/>
  <c r="AK376" i="14"/>
  <c r="AK375" i="14"/>
  <c r="AK374" i="14"/>
  <c r="AK373" i="14"/>
  <c r="AK372" i="14"/>
  <c r="AK371" i="14"/>
  <c r="AK370" i="14"/>
  <c r="AK369" i="14"/>
  <c r="AK368" i="14"/>
  <c r="AK367" i="14"/>
  <c r="AK366" i="14"/>
  <c r="AK365" i="14"/>
  <c r="AK364" i="14"/>
  <c r="AK363" i="14"/>
  <c r="AK362" i="14"/>
  <c r="AK361" i="14"/>
  <c r="AK360" i="14"/>
  <c r="AK359" i="14"/>
  <c r="AK358" i="14"/>
  <c r="AK357" i="14"/>
  <c r="AK356" i="14"/>
  <c r="AK355" i="14"/>
  <c r="AK354" i="14"/>
  <c r="AK353" i="14"/>
  <c r="AK352" i="14"/>
  <c r="AK351" i="14"/>
  <c r="AK350" i="14"/>
  <c r="AK349" i="14"/>
  <c r="AK348" i="14"/>
  <c r="AK347" i="14"/>
  <c r="AK346" i="14"/>
  <c r="AK345" i="14"/>
  <c r="AK344" i="14"/>
  <c r="AK343" i="14"/>
  <c r="AK342" i="14"/>
  <c r="AK341" i="14"/>
  <c r="AK340" i="14"/>
  <c r="AK339" i="14"/>
  <c r="AK338" i="14"/>
  <c r="AK337" i="14"/>
  <c r="AK336" i="14"/>
  <c r="AK335" i="14"/>
  <c r="AK334" i="14"/>
  <c r="AK333" i="14"/>
  <c r="AK332" i="14"/>
  <c r="AK331" i="14"/>
  <c r="AK330" i="14"/>
  <c r="AK329" i="14"/>
  <c r="AK328" i="14"/>
  <c r="AK327" i="14"/>
  <c r="AK326" i="14"/>
  <c r="AK325" i="14"/>
  <c r="AK324" i="14"/>
  <c r="AK323" i="14"/>
  <c r="AK322" i="14"/>
  <c r="AK321" i="14"/>
  <c r="AK320" i="14"/>
  <c r="AK319" i="14"/>
  <c r="AK318" i="14"/>
  <c r="AK317" i="14"/>
  <c r="AK316" i="14"/>
  <c r="AK315" i="14"/>
  <c r="AK314" i="14"/>
  <c r="AK313" i="14"/>
  <c r="AK312" i="14"/>
  <c r="AK311" i="14"/>
  <c r="AK310" i="14"/>
  <c r="AK309" i="14"/>
  <c r="AK308" i="14"/>
  <c r="AK307" i="14"/>
  <c r="AK306" i="14"/>
  <c r="AK305" i="14"/>
  <c r="AK304" i="14"/>
  <c r="AK303" i="14"/>
  <c r="AK302" i="14"/>
  <c r="AK301" i="14"/>
  <c r="AK300" i="14"/>
  <c r="AK299" i="14"/>
  <c r="AK298" i="14"/>
  <c r="AK297" i="14"/>
  <c r="AK296" i="14"/>
  <c r="AK295" i="14"/>
  <c r="AK294" i="14"/>
  <c r="AK293" i="14"/>
  <c r="AK292" i="14"/>
  <c r="AK291" i="14"/>
  <c r="AK290" i="14"/>
  <c r="AK289" i="14"/>
  <c r="AK288" i="14"/>
  <c r="AK287" i="14"/>
  <c r="AK286" i="14"/>
  <c r="AK285" i="14"/>
  <c r="AK284" i="14"/>
  <c r="AK283" i="14"/>
  <c r="AK282" i="14"/>
  <c r="AK281" i="14"/>
  <c r="AK280" i="14"/>
  <c r="AK279" i="14"/>
  <c r="AK278" i="14"/>
  <c r="AK277" i="14"/>
  <c r="AK276" i="14"/>
  <c r="AK275" i="14"/>
  <c r="AK274" i="14"/>
  <c r="AK273" i="14"/>
  <c r="AK272" i="14"/>
  <c r="AK271" i="14"/>
  <c r="AK270" i="14"/>
  <c r="AK269" i="14"/>
  <c r="AK268" i="14"/>
  <c r="AK267" i="14"/>
  <c r="AK266" i="14"/>
  <c r="AK265" i="14"/>
  <c r="AK264" i="14"/>
  <c r="AK263" i="14"/>
  <c r="AK262" i="14"/>
  <c r="AK261" i="14"/>
  <c r="AK260" i="14"/>
  <c r="AK259" i="14"/>
  <c r="AK258" i="14"/>
  <c r="AK257" i="14"/>
  <c r="AK256" i="14"/>
  <c r="AK255" i="14"/>
  <c r="AK254" i="14"/>
  <c r="AK253" i="14"/>
  <c r="AK252" i="14"/>
  <c r="AK251" i="14"/>
  <c r="AK250" i="14"/>
  <c r="AK249" i="14"/>
  <c r="AK248" i="14"/>
  <c r="AK247" i="14"/>
  <c r="AK246" i="14"/>
  <c r="AK245" i="14"/>
  <c r="AK244" i="14"/>
  <c r="AK243" i="14"/>
  <c r="AK242" i="14"/>
  <c r="AK241" i="14"/>
  <c r="AK240" i="14"/>
  <c r="AK239" i="14"/>
  <c r="AK238" i="14"/>
  <c r="AK237" i="14"/>
  <c r="AK236" i="14"/>
  <c r="AK235" i="14"/>
  <c r="AK234" i="14"/>
  <c r="AK233" i="14"/>
  <c r="AK232" i="14"/>
  <c r="AK231" i="14"/>
  <c r="AK230" i="14"/>
  <c r="AK229" i="14"/>
  <c r="AK228" i="14"/>
  <c r="AK227" i="14"/>
  <c r="AK226" i="14"/>
  <c r="AK225" i="14"/>
  <c r="AK224" i="14"/>
  <c r="AK223" i="14"/>
  <c r="AK222" i="14"/>
  <c r="AK221" i="14"/>
  <c r="AK220" i="14"/>
  <c r="AK219" i="14"/>
  <c r="AK218" i="14"/>
  <c r="AK217" i="14"/>
  <c r="AK216" i="14"/>
  <c r="AK215" i="14"/>
  <c r="AK214" i="14"/>
  <c r="AK213" i="14"/>
  <c r="AK212" i="14"/>
  <c r="AK211" i="14"/>
  <c r="AK210" i="14"/>
  <c r="AK209" i="14"/>
  <c r="AK208" i="14"/>
  <c r="AK207" i="14"/>
  <c r="AK206" i="14"/>
  <c r="AK205" i="14"/>
  <c r="AK204" i="14"/>
  <c r="AK203" i="14"/>
  <c r="AK202" i="14"/>
  <c r="AK201" i="14"/>
  <c r="AK200" i="14"/>
  <c r="AK199" i="14"/>
  <c r="AK198" i="14"/>
  <c r="AK197" i="14"/>
  <c r="AK196" i="14"/>
  <c r="AK195" i="14"/>
  <c r="AK194" i="14"/>
  <c r="AK193" i="14"/>
  <c r="AK192" i="14"/>
  <c r="AK191" i="14"/>
  <c r="AK190" i="14"/>
  <c r="AK189" i="14"/>
  <c r="AK188" i="14"/>
  <c r="AK187" i="14"/>
  <c r="AK186" i="14"/>
  <c r="AK185" i="14"/>
  <c r="AK184" i="14"/>
  <c r="AK183" i="14"/>
  <c r="AK182" i="14"/>
  <c r="AK181" i="14"/>
  <c r="AK180" i="14"/>
  <c r="AK179" i="14"/>
  <c r="AK178" i="14"/>
  <c r="AK177" i="14"/>
  <c r="AK176" i="14"/>
  <c r="AK175" i="14"/>
  <c r="AK174" i="14"/>
  <c r="AK173" i="14"/>
  <c r="AK172" i="14"/>
  <c r="AK171" i="14"/>
  <c r="AK170" i="14"/>
  <c r="AK169" i="14"/>
  <c r="AK168" i="14"/>
  <c r="AK167" i="14"/>
  <c r="AK166" i="14"/>
  <c r="AK165" i="14"/>
  <c r="AK164" i="14"/>
  <c r="AK163" i="14"/>
  <c r="AK162" i="14"/>
  <c r="AK161" i="14"/>
  <c r="AK160" i="14"/>
  <c r="AK159" i="14"/>
  <c r="AK158" i="14"/>
  <c r="AK157" i="14"/>
  <c r="AK156" i="14"/>
  <c r="AK155" i="14"/>
  <c r="AK154" i="14"/>
  <c r="AK153" i="14"/>
  <c r="AK152" i="14"/>
  <c r="AK151" i="14"/>
  <c r="AK150" i="14"/>
  <c r="AK149" i="14"/>
  <c r="AK148" i="14"/>
  <c r="AK147" i="14"/>
  <c r="AK146" i="14"/>
  <c r="AK145" i="14"/>
  <c r="AK144" i="14"/>
  <c r="AK143" i="14"/>
  <c r="AK142" i="14"/>
  <c r="AK141" i="14"/>
  <c r="AK140" i="14"/>
  <c r="AK139" i="14"/>
  <c r="AK138" i="14"/>
  <c r="AK137" i="14"/>
  <c r="AK136" i="14"/>
  <c r="AK135" i="14"/>
  <c r="AK134" i="14"/>
  <c r="AK133" i="14"/>
  <c r="AK132" i="14"/>
  <c r="AK131" i="14"/>
  <c r="AK130" i="14"/>
  <c r="AK129" i="14"/>
  <c r="AK128" i="14"/>
  <c r="AK127" i="14"/>
  <c r="AK126" i="14"/>
  <c r="AK125" i="14"/>
  <c r="AK124" i="14"/>
  <c r="AK123" i="14"/>
  <c r="AK122" i="14"/>
  <c r="AK121" i="14"/>
  <c r="AK120" i="14"/>
  <c r="AK119" i="14"/>
  <c r="AK118" i="14"/>
  <c r="AK117" i="14"/>
  <c r="AK116" i="14"/>
  <c r="AK115" i="14"/>
  <c r="AK114" i="14"/>
  <c r="AK113" i="14"/>
  <c r="AK112" i="14"/>
  <c r="AK111" i="14"/>
  <c r="AK110" i="14"/>
  <c r="AK109" i="14"/>
  <c r="AK108" i="14"/>
  <c r="AK107" i="14"/>
  <c r="AK106" i="14"/>
  <c r="AK105" i="14"/>
  <c r="AK104" i="14"/>
  <c r="AK103" i="14"/>
  <c r="AK102" i="14"/>
  <c r="AK101" i="14"/>
  <c r="AK100" i="14"/>
  <c r="AK99" i="14"/>
  <c r="AK98" i="14"/>
  <c r="AK97" i="14"/>
  <c r="AK96" i="14"/>
  <c r="AK95" i="14"/>
  <c r="AK94" i="14"/>
  <c r="AK93" i="14"/>
  <c r="AK92" i="14"/>
  <c r="AK91" i="14"/>
  <c r="AK90" i="14"/>
  <c r="AK89" i="14"/>
  <c r="AK88" i="14"/>
  <c r="AK87" i="14"/>
  <c r="AK86" i="14"/>
  <c r="AK85" i="14"/>
  <c r="AK84" i="14"/>
  <c r="AK83" i="14"/>
  <c r="AK82" i="14"/>
  <c r="AK81" i="14"/>
  <c r="AK80" i="14"/>
  <c r="AK79" i="14"/>
  <c r="AK78" i="14"/>
  <c r="AK77" i="14"/>
  <c r="AK76" i="14"/>
  <c r="AK75" i="14"/>
  <c r="AK74" i="14"/>
  <c r="AK73" i="14"/>
  <c r="AK72" i="14"/>
  <c r="AK71" i="14"/>
  <c r="AK70" i="14"/>
  <c r="AK69" i="14"/>
  <c r="AK68" i="14"/>
  <c r="AK67" i="14"/>
  <c r="AK66" i="14"/>
  <c r="AK65" i="14"/>
  <c r="AK64" i="14"/>
  <c r="AK63" i="14"/>
  <c r="AK62" i="14"/>
  <c r="AK61" i="14"/>
  <c r="AK60" i="14"/>
  <c r="AK59" i="14"/>
  <c r="AK58" i="14"/>
  <c r="AK57" i="14"/>
  <c r="AK56" i="14"/>
  <c r="AK55" i="14"/>
  <c r="AK54" i="14"/>
  <c r="AK53" i="14"/>
  <c r="AK52" i="14"/>
  <c r="AK51" i="14"/>
  <c r="AK50" i="14"/>
  <c r="AK49" i="14"/>
  <c r="AK48" i="14"/>
  <c r="AK47" i="14"/>
  <c r="AK46" i="14"/>
  <c r="AK45" i="14"/>
  <c r="AK44" i="14"/>
  <c r="AK43" i="14"/>
  <c r="AK42" i="14"/>
  <c r="AK41" i="14"/>
  <c r="AK40" i="14"/>
  <c r="AK39" i="14"/>
  <c r="AK38" i="14"/>
  <c r="AK37" i="14"/>
  <c r="AK36" i="14"/>
  <c r="AK35" i="14"/>
  <c r="AK34" i="14"/>
  <c r="AK33" i="14"/>
  <c r="AK32" i="14"/>
  <c r="AK31" i="14"/>
  <c r="AK30" i="14"/>
  <c r="AK29" i="14"/>
  <c r="AK28" i="14"/>
  <c r="AK27" i="14"/>
  <c r="AK26" i="14"/>
  <c r="AK25" i="14"/>
  <c r="AK24" i="14"/>
  <c r="AK23" i="14"/>
  <c r="AK22" i="14"/>
  <c r="AK21" i="14"/>
  <c r="AK20" i="14"/>
  <c r="AK19" i="14"/>
  <c r="AK18" i="14"/>
  <c r="AK17" i="14"/>
  <c r="AK16" i="14"/>
  <c r="AK15" i="14"/>
  <c r="AK14" i="14"/>
  <c r="AK13" i="14"/>
  <c r="AK12" i="14"/>
  <c r="AK11" i="14"/>
  <c r="AK10" i="14"/>
  <c r="AK9" i="14"/>
  <c r="AK8" i="14"/>
  <c r="AK7" i="14"/>
  <c r="AK6" i="14"/>
  <c r="AK5" i="14"/>
  <c r="AK4" i="14"/>
  <c r="E28" i="2"/>
  <c r="E27" i="2"/>
  <c r="E26" i="2"/>
  <c r="E25" i="2"/>
  <c r="E24" i="2"/>
  <c r="E23" i="2"/>
  <c r="E22" i="2"/>
  <c r="E21" i="2"/>
  <c r="E20" i="2"/>
  <c r="E19" i="2"/>
  <c r="E18" i="2"/>
  <c r="E17" i="2"/>
  <c r="E16" i="2"/>
  <c r="E15" i="2"/>
  <c r="E14" i="2"/>
  <c r="E13" i="2"/>
  <c r="E12" i="2"/>
  <c r="E11" i="2"/>
  <c r="E10" i="2"/>
  <c r="E9" i="2"/>
  <c r="E8" i="2"/>
  <c r="E7" i="2"/>
  <c r="E6" i="2"/>
  <c r="E5" i="2"/>
  <c r="E4" i="2"/>
  <c r="E3" i="2"/>
  <c r="G33" i="11" l="1"/>
  <c r="G32" i="11"/>
  <c r="G31" i="11"/>
  <c r="G30" i="11"/>
  <c r="G29" i="11"/>
  <c r="G28" i="11"/>
  <c r="F33" i="11"/>
  <c r="F32" i="11"/>
  <c r="F31" i="11"/>
  <c r="F30" i="11"/>
  <c r="F29" i="11"/>
  <c r="F28" i="11"/>
  <c r="E33" i="11"/>
  <c r="E32" i="11"/>
  <c r="E31" i="11"/>
  <c r="E30" i="11"/>
  <c r="E29" i="11"/>
  <c r="E28" i="11"/>
  <c r="D33" i="11"/>
  <c r="D32" i="11"/>
  <c r="D31" i="11"/>
  <c r="D30" i="11"/>
  <c r="D29" i="11"/>
  <c r="C33" i="11"/>
  <c r="C32" i="11"/>
  <c r="C31" i="11"/>
  <c r="C30" i="11"/>
  <c r="C29" i="11"/>
  <c r="C28" i="11"/>
  <c r="A42" i="11"/>
  <c r="A33" i="11"/>
  <c r="A41" i="11"/>
  <c r="A32" i="11"/>
  <c r="A40" i="11"/>
  <c r="A31" i="11"/>
  <c r="A39" i="11"/>
  <c r="A30" i="11"/>
  <c r="A38" i="11"/>
  <c r="A29" i="11"/>
  <c r="A37" i="11"/>
  <c r="A28" i="11"/>
  <c r="U7" i="16" l="1"/>
  <c r="U6" i="16"/>
  <c r="T9" i="16"/>
  <c r="T8" i="16"/>
  <c r="T7" i="16"/>
  <c r="T6" i="16"/>
  <c r="T5" i="16"/>
  <c r="T4" i="16"/>
  <c r="S9" i="16"/>
  <c r="U9" i="16" s="1"/>
  <c r="S8" i="16"/>
  <c r="U8" i="16" s="1"/>
  <c r="V8" i="16" s="1"/>
  <c r="S7" i="16"/>
  <c r="S6" i="16"/>
  <c r="S5" i="16"/>
  <c r="U5" i="16" s="1"/>
  <c r="U4" i="16"/>
  <c r="R9" i="16"/>
  <c r="W9" i="16" s="1"/>
  <c r="R8" i="16"/>
  <c r="W8" i="16" s="1"/>
  <c r="R7" i="16"/>
  <c r="V7" i="16" s="1"/>
  <c r="R6" i="16"/>
  <c r="V6" i="16" s="1"/>
  <c r="R5" i="16"/>
  <c r="R4" i="16"/>
  <c r="Q9" i="16"/>
  <c r="N3" i="16"/>
  <c r="Q8" i="16"/>
  <c r="M3" i="16"/>
  <c r="Q7" i="16"/>
  <c r="L3" i="16"/>
  <c r="Q6" i="16"/>
  <c r="K3" i="16"/>
  <c r="Q5" i="16"/>
  <c r="J3" i="16"/>
  <c r="Q4" i="16"/>
  <c r="I3" i="16"/>
  <c r="V4" i="16" l="1"/>
  <c r="V5" i="16"/>
  <c r="V9" i="16"/>
  <c r="W4" i="16"/>
  <c r="W5" i="16"/>
  <c r="W6" i="16"/>
  <c r="W7" i="16"/>
  <c r="H3" i="2" l="1"/>
  <c r="J3" i="18" s="1"/>
  <c r="P29" i="4" l="1"/>
  <c r="M29" i="4"/>
  <c r="J29" i="4"/>
  <c r="G29" i="4"/>
  <c r="D29" i="4"/>
  <c r="D5" i="4"/>
  <c r="A29"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F3" i="16"/>
  <c r="E3" i="16"/>
  <c r="D3" i="16"/>
  <c r="C3" i="16"/>
  <c r="B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G1003" i="14"/>
  <c r="F1003" i="14"/>
  <c r="E1003" i="14"/>
  <c r="AG1003" i="14" s="1"/>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G999" i="14"/>
  <c r="F999" i="14"/>
  <c r="E999" i="14"/>
  <c r="AG999" i="14" s="1"/>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AG995" i="14" s="1"/>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AG975" i="14" s="1"/>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AG971" i="14" s="1"/>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AG967" i="14" s="1"/>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AG951" i="14" s="1"/>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AG947" i="14" s="1"/>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AG943" i="14" s="1"/>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AG939" i="14" s="1"/>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AG935" i="14" s="1"/>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AG931" i="14" s="1"/>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AG927" i="14" s="1"/>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AG923" i="14" s="1"/>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AG919" i="14" s="1"/>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AG915" i="14" s="1"/>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AG911" i="14" s="1"/>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AG907" i="14" s="1"/>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AG903" i="14" s="1"/>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AG899" i="14" s="1"/>
  <c r="D899" i="14"/>
  <c r="C899" i="14"/>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AG895" i="14" s="1"/>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AG891" i="14" s="1"/>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AG887" i="14" s="1"/>
  <c r="D887" i="14"/>
  <c r="C887" i="14"/>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AG883" i="14" s="1"/>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D875" i="14"/>
  <c r="C875" i="14"/>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D871" i="14"/>
  <c r="C871" i="14"/>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D867" i="14"/>
  <c r="C867" i="14"/>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D863" i="14"/>
  <c r="C863" i="14"/>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AH860" i="14" s="1"/>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D859" i="14"/>
  <c r="C859" i="14"/>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D855" i="14"/>
  <c r="C855" i="14"/>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AH852" i="14" s="1"/>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D851" i="14"/>
  <c r="C851" i="14"/>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D847" i="14"/>
  <c r="C847" i="14"/>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AH844" i="14" s="1"/>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D843" i="14"/>
  <c r="C843" i="14"/>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D839" i="14"/>
  <c r="C839" i="14"/>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D835" i="14"/>
  <c r="C835" i="14"/>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D831" i="14"/>
  <c r="C831" i="14"/>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736" i="14" l="1"/>
  <c r="AG740" i="14"/>
  <c r="AH831" i="14"/>
  <c r="AH835" i="14"/>
  <c r="AH839" i="14"/>
  <c r="AH843" i="14"/>
  <c r="AH847" i="14"/>
  <c r="AH851" i="14"/>
  <c r="AH855" i="14"/>
  <c r="AH859" i="14"/>
  <c r="AH863" i="14"/>
  <c r="AH867" i="14"/>
  <c r="AG823" i="14"/>
  <c r="AG827" i="14"/>
  <c r="AG831" i="14"/>
  <c r="AG835" i="14"/>
  <c r="AG839" i="14"/>
  <c r="AG843" i="14"/>
  <c r="AG847" i="14"/>
  <c r="AG851" i="14"/>
  <c r="AG855" i="14"/>
  <c r="AG859" i="14"/>
  <c r="AG863" i="14"/>
  <c r="AG867" i="14"/>
  <c r="AG871" i="14"/>
  <c r="AG875" i="14"/>
  <c r="AG879" i="14"/>
  <c r="AF999" i="14"/>
  <c r="AF1003" i="14"/>
  <c r="AH871" i="14"/>
  <c r="AG114" i="14"/>
  <c r="AG118" i="14"/>
  <c r="AG122" i="14"/>
  <c r="AG130" i="14"/>
  <c r="AG134" i="14"/>
  <c r="AG146" i="14"/>
  <c r="AG158" i="14"/>
  <c r="AG162" i="14"/>
  <c r="AG166" i="14"/>
  <c r="AG190" i="14"/>
  <c r="AG198" i="14"/>
  <c r="AG202" i="14"/>
  <c r="AG210" i="14"/>
  <c r="AG214" i="14"/>
  <c r="AG218" i="14"/>
  <c r="AG238" i="14"/>
  <c r="AG250" i="14"/>
  <c r="AG254" i="14"/>
  <c r="AG258" i="14"/>
  <c r="AG262" i="14"/>
  <c r="AG270" i="14"/>
  <c r="AG274" i="14"/>
  <c r="AG282" i="14"/>
  <c r="AG306" i="14"/>
  <c r="AG318" i="14"/>
  <c r="AG326" i="14"/>
  <c r="AG330" i="14"/>
  <c r="AG334" i="14"/>
  <c r="AG342" i="14"/>
  <c r="AG354" i="14"/>
  <c r="AG358" i="14"/>
  <c r="AG362" i="14"/>
  <c r="AG366" i="14"/>
  <c r="AG370" i="14"/>
  <c r="AG374" i="14"/>
  <c r="AG378" i="14"/>
  <c r="AG382" i="14"/>
  <c r="AG386" i="14"/>
  <c r="AG390" i="14"/>
  <c r="AG394" i="14"/>
  <c r="AG398" i="14"/>
  <c r="AG402" i="14"/>
  <c r="AG406" i="14"/>
  <c r="AG410" i="14"/>
  <c r="AG414" i="14"/>
  <c r="AG418" i="14"/>
  <c r="AG422" i="14"/>
  <c r="AG98" i="14"/>
  <c r="AG102" i="14"/>
  <c r="AG106" i="14"/>
  <c r="AG110" i="14"/>
  <c r="AG126" i="14"/>
  <c r="AG138" i="14"/>
  <c r="AG142" i="14"/>
  <c r="AG150" i="14"/>
  <c r="AG154" i="14"/>
  <c r="AG170" i="14"/>
  <c r="AG174" i="14"/>
  <c r="AG178" i="14"/>
  <c r="AG182" i="14"/>
  <c r="AG186" i="14"/>
  <c r="AG194" i="14"/>
  <c r="AG206" i="14"/>
  <c r="AG222" i="14"/>
  <c r="AG226" i="14"/>
  <c r="AG230" i="14"/>
  <c r="AG234" i="14"/>
  <c r="AG242" i="14"/>
  <c r="AG246" i="14"/>
  <c r="AG266" i="14"/>
  <c r="AG278" i="14"/>
  <c r="AG286" i="14"/>
  <c r="AG290" i="14"/>
  <c r="AG294" i="14"/>
  <c r="AG298" i="14"/>
  <c r="AG302" i="14"/>
  <c r="AG310" i="14"/>
  <c r="AG314" i="14"/>
  <c r="AG322" i="14"/>
  <c r="AG338" i="14"/>
  <c r="AG346" i="14"/>
  <c r="AG350" i="14"/>
  <c r="AG426" i="14"/>
  <c r="AG430" i="14"/>
  <c r="AG434" i="14"/>
  <c r="AG438" i="14"/>
  <c r="AG442" i="14"/>
  <c r="AG446" i="14"/>
  <c r="AG450" i="14"/>
  <c r="AG454" i="14"/>
  <c r="AG458" i="14"/>
  <c r="AG462" i="14"/>
  <c r="AG466" i="14"/>
  <c r="AG470" i="14"/>
  <c r="AG474" i="14"/>
  <c r="AG478" i="14"/>
  <c r="AG482" i="14"/>
  <c r="AG486" i="14"/>
  <c r="AG490" i="14"/>
  <c r="AG494" i="14"/>
  <c r="AG498" i="14"/>
  <c r="AG502" i="14"/>
  <c r="AG506" i="14"/>
  <c r="AG510" i="14"/>
  <c r="AG514" i="14"/>
  <c r="AG518" i="14"/>
  <c r="AG522" i="14"/>
  <c r="AG526" i="14"/>
  <c r="AG530" i="14"/>
  <c r="AG534" i="14"/>
  <c r="AG538" i="14"/>
  <c r="AG542" i="14"/>
  <c r="AG546" i="14"/>
  <c r="AG550" i="14"/>
  <c r="AG554" i="14"/>
  <c r="AG558" i="14"/>
  <c r="AG562" i="14"/>
  <c r="AG566" i="14"/>
  <c r="AG570" i="14"/>
  <c r="AG574" i="14"/>
  <c r="AG578" i="14"/>
  <c r="AG582" i="14"/>
  <c r="AG586" i="14"/>
  <c r="AG590" i="14"/>
  <c r="AG594" i="14"/>
  <c r="AG598" i="14"/>
  <c r="AG602" i="14"/>
  <c r="AG606" i="14"/>
  <c r="AG610" i="14"/>
  <c r="AG614" i="14"/>
  <c r="AG618" i="14"/>
  <c r="AG62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D824" i="14"/>
  <c r="AD828" i="14"/>
  <c r="AD832" i="14"/>
  <c r="AD836" i="14"/>
  <c r="AD840" i="14"/>
  <c r="AD844" i="14"/>
  <c r="AD848" i="14"/>
  <c r="AD852" i="14"/>
  <c r="AD856" i="14"/>
  <c r="AD860" i="14"/>
  <c r="AD864" i="14"/>
  <c r="AD868" i="14"/>
  <c r="AH8" i="14"/>
  <c r="AH12" i="14"/>
  <c r="AH16" i="14"/>
  <c r="AH20" i="14"/>
  <c r="AH24" i="14"/>
  <c r="AH32" i="14"/>
  <c r="AH44" i="14"/>
  <c r="AH52" i="14"/>
  <c r="AH60" i="14"/>
  <c r="AH64" i="14"/>
  <c r="AH68" i="14"/>
  <c r="AG4" i="14"/>
  <c r="AG8" i="14"/>
  <c r="AG12" i="14"/>
  <c r="AG48" i="14"/>
  <c r="AG52" i="14"/>
  <c r="AG56" i="14"/>
  <c r="AG68" i="14"/>
  <c r="AG72" i="14"/>
  <c r="AG76" i="14"/>
  <c r="AG88" i="14"/>
  <c r="AG96" i="14"/>
  <c r="AG108" i="14"/>
  <c r="AG112" i="14"/>
  <c r="AG128" i="14"/>
  <c r="AG144" i="14"/>
  <c r="AG164" i="14"/>
  <c r="AG168" i="14"/>
  <c r="AG176" i="14"/>
  <c r="AG184" i="14"/>
  <c r="AG196" i="14"/>
  <c r="AG204" i="14"/>
  <c r="AG208" i="14"/>
  <c r="AG216" i="14"/>
  <c r="AG220" i="14"/>
  <c r="AG228" i="14"/>
  <c r="AG236" i="14"/>
  <c r="AG240" i="14"/>
  <c r="AG244" i="14"/>
  <c r="AG248" i="14"/>
  <c r="AG252" i="14"/>
  <c r="AG260" i="14"/>
  <c r="AG264" i="14"/>
  <c r="AG268" i="14"/>
  <c r="AG272" i="14"/>
  <c r="AG276" i="14"/>
  <c r="AG284" i="14"/>
  <c r="AG304" i="14"/>
  <c r="AG308" i="14"/>
  <c r="AG320" i="14"/>
  <c r="AG328" i="14"/>
  <c r="AG332" i="14"/>
  <c r="AG336" i="14"/>
  <c r="AG340" i="14"/>
  <c r="AG344" i="14"/>
  <c r="AG348" i="14"/>
  <c r="AG352" i="14"/>
  <c r="AG356" i="14"/>
  <c r="AG360" i="14"/>
  <c r="AG364" i="14"/>
  <c r="AG380" i="14"/>
  <c r="AG384" i="14"/>
  <c r="AG400" i="14"/>
  <c r="AG404" i="14"/>
  <c r="AG408" i="14"/>
  <c r="AG412" i="14"/>
  <c r="AH4" i="14"/>
  <c r="AH28" i="14"/>
  <c r="AH36" i="14"/>
  <c r="AH40" i="14"/>
  <c r="AH56" i="14"/>
  <c r="AG16" i="14"/>
  <c r="AG20" i="14"/>
  <c r="AG24" i="14"/>
  <c r="AG44" i="14"/>
  <c r="AG60" i="14"/>
  <c r="AG64" i="14"/>
  <c r="AG80" i="14"/>
  <c r="AG84" i="14"/>
  <c r="AG92" i="14"/>
  <c r="AG100" i="14"/>
  <c r="AG104" i="14"/>
  <c r="AG116" i="14"/>
  <c r="AG120" i="14"/>
  <c r="AG124" i="14"/>
  <c r="AG132" i="14"/>
  <c r="AG136" i="14"/>
  <c r="AG140" i="14"/>
  <c r="AG148" i="14"/>
  <c r="AG152" i="14"/>
  <c r="AG156" i="14"/>
  <c r="AG160" i="14"/>
  <c r="AG172" i="14"/>
  <c r="AG180" i="14"/>
  <c r="AG188" i="14"/>
  <c r="AG192" i="14"/>
  <c r="AG200" i="14"/>
  <c r="AG212" i="14"/>
  <c r="AG224" i="14"/>
  <c r="AG232" i="14"/>
  <c r="AG256" i="14"/>
  <c r="AG280" i="14"/>
  <c r="AG288" i="14"/>
  <c r="AG292" i="14"/>
  <c r="AG296" i="14"/>
  <c r="AG300" i="14"/>
  <c r="AG312" i="14"/>
  <c r="AG316" i="14"/>
  <c r="AG324" i="14"/>
  <c r="AG368" i="14"/>
  <c r="AG372" i="14"/>
  <c r="AG376" i="14"/>
  <c r="AG388" i="14"/>
  <c r="AG392" i="14"/>
  <c r="AG396" i="14"/>
  <c r="AG416" i="14"/>
  <c r="AG420" i="14"/>
  <c r="AG424" i="14"/>
  <c r="AH84" i="14"/>
  <c r="AH96" i="14"/>
  <c r="AH100" i="14"/>
  <c r="AH120" i="14"/>
  <c r="AH136" i="14"/>
  <c r="AH140" i="14"/>
  <c r="AH152" i="14"/>
  <c r="AH156" i="14"/>
  <c r="AH164" i="14"/>
  <c r="AH168" i="14"/>
  <c r="AH184" i="14"/>
  <c r="AH188" i="14"/>
  <c r="AH204" i="14"/>
  <c r="AH212" i="14"/>
  <c r="AH216" i="14"/>
  <c r="AH220" i="14"/>
  <c r="AH240" i="14"/>
  <c r="AH304" i="14"/>
  <c r="AH308" i="14"/>
  <c r="AH316" i="14"/>
  <c r="AH656" i="14"/>
  <c r="AH660" i="14"/>
  <c r="AH664" i="14"/>
  <c r="AH668" i="14"/>
  <c r="AH672" i="14"/>
  <c r="AH676" i="14"/>
  <c r="AH680" i="14"/>
  <c r="AH684" i="14"/>
  <c r="AH688" i="14"/>
  <c r="AH692" i="14"/>
  <c r="AH696" i="14"/>
  <c r="AH700" i="14"/>
  <c r="AH704" i="14"/>
  <c r="AH708" i="14"/>
  <c r="AH712" i="14"/>
  <c r="AH716" i="14"/>
  <c r="AH720" i="14"/>
  <c r="AH724" i="14"/>
  <c r="AH728" i="14"/>
  <c r="AH732" i="14"/>
  <c r="AH72" i="14"/>
  <c r="AH76" i="14"/>
  <c r="AH80" i="14"/>
  <c r="AH88" i="14"/>
  <c r="AH92" i="14"/>
  <c r="AH104" i="14"/>
  <c r="AH108" i="14"/>
  <c r="AH112" i="14"/>
  <c r="AH116" i="14"/>
  <c r="AH124" i="14"/>
  <c r="AH128" i="14"/>
  <c r="AH132" i="14"/>
  <c r="AH144" i="14"/>
  <c r="AH148" i="14"/>
  <c r="AH160" i="14"/>
  <c r="AH172" i="14"/>
  <c r="AH176" i="14"/>
  <c r="AH180" i="14"/>
  <c r="AH192" i="14"/>
  <c r="AH196" i="14"/>
  <c r="AH200" i="14"/>
  <c r="AH208" i="14"/>
  <c r="AH224" i="14"/>
  <c r="AH228" i="14"/>
  <c r="AH312" i="14"/>
  <c r="AD473" i="14"/>
  <c r="AD477" i="14"/>
  <c r="AD481" i="14"/>
  <c r="AD485" i="14"/>
  <c r="AD489" i="14"/>
  <c r="AD493" i="14"/>
  <c r="AD497" i="14"/>
  <c r="AD501" i="14"/>
  <c r="AD505" i="14"/>
  <c r="AD509" i="14"/>
  <c r="AG428" i="14"/>
  <c r="AG432" i="14"/>
  <c r="AG436" i="14"/>
  <c r="AG440" i="14"/>
  <c r="AG444" i="14"/>
  <c r="AG448" i="14"/>
  <c r="AG452" i="14"/>
  <c r="AG456" i="14"/>
  <c r="AG460"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940" i="14"/>
  <c r="AG944" i="14"/>
  <c r="AG948" i="14"/>
  <c r="AG952" i="14"/>
  <c r="AG956" i="14"/>
  <c r="AG960" i="14"/>
  <c r="AG964" i="14"/>
  <c r="AG1004" i="14"/>
  <c r="AD942" i="14"/>
  <c r="AD946" i="14"/>
  <c r="AF947" i="14"/>
  <c r="AD950" i="14"/>
  <c r="AD954" i="14"/>
  <c r="AD958" i="14"/>
  <c r="AD962" i="14"/>
  <c r="AD966" i="14"/>
  <c r="AD974" i="14"/>
  <c r="AD986" i="14"/>
  <c r="AD990" i="14"/>
  <c r="AD994" i="14"/>
  <c r="AD998" i="14"/>
  <c r="AD1002" i="14"/>
  <c r="AG819" i="14"/>
  <c r="AF314" i="14"/>
  <c r="AF322" i="14"/>
  <c r="AF326" i="14"/>
  <c r="AF330" i="14"/>
  <c r="AF334" i="14"/>
  <c r="AF338" i="14"/>
  <c r="AF342" i="14"/>
  <c r="AF346" i="14"/>
  <c r="AF362" i="14"/>
  <c r="AF406" i="14"/>
  <c r="AF410" i="14"/>
  <c r="AF414" i="14"/>
  <c r="AF418" i="14"/>
  <c r="AF422" i="14"/>
  <c r="AF426" i="14"/>
  <c r="AF430" i="14"/>
  <c r="AF458" i="14"/>
  <c r="AF478" i="14"/>
  <c r="AF482" i="14"/>
  <c r="AF486" i="14"/>
  <c r="AF490" i="14"/>
  <c r="AF494" i="14"/>
  <c r="AF498" i="14"/>
  <c r="AF502" i="14"/>
  <c r="AF506" i="14"/>
  <c r="AF510" i="14"/>
  <c r="AF998" i="14"/>
  <c r="AG744" i="14"/>
  <c r="AG748" i="14"/>
  <c r="AG752" i="14"/>
  <c r="AG756" i="14"/>
  <c r="AG760" i="14"/>
  <c r="AG764" i="14"/>
  <c r="AG768" i="14"/>
  <c r="AG772" i="14"/>
  <c r="AG776" i="14"/>
  <c r="AG780" i="14"/>
  <c r="AG784" i="14"/>
  <c r="AG788" i="14"/>
  <c r="AG792" i="14"/>
  <c r="AG796" i="14"/>
  <c r="AG800" i="14"/>
  <c r="AG804" i="14"/>
  <c r="AG808" i="14"/>
  <c r="AG812" i="14"/>
  <c r="AG816" i="14"/>
  <c r="AD970" i="14"/>
  <c r="AF971" i="14"/>
  <c r="AG641" i="14"/>
  <c r="AG645" i="14"/>
  <c r="AG649" i="14"/>
  <c r="AG653" i="14"/>
  <c r="AG826" i="14"/>
  <c r="AG830" i="14"/>
  <c r="AG834" i="14"/>
  <c r="AG838" i="14"/>
  <c r="AG842" i="14"/>
  <c r="AG846" i="14"/>
  <c r="AG850" i="14"/>
  <c r="AG854" i="14"/>
  <c r="AG858" i="14"/>
  <c r="AG862" i="14"/>
  <c r="AG866" i="14"/>
  <c r="AG870" i="14"/>
  <c r="AG874" i="14"/>
  <c r="AH875" i="14"/>
  <c r="AG878" i="14"/>
  <c r="AH879" i="14"/>
  <c r="AG882" i="14"/>
  <c r="AH883" i="14"/>
  <c r="AH887" i="14"/>
  <c r="AH891" i="14"/>
  <c r="AH895" i="14"/>
  <c r="AH899" i="14"/>
  <c r="AD820"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D6"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5"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E156" i="14"/>
  <c r="AH159" i="14"/>
  <c r="AC160" i="14"/>
  <c r="AE160" i="14"/>
  <c r="AH163" i="14"/>
  <c r="AC164" i="14"/>
  <c r="AE164" i="14"/>
  <c r="AH167" i="14"/>
  <c r="AC168" i="14"/>
  <c r="AE168" i="14"/>
  <c r="AH171" i="14"/>
  <c r="AC172" i="14"/>
  <c r="AE172" i="14"/>
  <c r="AC176" i="14"/>
  <c r="AE176" i="14"/>
  <c r="AC180" i="14"/>
  <c r="AE180" i="14"/>
  <c r="AC184" i="14"/>
  <c r="AI184" i="14" s="1"/>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I153" i="14" s="1"/>
  <c r="AF157" i="14"/>
  <c r="AF161" i="14"/>
  <c r="AF165" i="14"/>
  <c r="AF169" i="14"/>
  <c r="AF173" i="14"/>
  <c r="AF177" i="14"/>
  <c r="AF181" i="14"/>
  <c r="AF185" i="14"/>
  <c r="AF189" i="14"/>
  <c r="AF193" i="14"/>
  <c r="AF197" i="14"/>
  <c r="AF201" i="14"/>
  <c r="AF205" i="14"/>
  <c r="AF209" i="14"/>
  <c r="AF213" i="14"/>
  <c r="AF217" i="14"/>
  <c r="AF221" i="14"/>
  <c r="AF225" i="14"/>
  <c r="AF229" i="14"/>
  <c r="AI229" i="14" s="1"/>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156" i="14" l="1"/>
  <c r="AI137" i="14"/>
  <c r="AI82" i="14"/>
  <c r="AI16" i="14"/>
  <c r="AI239" i="14"/>
  <c r="AI207" i="14"/>
  <c r="AI175" i="14"/>
  <c r="AI221" i="14"/>
  <c r="AI212" i="14"/>
  <c r="AI200" i="14"/>
  <c r="AI177" i="14"/>
  <c r="AI109" i="14"/>
  <c r="AI149" i="14"/>
  <c r="AI126" i="14"/>
  <c r="AI201" i="14"/>
  <c r="AI77" i="14"/>
  <c r="AI61" i="14"/>
  <c r="AI237" i="14"/>
  <c r="AI252" i="14"/>
  <c r="AI28" i="14"/>
  <c r="AI50" i="14"/>
  <c r="AI158" i="14"/>
  <c r="AI197" i="14"/>
  <c r="AI65" i="14"/>
  <c r="AI248" i="14"/>
  <c r="AI232" i="14"/>
  <c r="AI188" i="14"/>
  <c r="AI94" i="14"/>
  <c r="AI62" i="14"/>
  <c r="AI244" i="14"/>
  <c r="AI216" i="14"/>
  <c r="AI143" i="14"/>
  <c r="AI111" i="14"/>
  <c r="AI79" i="14"/>
  <c r="AI160" i="14"/>
  <c r="AI128" i="14"/>
  <c r="AI96" i="14"/>
  <c r="AI64" i="14"/>
  <c r="AI133" i="14"/>
  <c r="AI227" i="14"/>
  <c r="AI195" i="14"/>
  <c r="AI163" i="14"/>
  <c r="AI131" i="14"/>
  <c r="AI99" i="14"/>
  <c r="AI67" i="14"/>
  <c r="AI46" i="14"/>
  <c r="AI246" i="14"/>
  <c r="AI214" i="14"/>
  <c r="AI182" i="14"/>
  <c r="AI90" i="14"/>
  <c r="AI58" i="14"/>
  <c r="AI57" i="14"/>
  <c r="AI25" i="14"/>
  <c r="AI208" i="14"/>
  <c r="AI180"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6"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AH1002" i="7" s="1"/>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G1002" i="7" l="1"/>
  <c r="AE1004" i="7"/>
  <c r="AD1003" i="7"/>
  <c r="AF1004" i="7"/>
  <c r="AC1003" i="7"/>
  <c r="AE1003" i="7"/>
  <c r="AF1001" i="7"/>
  <c r="AD1004" i="7"/>
  <c r="AH1003" i="7"/>
  <c r="AC1004" i="7"/>
  <c r="AE1001" i="7"/>
  <c r="AG1003" i="7"/>
  <c r="AH1004" i="7"/>
  <c r="AD1001" i="7"/>
  <c r="AH1001" i="7"/>
  <c r="AC1002" i="7"/>
  <c r="AE1002" i="7"/>
  <c r="AG1004" i="7"/>
  <c r="AC1001" i="7"/>
  <c r="AF1002" i="7"/>
  <c r="AD1002" i="7"/>
  <c r="AF1003" i="7"/>
  <c r="AG1001" i="7"/>
  <c r="P5" i="4"/>
  <c r="M5" i="4"/>
  <c r="J5" i="4"/>
  <c r="G5" i="4"/>
  <c r="I5" i="3"/>
  <c r="I7" i="3"/>
  <c r="I8" i="3"/>
  <c r="I9" i="3"/>
  <c r="I10" i="3"/>
  <c r="H28" i="2"/>
  <c r="H17" i="2"/>
  <c r="H12" i="2"/>
  <c r="H5" i="2"/>
  <c r="H20" i="2"/>
  <c r="H9" i="2"/>
  <c r="H8" i="2"/>
  <c r="H7" i="2"/>
  <c r="H21" i="2"/>
  <c r="H19" i="2"/>
  <c r="H13" i="2"/>
  <c r="H10" i="2"/>
  <c r="H25" i="2"/>
  <c r="H24" i="2"/>
  <c r="H22" i="2"/>
  <c r="H11" i="2"/>
  <c r="H23" i="2"/>
  <c r="H15" i="2"/>
  <c r="H6" i="2"/>
  <c r="H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B20" i="18" l="1"/>
  <c r="J7" i="18"/>
  <c r="J18" i="18"/>
  <c r="J22" i="18"/>
  <c r="J8" i="18"/>
  <c r="B25" i="18"/>
  <c r="B22" i="18"/>
  <c r="B13" i="18"/>
  <c r="B23" i="18"/>
  <c r="B7" i="18"/>
  <c r="J16" i="18"/>
  <c r="J24" i="18"/>
  <c r="J9" i="18"/>
  <c r="B28"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D30" i="3"/>
  <c r="D29" i="3"/>
  <c r="D28" i="3"/>
  <c r="D27" i="3"/>
  <c r="D26" i="3"/>
  <c r="D25" i="3"/>
  <c r="D24" i="3"/>
  <c r="D23" i="3"/>
  <c r="D22" i="3"/>
  <c r="D21" i="3"/>
  <c r="D20" i="3"/>
  <c r="D19" i="3"/>
  <c r="D18" i="3"/>
  <c r="D17" i="3"/>
  <c r="D16" i="3"/>
  <c r="D15" i="3"/>
  <c r="D14" i="3"/>
  <c r="D13" i="3"/>
  <c r="D12" i="3"/>
  <c r="D11" i="3"/>
  <c r="D10" i="3"/>
  <c r="D9" i="3"/>
  <c r="D8" i="3"/>
  <c r="D7" i="3"/>
  <c r="D6" i="3"/>
  <c r="D5" i="3"/>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H816" i="7" l="1"/>
  <c r="AH820" i="7"/>
  <c r="AH824" i="7"/>
  <c r="AH828" i="7"/>
  <c r="AH832" i="7"/>
  <c r="AH836" i="7"/>
  <c r="AH840" i="7"/>
  <c r="AH844" i="7"/>
  <c r="AH848" i="7"/>
  <c r="AH852" i="7"/>
  <c r="AH856" i="7"/>
  <c r="AH860" i="7"/>
  <c r="AH864" i="7"/>
  <c r="AH868" i="7"/>
  <c r="AH872" i="7"/>
  <c r="AH876" i="7"/>
  <c r="AH880" i="7"/>
  <c r="AH884" i="7"/>
  <c r="AH888" i="7"/>
  <c r="AH892" i="7"/>
  <c r="AH896" i="7"/>
  <c r="AH900" i="7"/>
  <c r="AH904" i="7"/>
  <c r="AH908" i="7"/>
  <c r="AH912" i="7"/>
  <c r="AH916" i="7"/>
  <c r="AH920" i="7"/>
  <c r="AH924" i="7"/>
  <c r="AH928" i="7"/>
  <c r="AH932" i="7"/>
  <c r="AH936" i="7"/>
  <c r="AH940" i="7"/>
  <c r="AH944" i="7"/>
  <c r="AH948" i="7"/>
  <c r="AH952" i="7"/>
  <c r="AH956" i="7"/>
  <c r="AH960" i="7"/>
  <c r="AH964" i="7"/>
  <c r="AH968" i="7"/>
  <c r="AH972" i="7"/>
  <c r="AH16" i="7"/>
  <c r="AH20" i="7"/>
  <c r="AE21" i="7"/>
  <c r="AC25" i="7"/>
  <c r="AH28" i="7"/>
  <c r="AE29" i="7"/>
  <c r="AH32" i="7"/>
  <c r="AE33" i="7"/>
  <c r="AH36" i="7"/>
  <c r="AE37" i="7"/>
  <c r="AH40" i="7"/>
  <c r="AC45" i="7"/>
  <c r="AC49" i="7"/>
  <c r="AH52" i="7"/>
  <c r="AC53" i="7"/>
  <c r="AC57" i="7"/>
  <c r="AH60" i="7"/>
  <c r="AC61" i="7"/>
  <c r="AH64" i="7"/>
  <c r="AC65" i="7"/>
  <c r="AC69" i="7"/>
  <c r="AE73" i="7"/>
  <c r="AC77" i="7"/>
  <c r="AC81" i="7"/>
  <c r="AE85" i="7"/>
  <c r="AH88" i="7"/>
  <c r="AC89" i="7"/>
  <c r="AH92" i="7"/>
  <c r="AC93" i="7"/>
  <c r="AH96" i="7"/>
  <c r="AE97" i="7"/>
  <c r="AH100" i="7"/>
  <c r="AC101" i="7"/>
  <c r="AH104" i="7"/>
  <c r="AC105" i="7"/>
  <c r="AE105" i="7"/>
  <c r="AC109" i="7"/>
  <c r="AC113" i="7"/>
  <c r="AH116" i="7"/>
  <c r="AE121" i="7"/>
  <c r="AC125" i="7"/>
  <c r="AC129" i="7"/>
  <c r="AH132" i="7"/>
  <c r="AE133" i="7"/>
  <c r="AH136" i="7"/>
  <c r="AC137" i="7"/>
  <c r="AE137" i="7"/>
  <c r="AH140" i="7"/>
  <c r="AC141" i="7"/>
  <c r="AE141" i="7"/>
  <c r="AH144" i="7"/>
  <c r="AE145" i="7"/>
  <c r="AH148" i="7"/>
  <c r="AC149" i="7"/>
  <c r="AE149" i="7"/>
  <c r="AH152" i="7"/>
  <c r="AC153" i="7"/>
  <c r="AE153" i="7"/>
  <c r="AH156" i="7"/>
  <c r="AC157" i="7"/>
  <c r="AE157" i="7"/>
  <c r="AH160" i="7"/>
  <c r="AC161" i="7"/>
  <c r="AE161" i="7"/>
  <c r="AH164" i="7"/>
  <c r="AC165" i="7"/>
  <c r="AE165" i="7"/>
  <c r="AH168" i="7"/>
  <c r="AC169" i="7"/>
  <c r="AE169" i="7"/>
  <c r="AH172" i="7"/>
  <c r="AC173" i="7"/>
  <c r="AE173" i="7"/>
  <c r="AH176" i="7"/>
  <c r="AC177" i="7"/>
  <c r="AE177" i="7"/>
  <c r="AH180" i="7"/>
  <c r="AC181" i="7"/>
  <c r="AE181" i="7"/>
  <c r="AH184" i="7"/>
  <c r="AC185" i="7"/>
  <c r="AE185" i="7"/>
  <c r="AH188" i="7"/>
  <c r="AC189" i="7"/>
  <c r="AE189" i="7"/>
  <c r="AH192" i="7"/>
  <c r="AC193" i="7"/>
  <c r="AE193" i="7"/>
  <c r="AH196" i="7"/>
  <c r="AC197" i="7"/>
  <c r="AE197" i="7"/>
  <c r="AH200" i="7"/>
  <c r="AC201" i="7"/>
  <c r="AE201" i="7"/>
  <c r="AH204" i="7"/>
  <c r="AE205" i="7"/>
  <c r="AH208" i="7"/>
  <c r="AC209" i="7"/>
  <c r="AE209" i="7"/>
  <c r="AH212" i="7"/>
  <c r="AC213" i="7"/>
  <c r="AE213" i="7"/>
  <c r="AH216" i="7"/>
  <c r="AC217" i="7"/>
  <c r="AE217" i="7"/>
  <c r="AH220" i="7"/>
  <c r="AC221" i="7"/>
  <c r="AE221" i="7"/>
  <c r="AH224" i="7"/>
  <c r="AC225" i="7"/>
  <c r="AE225" i="7"/>
  <c r="AH228" i="7"/>
  <c r="AC229" i="7"/>
  <c r="AE229" i="7"/>
  <c r="AH232" i="7"/>
  <c r="AC233" i="7"/>
  <c r="AE233" i="7"/>
  <c r="AH236" i="7"/>
  <c r="AC237" i="7"/>
  <c r="AE237" i="7"/>
  <c r="AH240" i="7"/>
  <c r="AC241" i="7"/>
  <c r="AE241" i="7"/>
  <c r="AH244" i="7"/>
  <c r="AC245" i="7"/>
  <c r="AE245" i="7"/>
  <c r="AH248" i="7"/>
  <c r="AC249" i="7"/>
  <c r="AE249" i="7"/>
  <c r="AH252" i="7"/>
  <c r="AC253" i="7"/>
  <c r="AE253" i="7"/>
  <c r="AH256" i="7"/>
  <c r="AC257" i="7"/>
  <c r="AE257" i="7"/>
  <c r="AH260" i="7"/>
  <c r="AC261" i="7"/>
  <c r="AE261" i="7"/>
  <c r="AH264" i="7"/>
  <c r="AC265" i="7"/>
  <c r="AE265" i="7"/>
  <c r="AH268" i="7"/>
  <c r="AC269" i="7"/>
  <c r="AE269" i="7"/>
  <c r="AH272" i="7"/>
  <c r="AC273" i="7"/>
  <c r="AE273" i="7"/>
  <c r="AH276" i="7"/>
  <c r="AC277" i="7"/>
  <c r="AE277" i="7"/>
  <c r="AH280" i="7"/>
  <c r="AC281" i="7"/>
  <c r="AE281" i="7"/>
  <c r="AH284" i="7"/>
  <c r="AC285" i="7"/>
  <c r="AE285" i="7"/>
  <c r="AH288" i="7"/>
  <c r="AE289" i="7"/>
  <c r="AH292" i="7"/>
  <c r="AC293" i="7"/>
  <c r="AE293" i="7"/>
  <c r="AH296" i="7"/>
  <c r="AC297" i="7"/>
  <c r="AE297" i="7"/>
  <c r="AH300" i="7"/>
  <c r="AC301" i="7"/>
  <c r="AE301" i="7"/>
  <c r="AE17" i="7"/>
  <c r="AC21" i="7"/>
  <c r="AH24" i="7"/>
  <c r="AE25" i="7"/>
  <c r="AC29" i="7"/>
  <c r="AC33" i="7"/>
  <c r="AC37" i="7"/>
  <c r="AE41" i="7"/>
  <c r="AH44" i="7"/>
  <c r="AE45" i="7"/>
  <c r="AH48" i="7"/>
  <c r="AE49" i="7"/>
  <c r="AE53" i="7"/>
  <c r="AH56" i="7"/>
  <c r="AE57" i="7"/>
  <c r="AE61" i="7"/>
  <c r="AE65" i="7"/>
  <c r="AH68" i="7"/>
  <c r="AE69" i="7"/>
  <c r="AH72" i="7"/>
  <c r="AC73" i="7"/>
  <c r="AH76" i="7"/>
  <c r="AE77" i="7"/>
  <c r="AH80" i="7"/>
  <c r="AE81" i="7"/>
  <c r="AH84" i="7"/>
  <c r="AC85" i="7"/>
  <c r="AE89" i="7"/>
  <c r="AE93" i="7"/>
  <c r="AC97" i="7"/>
  <c r="AE101" i="7"/>
  <c r="AH108" i="7"/>
  <c r="AE109" i="7"/>
  <c r="AH112" i="7"/>
  <c r="AE113" i="7"/>
  <c r="AC117" i="7"/>
  <c r="AE117" i="7"/>
  <c r="AH120" i="7"/>
  <c r="AC121" i="7"/>
  <c r="AH124" i="7"/>
  <c r="AE125" i="7"/>
  <c r="AH128" i="7"/>
  <c r="AE129" i="7"/>
  <c r="AC133" i="7"/>
  <c r="AH304" i="7"/>
  <c r="AE305" i="7"/>
  <c r="AH308" i="7"/>
  <c r="AC309" i="7"/>
  <c r="AE309" i="7"/>
  <c r="AH312" i="7"/>
  <c r="AC313" i="7"/>
  <c r="AE313" i="7"/>
  <c r="AH316" i="7"/>
  <c r="AE317" i="7"/>
  <c r="AH320" i="7"/>
  <c r="AC321" i="7"/>
  <c r="AE321" i="7"/>
  <c r="AH324" i="7"/>
  <c r="AC325" i="7"/>
  <c r="AE325" i="7"/>
  <c r="AH328" i="7"/>
  <c r="AC329" i="7"/>
  <c r="AE329" i="7"/>
  <c r="AH332" i="7"/>
  <c r="AC333" i="7"/>
  <c r="AE333" i="7"/>
  <c r="AH336" i="7"/>
  <c r="AC337" i="7"/>
  <c r="AE337" i="7"/>
  <c r="AH340" i="7"/>
  <c r="AC341" i="7"/>
  <c r="AE341" i="7"/>
  <c r="AH344" i="7"/>
  <c r="AC345" i="7"/>
  <c r="AE345" i="7"/>
  <c r="AH348" i="7"/>
  <c r="AC349" i="7"/>
  <c r="AE349" i="7"/>
  <c r="AH352" i="7"/>
  <c r="AC353" i="7"/>
  <c r="AE353" i="7"/>
  <c r="AH356" i="7"/>
  <c r="AE357" i="7"/>
  <c r="AH360" i="7"/>
  <c r="AC361" i="7"/>
  <c r="AE361" i="7"/>
  <c r="AH364" i="7"/>
  <c r="AC365" i="7"/>
  <c r="AE365" i="7"/>
  <c r="AH368" i="7"/>
  <c r="AC369" i="7"/>
  <c r="AE369" i="7"/>
  <c r="AH372" i="7"/>
  <c r="AC373" i="7"/>
  <c r="AE373" i="7"/>
  <c r="AH376" i="7"/>
  <c r="AC377" i="7"/>
  <c r="AE377" i="7"/>
  <c r="AH380" i="7"/>
  <c r="AC381" i="7"/>
  <c r="AE381" i="7"/>
  <c r="AH384" i="7"/>
  <c r="AC385" i="7"/>
  <c r="AE385" i="7"/>
  <c r="AH388" i="7"/>
  <c r="AC389" i="7"/>
  <c r="AE389" i="7"/>
  <c r="AH392" i="7"/>
  <c r="AC393" i="7"/>
  <c r="AE393" i="7"/>
  <c r="AH396" i="7"/>
  <c r="AC397" i="7"/>
  <c r="AE397" i="7"/>
  <c r="AH400" i="7"/>
  <c r="AC401" i="7"/>
  <c r="AE401" i="7"/>
  <c r="AH404" i="7"/>
  <c r="AC405" i="7"/>
  <c r="AE405" i="7"/>
  <c r="AH408" i="7"/>
  <c r="AC409" i="7"/>
  <c r="AE409" i="7"/>
  <c r="AH412" i="7"/>
  <c r="AC413" i="7"/>
  <c r="AE413" i="7"/>
  <c r="AH416" i="7"/>
  <c r="AC417" i="7"/>
  <c r="AE417" i="7"/>
  <c r="AH420" i="7"/>
  <c r="AC421" i="7"/>
  <c r="AE421" i="7"/>
  <c r="AH424" i="7"/>
  <c r="AC425" i="7"/>
  <c r="AE425" i="7"/>
  <c r="AH428" i="7"/>
  <c r="AC429" i="7"/>
  <c r="AE429" i="7"/>
  <c r="AH432" i="7"/>
  <c r="AC433" i="7"/>
  <c r="AE433" i="7"/>
  <c r="AH436" i="7"/>
  <c r="AC437" i="7"/>
  <c r="AE437" i="7"/>
  <c r="AH440" i="7"/>
  <c r="AC441" i="7"/>
  <c r="AE441" i="7"/>
  <c r="AH444" i="7"/>
  <c r="AC445" i="7"/>
  <c r="AE445" i="7"/>
  <c r="AH448" i="7"/>
  <c r="AC449" i="7"/>
  <c r="AE449" i="7"/>
  <c r="AH452" i="7"/>
  <c r="AC453" i="7"/>
  <c r="AE453" i="7"/>
  <c r="AH456" i="7"/>
  <c r="AC457" i="7"/>
  <c r="AE457" i="7"/>
  <c r="AH460" i="7"/>
  <c r="AC461" i="7"/>
  <c r="AE461" i="7"/>
  <c r="AH464" i="7"/>
  <c r="AC465" i="7"/>
  <c r="AE465" i="7"/>
  <c r="AH468" i="7"/>
  <c r="AC469" i="7"/>
  <c r="AE469" i="7"/>
  <c r="AH472" i="7"/>
  <c r="AC473" i="7"/>
  <c r="AE473" i="7"/>
  <c r="AH476" i="7"/>
  <c r="AC477" i="7"/>
  <c r="AE477" i="7"/>
  <c r="AH480" i="7"/>
  <c r="AC481" i="7"/>
  <c r="AE481" i="7"/>
  <c r="AH484" i="7"/>
  <c r="AC485" i="7"/>
  <c r="AE485" i="7"/>
  <c r="AH488" i="7"/>
  <c r="AC489" i="7"/>
  <c r="AE489" i="7"/>
  <c r="AH492" i="7"/>
  <c r="AC493" i="7"/>
  <c r="AE493" i="7"/>
  <c r="AH496" i="7"/>
  <c r="AC497" i="7"/>
  <c r="AE497" i="7"/>
  <c r="AH500" i="7"/>
  <c r="AC501" i="7"/>
  <c r="AE501" i="7"/>
  <c r="AH504" i="7"/>
  <c r="AC505" i="7"/>
  <c r="AE505" i="7"/>
  <c r="AH508" i="7"/>
  <c r="AC509" i="7"/>
  <c r="AE509" i="7"/>
  <c r="AH512" i="7"/>
  <c r="AC513" i="7"/>
  <c r="AE513" i="7"/>
  <c r="AH516" i="7"/>
  <c r="AC517" i="7"/>
  <c r="AE517" i="7"/>
  <c r="AH520" i="7"/>
  <c r="AC521" i="7"/>
  <c r="AE521" i="7"/>
  <c r="AH524" i="7"/>
  <c r="AC525" i="7"/>
  <c r="AE525" i="7"/>
  <c r="AH528" i="7"/>
  <c r="AC529" i="7"/>
  <c r="AE529" i="7"/>
  <c r="AH532" i="7"/>
  <c r="AC533" i="7"/>
  <c r="AE533" i="7"/>
  <c r="AH536" i="7"/>
  <c r="AC537" i="7"/>
  <c r="AE537" i="7"/>
  <c r="AH540" i="7"/>
  <c r="AC541" i="7"/>
  <c r="AE541" i="7"/>
  <c r="AH544" i="7"/>
  <c r="AC545" i="7"/>
  <c r="AE545" i="7"/>
  <c r="AH548" i="7"/>
  <c r="AH552" i="7"/>
  <c r="AH556" i="7"/>
  <c r="AH560" i="7"/>
  <c r="AH564" i="7"/>
  <c r="AH568" i="7"/>
  <c r="AE569" i="7"/>
  <c r="AH572" i="7"/>
  <c r="AC573" i="7"/>
  <c r="AE573" i="7"/>
  <c r="AH576" i="7"/>
  <c r="AC577" i="7"/>
  <c r="AE577" i="7"/>
  <c r="AH580" i="7"/>
  <c r="AC581" i="7"/>
  <c r="AE581" i="7"/>
  <c r="AH584" i="7"/>
  <c r="AC585" i="7"/>
  <c r="AH588" i="7"/>
  <c r="AH592" i="7"/>
  <c r="AH596" i="7"/>
  <c r="AH600" i="7"/>
  <c r="AH604" i="7"/>
  <c r="AH608" i="7"/>
  <c r="AH612" i="7"/>
  <c r="AH616" i="7"/>
  <c r="AH620" i="7"/>
  <c r="AH624" i="7"/>
  <c r="AH628" i="7"/>
  <c r="AH632" i="7"/>
  <c r="AH636" i="7"/>
  <c r="AH640" i="7"/>
  <c r="AH644" i="7"/>
  <c r="AH648" i="7"/>
  <c r="AH652" i="7"/>
  <c r="AH656" i="7"/>
  <c r="AH660" i="7"/>
  <c r="AH664" i="7"/>
  <c r="AH668" i="7"/>
  <c r="AH672" i="7"/>
  <c r="AH676" i="7"/>
  <c r="AH680" i="7"/>
  <c r="AH684" i="7"/>
  <c r="AH688" i="7"/>
  <c r="AH692" i="7"/>
  <c r="AH696" i="7"/>
  <c r="AH700" i="7"/>
  <c r="AH704" i="7"/>
  <c r="AH708" i="7"/>
  <c r="AH712" i="7"/>
  <c r="AH716" i="7"/>
  <c r="AH720" i="7"/>
  <c r="AH724" i="7"/>
  <c r="AH728" i="7"/>
  <c r="AH732" i="7"/>
  <c r="AH736" i="7"/>
  <c r="AH740" i="7"/>
  <c r="AH744" i="7"/>
  <c r="AH748" i="7"/>
  <c r="AH752" i="7"/>
  <c r="AH756" i="7"/>
  <c r="AH760" i="7"/>
  <c r="AH764" i="7"/>
  <c r="AH768" i="7"/>
  <c r="AH772" i="7"/>
  <c r="AH776" i="7"/>
  <c r="AH780" i="7"/>
  <c r="AH784" i="7"/>
  <c r="AH788" i="7"/>
  <c r="AH792" i="7"/>
  <c r="AH796" i="7"/>
  <c r="AH800" i="7"/>
  <c r="AH804" i="7"/>
  <c r="AH808" i="7"/>
  <c r="AH812" i="7"/>
  <c r="AC41" i="7"/>
  <c r="AC145" i="7"/>
  <c r="B3" i="2"/>
  <c r="AC205" i="7"/>
  <c r="AC357" i="7"/>
  <c r="AC305" i="7"/>
  <c r="AC289" i="7"/>
  <c r="AG15" i="7"/>
  <c r="AG19" i="7"/>
  <c r="AG23" i="7"/>
  <c r="AG27" i="7"/>
  <c r="AG31" i="7"/>
  <c r="AG35" i="7"/>
  <c r="AG39" i="7"/>
  <c r="AG43"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H7" i="7"/>
  <c r="AH11" i="7"/>
  <c r="AH15" i="7"/>
  <c r="AH19" i="7"/>
  <c r="AH23" i="7"/>
  <c r="AH27" i="7"/>
  <c r="AH31" i="7"/>
  <c r="AH35"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C549" i="7"/>
  <c r="AE549" i="7"/>
  <c r="AG551" i="7"/>
  <c r="AC553" i="7"/>
  <c r="AE553" i="7"/>
  <c r="AG555" i="7"/>
  <c r="AC557" i="7"/>
  <c r="AE557" i="7"/>
  <c r="AG559" i="7"/>
  <c r="AC561" i="7"/>
  <c r="AE561" i="7"/>
  <c r="AG563" i="7"/>
  <c r="AC565" i="7"/>
  <c r="AE565" i="7"/>
  <c r="AG567" i="7"/>
  <c r="AC569" i="7"/>
  <c r="AG571" i="7"/>
  <c r="AG575" i="7"/>
  <c r="AG579" i="7"/>
  <c r="AG583" i="7"/>
  <c r="AE585" i="7"/>
  <c r="AG587" i="7"/>
  <c r="AC589" i="7"/>
  <c r="AE589" i="7"/>
  <c r="AG591" i="7"/>
  <c r="AC593" i="7"/>
  <c r="AE593" i="7"/>
  <c r="AG595" i="7"/>
  <c r="AC597" i="7"/>
  <c r="AE597" i="7"/>
  <c r="AG599" i="7"/>
  <c r="AC601" i="7"/>
  <c r="AE601" i="7"/>
  <c r="AG603" i="7"/>
  <c r="AH39"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C605" i="7"/>
  <c r="AE605" i="7"/>
  <c r="AG607" i="7"/>
  <c r="AC609" i="7"/>
  <c r="AE609" i="7"/>
  <c r="AG611" i="7"/>
  <c r="AC613" i="7"/>
  <c r="AE613" i="7"/>
  <c r="AG615" i="7"/>
  <c r="AC617" i="7"/>
  <c r="AE617" i="7"/>
  <c r="AG619" i="7"/>
  <c r="AC621" i="7"/>
  <c r="AE621" i="7"/>
  <c r="AG623" i="7"/>
  <c r="AC625" i="7"/>
  <c r="AE625" i="7"/>
  <c r="AG627" i="7"/>
  <c r="AC629" i="7"/>
  <c r="AE629" i="7"/>
  <c r="AG631" i="7"/>
  <c r="AC633" i="7"/>
  <c r="AE633" i="7"/>
  <c r="AG635" i="7"/>
  <c r="AC637" i="7"/>
  <c r="AE637" i="7"/>
  <c r="AG639" i="7"/>
  <c r="AC641" i="7"/>
  <c r="AE641" i="7"/>
  <c r="AG643" i="7"/>
  <c r="AC645" i="7"/>
  <c r="AE645" i="7"/>
  <c r="AG647" i="7"/>
  <c r="AC649" i="7"/>
  <c r="AE649" i="7"/>
  <c r="AG651" i="7"/>
  <c r="AC653" i="7"/>
  <c r="AE653" i="7"/>
  <c r="AG655" i="7"/>
  <c r="AC657" i="7"/>
  <c r="AE657" i="7"/>
  <c r="AG659" i="7"/>
  <c r="AC661" i="7"/>
  <c r="AE661" i="7"/>
  <c r="AG663" i="7"/>
  <c r="AE665" i="7"/>
  <c r="AG667" i="7"/>
  <c r="AC669" i="7"/>
  <c r="AE669" i="7"/>
  <c r="AG671" i="7"/>
  <c r="AC673" i="7"/>
  <c r="AE673" i="7"/>
  <c r="AG675" i="7"/>
  <c r="AC677" i="7"/>
  <c r="AE677" i="7"/>
  <c r="AG679" i="7"/>
  <c r="AC681" i="7"/>
  <c r="AE681" i="7"/>
  <c r="AG683" i="7"/>
  <c r="AC685" i="7"/>
  <c r="AE685" i="7"/>
  <c r="AG687" i="7"/>
  <c r="AC689" i="7"/>
  <c r="AE689" i="7"/>
  <c r="AG691" i="7"/>
  <c r="AE693" i="7"/>
  <c r="AG695" i="7"/>
  <c r="AC697" i="7"/>
  <c r="AE697" i="7"/>
  <c r="AG699" i="7"/>
  <c r="AC701" i="7"/>
  <c r="AE701" i="7"/>
  <c r="AG703" i="7"/>
  <c r="AC705" i="7"/>
  <c r="AE705" i="7"/>
  <c r="AG707" i="7"/>
  <c r="AC709" i="7"/>
  <c r="AE709" i="7"/>
  <c r="AG711" i="7"/>
  <c r="AE713" i="7"/>
  <c r="AG715" i="7"/>
  <c r="AC717" i="7"/>
  <c r="AE717" i="7"/>
  <c r="AG719" i="7"/>
  <c r="AC721" i="7"/>
  <c r="AE721" i="7"/>
  <c r="AG723" i="7"/>
  <c r="AC725" i="7"/>
  <c r="AE725" i="7"/>
  <c r="AG727" i="7"/>
  <c r="AC729" i="7"/>
  <c r="AE729" i="7"/>
  <c r="AG731" i="7"/>
  <c r="AC733" i="7"/>
  <c r="AE733" i="7"/>
  <c r="AG735" i="7"/>
  <c r="AC737" i="7"/>
  <c r="AE737" i="7"/>
  <c r="AG739" i="7"/>
  <c r="AC741" i="7"/>
  <c r="AE741" i="7"/>
  <c r="AG743" i="7"/>
  <c r="AC745" i="7"/>
  <c r="AE745" i="7"/>
  <c r="AG747" i="7"/>
  <c r="AC749" i="7"/>
  <c r="AE749" i="7"/>
  <c r="AG751" i="7"/>
  <c r="AC753" i="7"/>
  <c r="AE753" i="7"/>
  <c r="AG755" i="7"/>
  <c r="AC757" i="7"/>
  <c r="AE757" i="7"/>
  <c r="AG759" i="7"/>
  <c r="AC761" i="7"/>
  <c r="AE761" i="7"/>
  <c r="AG763" i="7"/>
  <c r="AC765" i="7"/>
  <c r="AE765" i="7"/>
  <c r="AG767" i="7"/>
  <c r="AC769" i="7"/>
  <c r="AE769" i="7"/>
  <c r="AG771" i="7"/>
  <c r="AC773" i="7"/>
  <c r="AE773" i="7"/>
  <c r="AG775" i="7"/>
  <c r="AC777" i="7"/>
  <c r="AE777" i="7"/>
  <c r="AG779" i="7"/>
  <c r="AC781" i="7"/>
  <c r="AE781" i="7"/>
  <c r="AG783" i="7"/>
  <c r="AC785" i="7"/>
  <c r="AE785" i="7"/>
  <c r="AG787" i="7"/>
  <c r="AC789" i="7"/>
  <c r="AE789" i="7"/>
  <c r="AG791" i="7"/>
  <c r="AC793" i="7"/>
  <c r="AE793" i="7"/>
  <c r="AG795" i="7"/>
  <c r="AC797" i="7"/>
  <c r="AE797" i="7"/>
  <c r="AG799" i="7"/>
  <c r="AC801" i="7"/>
  <c r="AE801" i="7"/>
  <c r="AG803" i="7"/>
  <c r="AC805" i="7"/>
  <c r="AE805" i="7"/>
  <c r="AG807" i="7"/>
  <c r="AC809" i="7"/>
  <c r="AE809" i="7"/>
  <c r="AG811" i="7"/>
  <c r="AC813" i="7"/>
  <c r="AE813" i="7"/>
  <c r="AG815" i="7"/>
  <c r="AC817" i="7"/>
  <c r="AE817" i="7"/>
  <c r="AG819" i="7"/>
  <c r="AC821" i="7"/>
  <c r="AE821" i="7"/>
  <c r="AG823" i="7"/>
  <c r="AC825" i="7"/>
  <c r="AE825" i="7"/>
  <c r="AG827" i="7"/>
  <c r="AC829" i="7"/>
  <c r="AE829" i="7"/>
  <c r="AG831" i="7"/>
  <c r="AC833" i="7"/>
  <c r="AE833"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G835" i="7"/>
  <c r="AC837" i="7"/>
  <c r="AE837" i="7"/>
  <c r="AG839" i="7"/>
  <c r="AC841" i="7"/>
  <c r="AE841" i="7"/>
  <c r="AG843" i="7"/>
  <c r="AC845" i="7"/>
  <c r="AE845" i="7"/>
  <c r="AG847" i="7"/>
  <c r="AC849" i="7"/>
  <c r="AE849" i="7"/>
  <c r="AG851" i="7"/>
  <c r="AC853" i="7"/>
  <c r="AE853" i="7"/>
  <c r="AG855" i="7"/>
  <c r="AC857" i="7"/>
  <c r="AE857" i="7"/>
  <c r="AG859" i="7"/>
  <c r="AC861" i="7"/>
  <c r="AE861" i="7"/>
  <c r="AG863" i="7"/>
  <c r="AC865" i="7"/>
  <c r="AE865" i="7"/>
  <c r="AG867" i="7"/>
  <c r="AC869" i="7"/>
  <c r="AE869" i="7"/>
  <c r="AG871" i="7"/>
  <c r="AC873" i="7"/>
  <c r="AE873" i="7"/>
  <c r="AG875" i="7"/>
  <c r="AC877" i="7"/>
  <c r="AE877" i="7"/>
  <c r="AG879" i="7"/>
  <c r="AC881" i="7"/>
  <c r="AE881" i="7"/>
  <c r="AG883" i="7"/>
  <c r="AC885" i="7"/>
  <c r="AE885" i="7"/>
  <c r="AG887" i="7"/>
  <c r="AC889" i="7"/>
  <c r="AE889" i="7"/>
  <c r="AG891" i="7"/>
  <c r="AC893" i="7"/>
  <c r="AE893" i="7"/>
  <c r="AG895" i="7"/>
  <c r="AC897" i="7"/>
  <c r="AE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627" i="7"/>
  <c r="AH743" i="7"/>
  <c r="AH747" i="7"/>
  <c r="AH751" i="7"/>
  <c r="AH755" i="7"/>
  <c r="AH759"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8"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6" i="4"/>
  <c r="B35" i="4"/>
  <c r="B34" i="4"/>
  <c r="B33" i="4"/>
  <c r="B37" i="4"/>
  <c r="K37" i="4"/>
  <c r="K36" i="4"/>
  <c r="Q35" i="4"/>
  <c r="Q34" i="4"/>
  <c r="Q33" i="4"/>
  <c r="E37" i="4"/>
  <c r="E36" i="4"/>
  <c r="B47" i="4"/>
  <c r="E34" i="4"/>
  <c r="E33" i="4"/>
  <c r="E35" i="4"/>
  <c r="B46" i="4"/>
  <c r="B45" i="4"/>
  <c r="N35" i="4"/>
  <c r="N34" i="4"/>
  <c r="N33" i="4"/>
  <c r="N36" i="4"/>
  <c r="N37" i="4"/>
  <c r="H35" i="4"/>
  <c r="H34" i="4"/>
  <c r="H33" i="4"/>
  <c r="H38" i="4"/>
  <c r="N38" i="4"/>
  <c r="Q37" i="4"/>
  <c r="Q36" i="4"/>
  <c r="K33" i="4"/>
  <c r="K34" i="4"/>
  <c r="K35" i="4"/>
  <c r="B41" i="4"/>
  <c r="B40" i="4"/>
  <c r="B39" i="4"/>
  <c r="B38" i="4"/>
  <c r="K38" i="4"/>
  <c r="H37" i="4"/>
  <c r="H36" i="4"/>
  <c r="E38" i="4"/>
  <c r="B44" i="4"/>
  <c r="B43" i="4"/>
  <c r="B42"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D6" i="2" s="1"/>
  <c r="C8" i="3" s="1"/>
  <c r="E8" i="3" s="1"/>
  <c r="B6" i="2"/>
  <c r="B8" i="3" s="1"/>
  <c r="Q12" i="4"/>
  <c r="C17" i="2"/>
  <c r="D17" i="2" s="1"/>
  <c r="C19" i="3" s="1"/>
  <c r="E19" i="3" s="1"/>
  <c r="B17" i="2"/>
  <c r="B19" i="3" s="1"/>
  <c r="C25" i="2"/>
  <c r="D25" i="2" s="1"/>
  <c r="C27" i="3" s="1"/>
  <c r="E27" i="3" s="1"/>
  <c r="B25" i="2"/>
  <c r="B27" i="3" s="1"/>
  <c r="N9" i="4"/>
  <c r="C7" i="2"/>
  <c r="D7" i="2" s="1"/>
  <c r="C9" i="3" s="1"/>
  <c r="E9" i="3" s="1"/>
  <c r="N8" i="4"/>
  <c r="B7" i="2"/>
  <c r="B9" i="3" s="1"/>
  <c r="N7" i="4"/>
  <c r="C26" i="2"/>
  <c r="D26" i="2" s="1"/>
  <c r="C28" i="3" s="1"/>
  <c r="E28" i="3" s="1"/>
  <c r="B26" i="2"/>
  <c r="B28" i="3" s="1"/>
  <c r="B21" i="4"/>
  <c r="C11" i="2"/>
  <c r="D11" i="2" s="1"/>
  <c r="C13" i="3" s="1"/>
  <c r="E13" i="3" s="1"/>
  <c r="B11" i="2"/>
  <c r="B13" i="3" s="1"/>
  <c r="H9" i="4"/>
  <c r="H8" i="4"/>
  <c r="H7" i="4"/>
  <c r="C21" i="2"/>
  <c r="D21" i="2" s="1"/>
  <c r="C23" i="3" s="1"/>
  <c r="E23" i="3" s="1"/>
  <c r="B21" i="2"/>
  <c r="B23" i="3" s="1"/>
  <c r="B19" i="4"/>
  <c r="C18" i="2"/>
  <c r="B18" i="2"/>
  <c r="B20" i="3" s="1"/>
  <c r="B20" i="4"/>
  <c r="B28" i="2"/>
  <c r="B30" i="3" s="1"/>
  <c r="C28" i="2"/>
  <c r="D28" i="2" s="1"/>
  <c r="C30" i="3" s="1"/>
  <c r="E30" i="3" s="1"/>
  <c r="N10" i="4"/>
  <c r="B8" i="2"/>
  <c r="B10" i="3" s="1"/>
  <c r="N11" i="4"/>
  <c r="C8" i="2"/>
  <c r="C27" i="2"/>
  <c r="D27" i="2" s="1"/>
  <c r="C29" i="3" s="1"/>
  <c r="E29" i="3" s="1"/>
  <c r="B27" i="2"/>
  <c r="B29" i="3" s="1"/>
  <c r="C9" i="2"/>
  <c r="D9" i="2" s="1"/>
  <c r="C11" i="3" s="1"/>
  <c r="E11" i="3" s="1"/>
  <c r="N12" i="4"/>
  <c r="B9" i="2"/>
  <c r="B11" i="3" s="1"/>
  <c r="B12" i="2"/>
  <c r="B14" i="3" s="1"/>
  <c r="Q11" i="4"/>
  <c r="Q10" i="4"/>
  <c r="C12" i="2"/>
  <c r="D12" i="2" s="1"/>
  <c r="C14" i="3" s="1"/>
  <c r="E14" i="3" s="1"/>
  <c r="B24" i="2"/>
  <c r="B26" i="3" s="1"/>
  <c r="H12" i="4"/>
  <c r="C24" i="2"/>
  <c r="D24" i="2" s="1"/>
  <c r="C26" i="3" s="1"/>
  <c r="E26" i="3" s="1"/>
  <c r="AH990" i="7"/>
  <c r="AH994" i="7"/>
  <c r="AH998" i="7"/>
  <c r="K8" i="4"/>
  <c r="K7" i="4"/>
  <c r="C10" i="2"/>
  <c r="D10" i="2" s="1"/>
  <c r="C12" i="3" s="1"/>
  <c r="E12" i="3" s="1"/>
  <c r="B10" i="2"/>
  <c r="B12" i="3" s="1"/>
  <c r="K9" i="4"/>
  <c r="C14" i="2"/>
  <c r="D14" i="2" s="1"/>
  <c r="C16" i="3" s="1"/>
  <c r="E16" i="3" s="1"/>
  <c r="B15" i="4"/>
  <c r="B14" i="2"/>
  <c r="B16" i="3" s="1"/>
  <c r="B14" i="4"/>
  <c r="B13" i="4"/>
  <c r="B12" i="4"/>
  <c r="C23" i="2"/>
  <c r="D23" i="2" s="1"/>
  <c r="C25" i="3" s="1"/>
  <c r="E25" i="3" s="1"/>
  <c r="B23" i="2"/>
  <c r="B25" i="3" s="1"/>
  <c r="Q9" i="4"/>
  <c r="Q8" i="4"/>
  <c r="Q7" i="4"/>
  <c r="C5" i="2"/>
  <c r="D5" i="2" s="1"/>
  <c r="C7" i="3" s="1"/>
  <c r="E7" i="3" s="1"/>
  <c r="B5" i="2"/>
  <c r="B7" i="3" s="1"/>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5" i="3"/>
  <c r="B8" i="4"/>
  <c r="B7" i="4"/>
  <c r="AC4" i="7"/>
  <c r="K11" i="4"/>
  <c r="C13" i="2"/>
  <c r="D13" i="2" s="1"/>
  <c r="C15" i="3" s="1"/>
  <c r="E15" i="3" s="1"/>
  <c r="K10" i="4"/>
  <c r="B13" i="2"/>
  <c r="B15" i="3" s="1"/>
  <c r="H11" i="4"/>
  <c r="C22" i="2"/>
  <c r="D22" i="2" s="1"/>
  <c r="C24" i="3" s="1"/>
  <c r="E24" i="3" s="1"/>
  <c r="H10" i="4"/>
  <c r="B22" i="2"/>
  <c r="B4" i="2"/>
  <c r="B6" i="3" s="1"/>
  <c r="E9" i="4"/>
  <c r="E8" i="4"/>
  <c r="E7" i="4"/>
  <c r="C4" i="2"/>
  <c r="D4" i="2" s="1"/>
  <c r="C6" i="3" s="1"/>
  <c r="E6" i="3" s="1"/>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B24"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D18" i="2"/>
  <c r="C20" i="3" s="1"/>
  <c r="E20"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D8" i="2"/>
  <c r="C10" i="3" s="1"/>
  <c r="E10" i="3" s="1"/>
  <c r="AC9" i="7"/>
  <c r="AC11" i="7"/>
  <c r="AC13" i="7"/>
  <c r="AH4" i="7"/>
  <c r="AG5" i="7"/>
  <c r="AE5" i="7"/>
  <c r="AH6" i="7"/>
  <c r="AG7" i="7"/>
  <c r="AE7" i="7"/>
  <c r="AH8" i="7"/>
  <c r="AG9" i="7"/>
  <c r="AE9" i="7"/>
  <c r="AH10" i="7"/>
  <c r="AG11" i="7"/>
  <c r="AE11" i="7"/>
  <c r="AH12" i="7"/>
  <c r="AG13" i="7"/>
  <c r="AE13" i="7"/>
  <c r="K5" i="3" l="1"/>
  <c r="M5" i="3" s="1"/>
  <c r="O257" i="16"/>
  <c r="O249" i="16"/>
  <c r="O241" i="16"/>
  <c r="O233" i="16"/>
  <c r="O225" i="16"/>
  <c r="O217" i="16"/>
  <c r="O209" i="16"/>
  <c r="O201" i="16"/>
  <c r="O193" i="16"/>
  <c r="O185" i="16"/>
  <c r="O177" i="16"/>
  <c r="O169" i="16"/>
  <c r="O161" i="16"/>
  <c r="O153" i="16"/>
  <c r="O145" i="16"/>
  <c r="O137" i="16"/>
  <c r="O129" i="16"/>
  <c r="O121" i="16"/>
  <c r="O113" i="16"/>
  <c r="O105" i="16"/>
  <c r="O97" i="16"/>
  <c r="O89" i="16"/>
  <c r="O81" i="16"/>
  <c r="O73" i="16"/>
  <c r="O65" i="16"/>
  <c r="O57" i="16"/>
  <c r="O49" i="16"/>
  <c r="O41" i="16"/>
  <c r="O25" i="16"/>
  <c r="O245" i="16"/>
  <c r="O229" i="16"/>
  <c r="O213" i="16"/>
  <c r="O197" i="16"/>
  <c r="O181" i="16"/>
  <c r="O165" i="16"/>
  <c r="O149" i="16"/>
  <c r="O133" i="16"/>
  <c r="O117" i="16"/>
  <c r="O101" i="16"/>
  <c r="O85" i="16"/>
  <c r="O69" i="16"/>
  <c r="O53" i="16"/>
  <c r="O37" i="16"/>
  <c r="O21" i="16"/>
  <c r="O255" i="16"/>
  <c r="O247" i="16"/>
  <c r="O239" i="16"/>
  <c r="O231" i="16"/>
  <c r="O223" i="16"/>
  <c r="O215" i="16"/>
  <c r="O207" i="16"/>
  <c r="O199" i="16"/>
  <c r="O191" i="16"/>
  <c r="O183" i="16"/>
  <c r="O175" i="16"/>
  <c r="O167" i="16"/>
  <c r="O159" i="16"/>
  <c r="O151" i="16"/>
  <c r="O143" i="16"/>
  <c r="O135" i="16"/>
  <c r="O127" i="16"/>
  <c r="O119" i="16"/>
  <c r="O253" i="16"/>
  <c r="O237" i="16"/>
  <c r="O221" i="16"/>
  <c r="O205" i="16"/>
  <c r="O189" i="16"/>
  <c r="O173" i="16"/>
  <c r="O157" i="16"/>
  <c r="O141" i="16"/>
  <c r="O125" i="16"/>
  <c r="O109" i="16"/>
  <c r="O93" i="16"/>
  <c r="O77" i="16"/>
  <c r="O61" i="16"/>
  <c r="O45" i="16"/>
  <c r="O29" i="16"/>
  <c r="O76" i="16"/>
  <c r="O228" i="16"/>
  <c r="O13" i="16"/>
  <c r="O52" i="16"/>
  <c r="O244" i="16"/>
  <c r="O212" i="16"/>
  <c r="O180" i="16"/>
  <c r="O148" i="16"/>
  <c r="O60" i="16"/>
  <c r="O111" i="16"/>
  <c r="O55" i="16"/>
  <c r="B48" i="4"/>
  <c r="O116" i="16"/>
  <c r="O59" i="16"/>
  <c r="O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9" i="4"/>
  <c r="M8" i="2"/>
  <c r="O24" i="16"/>
  <c r="O16" i="16"/>
  <c r="O11" i="16"/>
  <c r="O20" i="16"/>
  <c r="O46" i="16"/>
  <c r="O38" i="16"/>
  <c r="O14" i="16"/>
  <c r="M4" i="2"/>
  <c r="E30" i="4" s="1"/>
  <c r="O48" i="16"/>
  <c r="O43" i="16"/>
  <c r="O30" i="16"/>
  <c r="O8" i="16"/>
  <c r="O6" i="16"/>
  <c r="M6" i="2"/>
  <c r="M7" i="2"/>
  <c r="O27" i="16"/>
  <c r="M3" i="2"/>
  <c r="L3" i="2"/>
  <c r="O4" i="16"/>
  <c r="K39" i="4"/>
  <c r="O10" i="16"/>
  <c r="M5" i="2"/>
  <c r="O35" i="16"/>
  <c r="O22" i="16"/>
  <c r="N39" i="4"/>
  <c r="O34" i="16"/>
  <c r="O23" i="16"/>
  <c r="E39" i="4"/>
  <c r="Q39" i="4"/>
  <c r="O36" i="16"/>
  <c r="O26" i="16"/>
  <c r="G9" i="3"/>
  <c r="G11" i="3"/>
  <c r="F22" i="3"/>
  <c r="B7" i="15"/>
  <c r="J8" i="3"/>
  <c r="L6" i="2"/>
  <c r="B6" i="11" s="1"/>
  <c r="K8" i="3"/>
  <c r="M8" i="3" s="1"/>
  <c r="B8" i="15"/>
  <c r="J9" i="3"/>
  <c r="L7" i="2"/>
  <c r="B7" i="11" s="1"/>
  <c r="K9" i="3"/>
  <c r="M9" i="3" s="1"/>
  <c r="B9" i="15"/>
  <c r="J10" i="3"/>
  <c r="L8" i="2"/>
  <c r="K10" i="3"/>
  <c r="M10" i="3" s="1"/>
  <c r="B5" i="15"/>
  <c r="K6" i="3"/>
  <c r="M6" i="3" s="1"/>
  <c r="J6" i="3"/>
  <c r="L4" i="2"/>
  <c r="B4" i="11" s="1"/>
  <c r="G13" i="3"/>
  <c r="B6" i="15"/>
  <c r="K7" i="3"/>
  <c r="M7" i="3" s="1"/>
  <c r="J7" i="3"/>
  <c r="L5" i="2"/>
  <c r="B5" i="11" s="1"/>
  <c r="B4" i="15"/>
  <c r="B14" i="15" s="1"/>
  <c r="J5" i="3"/>
  <c r="L40" i="2"/>
  <c r="G17" i="3"/>
  <c r="G26" i="3"/>
  <c r="F28" i="3"/>
  <c r="F10" i="3"/>
  <c r="F16" i="3"/>
  <c r="F21" i="3"/>
  <c r="G12" i="3"/>
  <c r="F8" i="3"/>
  <c r="F30" i="3"/>
  <c r="G18" i="3"/>
  <c r="F18" i="3"/>
  <c r="F27" i="3"/>
  <c r="G27" i="3"/>
  <c r="F20" i="3"/>
  <c r="G20" i="3"/>
  <c r="B22" i="4"/>
  <c r="B23" i="4" s="1"/>
  <c r="F29" i="3"/>
  <c r="G29" i="3"/>
  <c r="F13" i="3"/>
  <c r="E13" i="4"/>
  <c r="E14" i="4" s="1"/>
  <c r="E15" i="4" s="1"/>
  <c r="F25" i="3"/>
  <c r="G25" i="3"/>
  <c r="G8" i="3"/>
  <c r="G30" i="3"/>
  <c r="F14" i="3"/>
  <c r="G14" i="3"/>
  <c r="G19" i="3"/>
  <c r="F19" i="3"/>
  <c r="F23" i="3"/>
  <c r="G23" i="3"/>
  <c r="F12" i="3"/>
  <c r="G10" i="3"/>
  <c r="F6" i="3"/>
  <c r="G6" i="3"/>
  <c r="G16" i="3"/>
  <c r="K13" i="4"/>
  <c r="K14" i="4" s="1"/>
  <c r="G28" i="3"/>
  <c r="G21" i="3"/>
  <c r="F9" i="3"/>
  <c r="Q13" i="4"/>
  <c r="Q14" i="4" s="1"/>
  <c r="N13" i="4"/>
  <c r="N14" i="4" s="1"/>
  <c r="G7" i="3"/>
  <c r="F7" i="3"/>
  <c r="G22" i="3"/>
  <c r="H13" i="4"/>
  <c r="H14" i="4" s="1"/>
  <c r="F17" i="3"/>
  <c r="F24" i="3"/>
  <c r="G24" i="3"/>
  <c r="G15" i="3"/>
  <c r="F15" i="3"/>
  <c r="F26" i="3"/>
  <c r="F11" i="3"/>
  <c r="N5" i="3" l="1"/>
  <c r="J1" i="16"/>
  <c r="L1" i="16"/>
  <c r="N1" i="16" s="1"/>
  <c r="D7" i="11"/>
  <c r="C7" i="11"/>
  <c r="C4" i="11"/>
  <c r="D4" i="11"/>
  <c r="D5" i="11"/>
  <c r="C5" i="11"/>
  <c r="D6" i="11"/>
  <c r="C6" i="11"/>
  <c r="N10" i="3"/>
  <c r="D8" i="11"/>
  <c r="C8" i="11"/>
  <c r="H16" i="4"/>
  <c r="H15" i="4"/>
  <c r="K16" i="4"/>
  <c r="K15" i="4"/>
  <c r="N16" i="4"/>
  <c r="N15" i="4"/>
  <c r="Q15" i="4"/>
  <c r="Q16" i="4"/>
  <c r="B25" i="4"/>
  <c r="B24" i="4"/>
  <c r="E16" i="4"/>
  <c r="E40" i="4"/>
  <c r="G5" i="3"/>
  <c r="F5" i="3"/>
  <c r="K30" i="4"/>
  <c r="K40" i="4" s="1"/>
  <c r="H30" i="4"/>
  <c r="H40" i="4" s="1"/>
  <c r="N30" i="4"/>
  <c r="N40" i="4" s="1"/>
  <c r="Q30" i="4"/>
  <c r="Q40" i="4" s="1"/>
  <c r="B30" i="4"/>
  <c r="B49" i="4" s="1"/>
  <c r="L42" i="2"/>
  <c r="O7" i="3"/>
  <c r="L41" i="2"/>
  <c r="B17" i="15"/>
  <c r="B18" i="15"/>
  <c r="B15" i="15"/>
  <c r="B19" i="15"/>
  <c r="B12" i="15"/>
  <c r="B13" i="15"/>
  <c r="B20" i="15"/>
  <c r="B16" i="15"/>
  <c r="C16" i="15"/>
  <c r="C19" i="15"/>
  <c r="C20" i="15"/>
  <c r="C17" i="15"/>
  <c r="C12" i="15"/>
  <c r="C14" i="15"/>
  <c r="C13" i="15"/>
  <c r="C15" i="15"/>
  <c r="C18" i="15"/>
  <c r="F13" i="15"/>
  <c r="F18" i="15"/>
  <c r="F17" i="15"/>
  <c r="F15" i="15"/>
  <c r="F20" i="15"/>
  <c r="F16" i="15"/>
  <c r="F12" i="15"/>
  <c r="F14" i="15"/>
  <c r="F19" i="15"/>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9" i="3"/>
  <c r="O9" i="3"/>
  <c r="O8" i="3"/>
  <c r="N8" i="3"/>
  <c r="O10" i="3"/>
  <c r="O6" i="3"/>
  <c r="N6" i="3"/>
  <c r="N7" i="3"/>
</calcChain>
</file>

<file path=xl/sharedStrings.xml><?xml version="1.0" encoding="utf-8"?>
<sst xmlns="http://schemas.openxmlformats.org/spreadsheetml/2006/main" count="2565" uniqueCount="2272">
  <si>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</si>
  <si>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</si>
  <si>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</si>
  <si>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</si>
  <si>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</si>
  <si>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</si>
  <si>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</si>
  <si>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</si>
  <si>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</si>
  <si>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</si>
  <si>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</si>
  <si>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</si>
  <si>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</si>
  <si>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</si>
  <si>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</si>
  <si>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</si>
  <si>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</si>
  <si>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</si>
  <si>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</si>
  <si>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</si>
  <si>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</si>
  <si>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</si>
  <si>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</si>
  <si>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</si>
  <si>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</si>
  <si>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</si>
  <si>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</si>
  <si>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</si>
  <si>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</si>
  <si>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</si>
  <si>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</si>
  <si>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</si>
  <si>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</si>
  <si>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</si>
  <si>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</si>
  <si>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</si>
  <si>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</si>
  <si>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</si>
  <si>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</si>
  <si>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</si>
  <si>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</si>
  <si>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</si>
  <si>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</si>
  <si>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</si>
  <si>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</si>
  <si>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</si>
  <si>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</si>
  <si>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</si>
  <si>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</si>
  <si>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</si>
  <si>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</si>
  <si>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</si>
  <si>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</si>
  <si>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</si>
  <si>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</si>
  <si>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</si>
  <si>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</si>
  <si>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</si>
  <si>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</si>
  <si>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</si>
  <si>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</si>
  <si>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</si>
  <si>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</si>
  <si>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</si>
  <si>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</si>
  <si>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</si>
  <si>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</si>
  <si>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</si>
  <si>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</si>
  <si>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</si>
  <si>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</si>
  <si>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</si>
  <si>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</si>
  <si>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</si>
  <si>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</si>
  <si>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</si>
  <si>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</si>
  <si>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</si>
  <si>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</si>
  <si>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</si>
  <si>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</si>
  <si>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</si>
  <si>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</si>
  <si>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</si>
  <si>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</si>
  <si>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</si>
  <si>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</si>
  <si>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</si>
  <si>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</si>
  <si>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</si>
  <si>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</si>
  <si>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</si>
  <si>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</si>
  <si>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</si>
  <si>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</si>
  <si>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</si>
  <si>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</si>
  <si>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</si>
  <si>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</si>
  <si>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</si>
  <si>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</si>
  <si>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</si>
  <si>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</si>
  <si>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</si>
  <si>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</si>
  <si>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</si>
  <si>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</si>
  <si>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</si>
  <si>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</si>
  <si>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</si>
  <si>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</si>
  <si>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</si>
  <si>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</si>
  <si>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</si>
  <si>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</si>
  <si>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</si>
  <si>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</si>
  <si>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</si>
  <si>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</si>
  <si>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</si>
  <si>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</si>
  <si>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</si>
  <si>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</si>
  <si>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</si>
  <si>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</si>
  <si>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</si>
  <si>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</si>
  <si>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</si>
  <si>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</si>
  <si>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</si>
  <si>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</si>
  <si>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</si>
  <si>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</si>
  <si>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</si>
  <si>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</si>
  <si>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</si>
  <si>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</si>
  <si>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</si>
  <si>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</si>
  <si>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</si>
  <si>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</si>
  <si>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</si>
  <si>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</si>
  <si>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</si>
  <si>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</si>
  <si>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</si>
  <si>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</si>
  <si>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</si>
  <si>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</si>
  <si>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</si>
  <si>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</si>
  <si>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</si>
  <si>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</si>
  <si>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</si>
  <si>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</si>
  <si>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</si>
  <si>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</si>
  <si>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</si>
  <si>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</si>
  <si>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</si>
  <si>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</si>
  <si>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</si>
  <si>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</si>
  <si>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</si>
  <si>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</si>
  <si>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</si>
  <si>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</si>
  <si>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</si>
  <si>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</si>
  <si>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</si>
  <si>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</si>
  <si>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</si>
  <si>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</si>
  <si>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</si>
  <si>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</si>
  <si>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</si>
  <si>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</si>
  <si>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</si>
  <si>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</si>
  <si>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</si>
  <si>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</si>
  <si>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</si>
  <si>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</si>
  <si>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</si>
  <si>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</si>
  <si>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</si>
  <si>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</si>
  <si>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</si>
  <si>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</si>
  <si>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</si>
  <si>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</si>
  <si>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</si>
  <si>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</si>
  <si>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</si>
  <si>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</si>
  <si>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</si>
  <si>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</si>
  <si>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</si>
  <si>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</si>
  <si>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</si>
  <si>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</si>
  <si>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</si>
  <si>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</si>
  <si>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</si>
  <si>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</si>
  <si>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</si>
  <si>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</si>
  <si>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</si>
  <si>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</si>
  <si>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</si>
  <si>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</si>
  <si>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</si>
  <si>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</si>
  <si>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</si>
  <si>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</si>
  <si>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</si>
  <si>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</si>
  <si>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</si>
  <si>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</si>
  <si>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</si>
  <si>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</si>
  <si>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</si>
  <si>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</si>
  <si>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</si>
  <si>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</si>
  <si>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</si>
  <si>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</si>
  <si>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</si>
  <si>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</si>
  <si>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</si>
  <si>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</si>
  <si>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</si>
  <si>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</si>
  <si>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</si>
  <si>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</si>
  <si>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</si>
  <si>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</si>
  <si>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</si>
  <si>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</si>
  <si>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</si>
  <si>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</si>
  <si>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</si>
  <si>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</si>
  <si>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</si>
  <si>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</si>
  <si>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</si>
  <si>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</si>
  <si>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</si>
  <si>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</si>
  <si>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</si>
  <si>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</si>
  <si>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</si>
  <si>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</si>
  <si>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</si>
  <si>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</si>
  <si>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</si>
  <si>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</si>
  <si>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</si>
  <si>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</si>
  <si>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</si>
  <si>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</si>
  <si>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</si>
  <si>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</si>
  <si>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</si>
  <si>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</si>
  <si>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</si>
  <si>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</si>
  <si>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</si>
  <si>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</si>
  <si>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</si>
  <si>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</si>
  <si>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</si>
  <si>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</si>
  <si>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</si>
  <si>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</si>
  <si>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</si>
  <si>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</si>
  <si>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</si>
  <si>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</si>
  <si>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</si>
  <si>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</si>
  <si>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</si>
  <si>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</si>
  <si>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</si>
  <si>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</si>
  <si>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</si>
  <si>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</si>
  <si>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</si>
  <si>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</si>
  <si>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</si>
  <si>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</si>
  <si>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</si>
  <si>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</si>
  <si>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</si>
  <si>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</si>
  <si>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</si>
  <si>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</si>
  <si>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</si>
  <si>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</si>
  <si>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</si>
  <si>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</si>
  <si>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</si>
  <si>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</si>
  <si>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</si>
  <si>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</si>
  <si>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</si>
  <si>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</si>
  <si>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</si>
  <si>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</si>
  <si>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</si>
  <si>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</si>
  <si>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</si>
  <si>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</si>
  <si>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</si>
  <si>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</si>
  <si>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</si>
  <si>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</si>
  <si>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</si>
  <si>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</si>
  <si>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</si>
  <si>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</si>
  <si>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</si>
  <si>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</si>
  <si>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</si>
  <si>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</si>
  <si>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</si>
  <si>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</si>
  <si>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</si>
  <si>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</si>
  <si>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</si>
  <si>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</si>
  <si>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</si>
  <si>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</si>
  <si>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</si>
  <si>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</si>
  <si>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</si>
  <si>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</si>
  <si>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</si>
  <si>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</si>
  <si>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</si>
  <si>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</si>
  <si>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</si>
  <si>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</si>
  <si>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</si>
  <si>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</si>
  <si>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</si>
  <si>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</si>
  <si>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</si>
  <si>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</si>
  <si>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</si>
  <si>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</si>
  <si>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</si>
  <si>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</si>
  <si>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</si>
  <si>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</si>
  <si>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</si>
  <si>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</si>
  <si>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</si>
  <si>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</si>
  <si>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</si>
  <si>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</si>
  <si>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</si>
  <si>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</si>
  <si>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</si>
  <si>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</si>
  <si>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</si>
  <si>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</si>
  <si>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</si>
  <si>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</si>
  <si>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</si>
  <si>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</si>
  <si>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</si>
  <si>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</si>
  <si>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</si>
  <si>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</si>
  <si>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</si>
  <si>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</si>
  <si>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</si>
  <si>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</si>
  <si>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</si>
  <si>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</si>
  <si>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</si>
  <si>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</si>
  <si>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</si>
  <si>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</si>
  <si>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</si>
  <si>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</si>
  <si>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</si>
  <si>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</si>
  <si>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</si>
  <si>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</si>
  <si>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</si>
  <si>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</si>
  <si>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</si>
  <si>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</si>
  <si>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</si>
  <si>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</si>
  <si>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</si>
  <si>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</si>
  <si>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</si>
  <si>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</si>
  <si>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</si>
  <si>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</si>
  <si>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</si>
  <si>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</si>
  <si>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</si>
  <si>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</si>
  <si>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</si>
  <si>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</si>
  <si>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</si>
  <si>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</si>
  <si>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</si>
  <si>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</si>
  <si>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</si>
  <si>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</si>
  <si>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</si>
  <si>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</si>
  <si>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</si>
  <si>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</si>
  <si>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</si>
  <si>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</si>
  <si>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</si>
  <si>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</si>
  <si>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</si>
  <si>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</si>
  <si>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</si>
  <si>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</si>
  <si>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</si>
  <si>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</si>
  <si>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</si>
  <si>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</si>
  <si>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</si>
  <si>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</si>
  <si>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</si>
  <si>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</si>
  <si>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</si>
  <si>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</si>
  <si>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</si>
  <si>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</si>
  <si>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</si>
  <si>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</si>
  <si>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</si>
  <si>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</si>
  <si>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</si>
  <si>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</si>
  <si>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</si>
  <si>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</si>
  <si>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</si>
  <si>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</si>
  <si>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</si>
  <si>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</si>
  <si>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</si>
  <si>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</si>
  <si>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</si>
  <si>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</si>
  <si>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</si>
  <si>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</si>
  <si>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</si>
  <si>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</si>
  <si>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</si>
  <si>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</si>
  <si>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</si>
  <si>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</si>
  <si>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</si>
  <si>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</si>
  <si>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</si>
  <si>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</si>
  <si>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</si>
  <si>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</si>
  <si>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</si>
  <si>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</si>
  <si>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</si>
  <si>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</si>
  <si>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</si>
  <si>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</si>
  <si>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</si>
  <si>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</si>
  <si>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</si>
  <si>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</si>
  <si>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</si>
  <si>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</si>
  <si>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</si>
  <si>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</si>
  <si>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</si>
  <si>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</si>
  <si>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</si>
  <si>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</si>
  <si>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</si>
  <si>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</si>
  <si>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</si>
  <si>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</si>
  <si>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</si>
  <si>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</si>
  <si>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</si>
  <si>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</si>
  <si>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</si>
  <si>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</si>
  <si>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</si>
  <si>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</si>
  <si>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</si>
  <si>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</si>
  <si>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</si>
  <si>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</si>
  <si>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</si>
  <si>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</si>
  <si>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</si>
  <si>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</si>
  <si>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</si>
  <si>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</si>
  <si>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</si>
  <si>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</si>
  <si>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</si>
  <si>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</si>
  <si>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</si>
  <si>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</si>
  <si>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</si>
  <si>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</si>
  <si>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</si>
  <si>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</si>
  <si>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</si>
  <si>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</si>
  <si>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</si>
  <si>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</si>
  <si>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</si>
  <si>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</si>
  <si>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</si>
  <si>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</si>
  <si>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</si>
  <si>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</si>
  <si>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</si>
  <si>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</si>
  <si>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</si>
  <si>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</si>
  <si>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</si>
  <si>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</si>
  <si>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</si>
  <si>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</si>
  <si>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</si>
  <si>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</si>
  <si>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</si>
  <si>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</si>
  <si>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</si>
  <si>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</si>
  <si>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</si>
  <si>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</si>
  <si>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</si>
  <si>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</si>
  <si>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</si>
  <si>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</si>
  <si>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</si>
  <si>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</si>
  <si>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</si>
  <si>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</si>
  <si>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</si>
  <si>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</si>
  <si>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</si>
  <si>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</si>
  <si>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</si>
  <si>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</si>
  <si>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</si>
  <si>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</si>
  <si>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</si>
  <si>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</si>
  <si>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</si>
  <si>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</si>
  <si>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</si>
  <si>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</si>
  <si>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</si>
  <si>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</si>
  <si>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</si>
  <si>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</si>
  <si>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</si>
  <si>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</si>
  <si>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</si>
  <si>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</si>
  <si>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</si>
  <si>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</si>
  <si>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</si>
  <si>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</si>
  <si>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</si>
  <si>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</si>
  <si>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</si>
  <si>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</si>
  <si>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</si>
  <si>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</si>
  <si>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</si>
  <si>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</si>
  <si>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</si>
  <si>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</si>
  <si>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</si>
  <si>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</si>
  <si>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</si>
  <si>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</si>
  <si>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</si>
  <si>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</si>
  <si>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</si>
  <si>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</si>
  <si>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</si>
  <si>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</si>
  <si>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</si>
  <si>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</si>
  <si>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</si>
  <si>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</si>
  <si>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</si>
  <si>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</si>
  <si>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</si>
  <si>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</si>
  <si>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</si>
  <si>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</si>
  <si>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</si>
  <si>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</si>
  <si>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</si>
  <si>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</si>
  <si>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</si>
  <si>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</si>
  <si>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</si>
  <si>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</si>
  <si>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</si>
  <si>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</si>
  <si>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</si>
  <si>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</si>
  <si>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</si>
  <si>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</si>
  <si>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</si>
  <si>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</si>
  <si>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</si>
  <si>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</si>
  <si>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</si>
  <si>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</si>
  <si>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</si>
  <si>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</si>
  <si>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</si>
  <si>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</si>
  <si>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</si>
  <si>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</si>
  <si>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</si>
  <si>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</si>
  <si>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</si>
  <si>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</si>
  <si>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</si>
  <si>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</si>
  <si>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</si>
  <si>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</si>
  <si>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</si>
  <si>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</si>
  <si>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</si>
  <si>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</si>
  <si>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</si>
  <si>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</si>
  <si>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</si>
  <si>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</si>
  <si>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</si>
  <si>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</si>
  <si>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</si>
  <si>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</si>
  <si>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</si>
  <si>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</si>
  <si>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</si>
  <si>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</si>
  <si>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</si>
  <si>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</si>
  <si>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</si>
  <si>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</si>
  <si>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</si>
  <si>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</si>
  <si>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</si>
  <si>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</si>
  <si>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</si>
  <si>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</si>
  <si>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</si>
  <si>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</si>
  <si>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</si>
  <si>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</si>
  <si>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</si>
  <si>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</si>
  <si>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</si>
  <si>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</si>
  <si>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</si>
  <si>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</si>
  <si>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</si>
  <si>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</si>
  <si>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</si>
  <si>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</si>
  <si>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</si>
  <si>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</si>
  <si>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</si>
  <si>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</si>
  <si>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</si>
  <si>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</si>
  <si>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</si>
  <si>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</si>
  <si>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</si>
  <si>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</si>
  <si>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</si>
  <si>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</si>
  <si>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</si>
  <si>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</si>
  <si>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</si>
  <si>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</si>
  <si>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</si>
  <si>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</si>
  <si>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</si>
  <si>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</si>
  <si>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</si>
  <si>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</si>
  <si>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</si>
  <si>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</si>
  <si>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</si>
  <si>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</si>
  <si>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</si>
  <si>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</si>
  <si>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</si>
  <si>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</si>
  <si>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</si>
  <si>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</si>
  <si>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</si>
  <si>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</si>
  <si>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</si>
  <si>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</si>
  <si>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</si>
  <si>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</si>
  <si>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</si>
  <si>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</si>
  <si>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</si>
  <si>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</si>
  <si>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</si>
  <si>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</si>
  <si>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</si>
  <si>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</si>
  <si>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</si>
  <si>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</si>
  <si>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</si>
  <si>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</si>
  <si>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</si>
  <si>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</si>
  <si>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</si>
  <si>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</si>
  <si>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</si>
  <si>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</si>
  <si>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</si>
  <si>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</si>
  <si>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</si>
  <si>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</si>
  <si>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</si>
  <si>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</si>
  <si>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</si>
  <si>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</si>
  <si>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</si>
  <si>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</si>
  <si>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</si>
  <si>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</si>
  <si>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</si>
  <si>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</si>
  <si>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</si>
  <si>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</si>
  <si>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</si>
  <si>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</si>
  <si>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</si>
  <si>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</si>
  <si>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</si>
  <si>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</si>
  <si>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</si>
  <si>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</si>
  <si>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</si>
  <si>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</si>
  <si>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</si>
  <si>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</si>
  <si>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</si>
  <si>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</si>
  <si>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</si>
  <si>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</si>
  <si>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</si>
  <si>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</si>
  <si>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</si>
  <si>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</si>
  <si>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</si>
  <si>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</si>
  <si>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</si>
  <si>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</si>
  <si>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</si>
  <si>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</si>
  <si>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</si>
  <si>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</si>
  <si>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</si>
  <si>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</si>
  <si>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</si>
  <si>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</si>
  <si>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</si>
  <si>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</si>
  <si>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</si>
  <si>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</si>
  <si>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</si>
  <si>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</si>
  <si>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</si>
  <si>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</si>
  <si>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</si>
  <si>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</si>
  <si>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</si>
  <si>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</si>
  <si>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</si>
  <si>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</si>
  <si>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</si>
  <si>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</si>
  <si>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</si>
  <si>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</si>
  <si>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</si>
  <si>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</si>
  <si>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</si>
  <si>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</si>
  <si>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</si>
  <si>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</si>
  <si>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</si>
  <si>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</si>
  <si>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</si>
  <si>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</si>
  <si>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</si>
  <si>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</si>
  <si>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</si>
  <si>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</si>
  <si>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</si>
  <si>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</si>
  <si>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</si>
  <si>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</si>
  <si>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</si>
  <si>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</si>
  <si>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</si>
  <si>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</si>
  <si>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</si>
  <si>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</si>
  <si>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</si>
  <si>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</si>
  <si>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</si>
  <si>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</si>
  <si>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</si>
  <si>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</si>
  <si>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</si>
  <si>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</si>
  <si>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</si>
  <si>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</si>
  <si>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</si>
  <si>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</si>
  <si>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</si>
  <si>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</si>
  <si>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</si>
  <si>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</si>
  <si>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</si>
  <si>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</si>
  <si>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</si>
  <si>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</si>
  <si>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</si>
  <si>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</si>
  <si>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</si>
  <si>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</si>
  <si>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</si>
  <si>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</si>
  <si>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</si>
  <si>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</si>
  <si>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</si>
  <si>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</si>
  <si>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</si>
  <si>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</si>
  <si>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</si>
  <si>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</si>
  <si>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</si>
  <si>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</si>
  <si>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</si>
  <si>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</si>
  <si>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</si>
  <si>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</si>
  <si>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</si>
  <si>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</si>
  <si>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</si>
  <si>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</si>
  <si>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</si>
  <si>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</si>
  <si>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</si>
  <si>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</si>
  <si>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</si>
  <si>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</si>
  <si>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</si>
  <si>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</si>
  <si>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</si>
  <si>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</si>
  <si>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</si>
  <si>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</si>
  <si>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</si>
  <si>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</si>
  <si>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</si>
  <si>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</si>
  <si>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</si>
  <si>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</si>
  <si>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</si>
  <si>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</si>
  <si>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</si>
  <si>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</si>
  <si>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</si>
  <si>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</si>
  <si>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</si>
  <si>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</si>
  <si>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</si>
  <si>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</si>
  <si>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</si>
  <si>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</si>
  <si>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</si>
  <si>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</si>
  <si>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</si>
  <si>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</si>
  <si>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</si>
  <si>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</si>
  <si>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</si>
  <si>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</si>
  <si>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</si>
  <si>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</si>
  <si>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</si>
  <si>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</si>
  <si>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</si>
  <si>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</si>
  <si>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</si>
  <si>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</si>
  <si>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</si>
  <si>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</si>
  <si>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</si>
  <si>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</si>
  <si>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</si>
  <si>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</si>
  <si>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</si>
  <si>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</si>
  <si>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</si>
  <si>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</si>
  <si>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</si>
  <si>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</si>
  <si>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</si>
  <si>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</si>
  <si>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</si>
  <si>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</si>
  <si>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</si>
  <si>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</si>
  <si>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</si>
  <si>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</si>
  <si>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</si>
  <si>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</si>
  <si>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</si>
  <si>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</si>
  <si>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</si>
  <si>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</si>
  <si>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</si>
  <si>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</si>
  <si>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</si>
  <si>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</si>
  <si>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</si>
  <si>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</si>
  <si>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</si>
  <si>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</si>
  <si>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</si>
  <si>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</si>
  <si>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</si>
  <si>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</si>
  <si>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</si>
  <si>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</si>
  <si>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</si>
  <si>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</si>
  <si>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</si>
  <si>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</si>
  <si>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</si>
  <si>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</si>
  <si>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</si>
  <si>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</si>
  <si>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</si>
  <si>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</si>
  <si>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</si>
  <si>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</si>
  <si>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</si>
  <si>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</si>
  <si>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</si>
  <si>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</si>
  <si>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</si>
  <si>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</si>
  <si>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</si>
  <si>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</si>
  <si>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</si>
  <si>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</si>
  <si>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</si>
  <si>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</si>
  <si>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</si>
  <si>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</si>
  <si>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</si>
  <si>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</si>
  <si>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</si>
  <si>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</si>
  <si>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</si>
  <si>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</si>
  <si>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</si>
  <si>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</si>
  <si>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</si>
  <si>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</si>
  <si>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</si>
  <si>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</si>
  <si>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</si>
  <si>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</si>
  <si>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</si>
  <si>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</si>
  <si>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</si>
  <si>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</si>
  <si>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</si>
  <si>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</si>
  <si>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</si>
  <si>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</si>
  <si>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</si>
  <si>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</si>
  <si>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</si>
  <si>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</si>
  <si>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</si>
  <si>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</si>
  <si>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</si>
  <si>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</si>
  <si>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</si>
  <si>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</si>
  <si>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</si>
  <si>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</si>
  <si>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</si>
  <si>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</si>
  <si>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</si>
  <si>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</si>
  <si>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</si>
  <si>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</si>
  <si>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</si>
  <si>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</si>
  <si>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</si>
  <si>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</si>
  <si>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</si>
  <si>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</si>
  <si>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</si>
  <si>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</si>
  <si>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</si>
  <si>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</si>
  <si>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</si>
  <si>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</si>
  <si>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</si>
  <si>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</si>
  <si>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</si>
  <si>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</si>
  <si>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</si>
  <si>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</si>
  <si>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</si>
  <si>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</si>
  <si>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</si>
  <si>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</si>
  <si>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</si>
  <si>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</si>
  <si>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</si>
  <si>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</si>
  <si>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</si>
  <si>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</si>
  <si>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</si>
  <si>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</si>
  <si>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</si>
  <si>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</si>
  <si>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</si>
  <si>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</si>
  <si>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</si>
  <si>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</si>
  <si>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</si>
  <si>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</si>
  <si>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</si>
  <si>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</si>
  <si>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</si>
  <si>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</si>
  <si>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</si>
  <si>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</si>
  <si>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</si>
  <si>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</si>
  <si>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</si>
  <si>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</si>
  <si>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</si>
  <si>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</si>
  <si>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</si>
  <si>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</si>
  <si>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</si>
  <si>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</si>
  <si>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</si>
  <si>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</si>
  <si>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</si>
  <si>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</si>
  <si>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</si>
  <si>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</si>
  <si>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</si>
  <si>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</si>
  <si>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</si>
  <si>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</si>
  <si>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</si>
  <si>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</si>
  <si>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</si>
  <si>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</si>
  <si>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</si>
  <si>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</si>
  <si>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</si>
  <si>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</si>
  <si>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</si>
  <si>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</si>
  <si>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</si>
  <si>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</si>
  <si>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</si>
  <si>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</si>
  <si>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</si>
  <si>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</si>
  <si>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</si>
  <si>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</si>
  <si>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</si>
  <si>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</si>
  <si>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</si>
  <si>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</si>
  <si>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</si>
  <si>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</si>
  <si>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</si>
  <si>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</si>
  <si>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</si>
  <si>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</si>
  <si>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</si>
  <si>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</si>
  <si>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</si>
  <si>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</si>
  <si>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</si>
  <si>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</si>
  <si>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</si>
  <si>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</si>
  <si>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</si>
  <si>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</si>
  <si>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</si>
  <si>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</si>
  <si>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</si>
  <si>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</si>
  <si>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</si>
  <si>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</si>
  <si>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</si>
  <si>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</si>
  <si>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</si>
  <si>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</si>
  <si>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</si>
  <si>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</si>
  <si>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</si>
  <si>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</si>
  <si>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</si>
  <si>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</si>
  <si>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</si>
  <si>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</si>
  <si>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</si>
  <si>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</si>
  <si>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</si>
  <si>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</si>
  <si>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</si>
  <si>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</si>
  <si>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</si>
  <si>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</si>
  <si>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</si>
  <si>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</si>
  <si>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</si>
  <si>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</si>
  <si>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</si>
  <si>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</si>
  <si>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</si>
  <si>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</si>
  <si>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</si>
  <si>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</si>
  <si>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</si>
  <si>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</si>
  <si>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</si>
  <si>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</si>
  <si>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</si>
  <si>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</si>
  <si>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</si>
  <si>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</si>
  <si>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</si>
  <si>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</si>
  <si>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</si>
  <si>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</si>
  <si>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</si>
  <si>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</si>
  <si>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</si>
  <si>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</si>
  <si>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</si>
  <si>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</si>
  <si>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</si>
  <si>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</si>
  <si>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</si>
  <si>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</si>
  <si>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</si>
  <si>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</si>
  <si>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</si>
  <si>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</si>
  <si>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</si>
  <si>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</si>
  <si>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</si>
  <si>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</si>
  <si>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</si>
  <si>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</si>
  <si>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</si>
  <si>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</si>
  <si>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</si>
  <si>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</si>
  <si>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</si>
  <si>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</si>
  <si>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</si>
  <si>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</si>
  <si>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</si>
  <si>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</si>
  <si>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</si>
  <si>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</si>
  <si>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</si>
  <si>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</si>
  <si>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</si>
  <si>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</si>
  <si>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</si>
  <si>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</si>
  <si>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</si>
  <si>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</si>
  <si>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</si>
  <si>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</si>
  <si>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</si>
  <si>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</si>
  <si>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</si>
  <si>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</si>
  <si>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</si>
  <si>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</si>
  <si>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</si>
  <si>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</si>
  <si>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</si>
  <si>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</si>
  <si>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</si>
  <si>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</si>
  <si>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</si>
  <si>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</si>
  <si>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</si>
  <si>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</si>
  <si>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</si>
  <si>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</si>
  <si>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</si>
  <si>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</si>
  <si>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</si>
  <si>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</si>
  <si>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</si>
  <si>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</si>
  <si>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</si>
  <si>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</si>
  <si>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</si>
  <si>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</si>
  <si>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</si>
  <si>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</si>
  <si>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</si>
  <si>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</si>
  <si>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</si>
  <si>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</si>
  <si>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</si>
  <si>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</si>
  <si>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</si>
  <si>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</si>
  <si>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</si>
  <si>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</si>
  <si>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</si>
  <si>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</si>
  <si>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</si>
  <si>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</si>
  <si>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</si>
  <si>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</si>
  <si>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</si>
  <si>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</si>
  <si>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</si>
  <si>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</si>
  <si>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</si>
  <si>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</si>
  <si>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</si>
  <si>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</si>
  <si>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</si>
  <si>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</si>
  <si>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</si>
  <si>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</si>
  <si>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</si>
  <si>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</si>
  <si>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</si>
  <si>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</si>
  <si>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</si>
  <si>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</si>
  <si>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</si>
  <si>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</si>
  <si>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</si>
  <si>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</si>
  <si>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</si>
  <si>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</si>
  <si>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</si>
  <si>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</si>
  <si>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</si>
  <si>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</si>
  <si>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</si>
  <si>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</si>
  <si>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</si>
  <si>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</si>
  <si>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</si>
  <si>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</si>
  <si>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</si>
  <si>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</si>
  <si>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</si>
  <si>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</si>
  <si>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</si>
  <si>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</si>
  <si>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</si>
  <si>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</si>
  <si>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</si>
  <si>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</si>
  <si>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</si>
  <si>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</si>
  <si>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</si>
  <si>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</si>
  <si>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</si>
  <si>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</si>
  <si>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</si>
  <si>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</si>
  <si>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</si>
  <si>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</si>
  <si>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</si>
  <si>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</si>
  <si>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</si>
  <si>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</si>
  <si>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</si>
  <si>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</si>
  <si>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</si>
  <si>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</si>
  <si>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</si>
  <si>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</si>
  <si>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</si>
  <si>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</si>
  <si>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</si>
  <si>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</si>
  <si>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</si>
  <si>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</si>
  <si>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</si>
  <si>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</si>
  <si>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</si>
  <si>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</si>
  <si>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</si>
  <si>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</si>
  <si>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</si>
  <si>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</si>
  <si>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</si>
  <si>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</si>
  <si>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</si>
  <si>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</si>
  <si>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</si>
  <si>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</si>
  <si>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</si>
  <si>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</si>
  <si>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</si>
  <si>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</si>
  <si>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</si>
  <si>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</si>
  <si>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</si>
  <si>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</si>
  <si>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</si>
  <si>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</si>
  <si>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</si>
  <si>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</si>
  <si>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</si>
  <si>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</si>
  <si>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</si>
  <si>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</si>
  <si>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</si>
  <si>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</si>
  <si>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</si>
  <si>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</si>
  <si>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</si>
  <si>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</si>
  <si>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</si>
  <si>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</si>
  <si>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</si>
  <si>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</si>
  <si>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</si>
  <si>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</si>
  <si>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</si>
  <si>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</si>
  <si>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</si>
  <si>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</si>
  <si>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</si>
  <si>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</si>
  <si>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</si>
  <si>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</si>
  <si>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</si>
  <si>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</si>
  <si>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</si>
  <si>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</si>
  <si>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</si>
  <si>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</si>
  <si>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</si>
  <si>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</si>
  <si>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</si>
  <si>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</si>
  <si>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</si>
  <si>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</si>
  <si>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</si>
  <si>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</si>
  <si>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</si>
  <si>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Kualiti yang berguna</t>
  </si>
  <si>
    <t>Kualiti Kesenangan</t>
  </si>
  <si>
    <t>Pendorongan</t>
  </si>
  <si>
    <t>Terdapat kebaharuan</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</si>
  <si>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</si>
  <si>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</si>
  <si>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</si>
  <si>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</si>
  <si>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</si>
  <si>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</si>
  <si>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</si>
  <si>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</si>
  <si>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</si>
  <si>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</si>
  <si>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</si>
  <si>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</si>
  <si>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</si>
  <si>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</si>
  <si>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</si>
  <si>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</si>
  <si>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</si>
  <si>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</si>
  <si>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</si>
  <si>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</si>
  <si>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</si>
  <si>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</si>
  <si>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</si>
  <si>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</si>
  <si>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</si>
  <si>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</si>
  <si>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</si>
  <si>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</si>
  <si>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</si>
  <si>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</si>
  <si>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</si>
  <si>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</si>
  <si>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</si>
  <si>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</si>
  <si>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</si>
  <si>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</si>
  <si>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</si>
  <si>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</si>
  <si>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</si>
  <si>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</si>
  <si>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</si>
  <si>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</si>
  <si>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</si>
  <si>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</si>
  <si>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</si>
  <si>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</si>
  <si>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</si>
  <si>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</si>
  <si>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</si>
  <si>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</si>
  <si>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</si>
  <si>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t>آزاردهنده</t>
  </si>
  <si>
    <t>شورانگیز</t>
  </si>
  <si>
    <t>مکفی</t>
  </si>
  <si>
    <t>غیرکاربردی</t>
  </si>
  <si>
    <t>جلب توجه کننده</t>
  </si>
  <si>
    <t>جلب توجه نمی کند</t>
  </si>
  <si>
    <t>محافظه کارانه</t>
  </si>
  <si>
    <t>انگیزش</t>
  </si>
  <si>
    <t>نوآوری</t>
  </si>
  <si>
    <t xml:space="preserve">Conf. Int. Alpha (5%) </t>
  </si>
  <si>
    <r>
      <t xml:space="preserve">Cronbachs Alpha-Coefficient
</t>
    </r>
    <r>
      <rPr>
        <sz val="11"/>
        <color theme="1"/>
        <rFont val="Calibri"/>
        <family val="2"/>
        <scheme val="minor"/>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</si>
  <si>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</si>
  <si>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</si>
  <si>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</si>
  <si>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</si>
  <si>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</si>
  <si>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</si>
  <si>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</si>
  <si>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</si>
  <si>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</si>
  <si>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</si>
  <si>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</si>
  <si>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</si>
  <si>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</si>
  <si>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</si>
  <si>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</si>
  <si>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</si>
  <si>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</si>
  <si>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</si>
  <si>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</si>
  <si>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</si>
  <si>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</si>
  <si>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</si>
  <si>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</si>
  <si>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</si>
  <si>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</si>
  <si>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</si>
  <si>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</si>
  <si>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</si>
  <si>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</si>
  <si>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</si>
  <si>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</si>
  <si>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</si>
  <si>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</si>
  <si>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</si>
  <si>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</si>
  <si>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</si>
  <si>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</si>
  <si>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</si>
  <si>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</si>
  <si>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</si>
  <si>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</si>
  <si>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</si>
  <si>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</si>
  <si>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</si>
  <si>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</si>
  <si>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</si>
  <si>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</si>
  <si>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</si>
  <si>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</si>
  <si>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</si>
  <si>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</si>
  <si>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</si>
  <si>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</si>
  <si>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</si>
  <si>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</si>
  <si>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</si>
  <si>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</si>
  <si>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</si>
  <si>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</si>
  <si>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</si>
  <si>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</si>
  <si>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Skala</t>
  </si>
  <si>
    <t>Std.Dev.</t>
  </si>
  <si>
    <t>Confidence Interval</t>
  </si>
  <si>
    <t>Importance Ratings: Mean and Standard Deviation</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</si>
  <si>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</si>
  <si>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Danish</t>
  </si>
  <si>
    <t>Norwegian</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</si>
  <si>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</si>
  <si>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</si>
  <si>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</si>
  <si>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</si>
  <si>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</si>
  <si>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</si>
  <si>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</si>
  <si>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</si>
  <si>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</si>
  <si>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</si>
  <si>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</si>
  <si>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</si>
  <si>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</si>
  <si>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</si>
  <si>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</si>
  <si>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</si>
  <si>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</si>
  <si>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</si>
  <si>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</si>
  <si>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</si>
  <si>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</si>
  <si>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</si>
  <si>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</si>
  <si>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</si>
  <si>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</si>
  <si>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</si>
  <si>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</si>
  <si>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</si>
  <si>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</si>
  <si>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</si>
  <si>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</si>
  <si>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</si>
  <si>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</si>
  <si>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</si>
  <si>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</si>
  <si>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</si>
  <si>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</si>
  <si>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</si>
  <si>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</si>
  <si>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</si>
  <si>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</si>
  <si>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</si>
  <si>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</si>
  <si>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</si>
  <si>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</si>
  <si>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</si>
  <si>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</si>
  <si>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</si>
  <si>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</si>
  <si>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Ydeevne</t>
  </si>
  <si>
    <t>Klarhed</t>
  </si>
  <si>
    <t>Pålidelighed</t>
  </si>
  <si>
    <t>Nyhedsværdi</t>
  </si>
  <si>
    <t>Klarhet</t>
  </si>
  <si>
    <t>Pålitelighet</t>
  </si>
  <si>
    <t>Motivasjon</t>
  </si>
  <si>
    <t>Nyhet</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</si>
  <si>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</si>
  <si>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</si>
  <si>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</si>
  <si>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</si>
  <si>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</si>
  <si>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</si>
  <si>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</si>
  <si>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</si>
  <si>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</si>
  <si>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</si>
  <si>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</si>
  <si>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</si>
  <si>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</si>
  <si>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</si>
  <si>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</si>
  <si>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</si>
  <si>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</si>
  <si>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</si>
  <si>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</si>
  <si>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</si>
  <si>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</si>
  <si>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</si>
  <si>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</si>
  <si>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</si>
  <si>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</si>
  <si>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</si>
  <si>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</si>
  <si>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</si>
  <si>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</si>
  <si>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</si>
  <si>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</si>
  <si>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</si>
  <si>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</si>
  <si>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</si>
  <si>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</si>
  <si>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Finnish</t>
  </si>
  <si>
    <t>Hungarian</t>
  </si>
  <si>
    <t>Croatian</t>
  </si>
  <si>
    <t>Bosnian</t>
  </si>
  <si>
    <t>Hebrew</t>
  </si>
  <si>
    <t>Arabic</t>
  </si>
  <si>
    <t>Bengali</t>
  </si>
  <si>
    <t>Kannada</t>
  </si>
  <si>
    <t>Marathi</t>
  </si>
  <si>
    <t>Tamil</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</si>
  <si>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</si>
  <si>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</si>
  <si>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</si>
  <si>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</si>
  <si>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</si>
  <si>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</si>
  <si>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</si>
  <si>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</si>
  <si>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</si>
  <si>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</si>
  <si>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</si>
  <si>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</si>
  <si>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</si>
  <si>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</si>
  <si>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</si>
  <si>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</si>
  <si>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</si>
  <si>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</si>
  <si>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</si>
  <si>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</si>
  <si>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</si>
  <si>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</si>
  <si>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</si>
  <si>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</si>
  <si>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</si>
  <si>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</si>
  <si>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</si>
  <si>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</si>
  <si>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</si>
  <si>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</si>
  <si>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</si>
  <si>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</si>
  <si>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</si>
  <si>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</si>
  <si>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</si>
  <si>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</si>
  <si>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</si>
  <si>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</si>
  <si>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</si>
  <si>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</si>
  <si>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</si>
  <si>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</si>
  <si>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</si>
  <si>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</si>
  <si>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</si>
  <si>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</si>
  <si>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</si>
  <si>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</si>
  <si>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</si>
  <si>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</si>
  <si>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</si>
  <si>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</si>
  <si>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</si>
  <si>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</si>
  <si>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</si>
  <si>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</si>
  <si>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</si>
  <si>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</si>
  <si>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</si>
  <si>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</si>
  <si>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</si>
  <si>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</si>
  <si>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</si>
  <si>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</si>
  <si>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</si>
  <si>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</si>
  <si>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</si>
  <si>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</si>
  <si>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</si>
  <si>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</si>
  <si>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</si>
  <si>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</si>
  <si>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</si>
  <si>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</si>
  <si>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</si>
  <si>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</si>
  <si>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</si>
  <si>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</si>
  <si>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</si>
  <si>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</si>
  <si>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</si>
  <si>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</si>
  <si>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</si>
  <si>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</si>
  <si>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</si>
  <si>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</si>
  <si>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</si>
  <si>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</si>
  <si>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</si>
  <si>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</si>
  <si>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</si>
  <si>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</si>
  <si>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</si>
  <si>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</si>
  <si>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</si>
  <si>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</si>
  <si>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</si>
  <si>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</si>
  <si>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</si>
  <si>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</si>
  <si>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</si>
  <si>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</si>
  <si>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dosadan</t>
  </si>
  <si>
    <t>zanimljiv</t>
  </si>
  <si>
    <t>nerazumljivi</t>
  </si>
  <si>
    <t>razumljivi</t>
  </si>
  <si>
    <t>dosadni</t>
  </si>
  <si>
    <t>uzbudljivi</t>
  </si>
  <si>
    <t>nezanimljivi</t>
  </si>
  <si>
    <t>zanimljivi</t>
  </si>
  <si>
    <t>brz</t>
  </si>
  <si>
    <t>spor</t>
  </si>
  <si>
    <t>dobar</t>
  </si>
  <si>
    <t>loš</t>
  </si>
  <si>
    <t>jednostavni</t>
  </si>
  <si>
    <t>privlačan</t>
  </si>
  <si>
    <t>neprijatan</t>
  </si>
  <si>
    <t>prijatan</t>
  </si>
  <si>
    <t>motivirajući</t>
  </si>
  <si>
    <t>demotivirajući</t>
  </si>
  <si>
    <t>ne ispunjavaju očekivanja</t>
  </si>
  <si>
    <t>neučinkovit</t>
  </si>
  <si>
    <t>jasni</t>
  </si>
  <si>
    <t>zbunjujući</t>
  </si>
  <si>
    <t>nepraktičan</t>
  </si>
  <si>
    <t>praktičan</t>
  </si>
  <si>
    <t>organiziran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</si>
  <si>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</si>
  <si>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</si>
  <si>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</si>
  <si>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</si>
  <si>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</si>
  <si>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</si>
  <si>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</si>
  <si>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</si>
  <si>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</si>
  <si>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</si>
  <si>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</si>
  <si>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</si>
  <si>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</si>
  <si>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</si>
  <si>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</si>
  <si>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</si>
  <si>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</si>
  <si>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</si>
  <si>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</si>
  <si>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</si>
  <si>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</si>
  <si>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</si>
  <si>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</si>
  <si>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</si>
  <si>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</si>
  <si>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</si>
  <si>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</si>
  <si>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</si>
  <si>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</si>
  <si>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</si>
  <si>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</si>
  <si>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</si>
  <si>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</si>
  <si>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</si>
  <si>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</si>
  <si>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</si>
  <si>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</si>
  <si>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</si>
  <si>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</si>
  <si>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</si>
  <si>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</si>
  <si>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</si>
  <si>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</si>
  <si>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</si>
  <si>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</si>
  <si>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</si>
  <si>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</si>
  <si>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</si>
  <si>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</si>
  <si>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</si>
  <si>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</si>
  <si>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</si>
  <si>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</si>
  <si>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</si>
  <si>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</si>
  <si>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</si>
  <si>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</si>
  <si>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</si>
  <si>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</si>
  <si>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</si>
  <si>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</si>
  <si>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</si>
  <si>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</si>
  <si>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</si>
  <si>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</si>
  <si>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</si>
  <si>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</si>
  <si>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</si>
  <si>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</si>
  <si>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</si>
  <si>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</si>
  <si>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</si>
  <si>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</si>
  <si>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</si>
  <si>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</si>
  <si>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</si>
  <si>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</si>
  <si>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</si>
  <si>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</si>
  <si>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</si>
  <si>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مزعج</t>
  </si>
  <si>
    <t>ممتع</t>
  </si>
  <si>
    <t>غير مفهوم</t>
  </si>
  <si>
    <t>مفهوم</t>
  </si>
  <si>
    <t>سهل التعلُّم</t>
  </si>
  <si>
    <t>صعب التعلُّم</t>
  </si>
  <si>
    <t>قيِّم</t>
  </si>
  <si>
    <t>متدني</t>
  </si>
  <si>
    <t>ممل</t>
  </si>
  <si>
    <t>مثير</t>
  </si>
  <si>
    <t>غير مثير للاهتمام</t>
  </si>
  <si>
    <t>مثير للاهتمام</t>
  </si>
  <si>
    <t>سريع</t>
  </si>
  <si>
    <t>بطيء</t>
  </si>
  <si>
    <t>جيد</t>
  </si>
  <si>
    <t>سيء</t>
  </si>
  <si>
    <t>معقَّد</t>
  </si>
  <si>
    <t>غير مريح</t>
  </si>
  <si>
    <t>مريح</t>
  </si>
  <si>
    <t>مشجِّع</t>
  </si>
  <si>
    <t>غير فعَّال</t>
  </si>
  <si>
    <t>فعَّال</t>
  </si>
  <si>
    <t>مُربك</t>
  </si>
  <si>
    <t>غير عملي</t>
  </si>
  <si>
    <t>عملي</t>
  </si>
  <si>
    <t>منظَّم</t>
  </si>
  <si>
    <t>مبعثر</t>
  </si>
  <si>
    <t> جذَّاب</t>
  </si>
  <si>
    <t>غير جذَّاب </t>
  </si>
  <si>
    <t>ودود</t>
  </si>
  <si>
    <t>غير ودود</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</si>
  <si>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</si>
  <si>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</si>
  <si>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</si>
  <si>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</si>
  <si>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</si>
  <si>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</si>
  <si>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</si>
  <si>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</si>
  <si>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</si>
  <si>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</si>
  <si>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</si>
  <si>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</si>
  <si>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</si>
  <si>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</si>
  <si>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</si>
  <si>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</si>
  <si>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</si>
  <si>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</si>
  <si>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</si>
  <si>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</si>
  <si>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</si>
  <si>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</si>
  <si>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</si>
  <si>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</si>
  <si>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</si>
  <si>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</si>
  <si>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</si>
  <si>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</si>
  <si>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</si>
  <si>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</si>
  <si>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</si>
  <si>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</si>
  <si>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</si>
  <si>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</si>
  <si>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</si>
  <si>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</si>
  <si>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</si>
  <si>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</si>
  <si>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</si>
  <si>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</si>
  <si>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</si>
  <si>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</si>
  <si>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</si>
  <si>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</si>
  <si>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</si>
  <si>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</si>
  <si>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</si>
  <si>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</si>
  <si>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</si>
  <si>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</si>
  <si>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</si>
  <si>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</si>
  <si>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</si>
  <si>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</si>
  <si>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</si>
  <si>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</si>
  <si>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</si>
  <si>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</si>
  <si>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</si>
  <si>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</si>
  <si>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</si>
  <si>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</si>
  <si>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</si>
  <si>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</si>
  <si>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</si>
  <si>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</si>
  <si>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</si>
  <si>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</si>
  <si>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</si>
  <si>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</si>
  <si>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</si>
  <si>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</si>
  <si>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</si>
  <si>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</si>
  <si>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</si>
  <si>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</si>
  <si>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</si>
  <si>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</si>
  <si>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</si>
  <si>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</si>
  <si>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</si>
  <si>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</si>
  <si>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</si>
  <si>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</si>
  <si>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</si>
  <si>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</si>
  <si>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</si>
  <si>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</si>
  <si>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</si>
  <si>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</si>
  <si>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</si>
  <si>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</si>
  <si>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</si>
  <si>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</si>
  <si>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</si>
  <si>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</si>
  <si>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</si>
  <si>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</si>
  <si>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</si>
  <si>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</si>
  <si>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</si>
  <si>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</si>
  <si>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</si>
  <si>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</si>
  <si>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</si>
  <si>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</si>
  <si>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</si>
  <si>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</si>
  <si>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</si>
  <si>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</si>
  <si>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</si>
  <si>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</si>
  <si>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</si>
  <si>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</si>
  <si>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</si>
  <si>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</si>
  <si>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</si>
  <si>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</si>
  <si>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</si>
  <si>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</si>
  <si>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</si>
  <si>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</si>
  <si>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</si>
  <si>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</si>
  <si>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</si>
  <si>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</si>
  <si>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</si>
  <si>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</si>
  <si>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</si>
  <si>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</si>
  <si>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</si>
  <si>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</si>
  <si>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</si>
  <si>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</si>
  <si>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</si>
  <si>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</si>
  <si>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</si>
  <si>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</si>
  <si>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</si>
  <si>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</si>
  <si>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</si>
  <si>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</si>
  <si>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</si>
  <si>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</si>
  <si>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</si>
  <si>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</si>
  <si>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</si>
  <si>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</si>
  <si>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</si>
  <si>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</si>
  <si>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</si>
  <si>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</si>
  <si>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</si>
  <si>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</si>
  <si>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</si>
  <si>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</si>
  <si>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</si>
  <si>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</si>
  <si>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</si>
  <si>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</si>
  <si>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</si>
  <si>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</si>
  <si>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</si>
  <si>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</si>
  <si>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</si>
  <si>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</si>
  <si>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</si>
  <si>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</si>
  <si>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</si>
  <si>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</si>
  <si>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</si>
  <si>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</si>
  <si>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</si>
  <si>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</si>
  <si>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</si>
  <si>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Miellyttävyys</t>
  </si>
  <si>
    <t>Tehokkuus</t>
  </si>
  <si>
    <t>Selkeys</t>
  </si>
  <si>
    <t>Toimintavarmuus</t>
  </si>
  <si>
    <t>Kannustavuus</t>
  </si>
  <si>
    <t>Uutuus</t>
  </si>
  <si>
    <t>Kellem</t>
  </si>
  <si>
    <t>Hatékonyság</t>
  </si>
  <si>
    <t>Áttekinthetőség</t>
  </si>
  <si>
    <t>Megbízhatóság</t>
  </si>
  <si>
    <t>Ösztönzés</t>
  </si>
  <si>
    <t>Újszerűség</t>
  </si>
  <si>
    <t>Privlačnost</t>
  </si>
  <si>
    <t>Razumljivost</t>
  </si>
  <si>
    <t>Pouzdanost</t>
  </si>
  <si>
    <t>Stimulacija</t>
  </si>
  <si>
    <t>Novina</t>
  </si>
  <si>
    <t>Efikasnost</t>
  </si>
  <si>
    <t>אטרקטיביות</t>
  </si>
  <si>
    <t>יעילות</t>
  </si>
  <si>
    <t xml:space="preserve"> בהירות</t>
  </si>
  <si>
    <t>מהימנות</t>
  </si>
  <si>
    <t>תמרוץ</t>
  </si>
  <si>
    <t>חידוש</t>
  </si>
  <si>
    <t>الجاذبية</t>
  </si>
  <si>
    <t>الكفاءة</t>
  </si>
  <si>
    <t>الوضوح</t>
  </si>
  <si>
    <t>القابلية للتحكُّم</t>
  </si>
  <si>
    <t>التحريك</t>
  </si>
  <si>
    <t>الحداثة</t>
  </si>
  <si>
    <t>আকর্ষণীয়তা</t>
  </si>
  <si>
    <t>দক্ষতা</t>
  </si>
  <si>
    <t>সুস্পষ্টতা</t>
  </si>
  <si>
    <t>নির্ভরতা</t>
  </si>
  <si>
    <t>উদ্দীপনা</t>
  </si>
  <si>
    <t>নূতনত্ব</t>
  </si>
  <si>
    <t>ಆಕರ್ಷಕವಾದ</t>
  </si>
  <si>
    <t>ದಕ್ಷತೆ</t>
  </si>
  <si>
    <t>ಪಾರದರ್ಶಕತೆ</t>
  </si>
  <si>
    <t>ಉತ್ತೇಜನ</t>
  </si>
  <si>
    <t xml:space="preserve">ಆಸರೆಯಾಗಿರುವುದು </t>
  </si>
  <si>
    <t>ಹೊಸತನ</t>
  </si>
  <si>
    <t>कार्यक्षमता</t>
  </si>
  <si>
    <t xml:space="preserve">सुस्पष्टता </t>
  </si>
  <si>
    <t>अवलंबित्व</t>
  </si>
  <si>
    <t>उत्तेजन</t>
  </si>
  <si>
    <t>नवलाईचीगोष्ट</t>
  </si>
  <si>
    <t xml:space="preserve">கவர்ச்சி </t>
  </si>
  <si>
    <t>திறன் (திறமை )</t>
  </si>
  <si>
    <t xml:space="preserve">சார்ந்திருக்கும் </t>
  </si>
  <si>
    <t xml:space="preserve">தூண்டுதல் </t>
  </si>
  <si>
    <t xml:space="preserve">புதுமை </t>
  </si>
  <si>
    <t>தெளிவு குறித்த</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</si>
  <si>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</si>
  <si>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</si>
  <si>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</si>
  <si>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</si>
  <si>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</si>
  <si>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</si>
  <si>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</si>
  <si>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</si>
  <si>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</si>
  <si>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</si>
  <si>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</si>
  <si>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</si>
  <si>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</si>
  <si>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</si>
  <si>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</si>
  <si>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</si>
  <si>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</si>
  <si>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</si>
  <si>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</si>
  <si>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</si>
  <si>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</si>
  <si>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</si>
  <si>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</si>
  <si>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</si>
  <si>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</si>
  <si>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</si>
  <si>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</si>
  <si>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</si>
  <si>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</si>
  <si>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</si>
  <si>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</si>
  <si>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</si>
  <si>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</si>
  <si>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</si>
  <si>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</si>
  <si>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</si>
  <si>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</si>
  <si>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</si>
  <si>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</si>
  <si>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</si>
  <si>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</si>
  <si>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</si>
  <si>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</si>
  <si>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Hedonická kvalita</t>
  </si>
  <si>
    <t>Atraktívnosť</t>
  </si>
  <si>
    <t>Učebnosť</t>
  </si>
  <si>
    <t>Účinnosť</t>
  </si>
  <si>
    <t>Ovládateľnosť</t>
  </si>
  <si>
    <t>Stimulácia</t>
  </si>
  <si>
    <t>Novinkou</t>
  </si>
  <si>
    <t>Benchmark borders (purely technical, please ignore and do not change)</t>
  </si>
  <si>
    <t>إبداعي</t>
  </si>
  <si>
    <t>مبتذل</t>
  </si>
  <si>
    <t>غير متوقع</t>
  </si>
  <si>
    <t>متوقع</t>
  </si>
  <si>
    <t>مستحدَث</t>
  </si>
  <si>
    <t>تقليدي</t>
  </si>
  <si>
    <t>عائق</t>
  </si>
  <si>
    <t>داعم</t>
  </si>
  <si>
    <t>بسيط</t>
  </si>
  <si>
    <t>منفِّر</t>
  </si>
  <si>
    <t>جاذِب</t>
  </si>
  <si>
    <t>اعتيادي</t>
  </si>
  <si>
    <t>جديد من نوعه</t>
  </si>
  <si>
    <t>مضمون</t>
  </si>
  <si>
    <t>غير مضمون</t>
  </si>
  <si>
    <t>مثبِّط</t>
  </si>
  <si>
    <t>يفي بالتوقعات</t>
  </si>
  <si>
    <t>لا يفي بالتوقعات</t>
  </si>
  <si>
    <t>محافِظ</t>
  </si>
  <si>
    <t>مبتكَر</t>
  </si>
  <si>
    <t>Прагматично качество</t>
  </si>
  <si>
    <t>Хедонично качество</t>
  </si>
  <si>
    <t>Прагматические качество</t>
  </si>
  <si>
    <t>гедонистическоe качествo</t>
  </si>
  <si>
    <t>Мотлив</t>
  </si>
  <si>
    <t>Експедитивен</t>
  </si>
  <si>
    <t>iritantan</t>
  </si>
  <si>
    <t>kreativan</t>
  </si>
  <si>
    <t>bezidejan</t>
  </si>
  <si>
    <t>lako se uči</t>
  </si>
  <si>
    <t>teško se uči</t>
  </si>
  <si>
    <t>vrijedan</t>
  </si>
  <si>
    <t>inferioran</t>
  </si>
  <si>
    <t>uzbudljiv</t>
  </si>
  <si>
    <t>nezanimljiv</t>
  </si>
  <si>
    <t>nepredvidiv</t>
  </si>
  <si>
    <t>predvidiv</t>
  </si>
  <si>
    <t>originalan</t>
  </si>
  <si>
    <t>neoriginalan</t>
  </si>
  <si>
    <t>podupirući</t>
  </si>
  <si>
    <t>jednostavan</t>
  </si>
  <si>
    <t>nedopadljiv</t>
  </si>
  <si>
    <t>dopadljiv</t>
  </si>
  <si>
    <t>uobičajen</t>
  </si>
  <si>
    <t>siguran</t>
  </si>
  <si>
    <t>nesiguran</t>
  </si>
  <si>
    <t>u skladu s očekivanjima</t>
  </si>
  <si>
    <t>nije u skladu s očekivanjima</t>
  </si>
  <si>
    <t>jasan</t>
  </si>
  <si>
    <t>zbunjujuć</t>
  </si>
  <si>
    <t>pretrpan</t>
  </si>
  <si>
    <t>neprivlačan</t>
  </si>
  <si>
    <t>simpatičan</t>
  </si>
  <si>
    <t>nesimpatičan</t>
  </si>
  <si>
    <t>konzervativan</t>
  </si>
  <si>
    <t>inovativan</t>
  </si>
  <si>
    <t>Jasnoća</t>
  </si>
  <si>
    <t>Upravljivost</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</si>
  <si>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</si>
  <si>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</si>
  <si>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</si>
  <si>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</si>
  <si>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</si>
  <si>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t>
    </r>
    <r>
      <rPr>
        <sz val="9"/>
        <color theme="1"/>
        <rFont val="Arial"/>
        <family val="2"/>
      </rPr>
      <t xml:space="preserve">
</t>
    </r>
    <r>
      <rPr>
        <sz val="11"/>
        <color theme="1"/>
        <rFont val="Calibri"/>
        <family val="2"/>
      </rPr>
      <t>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t>
    </r>
    <r>
      <rPr>
        <sz val="11"/>
        <color theme="1"/>
        <rFont val="Calibri"/>
        <family val="2"/>
        <scheme val="minor"/>
      </rPr>
      <t xml:space="preserve"> See the UEQ handbook for details.</t>
    </r>
  </si>
  <si>
    <t>Korean</t>
  </si>
  <si>
    <t>짜증나게 함</t>
  </si>
  <si>
    <t>유쾌함</t>
  </si>
  <si>
    <t>이해할 수 없음</t>
  </si>
  <si>
    <t>이해할 수 있음</t>
  </si>
  <si>
    <t>참신함</t>
  </si>
  <si>
    <t>참신하지 않음</t>
  </si>
  <si>
    <t>사용이 편리함</t>
  </si>
  <si>
    <t xml:space="preserve">사용이 복잡함 </t>
  </si>
  <si>
    <t>유익함</t>
  </si>
  <si>
    <t>유익하지 않음</t>
  </si>
  <si>
    <t>지루함</t>
  </si>
  <si>
    <t>흥미로움</t>
  </si>
  <si>
    <t>재미없음</t>
  </si>
  <si>
    <t>재미있음</t>
  </si>
  <si>
    <t>예측 불가능</t>
  </si>
  <si>
    <t>예측 가능</t>
  </si>
  <si>
    <t>빠름</t>
  </si>
  <si>
    <t>느림</t>
  </si>
  <si>
    <t>독창적</t>
  </si>
  <si>
    <t>상투적</t>
  </si>
  <si>
    <t>어려움</t>
  </si>
  <si>
    <t>쉬움</t>
  </si>
  <si>
    <t>좋음</t>
  </si>
  <si>
    <t>나쁨</t>
  </si>
  <si>
    <t>복잡함</t>
  </si>
  <si>
    <t>간단함</t>
  </si>
  <si>
    <t>불쾌함</t>
  </si>
  <si>
    <t>매력적</t>
  </si>
  <si>
    <t>통상적</t>
  </si>
  <si>
    <t>모더니즘적</t>
  </si>
  <si>
    <t>즐겁지 않음</t>
  </si>
  <si>
    <t>즐거움</t>
  </si>
  <si>
    <t>안전함</t>
  </si>
  <si>
    <t>안전하지 않음</t>
  </si>
  <si>
    <t>자극적</t>
  </si>
  <si>
    <t>따분함</t>
  </si>
  <si>
    <t>기대에 부응함</t>
  </si>
  <si>
    <t>기대에 부응하지 않음</t>
  </si>
  <si>
    <t>비효율적</t>
  </si>
  <si>
    <t>효율적</t>
  </si>
  <si>
    <t>명백함</t>
  </si>
  <si>
    <t>명백하지 않음</t>
  </si>
  <si>
    <t>실용적이지 않음</t>
  </si>
  <si>
    <t>실용적</t>
  </si>
  <si>
    <t>간결함</t>
  </si>
  <si>
    <t>실용적 혼란스러움</t>
  </si>
  <si>
    <t>매혹적</t>
  </si>
  <si>
    <t>난해함</t>
  </si>
  <si>
    <t>친근함</t>
  </si>
  <si>
    <t>적대적</t>
  </si>
  <si>
    <t>보수적</t>
  </si>
  <si>
    <t>혁신적</t>
  </si>
  <si>
    <t>직관적</t>
  </si>
  <si>
    <t>효과적</t>
  </si>
  <si>
    <t>신뢰성</t>
  </si>
  <si>
    <t>쾌락적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</si>
</sst>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2">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0"/>
      <color theme="1"/>
      <name val="Calibri"/>
      <family val="2"/>
      <scheme val="minor"/>
    </font>
    <font>
      <sz val="11"/>
      <color rgb="FF222222"/>
      <name val="Inherit"/>
    </font>
    <font>
      <sz val="11"/>
      <color theme="1"/>
      <name val="Nirmala UI"/>
      <family val="2"/>
    </font>
    <font>
      <sz val="11"/>
      <color rgb="FF000000"/>
      <name val="Calibri"/>
      <family val="2"/>
      <scheme val="minor"/>
    </font>
    <font>
      <sz val="11"/>
      <color theme="1"/>
      <name val="Malgun Gothic"/>
      <family val="2"/>
    </font>
    <font>
      <sz val="10"/>
      <color rgb="FF434343"/>
      <name val="Roboto"/>
    </font>
  </fonts>
  <fills count="14">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
      <patternFill patternType="solid">
        <fgColor rgb="FFFFFFFF"/>
        <bgColor indexed="64"/>
      </patternFill>
    </fill>
    <fill>
      <patternFill patternType="solid">
        <fgColor rgb="FFF8F9FA"/>
        <bgColor indexed="64"/>
      </patternFill>
    </fill>
    <fill>
      <patternFill patternType="solid">
        <fgColor theme="0" tint="-0.249977111117893"/>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
      <left style="medium">
        <color rgb="FFFFFFFF"/>
      </left>
      <right style="medium">
        <color rgb="FFFFFFFF"/>
      </right>
      <top style="medium">
        <color rgb="FF442F65"/>
      </top>
      <bottom style="medium">
        <color rgb="FFF8F9FA"/>
      </bottom>
      <diagonal/>
    </border>
    <border>
      <left style="medium">
        <color rgb="FFCCCCCC"/>
      </left>
      <right style="medium">
        <color rgb="FFFFFFFF"/>
      </right>
      <top style="medium">
        <color rgb="FF442F65"/>
      </top>
      <bottom style="medium">
        <color rgb="FFF8F9FA"/>
      </bottom>
      <diagonal/>
    </border>
    <border>
      <left style="medium">
        <color rgb="FFCCCCCC"/>
      </left>
      <right style="medium">
        <color rgb="FF442F65"/>
      </right>
      <top style="medium">
        <color rgb="FF442F65"/>
      </top>
      <bottom style="medium">
        <color rgb="FFF8F9FA"/>
      </bottom>
      <diagonal/>
    </border>
    <border>
      <left style="medium">
        <color rgb="FFF8F9FA"/>
      </left>
      <right style="medium">
        <color rgb="FFF8F9FA"/>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CCCCCC"/>
      </left>
      <right style="medium">
        <color rgb="FF442F65"/>
      </right>
      <top style="medium">
        <color rgb="FFCCCCCC"/>
      </top>
      <bottom style="medium">
        <color rgb="FFF8F9FA"/>
      </bottom>
      <diagonal/>
    </border>
    <border>
      <left style="medium">
        <color rgb="FFFFFFFF"/>
      </left>
      <right style="medium">
        <color rgb="FFFFFFFF"/>
      </right>
      <top style="medium">
        <color rgb="FFCCCCCC"/>
      </top>
      <bottom style="medium">
        <color rgb="FFF8F9FA"/>
      </bottom>
      <diagonal/>
    </border>
    <border>
      <left style="medium">
        <color rgb="FFCCCCCC"/>
      </left>
      <right style="medium">
        <color rgb="FFFFFFFF"/>
      </right>
      <top style="medium">
        <color rgb="FFCCCCCC"/>
      </top>
      <bottom style="medium">
        <color rgb="FFF8F9FA"/>
      </bottom>
      <diagonal/>
    </border>
    <border>
      <left style="medium">
        <color rgb="FFF8F9FA"/>
      </left>
      <right style="medium">
        <color rgb="FFF8F9FA"/>
      </right>
      <top style="medium">
        <color rgb="FFCCCCCC"/>
      </top>
      <bottom style="medium">
        <color rgb="FF442F65"/>
      </bottom>
      <diagonal/>
    </border>
    <border>
      <left style="medium">
        <color rgb="FFCCCCCC"/>
      </left>
      <right style="medium">
        <color rgb="FFF8F9FA"/>
      </right>
      <top style="medium">
        <color rgb="FFCCCCCC"/>
      </top>
      <bottom style="medium">
        <color rgb="FF442F65"/>
      </bottom>
      <diagonal/>
    </border>
    <border>
      <left style="medium">
        <color rgb="FFCCCCCC"/>
      </left>
      <right style="medium">
        <color rgb="FF442F65"/>
      </right>
      <top style="medium">
        <color rgb="FFCCCCCC"/>
      </top>
      <bottom style="medium">
        <color rgb="FF442F65"/>
      </bottom>
      <diagonal/>
    </border>
  </borders>
  <cellStyleXfs count="1">
    <xf numFmtId="0" fontId="0" fillId="0" borderId="0"/>
  </cellStyleXfs>
  <cellXfs count="187">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0" fillId="2" borderId="1" xfId="0" applyFill="1" applyBorder="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1" fillId="0" borderId="0" xfId="0" applyFont="1"/>
    <xf numFmtId="0" fontId="9" fillId="0" borderId="0" xfId="0" applyFont="1" applyAlignment="1">
      <alignment horizontal="left" vertical="center"/>
    </xf>
    <xf numFmtId="0" fontId="9" fillId="0" borderId="0" xfId="0" applyFont="1" applyAlignment="1">
      <alignment horizontal="left"/>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6"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vertical="center"/>
    </xf>
    <xf numFmtId="0" fontId="10" fillId="0" borderId="0" xfId="0" applyFont="1" applyAlignment="1">
      <alignment horizontal="left"/>
    </xf>
    <xf numFmtId="0" fontId="6" fillId="0" borderId="1" xfId="0" applyFont="1" applyBorder="1" applyAlignment="1">
      <alignment horizontal="left" vertical="center"/>
    </xf>
    <xf numFmtId="0" fontId="6" fillId="0" borderId="1" xfId="0" applyFont="1" applyBorder="1" applyAlignment="1">
      <alignment horizontal="left"/>
    </xf>
    <xf numFmtId="0" fontId="6" fillId="0" borderId="0" xfId="0" applyFont="1" applyAlignment="1">
      <alignment horizontal="left" vertical="center" wrapText="1"/>
    </xf>
    <xf numFmtId="0" fontId="12" fillId="0" borderId="0" xfId="0" applyFont="1" applyAlignment="1">
      <alignment horizontal="right"/>
    </xf>
    <xf numFmtId="2" fontId="10" fillId="0" borderId="0" xfId="0" applyNumberFormat="1" applyFont="1" applyAlignment="1">
      <alignment horizontal="left" vertical="center"/>
    </xf>
    <xf numFmtId="0" fontId="0" fillId="0" borderId="0" xfId="0" applyAlignment="1">
      <alignment horizontal="left"/>
    </xf>
    <xf numFmtId="0" fontId="0" fillId="0" borderId="5" xfId="0" applyBorder="1"/>
    <xf numFmtId="0" fontId="0" fillId="0" borderId="6" xfId="0" applyBorder="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Font="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Border="1" applyAlignment="1">
      <alignment horizontal="center"/>
    </xf>
    <xf numFmtId="0" fontId="18" fillId="0" borderId="0" xfId="0" applyFont="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Alignment="1">
      <alignment horizontal="center"/>
    </xf>
    <xf numFmtId="2" fontId="0" fillId="0" borderId="0" xfId="0" applyNumberFormat="1" applyAlignment="1">
      <alignment horizontal="left"/>
    </xf>
    <xf numFmtId="0" fontId="12" fillId="5" borderId="1" xfId="0" applyFont="1" applyFill="1" applyBorder="1"/>
    <xf numFmtId="0" fontId="0" fillId="0" borderId="9" xfId="0" applyBorder="1" applyProtection="1">
      <protection locked="0"/>
    </xf>
    <xf numFmtId="0" fontId="0" fillId="0" borderId="10" xfId="0" applyBorder="1"/>
    <xf numFmtId="0" fontId="0" fillId="0" borderId="9" xfId="0" applyBorder="1"/>
    <xf numFmtId="2" fontId="0" fillId="0" borderId="9" xfId="0" applyNumberFormat="1" applyBorder="1"/>
    <xf numFmtId="0" fontId="24" fillId="4" borderId="13" xfId="0" applyFont="1" applyFill="1" applyBorder="1"/>
    <xf numFmtId="0" fontId="0" fillId="0" borderId="9" xfId="0" applyBorder="1" applyAlignment="1">
      <alignment horizontal="center"/>
    </xf>
    <xf numFmtId="164" fontId="0" fillId="0" borderId="9" xfId="0" applyNumberFormat="1" applyBorder="1" applyAlignment="1">
      <alignment horizontal="center"/>
    </xf>
    <xf numFmtId="1" fontId="0" fillId="0" borderId="9" xfId="0" applyNumberFormat="1" applyBorder="1" applyAlignment="1">
      <alignment horizontal="center"/>
    </xf>
    <xf numFmtId="0" fontId="6" fillId="0" borderId="9" xfId="0" applyFont="1" applyBorder="1" applyAlignment="1">
      <alignment horizontal="center" vertical="center"/>
    </xf>
    <xf numFmtId="0" fontId="6" fillId="0" borderId="9" xfId="0" applyFont="1" applyBorder="1" applyAlignment="1">
      <alignment horizontal="left" vertical="center"/>
    </xf>
    <xf numFmtId="0" fontId="24" fillId="4" borderId="14" xfId="0" applyFont="1" applyFill="1" applyBorder="1" applyAlignment="1">
      <alignment horizontal="center"/>
    </xf>
    <xf numFmtId="0" fontId="24" fillId="4" borderId="15" xfId="0" applyFont="1" applyFill="1" applyBorder="1"/>
    <xf numFmtId="0" fontId="24" fillId="4" borderId="16" xfId="0" applyFont="1" applyFill="1" applyBorder="1"/>
    <xf numFmtId="0" fontId="24" fillId="4" borderId="3" xfId="0" applyFont="1" applyFill="1" applyBorder="1"/>
    <xf numFmtId="0" fontId="24" fillId="4" borderId="16" xfId="0" applyFont="1" applyFill="1" applyBorder="1" applyAlignment="1">
      <alignment horizontal="center"/>
    </xf>
    <xf numFmtId="0" fontId="24" fillId="4" borderId="3" xfId="0" applyFont="1" applyFill="1" applyBorder="1" applyAlignment="1">
      <alignment horizontal="center"/>
    </xf>
    <xf numFmtId="0" fontId="23" fillId="4" borderId="13" xfId="0" applyFont="1" applyFill="1" applyBorder="1"/>
    <xf numFmtId="165" fontId="0" fillId="0" borderId="9" xfId="0" applyNumberFormat="1" applyBorder="1" applyAlignment="1">
      <alignment horizontal="center"/>
    </xf>
    <xf numFmtId="0" fontId="5" fillId="0" borderId="9" xfId="0" applyFont="1" applyBorder="1" applyAlignment="1">
      <alignment horizontal="center"/>
    </xf>
    <xf numFmtId="0" fontId="5" fillId="0" borderId="9" xfId="0" applyFont="1" applyBorder="1" applyAlignment="1">
      <alignment horizontal="left" vertical="center"/>
    </xf>
    <xf numFmtId="0" fontId="22" fillId="4" borderId="14" xfId="0" applyFont="1" applyFill="1" applyBorder="1" applyAlignment="1">
      <alignment horizontal="center"/>
    </xf>
    <xf numFmtId="0" fontId="22" fillId="4" borderId="16" xfId="0" applyFont="1" applyFill="1" applyBorder="1"/>
    <xf numFmtId="0" fontId="22" fillId="4" borderId="3" xfId="0" applyFont="1" applyFill="1" applyBorder="1"/>
    <xf numFmtId="0" fontId="22" fillId="4" borderId="13" xfId="0" applyFont="1" applyFill="1" applyBorder="1"/>
    <xf numFmtId="0" fontId="22" fillId="4" borderId="15" xfId="0" applyFont="1" applyFill="1" applyBorder="1"/>
    <xf numFmtId="0" fontId="24" fillId="4" borderId="14" xfId="0" applyFont="1" applyFill="1" applyBorder="1"/>
    <xf numFmtId="0" fontId="0" fillId="3" borderId="9" xfId="0" applyFill="1" applyBorder="1" applyAlignment="1">
      <alignment horizontal="center"/>
    </xf>
    <xf numFmtId="2" fontId="0" fillId="3" borderId="9"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3" xfId="0" applyFont="1" applyFill="1" applyBorder="1" applyAlignment="1">
      <alignment horizontal="center"/>
    </xf>
    <xf numFmtId="0" fontId="22" fillId="4" borderId="15" xfId="0" applyFont="1" applyFill="1" applyBorder="1" applyAlignment="1">
      <alignment horizontal="center"/>
    </xf>
    <xf numFmtId="0" fontId="22" fillId="4" borderId="16" xfId="0" applyFont="1" applyFill="1" applyBorder="1" applyAlignment="1">
      <alignment horizontal="center"/>
    </xf>
    <xf numFmtId="0" fontId="22" fillId="4" borderId="18" xfId="0" applyFont="1" applyFill="1" applyBorder="1"/>
    <xf numFmtId="2" fontId="1" fillId="0" borderId="9" xfId="0" applyNumberFormat="1" applyFont="1" applyBorder="1"/>
    <xf numFmtId="0" fontId="23" fillId="4" borderId="19" xfId="0" applyFont="1" applyFill="1" applyBorder="1"/>
    <xf numFmtId="0" fontId="23" fillId="4" borderId="12" xfId="0" applyFont="1" applyFill="1" applyBorder="1"/>
    <xf numFmtId="1" fontId="24" fillId="4" borderId="22" xfId="0" applyNumberFormat="1" applyFont="1" applyFill="1" applyBorder="1" applyAlignment="1">
      <alignment horizontal="center" vertical="center"/>
    </xf>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1"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0" fontId="22" fillId="4" borderId="26" xfId="0" applyFont="1" applyFill="1" applyBorder="1"/>
    <xf numFmtId="0" fontId="22" fillId="4" borderId="22" xfId="0" applyFont="1" applyFill="1" applyBorder="1"/>
    <xf numFmtId="0" fontId="22" fillId="4" borderId="23" xfId="0" applyFont="1" applyFill="1" applyBorder="1"/>
    <xf numFmtId="0" fontId="22" fillId="4" borderId="21" xfId="0" applyFont="1" applyFill="1" applyBorder="1"/>
    <xf numFmtId="0" fontId="24" fillId="4" borderId="26" xfId="0" applyFont="1" applyFill="1" applyBorder="1" applyAlignment="1">
      <alignment horizontal="center"/>
    </xf>
    <xf numFmtId="0" fontId="24" fillId="4" borderId="23" xfId="0" applyFont="1" applyFill="1" applyBorder="1"/>
    <xf numFmtId="0" fontId="24" fillId="4" borderId="23" xfId="0" applyFont="1" applyFill="1" applyBorder="1" applyAlignment="1">
      <alignment horizontal="center"/>
    </xf>
    <xf numFmtId="0" fontId="24" fillId="4" borderId="26" xfId="0" applyFont="1" applyFill="1" applyBorder="1"/>
    <xf numFmtId="0" fontId="24" fillId="4" borderId="24" xfId="0" applyFont="1" applyFill="1" applyBorder="1"/>
    <xf numFmtId="0" fontId="24" fillId="4" borderId="27" xfId="0" applyFont="1" applyFill="1" applyBorder="1"/>
    <xf numFmtId="0" fontId="24" fillId="4" borderId="25" xfId="0" applyFont="1" applyFill="1" applyBorder="1"/>
    <xf numFmtId="0" fontId="24" fillId="4" borderId="21" xfId="0" applyFont="1" applyFill="1" applyBorder="1"/>
    <xf numFmtId="0" fontId="22" fillId="4" borderId="17" xfId="0" applyFont="1" applyFill="1" applyBorder="1"/>
    <xf numFmtId="0" fontId="22" fillId="4" borderId="28" xfId="0" applyFont="1" applyFill="1" applyBorder="1"/>
    <xf numFmtId="0" fontId="22" fillId="4" borderId="25" xfId="0" applyFont="1" applyFill="1" applyBorder="1"/>
    <xf numFmtId="0" fontId="22" fillId="4" borderId="14" xfId="0" applyFont="1" applyFill="1" applyBorder="1"/>
    <xf numFmtId="0" fontId="22" fillId="4" borderId="4" xfId="0" applyFont="1" applyFill="1" applyBorder="1"/>
    <xf numFmtId="2" fontId="13" fillId="3" borderId="7"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7"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29" xfId="0" applyFont="1" applyFill="1" applyBorder="1" applyAlignment="1">
      <alignment horizontal="right" vertical="center"/>
    </xf>
    <xf numFmtId="0" fontId="0" fillId="3" borderId="0" xfId="0" applyFill="1"/>
    <xf numFmtId="165" fontId="0" fillId="6" borderId="9"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0" fillId="0" borderId="0" xfId="0" applyFont="1" applyAlignment="1">
      <alignment horizontal="right" vertical="center"/>
    </xf>
    <xf numFmtId="0" fontId="10" fillId="0" borderId="0" xfId="0" applyFont="1" applyAlignment="1">
      <alignment horizontal="right"/>
    </xf>
    <xf numFmtId="0" fontId="27" fillId="0" borderId="0" xfId="0" applyFont="1" applyAlignment="1">
      <alignment horizontal="left" vertical="center"/>
    </xf>
    <xf numFmtId="0" fontId="22" fillId="4" borderId="1" xfId="0" applyFont="1" applyFill="1" applyBorder="1"/>
    <xf numFmtId="0" fontId="1" fillId="0" borderId="1" xfId="0" applyFont="1" applyBorder="1"/>
    <xf numFmtId="0" fontId="28" fillId="0" borderId="0" xfId="0" applyFont="1"/>
    <xf numFmtId="9" fontId="1" fillId="0" borderId="0" xfId="0" applyNumberFormat="1" applyFont="1"/>
    <xf numFmtId="0" fontId="29" fillId="0" borderId="0" xfId="0" applyFont="1"/>
    <xf numFmtId="0" fontId="22" fillId="4" borderId="1" xfId="0" applyFont="1" applyFill="1" applyBorder="1" applyAlignment="1">
      <alignment horizontal="center"/>
    </xf>
    <xf numFmtId="0" fontId="0" fillId="0" borderId="0" xfId="0" applyAlignment="1">
      <alignment horizontal="center"/>
    </xf>
    <xf numFmtId="0" fontId="30" fillId="0" borderId="0" xfId="0" applyFont="1"/>
    <xf numFmtId="0" fontId="31" fillId="11" borderId="30" xfId="0" applyFont="1" applyFill="1" applyBorder="1" applyAlignment="1">
      <alignment horizontal="right" vertical="center" wrapText="1"/>
    </xf>
    <xf numFmtId="0" fontId="31" fillId="11" borderId="31" xfId="0" applyFont="1" applyFill="1" applyBorder="1" applyAlignment="1">
      <alignment horizontal="right" vertical="center" wrapText="1"/>
    </xf>
    <xf numFmtId="0" fontId="31" fillId="11" borderId="32" xfId="0" applyFont="1" applyFill="1" applyBorder="1" applyAlignment="1">
      <alignment horizontal="right" vertical="center" wrapText="1"/>
    </xf>
    <xf numFmtId="0" fontId="31" fillId="12" borderId="33" xfId="0" applyFont="1" applyFill="1" applyBorder="1" applyAlignment="1">
      <alignment horizontal="right" vertical="center" wrapText="1"/>
    </xf>
    <xf numFmtId="0" fontId="31" fillId="12" borderId="34" xfId="0" applyFont="1" applyFill="1" applyBorder="1" applyAlignment="1">
      <alignment horizontal="right" vertical="center" wrapText="1"/>
    </xf>
    <xf numFmtId="0" fontId="31" fillId="12" borderId="35" xfId="0" applyFont="1" applyFill="1" applyBorder="1" applyAlignment="1">
      <alignment horizontal="right" vertical="center" wrapText="1"/>
    </xf>
    <xf numFmtId="0" fontId="31" fillId="11" borderId="36" xfId="0" applyFont="1" applyFill="1" applyBorder="1" applyAlignment="1">
      <alignment horizontal="right" vertical="center" wrapText="1"/>
    </xf>
    <xf numFmtId="0" fontId="31" fillId="11" borderId="37" xfId="0" applyFont="1" applyFill="1" applyBorder="1" applyAlignment="1">
      <alignment horizontal="right" vertical="center" wrapText="1"/>
    </xf>
    <xf numFmtId="0" fontId="31" fillId="11" borderId="35" xfId="0" applyFont="1" applyFill="1" applyBorder="1" applyAlignment="1">
      <alignment horizontal="right" vertical="center" wrapText="1"/>
    </xf>
    <xf numFmtId="0" fontId="31" fillId="12" borderId="38" xfId="0" applyFont="1" applyFill="1" applyBorder="1" applyAlignment="1">
      <alignment horizontal="right" vertical="center" wrapText="1"/>
    </xf>
    <xf numFmtId="0" fontId="31" fillId="12" borderId="39" xfId="0" applyFont="1" applyFill="1" applyBorder="1" applyAlignment="1">
      <alignment horizontal="right" vertical="center" wrapText="1"/>
    </xf>
    <xf numFmtId="0" fontId="31" fillId="12" borderId="40" xfId="0" applyFont="1" applyFill="1" applyBorder="1" applyAlignment="1">
      <alignment horizontal="right" vertical="center" wrapText="1"/>
    </xf>
    <xf numFmtId="0" fontId="0" fillId="13" borderId="1" xfId="0" applyFill="1" applyBorder="1" applyAlignment="1">
      <alignment horizontal="center"/>
    </xf>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xf numFmtId="0" fontId="3" fillId="0" borderId="8" xfId="0" applyFont="1" applyBorder="1" applyAlignment="1">
      <alignment horizontal="left" vertical="top" wrapText="1"/>
    </xf>
    <xf numFmtId="0" fontId="2" fillId="0" borderId="8" xfId="0" applyFont="1" applyBorder="1" applyAlignment="1">
      <alignment horizontal="left" vertical="top"/>
    </xf>
    <xf numFmtId="0" fontId="22" fillId="4" borderId="11"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8" xfId="0" applyFont="1" applyFill="1" applyBorder="1" applyAlignment="1">
      <alignment horizontal="center"/>
    </xf>
    <xf numFmtId="0" fontId="22" fillId="4" borderId="20" xfId="0" applyFont="1" applyFill="1" applyBorder="1" applyAlignment="1">
      <alignment horizontal="center"/>
    </xf>
    <xf numFmtId="0" fontId="0" fillId="0" borderId="0" xfId="0"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1" xfId="0" applyFont="1" applyFill="1" applyBorder="1" applyAlignment="1">
      <alignment horizontal="center"/>
    </xf>
    <xf numFmtId="0" fontId="24" fillId="4" borderId="21" xfId="0" applyFont="1" applyFill="1" applyBorder="1" applyAlignment="1">
      <alignment horizontal="center"/>
    </xf>
    <xf numFmtId="0" fontId="24" fillId="4" borderId="12"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26" fillId="0" borderId="8" xfId="0" applyFont="1" applyBorder="1" applyAlignment="1">
      <alignment horizontal="center" wrapText="1"/>
    </xf>
    <xf numFmtId="0" fontId="26" fillId="0" borderId="9" xfId="0" applyFont="1" applyBorder="1" applyAlignment="1">
      <alignment horizontal="center"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10" xfId="0" applyFont="1" applyBorder="1" applyAlignment="1">
      <alignment horizontal="left" vertical="top" wrapText="1"/>
    </xf>
    <xf numFmtId="0" fontId="3" fillId="0" borderId="0" xfId="0" applyFont="1" applyAlignment="1">
      <alignment horizontal="left" vertical="top" wrapText="1"/>
    </xf>
    <xf numFmtId="0" fontId="13" fillId="0" borderId="0" xfId="0" applyFont="1" applyAlignment="1">
      <alignment horizontal="left"/>
    </xf>
    <xf numFmtId="0" fontId="19" fillId="0" borderId="1" xfId="0" applyFont="1" applyBorder="1" applyAlignment="1">
      <alignment horizontal="left"/>
    </xf>
    <xf numFmtId="0" fontId="1" fillId="0" borderId="17" xfId="0" applyFont="1" applyBorder="1" applyAlignment="1">
      <alignment horizontal="left"/>
    </xf>
  </cellXfs>
  <cellStyles count="1">
    <cellStyle name="Normale" xfId="0" builtinId="0"/>
  </cellStyles>
  <dxfs count="3">
    <dxf>
      <font>
        <b/>
        <i val="0"/>
        <color theme="0"/>
      </font>
      <fill>
        <patternFill>
          <bgColor rgb="FFFF0000"/>
        </patternFill>
      </fill>
    </dxf>
    <dxf>
      <font>
        <b/>
        <i val="0"/>
        <color theme="0"/>
      </font>
      <fill>
        <patternFill>
          <bgColor rgb="FFFF0000"/>
        </patternFill>
      </fill>
    </dxf>
    <dxf>
      <fill>
        <patternFill>
          <bgColor rgb="FFFEA234"/>
        </patternFill>
      </fill>
    </dxf>
  </dxfs>
  <tableStyles count="0" defaultTableStyle="TableStyleMedium9" defaultPivotStyle="PivotStyleLight16"/>
  <colors>
    <mruColors>
      <color rgb="FF10448A"/>
      <color rgb="FF0C346A"/>
      <color rgb="FF5F5F5F"/>
      <color rgb="FF24D6D2"/>
      <color rgb="FF1A9898"/>
      <color rgb="FF0092D1"/>
      <color rgb="FF427CAC"/>
      <color rgb="FFC14646"/>
      <color rgb="FFE6600D"/>
      <color rgb="FFE09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incresioso/gradito</c:v>
                </c:pt>
                <c:pt idx="1">
                  <c:v>incomprensibile/comprensibile</c:v>
                </c:pt>
                <c:pt idx="2">
                  <c:v>privo di fantasia/creativo</c:v>
                </c:pt>
                <c:pt idx="3">
                  <c:v>difficile da capire/facile da capire  </c:v>
                </c:pt>
                <c:pt idx="4">
                  <c:v>di poco valore/di grande valore</c:v>
                </c:pt>
                <c:pt idx="5">
                  <c:v>noioso/appassionante</c:v>
                </c:pt>
                <c:pt idx="6">
                  <c:v>non interessante/interessante</c:v>
                </c:pt>
                <c:pt idx="7">
                  <c:v>imprevedibile/prevedibile</c:v>
                </c:pt>
                <c:pt idx="8">
                  <c:v>lento/veloce</c:v>
                </c:pt>
                <c:pt idx="9">
                  <c:v>convenzionale/originale</c:v>
                </c:pt>
                <c:pt idx="10">
                  <c:v>ostruttiva/di supporto</c:v>
                </c:pt>
                <c:pt idx="11">
                  <c:v>male/bene</c:v>
                </c:pt>
                <c:pt idx="12">
                  <c:v>complicato/facile</c:v>
                </c:pt>
                <c:pt idx="13">
                  <c:v>repellente/attraente</c:v>
                </c:pt>
                <c:pt idx="14">
                  <c:v>usuale/moderno</c:v>
                </c:pt>
                <c:pt idx="15">
                  <c:v>sgradevole/piacevole</c:v>
                </c:pt>
                <c:pt idx="16">
                  <c:v>insicuro/sicuro</c:v>
                </c:pt>
                <c:pt idx="17">
                  <c:v>soporifero/attivante</c:v>
                </c:pt>
                <c:pt idx="18">
                  <c:v>non aspettativo/aspettativo</c:v>
                </c:pt>
                <c:pt idx="19">
                  <c:v>inefficiente/efficiente</c:v>
                </c:pt>
                <c:pt idx="20">
                  <c:v>confuso/chiaro</c:v>
                </c:pt>
                <c:pt idx="21">
                  <c:v>non pragmatico/pragmatico</c:v>
                </c:pt>
                <c:pt idx="22">
                  <c:v>sovraccarico/ordinato</c:v>
                </c:pt>
                <c:pt idx="23">
                  <c:v>non attrattivo/attrattivo</c:v>
                </c:pt>
                <c:pt idx="24">
                  <c:v>antipatico/simpatico</c:v>
                </c:pt>
                <c:pt idx="25">
                  <c:v>conservativo/innovativo</c:v>
                </c:pt>
              </c:strCache>
            </c:strRef>
          </c:cat>
          <c:val>
            <c:numRef>
              <c:f>Results!$B$3:$B$28</c:f>
              <c:numCache>
                <c:formatCode>0.0</c:formatCode>
                <c:ptCount val="26"/>
                <c:pt idx="0">
                  <c:v>1.7567567567567568</c:v>
                </c:pt>
                <c:pt idx="1">
                  <c:v>2.0270270270270272</c:v>
                </c:pt>
                <c:pt idx="2">
                  <c:v>1.2702702702702702</c:v>
                </c:pt>
                <c:pt idx="3">
                  <c:v>1.7027027027027026</c:v>
                </c:pt>
                <c:pt idx="4">
                  <c:v>1.5675675675675675</c:v>
                </c:pt>
                <c:pt idx="5">
                  <c:v>1.5135135135135136</c:v>
                </c:pt>
                <c:pt idx="6">
                  <c:v>2.1351351351351351</c:v>
                </c:pt>
                <c:pt idx="7">
                  <c:v>0.64864864864864868</c:v>
                </c:pt>
                <c:pt idx="8">
                  <c:v>1.2162162162162162</c:v>
                </c:pt>
                <c:pt idx="9">
                  <c:v>1.9189189189189189</c:v>
                </c:pt>
                <c:pt idx="10">
                  <c:v>1.8108108108108107</c:v>
                </c:pt>
                <c:pt idx="11">
                  <c:v>2.189189189189189</c:v>
                </c:pt>
                <c:pt idx="12">
                  <c:v>1.5405405405405406</c:v>
                </c:pt>
                <c:pt idx="13">
                  <c:v>1.4054054054054055</c:v>
                </c:pt>
                <c:pt idx="14">
                  <c:v>2.0270270270270272</c:v>
                </c:pt>
                <c:pt idx="15">
                  <c:v>2.1081081081081079</c:v>
                </c:pt>
                <c:pt idx="16">
                  <c:v>1.8918918918918919</c:v>
                </c:pt>
                <c:pt idx="17">
                  <c:v>1.6486486486486487</c:v>
                </c:pt>
                <c:pt idx="18">
                  <c:v>1.5945945945945945</c:v>
                </c:pt>
                <c:pt idx="19">
                  <c:v>2.2162162162162162</c:v>
                </c:pt>
                <c:pt idx="20">
                  <c:v>2.3243243243243241</c:v>
                </c:pt>
                <c:pt idx="21">
                  <c:v>1.2162162162162162</c:v>
                </c:pt>
                <c:pt idx="22">
                  <c:v>2.0540540540540539</c:v>
                </c:pt>
                <c:pt idx="23">
                  <c:v>1.8648648648648649</c:v>
                </c:pt>
                <c:pt idx="24">
                  <c:v>1.6486486486486487</c:v>
                </c:pt>
                <c:pt idx="25">
                  <c:v>1.6486486486486487</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0.25425776379453874</c:v>
                  </c:pt>
                  <c:pt idx="1">
                    <c:v>0.2405102820032487</c:v>
                  </c:pt>
                  <c:pt idx="2">
                    <c:v>0.23931224115035665</c:v>
                  </c:pt>
                  <c:pt idx="3">
                    <c:v>0.27706755566830249</c:v>
                  </c:pt>
                  <c:pt idx="4">
                    <c:v>0.2966812951142091</c:v>
                  </c:pt>
                  <c:pt idx="5">
                    <c:v>0.27590465968244504</c:v>
                  </c:pt>
                </c:numCache>
              </c:numRef>
            </c:plus>
            <c:minus>
              <c:numRef>
                <c:f>Confidence_Intervals!$M$5:$M$10</c:f>
                <c:numCache>
                  <c:formatCode>General</c:formatCode>
                  <c:ptCount val="6"/>
                  <c:pt idx="0">
                    <c:v>0.25425776379453874</c:v>
                  </c:pt>
                  <c:pt idx="1">
                    <c:v>0.2405102820032487</c:v>
                  </c:pt>
                  <c:pt idx="2">
                    <c:v>0.23931224115035665</c:v>
                  </c:pt>
                  <c:pt idx="3">
                    <c:v>0.27706755566830249</c:v>
                  </c:pt>
                  <c:pt idx="4">
                    <c:v>0.2966812951142091</c:v>
                  </c:pt>
                  <c:pt idx="5">
                    <c:v>0.27590465968244504</c:v>
                  </c:pt>
                </c:numCache>
              </c:numRef>
            </c:minus>
            <c:spPr>
              <a:ln w="19050">
                <a:solidFill>
                  <a:schemeClr val="tx1">
                    <a:lumMod val="85000"/>
                    <a:lumOff val="15000"/>
                  </a:schemeClr>
                </a:solidFill>
              </a:ln>
            </c:spPr>
          </c:errBars>
          <c:cat>
            <c:strRef>
              <c:f>Results!$K$3:$K$8</c:f>
              <c:strCache>
                <c:ptCount val="6"/>
                <c:pt idx="0">
                  <c:v>Attrattività</c:v>
                </c:pt>
                <c:pt idx="1">
                  <c:v>Apprendibilità</c:v>
                </c:pt>
                <c:pt idx="2">
                  <c:v>Efficienca</c:v>
                </c:pt>
                <c:pt idx="3">
                  <c:v>Controllabilità</c:v>
                </c:pt>
                <c:pt idx="4">
                  <c:v>Stimolazione</c:v>
                </c:pt>
                <c:pt idx="5">
                  <c:v>Originalità</c:v>
                </c:pt>
              </c:strCache>
            </c:strRef>
          </c:cat>
          <c:val>
            <c:numRef>
              <c:f>Results!$L$3:$L$8</c:f>
              <c:numCache>
                <c:formatCode>0.000</c:formatCode>
                <c:ptCount val="6"/>
                <c:pt idx="0">
                  <c:v>1.828828828828829</c:v>
                </c:pt>
                <c:pt idx="1">
                  <c:v>1.8986486486486487</c:v>
                </c:pt>
                <c:pt idx="2">
                  <c:v>1.6756756756756757</c:v>
                </c:pt>
                <c:pt idx="3">
                  <c:v>1.4864864864864864</c:v>
                </c:pt>
                <c:pt idx="4">
                  <c:v>1.7162162162162162</c:v>
                </c:pt>
                <c:pt idx="5">
                  <c:v>1.7162162162162162</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it-IT"/>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it-IT"/>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Attrattività</c:v>
                </c:pt>
                <c:pt idx="1">
                  <c:v>Apprendibilità</c:v>
                </c:pt>
                <c:pt idx="2">
                  <c:v>Efficienca</c:v>
                </c:pt>
                <c:pt idx="3">
                  <c:v>Controllabilità</c:v>
                </c:pt>
                <c:pt idx="4">
                  <c:v>Stimolazione</c:v>
                </c:pt>
                <c:pt idx="5">
                  <c:v>Originalità</c:v>
                </c:pt>
              </c:strCache>
            </c:strRef>
          </c:cat>
          <c:val>
            <c:numRef>
              <c:f>Results!$L$3:$L$8</c:f>
              <c:numCache>
                <c:formatCode>0.000</c:formatCode>
                <c:ptCount val="6"/>
                <c:pt idx="0">
                  <c:v>1.828828828828829</c:v>
                </c:pt>
                <c:pt idx="1">
                  <c:v>1.8986486486486487</c:v>
                </c:pt>
                <c:pt idx="2">
                  <c:v>1.6756756756756757</c:v>
                </c:pt>
                <c:pt idx="3">
                  <c:v>1.4864864864864864</c:v>
                </c:pt>
                <c:pt idx="4">
                  <c:v>1.7162162162162162</c:v>
                </c:pt>
                <c:pt idx="5">
                  <c:v>1.7162162162162162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it-IT"/>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it-IT"/>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Attrattività</c:v>
                </c:pt>
                <c:pt idx="1">
                  <c:v>Qualità Pragmatico</c:v>
                </c:pt>
                <c:pt idx="2">
                  <c:v>Qualità eEonica</c:v>
                </c:pt>
              </c:strCache>
            </c:strRef>
          </c:cat>
          <c:val>
            <c:numRef>
              <c:f>Results!$L$40:$L$42</c:f>
              <c:numCache>
                <c:formatCode>0.00</c:formatCode>
                <c:ptCount val="3"/>
                <c:pt idx="0">
                  <c:v>1.828828828828829</c:v>
                </c:pt>
                <c:pt idx="1">
                  <c:v>1.6869369369369369</c:v>
                </c:pt>
                <c:pt idx="2">
                  <c:v>1.7162162162162162</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it-IT"/>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it-IT"/>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incresioso/gradito</c:v>
                </c:pt>
                <c:pt idx="1">
                  <c:v>incomprensibile/comprensibile</c:v>
                </c:pt>
                <c:pt idx="2">
                  <c:v>privo di fantasia/creativo</c:v>
                </c:pt>
                <c:pt idx="3">
                  <c:v>difficile da capire/facile da capire  </c:v>
                </c:pt>
                <c:pt idx="4">
                  <c:v>di poco valore/di grande valore</c:v>
                </c:pt>
                <c:pt idx="5">
                  <c:v>noioso/appassionante</c:v>
                </c:pt>
                <c:pt idx="6">
                  <c:v>non interessante/interessante</c:v>
                </c:pt>
                <c:pt idx="7">
                  <c:v>imprevedibile/prevedibile</c:v>
                </c:pt>
                <c:pt idx="8">
                  <c:v>lento/veloce</c:v>
                </c:pt>
                <c:pt idx="9">
                  <c:v>convenzionale/originale</c:v>
                </c:pt>
                <c:pt idx="10">
                  <c:v>ostruttiva/di supporto</c:v>
                </c:pt>
                <c:pt idx="11">
                  <c:v>male/bene</c:v>
                </c:pt>
                <c:pt idx="12">
                  <c:v>complicato/facile</c:v>
                </c:pt>
                <c:pt idx="13">
                  <c:v>repellente/attraente</c:v>
                </c:pt>
                <c:pt idx="14">
                  <c:v>usuale/moderno</c:v>
                </c:pt>
                <c:pt idx="15">
                  <c:v>sgradevole/piacevole</c:v>
                </c:pt>
                <c:pt idx="16">
                  <c:v>insicuro/sicuro</c:v>
                </c:pt>
                <c:pt idx="17">
                  <c:v>soporifero/attivante</c:v>
                </c:pt>
                <c:pt idx="18">
                  <c:v>non aspettativo/aspettativo</c:v>
                </c:pt>
                <c:pt idx="19">
                  <c:v>inefficiente/efficiente</c:v>
                </c:pt>
                <c:pt idx="20">
                  <c:v>confuso/chiaro</c:v>
                </c:pt>
                <c:pt idx="21">
                  <c:v>non pragmatico/pragmatico</c:v>
                </c:pt>
                <c:pt idx="22">
                  <c:v>sovraccarico/ordinato</c:v>
                </c:pt>
                <c:pt idx="23">
                  <c:v>non attrattivo/attrattivo</c:v>
                </c:pt>
                <c:pt idx="24">
                  <c:v>antipatico/simpatico</c:v>
                </c:pt>
                <c:pt idx="25">
                  <c:v>conservativo/innovativo</c:v>
                </c:pt>
              </c:strCache>
            </c:strRef>
          </c:cat>
          <c:val>
            <c:numRef>
              <c:f>Answer_Distributions!$C$3:$C$28</c:f>
              <c:numCache>
                <c:formatCode>General</c:formatCode>
                <c:ptCount val="26"/>
                <c:pt idx="0">
                  <c:v>2</c:v>
                </c:pt>
                <c:pt idx="1">
                  <c:v>1</c:v>
                </c:pt>
                <c:pt idx="2">
                  <c:v>0</c:v>
                </c:pt>
                <c:pt idx="3">
                  <c:v>0</c:v>
                </c:pt>
                <c:pt idx="4">
                  <c:v>0</c:v>
                </c:pt>
                <c:pt idx="5">
                  <c:v>0</c:v>
                </c:pt>
                <c:pt idx="6">
                  <c:v>0</c:v>
                </c:pt>
                <c:pt idx="7">
                  <c:v>1</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1</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incresioso/gradito</c:v>
                </c:pt>
                <c:pt idx="1">
                  <c:v>incomprensibile/comprensibile</c:v>
                </c:pt>
                <c:pt idx="2">
                  <c:v>privo di fantasia/creativo</c:v>
                </c:pt>
                <c:pt idx="3">
                  <c:v>difficile da capire/facile da capire  </c:v>
                </c:pt>
                <c:pt idx="4">
                  <c:v>di poco valore/di grande valore</c:v>
                </c:pt>
                <c:pt idx="5">
                  <c:v>noioso/appassionante</c:v>
                </c:pt>
                <c:pt idx="6">
                  <c:v>non interessante/interessante</c:v>
                </c:pt>
                <c:pt idx="7">
                  <c:v>imprevedibile/prevedibile</c:v>
                </c:pt>
                <c:pt idx="8">
                  <c:v>lento/veloce</c:v>
                </c:pt>
                <c:pt idx="9">
                  <c:v>convenzionale/originale</c:v>
                </c:pt>
                <c:pt idx="10">
                  <c:v>ostruttiva/di supporto</c:v>
                </c:pt>
                <c:pt idx="11">
                  <c:v>male/bene</c:v>
                </c:pt>
                <c:pt idx="12">
                  <c:v>complicato/facile</c:v>
                </c:pt>
                <c:pt idx="13">
                  <c:v>repellente/attraente</c:v>
                </c:pt>
                <c:pt idx="14">
                  <c:v>usuale/moderno</c:v>
                </c:pt>
                <c:pt idx="15">
                  <c:v>sgradevole/piacevole</c:v>
                </c:pt>
                <c:pt idx="16">
                  <c:v>insicuro/sicuro</c:v>
                </c:pt>
                <c:pt idx="17">
                  <c:v>soporifero/attivante</c:v>
                </c:pt>
                <c:pt idx="18">
                  <c:v>non aspettativo/aspettativo</c:v>
                </c:pt>
                <c:pt idx="19">
                  <c:v>inefficiente/efficiente</c:v>
                </c:pt>
                <c:pt idx="20">
                  <c:v>confuso/chiaro</c:v>
                </c:pt>
                <c:pt idx="21">
                  <c:v>non pragmatico/pragmatico</c:v>
                </c:pt>
                <c:pt idx="22">
                  <c:v>sovraccarico/ordinato</c:v>
                </c:pt>
                <c:pt idx="23">
                  <c:v>non attrattivo/attrattivo</c:v>
                </c:pt>
                <c:pt idx="24">
                  <c:v>antipatico/simpatico</c:v>
                </c:pt>
                <c:pt idx="25">
                  <c:v>conservativo/innovativo</c:v>
                </c:pt>
              </c:strCache>
            </c:strRef>
          </c:cat>
          <c:val>
            <c:numRef>
              <c:f>Answer_Distributions!$D$3:$D$28</c:f>
              <c:numCache>
                <c:formatCode>General</c:formatCode>
                <c:ptCount val="26"/>
                <c:pt idx="0">
                  <c:v>0</c:v>
                </c:pt>
                <c:pt idx="1">
                  <c:v>0</c:v>
                </c:pt>
                <c:pt idx="2">
                  <c:v>5</c:v>
                </c:pt>
                <c:pt idx="3">
                  <c:v>1</c:v>
                </c:pt>
                <c:pt idx="4">
                  <c:v>2</c:v>
                </c:pt>
                <c:pt idx="5">
                  <c:v>0</c:v>
                </c:pt>
                <c:pt idx="6">
                  <c:v>0</c:v>
                </c:pt>
                <c:pt idx="7">
                  <c:v>1</c:v>
                </c:pt>
                <c:pt idx="8">
                  <c:v>1</c:v>
                </c:pt>
                <c:pt idx="9">
                  <c:v>0</c:v>
                </c:pt>
                <c:pt idx="10">
                  <c:v>0</c:v>
                </c:pt>
                <c:pt idx="11">
                  <c:v>1</c:v>
                </c:pt>
                <c:pt idx="12">
                  <c:v>0</c:v>
                </c:pt>
                <c:pt idx="13">
                  <c:v>0</c:v>
                </c:pt>
                <c:pt idx="14">
                  <c:v>0</c:v>
                </c:pt>
                <c:pt idx="15">
                  <c:v>0</c:v>
                </c:pt>
                <c:pt idx="16">
                  <c:v>1</c:v>
                </c:pt>
                <c:pt idx="17">
                  <c:v>0</c:v>
                </c:pt>
                <c:pt idx="18">
                  <c:v>0</c:v>
                </c:pt>
                <c:pt idx="19">
                  <c:v>0</c:v>
                </c:pt>
                <c:pt idx="20">
                  <c:v>1</c:v>
                </c:pt>
                <c:pt idx="21">
                  <c:v>0</c:v>
                </c:pt>
                <c:pt idx="22">
                  <c:v>1</c:v>
                </c:pt>
                <c:pt idx="23">
                  <c:v>0</c:v>
                </c:pt>
                <c:pt idx="24">
                  <c:v>1</c:v>
                </c:pt>
                <c:pt idx="25">
                  <c:v>1</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incresioso/gradito</c:v>
                </c:pt>
                <c:pt idx="1">
                  <c:v>incomprensibile/comprensibile</c:v>
                </c:pt>
                <c:pt idx="2">
                  <c:v>privo di fantasia/creativo</c:v>
                </c:pt>
                <c:pt idx="3">
                  <c:v>difficile da capire/facile da capire  </c:v>
                </c:pt>
                <c:pt idx="4">
                  <c:v>di poco valore/di grande valore</c:v>
                </c:pt>
                <c:pt idx="5">
                  <c:v>noioso/appassionante</c:v>
                </c:pt>
                <c:pt idx="6">
                  <c:v>non interessante/interessante</c:v>
                </c:pt>
                <c:pt idx="7">
                  <c:v>imprevedibile/prevedibile</c:v>
                </c:pt>
                <c:pt idx="8">
                  <c:v>lento/veloce</c:v>
                </c:pt>
                <c:pt idx="9">
                  <c:v>convenzionale/originale</c:v>
                </c:pt>
                <c:pt idx="10">
                  <c:v>ostruttiva/di supporto</c:v>
                </c:pt>
                <c:pt idx="11">
                  <c:v>male/bene</c:v>
                </c:pt>
                <c:pt idx="12">
                  <c:v>complicato/facile</c:v>
                </c:pt>
                <c:pt idx="13">
                  <c:v>repellente/attraente</c:v>
                </c:pt>
                <c:pt idx="14">
                  <c:v>usuale/moderno</c:v>
                </c:pt>
                <c:pt idx="15">
                  <c:v>sgradevole/piacevole</c:v>
                </c:pt>
                <c:pt idx="16">
                  <c:v>insicuro/sicuro</c:v>
                </c:pt>
                <c:pt idx="17">
                  <c:v>soporifero/attivante</c:v>
                </c:pt>
                <c:pt idx="18">
                  <c:v>non aspettativo/aspettativo</c:v>
                </c:pt>
                <c:pt idx="19">
                  <c:v>inefficiente/efficiente</c:v>
                </c:pt>
                <c:pt idx="20">
                  <c:v>confuso/chiaro</c:v>
                </c:pt>
                <c:pt idx="21">
                  <c:v>non pragmatico/pragmatico</c:v>
                </c:pt>
                <c:pt idx="22">
                  <c:v>sovraccarico/ordinato</c:v>
                </c:pt>
                <c:pt idx="23">
                  <c:v>non attrattivo/attrattivo</c:v>
                </c:pt>
                <c:pt idx="24">
                  <c:v>antipatico/simpatico</c:v>
                </c:pt>
                <c:pt idx="25">
                  <c:v>conservativo/innovativo</c:v>
                </c:pt>
              </c:strCache>
            </c:strRef>
          </c:cat>
          <c:val>
            <c:numRef>
              <c:f>Answer_Distributions!$E$3:$E$28</c:f>
              <c:numCache>
                <c:formatCode>General</c:formatCode>
                <c:ptCount val="26"/>
                <c:pt idx="0">
                  <c:v>1</c:v>
                </c:pt>
                <c:pt idx="1">
                  <c:v>0</c:v>
                </c:pt>
                <c:pt idx="2">
                  <c:v>1</c:v>
                </c:pt>
                <c:pt idx="3">
                  <c:v>0</c:v>
                </c:pt>
                <c:pt idx="4">
                  <c:v>0</c:v>
                </c:pt>
                <c:pt idx="5">
                  <c:v>1</c:v>
                </c:pt>
                <c:pt idx="6">
                  <c:v>0</c:v>
                </c:pt>
                <c:pt idx="7">
                  <c:v>0</c:v>
                </c:pt>
                <c:pt idx="8">
                  <c:v>0</c:v>
                </c:pt>
                <c:pt idx="9">
                  <c:v>1</c:v>
                </c:pt>
                <c:pt idx="10">
                  <c:v>1</c:v>
                </c:pt>
                <c:pt idx="11">
                  <c:v>0</c:v>
                </c:pt>
                <c:pt idx="12">
                  <c:v>0</c:v>
                </c:pt>
                <c:pt idx="13">
                  <c:v>0</c:v>
                </c:pt>
                <c:pt idx="14">
                  <c:v>0</c:v>
                </c:pt>
                <c:pt idx="15">
                  <c:v>0</c:v>
                </c:pt>
                <c:pt idx="16">
                  <c:v>0</c:v>
                </c:pt>
                <c:pt idx="17">
                  <c:v>2</c:v>
                </c:pt>
                <c:pt idx="18">
                  <c:v>1</c:v>
                </c:pt>
                <c:pt idx="19">
                  <c:v>0</c:v>
                </c:pt>
                <c:pt idx="20">
                  <c:v>0</c:v>
                </c:pt>
                <c:pt idx="21">
                  <c:v>0</c:v>
                </c:pt>
                <c:pt idx="22">
                  <c:v>1</c:v>
                </c:pt>
                <c:pt idx="23">
                  <c:v>0</c:v>
                </c:pt>
                <c:pt idx="24">
                  <c:v>0</c:v>
                </c:pt>
                <c:pt idx="25">
                  <c:v>0</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incresioso/gradito</c:v>
                </c:pt>
                <c:pt idx="1">
                  <c:v>incomprensibile/comprensibile</c:v>
                </c:pt>
                <c:pt idx="2">
                  <c:v>privo di fantasia/creativo</c:v>
                </c:pt>
                <c:pt idx="3">
                  <c:v>difficile da capire/facile da capire  </c:v>
                </c:pt>
                <c:pt idx="4">
                  <c:v>di poco valore/di grande valore</c:v>
                </c:pt>
                <c:pt idx="5">
                  <c:v>noioso/appassionante</c:v>
                </c:pt>
                <c:pt idx="6">
                  <c:v>non interessante/interessante</c:v>
                </c:pt>
                <c:pt idx="7">
                  <c:v>imprevedibile/prevedibile</c:v>
                </c:pt>
                <c:pt idx="8">
                  <c:v>lento/veloce</c:v>
                </c:pt>
                <c:pt idx="9">
                  <c:v>convenzionale/originale</c:v>
                </c:pt>
                <c:pt idx="10">
                  <c:v>ostruttiva/di supporto</c:v>
                </c:pt>
                <c:pt idx="11">
                  <c:v>male/bene</c:v>
                </c:pt>
                <c:pt idx="12">
                  <c:v>complicato/facile</c:v>
                </c:pt>
                <c:pt idx="13">
                  <c:v>repellente/attraente</c:v>
                </c:pt>
                <c:pt idx="14">
                  <c:v>usuale/moderno</c:v>
                </c:pt>
                <c:pt idx="15">
                  <c:v>sgradevole/piacevole</c:v>
                </c:pt>
                <c:pt idx="16">
                  <c:v>insicuro/sicuro</c:v>
                </c:pt>
                <c:pt idx="17">
                  <c:v>soporifero/attivante</c:v>
                </c:pt>
                <c:pt idx="18">
                  <c:v>non aspettativo/aspettativo</c:v>
                </c:pt>
                <c:pt idx="19">
                  <c:v>inefficiente/efficiente</c:v>
                </c:pt>
                <c:pt idx="20">
                  <c:v>confuso/chiaro</c:v>
                </c:pt>
                <c:pt idx="21">
                  <c:v>non pragmatico/pragmatico</c:v>
                </c:pt>
                <c:pt idx="22">
                  <c:v>sovraccarico/ordinato</c:v>
                </c:pt>
                <c:pt idx="23">
                  <c:v>non attrattivo/attrattivo</c:v>
                </c:pt>
                <c:pt idx="24">
                  <c:v>antipatico/simpatico</c:v>
                </c:pt>
                <c:pt idx="25">
                  <c:v>conservativo/innovativo</c:v>
                </c:pt>
              </c:strCache>
            </c:strRef>
          </c:cat>
          <c:val>
            <c:numRef>
              <c:f>Answer_Distributions!$F$3:$F$28</c:f>
              <c:numCache>
                <c:formatCode>General</c:formatCode>
                <c:ptCount val="26"/>
                <c:pt idx="0">
                  <c:v>1</c:v>
                </c:pt>
                <c:pt idx="1">
                  <c:v>3</c:v>
                </c:pt>
                <c:pt idx="2">
                  <c:v>5</c:v>
                </c:pt>
                <c:pt idx="3">
                  <c:v>4</c:v>
                </c:pt>
                <c:pt idx="4">
                  <c:v>4</c:v>
                </c:pt>
                <c:pt idx="5">
                  <c:v>4</c:v>
                </c:pt>
                <c:pt idx="6">
                  <c:v>3</c:v>
                </c:pt>
                <c:pt idx="7">
                  <c:v>21</c:v>
                </c:pt>
                <c:pt idx="8">
                  <c:v>8</c:v>
                </c:pt>
                <c:pt idx="9">
                  <c:v>2</c:v>
                </c:pt>
                <c:pt idx="10">
                  <c:v>2</c:v>
                </c:pt>
                <c:pt idx="11">
                  <c:v>1</c:v>
                </c:pt>
                <c:pt idx="12">
                  <c:v>5</c:v>
                </c:pt>
                <c:pt idx="13">
                  <c:v>6</c:v>
                </c:pt>
                <c:pt idx="14">
                  <c:v>2</c:v>
                </c:pt>
                <c:pt idx="15">
                  <c:v>1</c:v>
                </c:pt>
                <c:pt idx="16">
                  <c:v>4</c:v>
                </c:pt>
                <c:pt idx="17">
                  <c:v>3</c:v>
                </c:pt>
                <c:pt idx="18">
                  <c:v>5</c:v>
                </c:pt>
                <c:pt idx="19">
                  <c:v>0</c:v>
                </c:pt>
                <c:pt idx="20">
                  <c:v>1</c:v>
                </c:pt>
                <c:pt idx="21">
                  <c:v>13</c:v>
                </c:pt>
                <c:pt idx="22">
                  <c:v>3</c:v>
                </c:pt>
                <c:pt idx="23">
                  <c:v>2</c:v>
                </c:pt>
                <c:pt idx="24">
                  <c:v>3</c:v>
                </c:pt>
                <c:pt idx="25">
                  <c:v>4</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incresioso/gradito</c:v>
                </c:pt>
                <c:pt idx="1">
                  <c:v>incomprensibile/comprensibile</c:v>
                </c:pt>
                <c:pt idx="2">
                  <c:v>privo di fantasia/creativo</c:v>
                </c:pt>
                <c:pt idx="3">
                  <c:v>difficile da capire/facile da capire  </c:v>
                </c:pt>
                <c:pt idx="4">
                  <c:v>di poco valore/di grande valore</c:v>
                </c:pt>
                <c:pt idx="5">
                  <c:v>noioso/appassionante</c:v>
                </c:pt>
                <c:pt idx="6">
                  <c:v>non interessante/interessante</c:v>
                </c:pt>
                <c:pt idx="7">
                  <c:v>imprevedibile/prevedibile</c:v>
                </c:pt>
                <c:pt idx="8">
                  <c:v>lento/veloce</c:v>
                </c:pt>
                <c:pt idx="9">
                  <c:v>convenzionale/originale</c:v>
                </c:pt>
                <c:pt idx="10">
                  <c:v>ostruttiva/di supporto</c:v>
                </c:pt>
                <c:pt idx="11">
                  <c:v>male/bene</c:v>
                </c:pt>
                <c:pt idx="12">
                  <c:v>complicato/facile</c:v>
                </c:pt>
                <c:pt idx="13">
                  <c:v>repellente/attraente</c:v>
                </c:pt>
                <c:pt idx="14">
                  <c:v>usuale/moderno</c:v>
                </c:pt>
                <c:pt idx="15">
                  <c:v>sgradevole/piacevole</c:v>
                </c:pt>
                <c:pt idx="16">
                  <c:v>insicuro/sicuro</c:v>
                </c:pt>
                <c:pt idx="17">
                  <c:v>soporifero/attivante</c:v>
                </c:pt>
                <c:pt idx="18">
                  <c:v>non aspettativo/aspettativo</c:v>
                </c:pt>
                <c:pt idx="19">
                  <c:v>inefficiente/efficiente</c:v>
                </c:pt>
                <c:pt idx="20">
                  <c:v>confuso/chiaro</c:v>
                </c:pt>
                <c:pt idx="21">
                  <c:v>non pragmatico/pragmatico</c:v>
                </c:pt>
                <c:pt idx="22">
                  <c:v>sovraccarico/ordinato</c:v>
                </c:pt>
                <c:pt idx="23">
                  <c:v>non attrattivo/attrattivo</c:v>
                </c:pt>
                <c:pt idx="24">
                  <c:v>antipatico/simpatico</c:v>
                </c:pt>
                <c:pt idx="25">
                  <c:v>conservativo/innovativo</c:v>
                </c:pt>
              </c:strCache>
            </c:strRef>
          </c:cat>
          <c:val>
            <c:numRef>
              <c:f>Answer_Distributions!$G$3:$G$28</c:f>
              <c:numCache>
                <c:formatCode>General</c:formatCode>
                <c:ptCount val="26"/>
                <c:pt idx="0">
                  <c:v>8</c:v>
                </c:pt>
                <c:pt idx="1">
                  <c:v>4</c:v>
                </c:pt>
                <c:pt idx="2">
                  <c:v>5</c:v>
                </c:pt>
                <c:pt idx="3">
                  <c:v>8</c:v>
                </c:pt>
                <c:pt idx="4">
                  <c:v>11</c:v>
                </c:pt>
                <c:pt idx="5">
                  <c:v>16</c:v>
                </c:pt>
                <c:pt idx="6">
                  <c:v>6</c:v>
                </c:pt>
                <c:pt idx="7">
                  <c:v>4</c:v>
                </c:pt>
                <c:pt idx="8">
                  <c:v>13</c:v>
                </c:pt>
                <c:pt idx="9">
                  <c:v>7</c:v>
                </c:pt>
                <c:pt idx="10">
                  <c:v>10</c:v>
                </c:pt>
                <c:pt idx="11">
                  <c:v>3</c:v>
                </c:pt>
                <c:pt idx="12">
                  <c:v>13</c:v>
                </c:pt>
                <c:pt idx="13">
                  <c:v>9</c:v>
                </c:pt>
                <c:pt idx="14">
                  <c:v>11</c:v>
                </c:pt>
                <c:pt idx="15">
                  <c:v>9</c:v>
                </c:pt>
                <c:pt idx="16">
                  <c:v>7</c:v>
                </c:pt>
                <c:pt idx="17">
                  <c:v>11</c:v>
                </c:pt>
                <c:pt idx="18">
                  <c:v>9</c:v>
                </c:pt>
                <c:pt idx="19">
                  <c:v>6</c:v>
                </c:pt>
                <c:pt idx="20">
                  <c:v>1</c:v>
                </c:pt>
                <c:pt idx="21">
                  <c:v>9</c:v>
                </c:pt>
                <c:pt idx="22">
                  <c:v>3</c:v>
                </c:pt>
                <c:pt idx="23">
                  <c:v>7</c:v>
                </c:pt>
                <c:pt idx="24">
                  <c:v>11</c:v>
                </c:pt>
                <c:pt idx="25">
                  <c:v>7</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incresioso/gradito</c:v>
                </c:pt>
                <c:pt idx="1">
                  <c:v>incomprensibile/comprensibile</c:v>
                </c:pt>
                <c:pt idx="2">
                  <c:v>privo di fantasia/creativo</c:v>
                </c:pt>
                <c:pt idx="3">
                  <c:v>difficile da capire/facile da capire  </c:v>
                </c:pt>
                <c:pt idx="4">
                  <c:v>di poco valore/di grande valore</c:v>
                </c:pt>
                <c:pt idx="5">
                  <c:v>noioso/appassionante</c:v>
                </c:pt>
                <c:pt idx="6">
                  <c:v>non interessante/interessante</c:v>
                </c:pt>
                <c:pt idx="7">
                  <c:v>imprevedibile/prevedibile</c:v>
                </c:pt>
                <c:pt idx="8">
                  <c:v>lento/veloce</c:v>
                </c:pt>
                <c:pt idx="9">
                  <c:v>convenzionale/originale</c:v>
                </c:pt>
                <c:pt idx="10">
                  <c:v>ostruttiva/di supporto</c:v>
                </c:pt>
                <c:pt idx="11">
                  <c:v>male/bene</c:v>
                </c:pt>
                <c:pt idx="12">
                  <c:v>complicato/facile</c:v>
                </c:pt>
                <c:pt idx="13">
                  <c:v>repellente/attraente</c:v>
                </c:pt>
                <c:pt idx="14">
                  <c:v>usuale/moderno</c:v>
                </c:pt>
                <c:pt idx="15">
                  <c:v>sgradevole/piacevole</c:v>
                </c:pt>
                <c:pt idx="16">
                  <c:v>insicuro/sicuro</c:v>
                </c:pt>
                <c:pt idx="17">
                  <c:v>soporifero/attivante</c:v>
                </c:pt>
                <c:pt idx="18">
                  <c:v>non aspettativo/aspettativo</c:v>
                </c:pt>
                <c:pt idx="19">
                  <c:v>inefficiente/efficiente</c:v>
                </c:pt>
                <c:pt idx="20">
                  <c:v>confuso/chiaro</c:v>
                </c:pt>
                <c:pt idx="21">
                  <c:v>non pragmatico/pragmatico</c:v>
                </c:pt>
                <c:pt idx="22">
                  <c:v>sovraccarico/ordinato</c:v>
                </c:pt>
                <c:pt idx="23">
                  <c:v>non attrattivo/attrattivo</c:v>
                </c:pt>
                <c:pt idx="24">
                  <c:v>antipatico/simpatico</c:v>
                </c:pt>
                <c:pt idx="25">
                  <c:v>conservativo/innovativo</c:v>
                </c:pt>
              </c:strCache>
            </c:strRef>
          </c:cat>
          <c:val>
            <c:numRef>
              <c:f>Answer_Distributions!$H$3:$H$28</c:f>
              <c:numCache>
                <c:formatCode>General</c:formatCode>
                <c:ptCount val="26"/>
                <c:pt idx="0">
                  <c:v>11</c:v>
                </c:pt>
                <c:pt idx="1">
                  <c:v>13</c:v>
                </c:pt>
                <c:pt idx="2">
                  <c:v>10</c:v>
                </c:pt>
                <c:pt idx="3">
                  <c:v>15</c:v>
                </c:pt>
                <c:pt idx="4">
                  <c:v>9</c:v>
                </c:pt>
                <c:pt idx="5">
                  <c:v>7</c:v>
                </c:pt>
                <c:pt idx="6">
                  <c:v>11</c:v>
                </c:pt>
                <c:pt idx="7">
                  <c:v>5</c:v>
                </c:pt>
                <c:pt idx="8">
                  <c:v>11</c:v>
                </c:pt>
                <c:pt idx="9">
                  <c:v>16</c:v>
                </c:pt>
                <c:pt idx="10">
                  <c:v>14</c:v>
                </c:pt>
                <c:pt idx="11">
                  <c:v>16</c:v>
                </c:pt>
                <c:pt idx="12">
                  <c:v>13</c:v>
                </c:pt>
                <c:pt idx="13">
                  <c:v>17</c:v>
                </c:pt>
                <c:pt idx="14">
                  <c:v>8</c:v>
                </c:pt>
                <c:pt idx="15">
                  <c:v>12</c:v>
                </c:pt>
                <c:pt idx="16">
                  <c:v>10</c:v>
                </c:pt>
                <c:pt idx="17">
                  <c:v>11</c:v>
                </c:pt>
                <c:pt idx="18">
                  <c:v>15</c:v>
                </c:pt>
                <c:pt idx="19">
                  <c:v>17</c:v>
                </c:pt>
                <c:pt idx="20">
                  <c:v>15</c:v>
                </c:pt>
                <c:pt idx="21">
                  <c:v>9</c:v>
                </c:pt>
                <c:pt idx="22">
                  <c:v>11</c:v>
                </c:pt>
                <c:pt idx="23">
                  <c:v>16</c:v>
                </c:pt>
                <c:pt idx="24">
                  <c:v>14</c:v>
                </c:pt>
                <c:pt idx="25">
                  <c:v>13</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incresioso/gradito</c:v>
                </c:pt>
                <c:pt idx="1">
                  <c:v>incomprensibile/comprensibile</c:v>
                </c:pt>
                <c:pt idx="2">
                  <c:v>privo di fantasia/creativo</c:v>
                </c:pt>
                <c:pt idx="3">
                  <c:v>difficile da capire/facile da capire  </c:v>
                </c:pt>
                <c:pt idx="4">
                  <c:v>di poco valore/di grande valore</c:v>
                </c:pt>
                <c:pt idx="5">
                  <c:v>noioso/appassionante</c:v>
                </c:pt>
                <c:pt idx="6">
                  <c:v>non interessante/interessante</c:v>
                </c:pt>
                <c:pt idx="7">
                  <c:v>imprevedibile/prevedibile</c:v>
                </c:pt>
                <c:pt idx="8">
                  <c:v>lento/veloce</c:v>
                </c:pt>
                <c:pt idx="9">
                  <c:v>convenzionale/originale</c:v>
                </c:pt>
                <c:pt idx="10">
                  <c:v>ostruttiva/di supporto</c:v>
                </c:pt>
                <c:pt idx="11">
                  <c:v>male/bene</c:v>
                </c:pt>
                <c:pt idx="12">
                  <c:v>complicato/facile</c:v>
                </c:pt>
                <c:pt idx="13">
                  <c:v>repellente/attraente</c:v>
                </c:pt>
                <c:pt idx="14">
                  <c:v>usuale/moderno</c:v>
                </c:pt>
                <c:pt idx="15">
                  <c:v>sgradevole/piacevole</c:v>
                </c:pt>
                <c:pt idx="16">
                  <c:v>insicuro/sicuro</c:v>
                </c:pt>
                <c:pt idx="17">
                  <c:v>soporifero/attivante</c:v>
                </c:pt>
                <c:pt idx="18">
                  <c:v>non aspettativo/aspettativo</c:v>
                </c:pt>
                <c:pt idx="19">
                  <c:v>inefficiente/efficiente</c:v>
                </c:pt>
                <c:pt idx="20">
                  <c:v>confuso/chiaro</c:v>
                </c:pt>
                <c:pt idx="21">
                  <c:v>non pragmatico/pragmatico</c:v>
                </c:pt>
                <c:pt idx="22">
                  <c:v>sovraccarico/ordinato</c:v>
                </c:pt>
                <c:pt idx="23">
                  <c:v>non attrattivo/attrattivo</c:v>
                </c:pt>
                <c:pt idx="24">
                  <c:v>antipatico/simpatico</c:v>
                </c:pt>
                <c:pt idx="25">
                  <c:v>conservativo/innovativo</c:v>
                </c:pt>
              </c:strCache>
            </c:strRef>
          </c:cat>
          <c:val>
            <c:numRef>
              <c:f>Answer_Distributions!$I$3:$I$28</c:f>
              <c:numCache>
                <c:formatCode>General</c:formatCode>
                <c:ptCount val="26"/>
                <c:pt idx="0">
                  <c:v>14</c:v>
                </c:pt>
                <c:pt idx="1">
                  <c:v>16</c:v>
                </c:pt>
                <c:pt idx="2">
                  <c:v>11</c:v>
                </c:pt>
                <c:pt idx="3">
                  <c:v>9</c:v>
                </c:pt>
                <c:pt idx="4">
                  <c:v>11</c:v>
                </c:pt>
                <c:pt idx="5">
                  <c:v>9</c:v>
                </c:pt>
                <c:pt idx="6">
                  <c:v>17</c:v>
                </c:pt>
                <c:pt idx="7">
                  <c:v>5</c:v>
                </c:pt>
                <c:pt idx="8">
                  <c:v>4</c:v>
                </c:pt>
                <c:pt idx="9">
                  <c:v>11</c:v>
                </c:pt>
                <c:pt idx="10">
                  <c:v>10</c:v>
                </c:pt>
                <c:pt idx="11">
                  <c:v>16</c:v>
                </c:pt>
                <c:pt idx="12">
                  <c:v>6</c:v>
                </c:pt>
                <c:pt idx="13">
                  <c:v>4</c:v>
                </c:pt>
                <c:pt idx="14">
                  <c:v>16</c:v>
                </c:pt>
                <c:pt idx="15">
                  <c:v>15</c:v>
                </c:pt>
                <c:pt idx="16">
                  <c:v>15</c:v>
                </c:pt>
                <c:pt idx="17">
                  <c:v>10</c:v>
                </c:pt>
                <c:pt idx="18">
                  <c:v>7</c:v>
                </c:pt>
                <c:pt idx="19">
                  <c:v>14</c:v>
                </c:pt>
                <c:pt idx="20">
                  <c:v>19</c:v>
                </c:pt>
                <c:pt idx="21">
                  <c:v>6</c:v>
                </c:pt>
                <c:pt idx="22">
                  <c:v>18</c:v>
                </c:pt>
                <c:pt idx="23">
                  <c:v>11</c:v>
                </c:pt>
                <c:pt idx="24">
                  <c:v>8</c:v>
                </c:pt>
                <c:pt idx="25">
                  <c:v>11</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0C346A"/>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0C346A"/>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10448A"/>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chemeClr val="accent1"/>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chemeClr val="accent1">
                <a:tint val="83000"/>
              </a:schemeClr>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chemeClr val="accent1">
                <a:tint val="65000"/>
              </a:schemeClr>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28575" cap="rnd">
              <a:solidFill>
                <a:schemeClr val="accent1">
                  <a:tint val="48000"/>
                </a:schemeClr>
              </a:solidFill>
              <a:round/>
            </a:ln>
            <a:effectLst/>
          </c:spPr>
          <c:marker>
            <c:symbol val="circle"/>
            <c:size val="5"/>
            <c:spPr>
              <a:solidFill>
                <a:schemeClr val="accent1">
                  <a:tint val="48000"/>
                </a:schemeClr>
              </a:solidFill>
              <a:ln w="9525">
                <a:solidFill>
                  <a:schemeClr val="accent1">
                    <a:tint val="48000"/>
                  </a:schemeClr>
                </a:solidFill>
              </a:ln>
              <a:effectLst/>
            </c:spPr>
          </c:marker>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Benchmark!$H$28:$H$33</c:f>
              <c:numCache>
                <c:formatCode>0.00</c:formatCode>
                <c:ptCount val="6"/>
                <c:pt idx="0">
                  <c:v>1.828828828828829</c:v>
                </c:pt>
                <c:pt idx="1">
                  <c:v>1.8986486486486487</c:v>
                </c:pt>
                <c:pt idx="2">
                  <c:v>1.6756756756756757</c:v>
                </c:pt>
                <c:pt idx="3">
                  <c:v>1.4864864864864864</c:v>
                </c:pt>
                <c:pt idx="4">
                  <c:v>1.7162162162162162</c:v>
                </c:pt>
                <c:pt idx="5">
                  <c:v>1.7162162162162162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65684592"/>
        <c:crossesAt val="-1"/>
        <c:auto val="1"/>
        <c:lblAlgn val="ctr"/>
        <c:lblOffset val="100"/>
        <c:noMultiLvlLbl val="0"/>
      </c:catAx>
      <c:valAx>
        <c:axId val="465684592"/>
        <c:scaling>
          <c:orientation val="minMax"/>
          <c:max val="2.5"/>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65688512"/>
        <c:crosses val="autoZero"/>
        <c:crossBetween val="between"/>
      </c:valAx>
      <c:spPr>
        <a:noFill/>
        <a:ln>
          <a:noFill/>
        </a:ln>
        <a:effectLst/>
      </c:spPr>
    </c:plotArea>
    <c:legend>
      <c:legendPos val="r"/>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0C346A"/>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0C346A"/>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10448A"/>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chemeClr val="accent1"/>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chemeClr val="accent1">
                <a:tint val="83000"/>
              </a:schemeClr>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chemeClr val="accent1">
                <a:tint val="65000"/>
              </a:schemeClr>
            </a:solidFill>
            <a:ln>
              <a:noFill/>
            </a:ln>
            <a:effectLst/>
          </c:spPr>
          <c:invertIfNegative val="0"/>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19050" cap="rnd" cmpd="sng" algn="ctr">
              <a:noFill/>
              <a:prstDash val="solid"/>
              <a:round/>
            </a:ln>
            <a:effectLst/>
          </c:spPr>
          <c:marker>
            <c:symbol val="diamond"/>
            <c:size val="9"/>
            <c:spPr>
              <a:solidFill>
                <a:schemeClr val="accent1">
                  <a:tint val="48000"/>
                </a:schemeClr>
              </a:solidFill>
              <a:ln w="9525" cap="flat" cmpd="sng" algn="ctr">
                <a:solidFill>
                  <a:schemeClr val="accent1">
                    <a:tint val="48000"/>
                    <a:shade val="95000"/>
                    <a:satMod val="105000"/>
                  </a:schemeClr>
                </a:solidFill>
                <a:prstDash val="solid"/>
                <a:round/>
              </a:ln>
              <a:effectLst/>
            </c:spPr>
          </c:marker>
          <c:errBars>
            <c:errDir val="y"/>
            <c:errBarType val="both"/>
            <c:errValType val="cust"/>
            <c:noEndCap val="0"/>
            <c:plus>
              <c:numRef>
                <c:f>Confidence_Intervals!$M$5:$M$10</c:f>
                <c:numCache>
                  <c:formatCode>General</c:formatCode>
                  <c:ptCount val="6"/>
                  <c:pt idx="0">
                    <c:v>0.25425776379453874</c:v>
                  </c:pt>
                  <c:pt idx="1">
                    <c:v>0.2405102820032487</c:v>
                  </c:pt>
                  <c:pt idx="2">
                    <c:v>0.23931224115035665</c:v>
                  </c:pt>
                  <c:pt idx="3">
                    <c:v>0.27706755566830249</c:v>
                  </c:pt>
                  <c:pt idx="4">
                    <c:v>0.2966812951142091</c:v>
                  </c:pt>
                  <c:pt idx="5">
                    <c:v>0.27590465968244504</c:v>
                  </c:pt>
                </c:numCache>
              </c:numRef>
            </c:plus>
            <c:minus>
              <c:numRef>
                <c:f>Confidence_Intervals!$M$5:$M$10</c:f>
                <c:numCache>
                  <c:formatCode>General</c:formatCode>
                  <c:ptCount val="6"/>
                  <c:pt idx="0">
                    <c:v>0.25425776379453874</c:v>
                  </c:pt>
                  <c:pt idx="1">
                    <c:v>0.2405102820032487</c:v>
                  </c:pt>
                  <c:pt idx="2">
                    <c:v>0.23931224115035665</c:v>
                  </c:pt>
                  <c:pt idx="3">
                    <c:v>0.27706755566830249</c:v>
                  </c:pt>
                  <c:pt idx="4">
                    <c:v>0.2966812951142091</c:v>
                  </c:pt>
                  <c:pt idx="5">
                    <c:v>0.27590465968244504</c:v>
                  </c:pt>
                </c:numCache>
              </c:numRef>
            </c:minus>
            <c:spPr>
              <a:solidFill>
                <a:schemeClr val="tx1"/>
              </a:solidFill>
              <a:ln w="25400" cap="flat" cmpd="sng" algn="ctr">
                <a:solidFill>
                  <a:schemeClr val="tx1">
                    <a:shade val="95000"/>
                    <a:satMod val="105000"/>
                  </a:schemeClr>
                </a:solidFill>
                <a:prstDash val="solid"/>
                <a:round/>
              </a:ln>
              <a:effectLst/>
            </c:spPr>
          </c:errBars>
          <c:cat>
            <c:strRef>
              <c:f>Benchmark!$A$28:$A$33</c:f>
              <c:strCache>
                <c:ptCount val="6"/>
                <c:pt idx="0">
                  <c:v>Attrattività</c:v>
                </c:pt>
                <c:pt idx="1">
                  <c:v>Apprendibilità</c:v>
                </c:pt>
                <c:pt idx="2">
                  <c:v>Efficienca</c:v>
                </c:pt>
                <c:pt idx="3">
                  <c:v>Controllabilità</c:v>
                </c:pt>
                <c:pt idx="4">
                  <c:v>Stimolazione</c:v>
                </c:pt>
                <c:pt idx="5">
                  <c:v>Originalità</c:v>
                </c:pt>
              </c:strCache>
            </c:strRef>
          </c:cat>
          <c:val>
            <c:numRef>
              <c:f>Benchmark!$H$28:$H$33</c:f>
              <c:numCache>
                <c:formatCode>0.00</c:formatCode>
                <c:ptCount val="6"/>
                <c:pt idx="0">
                  <c:v>1.828828828828829</c:v>
                </c:pt>
                <c:pt idx="1">
                  <c:v>1.8986486486486487</c:v>
                </c:pt>
                <c:pt idx="2">
                  <c:v>1.6756756756756757</c:v>
                </c:pt>
                <c:pt idx="3">
                  <c:v>1.4864864864864864</c:v>
                </c:pt>
                <c:pt idx="4">
                  <c:v>1.7162162162162162</c:v>
                </c:pt>
                <c:pt idx="5">
                  <c:v>1.7162162162162162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it-IT"/>
          </a:p>
        </c:txPr>
        <c:crossAx val="465684592"/>
        <c:crossesAt val="-1"/>
        <c:auto val="1"/>
        <c:lblAlgn val="ctr"/>
        <c:lblOffset val="100"/>
        <c:noMultiLvlLbl val="0"/>
      </c:catAx>
      <c:valAx>
        <c:axId val="465684592"/>
        <c:scaling>
          <c:orientation val="minMax"/>
          <c:max val="2.5"/>
          <c:min val="-1"/>
        </c:scaling>
        <c:delete val="0"/>
        <c:axPos val="l"/>
        <c:majorGridlines>
          <c:spPr>
            <a:ln w="9525" cap="flat" cmpd="sng" algn="ctr">
              <a:solidFill>
                <a:schemeClr val="tx1">
                  <a:tint val="75000"/>
                  <a:shade val="95000"/>
                  <a:satMod val="105000"/>
                </a:schemeClr>
              </a:solidFill>
              <a:prstDash val="solid"/>
              <a:round/>
            </a:ln>
            <a:effectLst/>
          </c:spPr>
        </c:majorGridlines>
        <c:numFmt formatCode="0.00"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it-IT"/>
          </a:p>
        </c:txPr>
        <c:crossAx val="465688512"/>
        <c:crosses val="autoZero"/>
        <c:crossBetween val="between"/>
      </c:valAx>
      <c:spPr>
        <a:solidFill>
          <a:schemeClr val="bg1"/>
        </a:solidFill>
        <a:ln>
          <a:noFill/>
        </a:ln>
        <a:effectLst/>
      </c:spPr>
    </c:plotArea>
    <c:legend>
      <c:legendPos val="r"/>
      <c:legendEntry>
        <c:idx val="5"/>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Importance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plus>
            <c:min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minus>
            <c:spPr>
              <a:noFill/>
              <a:ln w="12700" cap="flat" cmpd="sng" algn="ctr">
                <a:solidFill>
                  <a:schemeClr val="tx1"/>
                </a:solidFill>
                <a:round/>
              </a:ln>
              <a:effectLst/>
            </c:spPr>
          </c:errBars>
          <c:cat>
            <c:strRef>
              <c:f>KPI_Calculation!$Q$4:$Q$9</c:f>
              <c:strCache>
                <c:ptCount val="6"/>
                <c:pt idx="0">
                  <c:v>Attrattività</c:v>
                </c:pt>
                <c:pt idx="1">
                  <c:v>Apprendibilità</c:v>
                </c:pt>
                <c:pt idx="2">
                  <c:v>Efficienca</c:v>
                </c:pt>
                <c:pt idx="3">
                  <c:v>Controllabilità</c:v>
                </c:pt>
                <c:pt idx="4">
                  <c:v>Stimolazione</c:v>
                </c:pt>
                <c:pt idx="5">
                  <c:v>Originalità</c:v>
                </c:pt>
              </c:strCache>
            </c:strRef>
          </c:cat>
          <c:val>
            <c:numRef>
              <c:f>KPI_Calculation!$R$4:$R$9</c:f>
              <c:numCache>
                <c:formatCode>0.00</c:formatCode>
                <c:ptCount val="6"/>
                <c:pt idx="0">
                  <c:v>5.6431372549019612</c:v>
                </c:pt>
                <c:pt idx="1">
                  <c:v>6.1490196078431376</c:v>
                </c:pt>
                <c:pt idx="2">
                  <c:v>6.43921568627451</c:v>
                </c:pt>
                <c:pt idx="3">
                  <c:v>6.223529411764706</c:v>
                </c:pt>
                <c:pt idx="4">
                  <c:v>5.0862745098039213</c:v>
                </c:pt>
                <c:pt idx="5">
                  <c:v>5.3215686274509801</c:v>
                </c:pt>
              </c:numCache>
            </c:numRef>
          </c:val>
          <c:extLst>
            <c:ext xmlns:c16="http://schemas.microsoft.com/office/drawing/2014/chart" uri="{C3380CC4-5D6E-409C-BE32-E72D297353CC}">
              <c16:uniqueId val="{00000000-FC48-4AA2-BE0C-0EB7731414B9}"/>
            </c:ext>
          </c:extLst>
        </c:ser>
        <c:dLbls>
          <c:showLegendKey val="0"/>
          <c:showVal val="0"/>
          <c:showCatName val="0"/>
          <c:showSerName val="0"/>
          <c:showPercent val="0"/>
          <c:showBubbleSize val="0"/>
        </c:dLbls>
        <c:gapWidth val="219"/>
        <c:overlap val="-27"/>
        <c:axId val="736522184"/>
        <c:axId val="736528416"/>
      </c:barChart>
      <c:catAx>
        <c:axId val="7365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it-IT"/>
          </a:p>
        </c:txPr>
        <c:crossAx val="736528416"/>
        <c:crosses val="autoZero"/>
        <c:auto val="0"/>
        <c:lblAlgn val="ctr"/>
        <c:lblOffset val="100"/>
        <c:noMultiLvlLbl val="0"/>
      </c:catAx>
      <c:valAx>
        <c:axId val="73652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736522184"/>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9</xdr:row>
      <xdr:rowOff>176211</xdr:rowOff>
    </xdr:from>
    <xdr:to>
      <xdr:col>4</xdr:col>
      <xdr:colOff>704850</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939801</xdr:colOff>
      <xdr:row>4</xdr:row>
      <xdr:rowOff>169861</xdr:rowOff>
    </xdr:from>
    <xdr:to>
      <xdr:col>14</xdr:col>
      <xdr:colOff>247651</xdr:colOff>
      <xdr:row>24</xdr:row>
      <xdr:rowOff>165100</xdr:rowOff>
    </xdr:to>
    <xdr:graphicFrame macro="">
      <xdr:nvGraphicFramePr>
        <xdr:cNvPr id="3" name="Chart 2">
          <a:extLst>
            <a:ext uri="{FF2B5EF4-FFF2-40B4-BE49-F238E27FC236}">
              <a16:creationId xmlns:a16="http://schemas.microsoft.com/office/drawing/2014/main" id="{253E9B32-0670-43B0-A529-2F0D00E0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10</xdr:row>
      <xdr:rowOff>91440</xdr:rowOff>
    </xdr:from>
    <xdr:to>
      <xdr:col>23</xdr:col>
      <xdr:colOff>15240</xdr:colOff>
      <xdr:row>30</xdr:row>
      <xdr:rowOff>114300</xdr:rowOff>
    </xdr:to>
    <xdr:graphicFrame macro="">
      <xdr:nvGraphicFramePr>
        <xdr:cNvPr id="3" name="Chart 2">
          <a:extLst>
            <a:ext uri="{FF2B5EF4-FFF2-40B4-BE49-F238E27FC236}">
              <a16:creationId xmlns:a16="http://schemas.microsoft.com/office/drawing/2014/main" id="{D02D68D3-601E-4DE4-B88D-C8AF7326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3.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opLeftCell="A9" workbookViewId="0">
      <selection activeCell="A9" sqref="A9:C9"/>
    </sheetView>
  </sheetViews>
  <sheetFormatPr defaultColWidth="9.08984375" defaultRowHeight="14.5"/>
  <cols>
    <col min="1" max="1" width="35.08984375" customWidth="1"/>
    <col min="2" max="2" width="22" customWidth="1"/>
    <col min="3" max="3" width="43" customWidth="1"/>
  </cols>
  <sheetData>
    <row r="1" spans="1:3" ht="57" customHeight="1">
      <c r="A1" s="154"/>
      <c r="B1" s="154"/>
      <c r="C1" s="154"/>
    </row>
    <row r="2" spans="1:3" ht="58.75" customHeight="1">
      <c r="A2" s="150" t="s">
        <v>1291</v>
      </c>
      <c r="B2" s="150"/>
      <c r="C2" s="150"/>
    </row>
    <row r="3" spans="1:3" ht="107.25" customHeight="1">
      <c r="A3" s="151" t="s">
        <v>1280</v>
      </c>
      <c r="B3" s="151"/>
      <c r="C3" s="151"/>
    </row>
    <row r="5" spans="1:3" ht="18.5">
      <c r="A5" s="26" t="s">
        <v>818</v>
      </c>
      <c r="B5" s="51" t="s">
        <v>247</v>
      </c>
    </row>
    <row r="7" spans="1:3" ht="30.75" customHeight="1">
      <c r="A7" s="152" t="s">
        <v>1290</v>
      </c>
      <c r="B7" s="152"/>
      <c r="C7" s="152"/>
    </row>
    <row r="9" spans="1:3" ht="406.25" customHeight="1">
      <c r="A9" s="153" t="s">
        <v>1289</v>
      </c>
      <c r="B9" s="153"/>
      <c r="C9" s="153"/>
    </row>
  </sheetData>
  <mergeCells count="5">
    <mergeCell ref="A2:C2"/>
    <mergeCell ref="A3:C3"/>
    <mergeCell ref="A7:C7"/>
    <mergeCell ref="A9:C9"/>
    <mergeCell ref="A1:C1"/>
  </mergeCells>
  <pageMargins left="0.7" right="0.7" top="0.75" bottom="0.75" header="0.3" footer="0.3"/>
  <pageSetup paperSize="9" orientation="portrait" r:id="rId1"/>
  <customProperties>
    <customPr name="EpmWorksheetKeyString_GUID" r:id="rId2"/>
    <customPr name="IbpWorksheetKeyString_GUID" r:id="rId3"/>
  </customProperties>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topLeftCell="A10" workbookViewId="0">
      <selection activeCell="B19" sqref="B19"/>
    </sheetView>
  </sheetViews>
  <sheetFormatPr defaultRowHeight="14.5"/>
  <cols>
    <col min="1" max="1" width="28" customWidth="1"/>
    <col min="2" max="2" width="18.08984375" customWidth="1"/>
    <col min="3" max="5" width="18.36328125" customWidth="1"/>
    <col min="6" max="6" width="18.453125" customWidth="1"/>
    <col min="7" max="7" width="18.36328125" customWidth="1"/>
  </cols>
  <sheetData>
    <row r="1" spans="1:7" ht="21">
      <c r="A1" s="184" t="s">
        <v>829</v>
      </c>
      <c r="B1" s="184"/>
      <c r="C1" s="184"/>
      <c r="D1" s="184"/>
      <c r="E1" s="184"/>
      <c r="F1" s="184"/>
      <c r="G1" s="184"/>
    </row>
    <row r="2" spans="1:7" ht="184.75" customHeight="1">
      <c r="A2" s="172" t="s">
        <v>830</v>
      </c>
      <c r="B2" s="172"/>
      <c r="C2" s="172"/>
      <c r="D2" s="172"/>
      <c r="E2" s="172"/>
      <c r="F2" s="172"/>
      <c r="G2" s="172"/>
    </row>
    <row r="3" spans="1:7">
      <c r="A3" s="82" t="s">
        <v>110</v>
      </c>
      <c r="B3" s="75" t="s">
        <v>827</v>
      </c>
    </row>
    <row r="4" spans="1:7">
      <c r="A4" s="9" t="str">
        <f>VLOOKUP(Read_First!B5,Items!A1:BI50,54,FALSE)</f>
        <v>Attrattività</v>
      </c>
      <c r="B4" s="6">
        <f>SQRT(VAR(DT!AC4:AC1004))</f>
        <v>0.78909082556931531</v>
      </c>
    </row>
    <row r="5" spans="1:7">
      <c r="A5" s="9" t="str">
        <f>VLOOKUP(Read_First!B5,Items!A1:BI50,55,FALSE)</f>
        <v>Apprendibilità</v>
      </c>
      <c r="B5" s="6">
        <f>SQRT(VAR(DT!AD4:AD1004))</f>
        <v>0.74642541549769093</v>
      </c>
    </row>
    <row r="6" spans="1:7">
      <c r="A6" s="9" t="str">
        <f>VLOOKUP(Read_First!B5,Items!A1:BI50,56,FALSE)</f>
        <v>Efficienca</v>
      </c>
      <c r="B6" s="6">
        <f>SQRT(VAR(DT!AE4:AE1004))</f>
        <v>0.74270728696715649</v>
      </c>
    </row>
    <row r="7" spans="1:7">
      <c r="A7" s="9" t="str">
        <f>VLOOKUP(Read_First!B5,Items!A1:BI50,57,FALSE)</f>
        <v>Controllabilità</v>
      </c>
      <c r="B7" s="6">
        <f>SQRT(VAR(DT!AF4:AF1004))</f>
        <v>0.85988118112076717</v>
      </c>
    </row>
    <row r="8" spans="1:7">
      <c r="A8" s="9" t="str">
        <f>VLOOKUP(Read_First!B5,Items!A1:BI50,58,FALSE)</f>
        <v>Stimolazione</v>
      </c>
      <c r="B8" s="6">
        <f>SQRT(VAR(DT!AG4:AG1004))</f>
        <v>0.9207525646368222</v>
      </c>
    </row>
    <row r="9" spans="1:7">
      <c r="A9" s="9" t="str">
        <f>VLOOKUP(Read_First!B5,Items!A1:BI50,59,FALSE)</f>
        <v>Originalità</v>
      </c>
      <c r="B9" s="6">
        <f>SQRT(VAR(DT!AH4:AH1004))</f>
        <v>0.85627212494157023</v>
      </c>
    </row>
    <row r="11" spans="1:7">
      <c r="A11" s="87" t="s">
        <v>828</v>
      </c>
      <c r="B11" s="83" t="str">
        <f>VLOOKUP(Read_First!B5,Items!A1:BI50,54,FALSE)</f>
        <v>Attrattività</v>
      </c>
      <c r="C11" s="85" t="str">
        <f>VLOOKUP(Read_First!B5,Items!A1:BI50,55,FALSE)</f>
        <v>Apprendibilità</v>
      </c>
      <c r="D11" s="85" t="str">
        <f>VLOOKUP(Read_First!B5,Items!A1:BI50,56,FALSE)</f>
        <v>Efficienca</v>
      </c>
      <c r="E11" s="86" t="str">
        <f>VLOOKUP(Read_First!B5,Items!A1:BI50,57,FALSE)</f>
        <v>Controllabilità</v>
      </c>
      <c r="F11" s="83" t="str">
        <f>VLOOKUP(Read_First!B5,Items!A1:BI50,58,FALSE)</f>
        <v>Stimolazione</v>
      </c>
      <c r="G11" s="84" t="str">
        <f>VLOOKUP(Read_First!B5,Items!A1:BI50,59,FALSE)</f>
        <v>Originalità</v>
      </c>
    </row>
    <row r="12" spans="1:7">
      <c r="A12" s="89" t="s">
        <v>831</v>
      </c>
      <c r="B12" s="4">
        <f>POWER((1.65*B4)/0.5,2)</f>
        <v>6.7808145645645563</v>
      </c>
      <c r="C12" s="4">
        <f>POWER((1.65*B5)/0.5,2)</f>
        <v>6.0673733108108072</v>
      </c>
      <c r="D12" s="4">
        <f>POWER((1.65*B6)/0.5,2)</f>
        <v>6.0070777027027011</v>
      </c>
      <c r="E12" s="4">
        <f>POWER((1.65*B7)/0.5,2)</f>
        <v>8.0520185810810805</v>
      </c>
      <c r="F12" s="4">
        <f>POWER((1.65*B8)/0.5,2)</f>
        <v>9.232381756756757</v>
      </c>
      <c r="G12" s="4">
        <f>POWER((1.65*B9)/0.5,2)</f>
        <v>7.9845692567567568</v>
      </c>
    </row>
    <row r="13" spans="1:7">
      <c r="A13" s="89" t="s">
        <v>832</v>
      </c>
      <c r="B13" s="4">
        <f>POWER((1.96*B4)/0.5,2)</f>
        <v>9.5681091758424976</v>
      </c>
      <c r="C13" s="4">
        <f>POWER((1.96*B5)/0.5,2)</f>
        <v>8.5614036036035976</v>
      </c>
      <c r="D13" s="4">
        <f>POWER((1.96*B6)/0.5,2)</f>
        <v>8.4763231231231231</v>
      </c>
      <c r="E13" s="4">
        <f>POWER((1.96*B7)/0.5,2)</f>
        <v>11.361849249249246</v>
      </c>
      <c r="F13" s="4">
        <f>POWER((1.96*B8)/0.5,2)</f>
        <v>13.02740780780781</v>
      </c>
      <c r="G13" s="4">
        <f>POWER((1.96*B9)/0.5,2)</f>
        <v>11.266674474474476</v>
      </c>
    </row>
    <row r="14" spans="1:7">
      <c r="A14" s="89" t="s">
        <v>833</v>
      </c>
      <c r="B14" s="4">
        <f>POWER((2.58*B4)/0.5,2)</f>
        <v>16.578811411411394</v>
      </c>
      <c r="C14" s="4">
        <f>POWER((2.58*B5)/0.5,2)</f>
        <v>14.834477027027019</v>
      </c>
      <c r="D14" s="4">
        <f>POWER((2.58*B6)/0.5,2)</f>
        <v>14.687056756756757</v>
      </c>
      <c r="E14" s="4">
        <f>POWER((2.58*B7)/0.5,2)</f>
        <v>19.686852702702701</v>
      </c>
      <c r="F14" s="4">
        <f>POWER((2.58*B8)/0.5,2)</f>
        <v>22.572791891891896</v>
      </c>
      <c r="G14" s="4">
        <f>POWER((2.58*B9)/0.5,2)</f>
        <v>19.521941891891895</v>
      </c>
    </row>
    <row r="15" spans="1:7">
      <c r="A15" s="89" t="s">
        <v>834</v>
      </c>
      <c r="B15" s="4">
        <f>POWER((1.65*B4)/0.25,2)</f>
        <v>27.123258258258225</v>
      </c>
      <c r="C15" s="4">
        <f>POWER((1.65*B5)/0.25,2)</f>
        <v>24.269493243243229</v>
      </c>
      <c r="D15" s="4">
        <f>POWER((1.65*B6)/0.25,2)</f>
        <v>24.028310810810805</v>
      </c>
      <c r="E15" s="4">
        <f>POWER((1.65*B7)/0.25,2)</f>
        <v>32.208074324324322</v>
      </c>
      <c r="F15" s="4">
        <f>POWER((1.65*B8)/0.25,2)</f>
        <v>36.929527027027028</v>
      </c>
      <c r="G15" s="4">
        <f>POWER((1.65*B9)/0.25,2)</f>
        <v>31.938277027027027</v>
      </c>
    </row>
    <row r="16" spans="1:7">
      <c r="A16" s="89" t="s">
        <v>835</v>
      </c>
      <c r="B16" s="4">
        <f>POWER((1.96*B4)/0.25,2)</f>
        <v>38.272436703369991</v>
      </c>
      <c r="C16" s="4">
        <f>POWER((1.96*B5)/0.25,2)</f>
        <v>34.245614414414391</v>
      </c>
      <c r="D16" s="4">
        <f>POWER((1.96*B6)/0.25,2)</f>
        <v>33.905292492492492</v>
      </c>
      <c r="E16" s="4">
        <f>POWER((1.96*B7)/0.25,2)</f>
        <v>45.447396996996986</v>
      </c>
      <c r="F16" s="4">
        <f>POWER((1.96*B8)/0.25,2)</f>
        <v>52.109631231231241</v>
      </c>
      <c r="G16" s="4">
        <f>POWER((1.96*B9)/0.25,2)</f>
        <v>45.066697897897903</v>
      </c>
    </row>
    <row r="17" spans="1:7">
      <c r="A17" s="89" t="s">
        <v>836</v>
      </c>
      <c r="B17" s="4">
        <f>POWER((2.58*B4)/0.25,2)</f>
        <v>66.315245645645575</v>
      </c>
      <c r="C17" s="4">
        <f>POWER((2.58*B5)/0.25,2)</f>
        <v>59.337908108108074</v>
      </c>
      <c r="D17" s="4">
        <f>POWER((2.58*B6)/0.25,2)</f>
        <v>58.748227027027028</v>
      </c>
      <c r="E17" s="4">
        <f>POWER((2.58*B7)/0.25,2)</f>
        <v>78.747410810810806</v>
      </c>
      <c r="F17" s="4">
        <f>POWER((2.58*B8)/0.25,2)</f>
        <v>90.291167567567584</v>
      </c>
      <c r="G17" s="4">
        <f>POWER((2.58*B9)/0.25,2)</f>
        <v>78.087767567567582</v>
      </c>
    </row>
    <row r="18" spans="1:7">
      <c r="A18" s="89" t="s">
        <v>837</v>
      </c>
      <c r="B18" s="4">
        <f>POWER((1.65*B4)/0.1,2)</f>
        <v>169.5203641141139</v>
      </c>
      <c r="C18" s="4">
        <f>POWER((1.65*B5)/0.1,2)</f>
        <v>151.68433277027015</v>
      </c>
      <c r="D18" s="4">
        <f>POWER((1.65*B6)/0.1,2)</f>
        <v>150.17694256756752</v>
      </c>
      <c r="E18" s="4">
        <f>POWER((1.65*B7)/0.1,2)</f>
        <v>201.300464527027</v>
      </c>
      <c r="F18" s="4">
        <f>POWER((1.65*B8)/0.1,2)</f>
        <v>230.80954391891891</v>
      </c>
      <c r="G18" s="4">
        <f>POWER((1.65*B9)/0.1,2)</f>
        <v>199.61423141891888</v>
      </c>
    </row>
    <row r="19" spans="1:7">
      <c r="A19" s="89" t="s">
        <v>838</v>
      </c>
      <c r="B19" s="4">
        <f>POWER((1.96*B4)/0.1,2)</f>
        <v>239.20272939606244</v>
      </c>
      <c r="C19" s="4">
        <f>POWER((1.96*B5)/0.1,2)</f>
        <v>214.03509009008991</v>
      </c>
      <c r="D19" s="4">
        <f>POWER((1.96*B6)/0.1,2)</f>
        <v>211.90807807807803</v>
      </c>
      <c r="E19" s="4">
        <f>POWER((1.96*B7)/0.1,2)</f>
        <v>284.04623123123116</v>
      </c>
      <c r="F19" s="4">
        <f>POWER((1.96*B8)/0.1,2)</f>
        <v>325.68519519519515</v>
      </c>
      <c r="G19" s="4">
        <f>POWER((1.96*B9)/0.1,2)</f>
        <v>281.66686186186189</v>
      </c>
    </row>
    <row r="20" spans="1:7">
      <c r="A20" s="90" t="s">
        <v>839</v>
      </c>
      <c r="B20" s="4">
        <f>POWER((2.58*B4)/0.1,2)</f>
        <v>414.47028528528483</v>
      </c>
      <c r="C20" s="4">
        <f>POWER((2.58*B5)/0.1,2)</f>
        <v>370.86192567567537</v>
      </c>
      <c r="D20" s="4">
        <f>POWER((2.58*B6)/0.1,2)</f>
        <v>367.17641891891884</v>
      </c>
      <c r="E20" s="4">
        <f>POWER((2.58*B7)/0.1,2)</f>
        <v>492.17131756756748</v>
      </c>
      <c r="F20" s="4">
        <f>POWER((2.58*B8)/0.1,2)</f>
        <v>564.31979729729721</v>
      </c>
      <c r="G20" s="4">
        <f>POWER((2.58*B9)/0.1,2)</f>
        <v>488.04854729729738</v>
      </c>
    </row>
  </sheetData>
  <mergeCells count="2">
    <mergeCell ref="A1:G1"/>
    <mergeCell ref="A2:G2"/>
  </mergeCells>
  <pageMargins left="0.7" right="0.7" top="0.75" bottom="0.75" header="0.3" footer="0.3"/>
  <pageSetup paperSize="9" orientation="portrait"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4"/>
  <sheetViews>
    <sheetView topLeftCell="B1" zoomScale="67" workbookViewId="0">
      <selection activeCell="P37" sqref="P37"/>
    </sheetView>
  </sheetViews>
  <sheetFormatPr defaultRowHeight="14.5"/>
  <cols>
    <col min="1" max="6" width="12.81640625" customWidth="1"/>
    <col min="7" max="7" width="10.6328125" customWidth="1"/>
    <col min="8" max="8" width="11.08984375" customWidth="1"/>
    <col min="9" max="9" width="12.81640625" customWidth="1"/>
    <col min="10" max="10" width="16.1796875" customWidth="1"/>
    <col min="11" max="11" width="12.81640625" customWidth="1"/>
    <col min="12" max="12" width="14.81640625" customWidth="1"/>
    <col min="13" max="13" width="13.453125" customWidth="1"/>
    <col min="14" max="14" width="12.81640625" customWidth="1"/>
    <col min="15" max="15" width="11.453125" customWidth="1"/>
    <col min="17" max="17" width="12.81640625" customWidth="1"/>
    <col min="18" max="18" width="8.6328125" customWidth="1"/>
    <col min="19" max="19" width="10" customWidth="1"/>
    <col min="20" max="20" width="7.6328125" customWidth="1"/>
    <col min="21" max="21" width="10.54296875" customWidth="1"/>
  </cols>
  <sheetData>
    <row r="1" spans="1:23" ht="133.25" customHeight="1">
      <c r="A1" s="172" t="s">
        <v>1285</v>
      </c>
      <c r="B1" s="166"/>
      <c r="C1" s="166"/>
      <c r="D1" s="166"/>
      <c r="E1" s="166"/>
      <c r="F1" s="166"/>
      <c r="H1" s="48"/>
      <c r="I1" s="118" t="s">
        <v>1272</v>
      </c>
      <c r="J1" s="113" t="e">
        <f>AVERAGE(O4:O1004)</f>
        <v>#VALUE!</v>
      </c>
      <c r="K1" s="114" t="s">
        <v>1284</v>
      </c>
      <c r="L1" s="115" t="e">
        <f>STDEV(O4:O1004)</f>
        <v>#VALUE!</v>
      </c>
      <c r="M1" s="116" t="s">
        <v>1286</v>
      </c>
      <c r="N1" s="117" t="e">
        <f>CONFIDENCE(0.05,L1,Results!E3)</f>
        <v>#VALUE!</v>
      </c>
      <c r="O1" s="119"/>
    </row>
    <row r="2" spans="1:23">
      <c r="A2" s="185" t="s">
        <v>1269</v>
      </c>
      <c r="B2" s="185"/>
      <c r="C2" s="185"/>
      <c r="D2" s="185"/>
      <c r="E2" s="185"/>
      <c r="F2" s="185"/>
      <c r="G2" s="39"/>
      <c r="I2" s="185" t="s">
        <v>1270</v>
      </c>
      <c r="J2" s="185"/>
      <c r="K2" s="185"/>
      <c r="L2" s="185"/>
      <c r="M2" s="185"/>
      <c r="N2" s="185"/>
      <c r="O2" s="1"/>
      <c r="Q2" s="186" t="s">
        <v>1528</v>
      </c>
      <c r="R2" s="186"/>
      <c r="S2" s="186"/>
      <c r="T2" s="186"/>
      <c r="U2" s="186"/>
      <c r="V2" s="186"/>
      <c r="W2" s="186"/>
    </row>
    <row r="3" spans="1:23">
      <c r="A3" s="82" t="str">
        <f>VLOOKUP(Read_First!B5,Items!A1:BI50,54,FALSE)</f>
        <v>Attrattività</v>
      </c>
      <c r="B3" s="76" t="str">
        <f>VLOOKUP(Read_First!B5,Items!A1:BI50,55,FALSE)</f>
        <v>Apprendibilità</v>
      </c>
      <c r="C3" s="76" t="str">
        <f>VLOOKUP(Read_First!B5,Items!A1:BI50,56,FALSE)</f>
        <v>Efficienca</v>
      </c>
      <c r="D3" s="76" t="str">
        <f>VLOOKUP(Read_First!B5,Items!A1:BI50,57,FALSE)</f>
        <v>Controllabilità</v>
      </c>
      <c r="E3" s="76" t="str">
        <f>VLOOKUP(Read_First!B5,Items!A1:BI50,58,FALSE)</f>
        <v>Stimolazione</v>
      </c>
      <c r="F3" s="76" t="str">
        <f>VLOOKUP(Read_First!B5,Items!A1:BI50,59,FALSE)</f>
        <v>Originalità</v>
      </c>
      <c r="G3" s="75" t="s">
        <v>1271</v>
      </c>
      <c r="I3" s="111" t="str">
        <f>VLOOKUP(Read_First!B5,Items!A1:BI50,54,FALSE)</f>
        <v>Attrattività</v>
      </c>
      <c r="J3" s="74" t="str">
        <f>VLOOKUP(Read_First!B5,Items!A1:BI50,55,FALSE)</f>
        <v>Apprendibilità</v>
      </c>
      <c r="K3" s="73" t="str">
        <f>VLOOKUP(Read_First!B5,Items!A1:BI50,56,FALSE)</f>
        <v>Efficienca</v>
      </c>
      <c r="L3" s="73" t="str">
        <f>VLOOKUP(Read_First!B5,Items!A1:BI50,57,FALSE)</f>
        <v>Controllabilità</v>
      </c>
      <c r="M3" s="73" t="str">
        <f>VLOOKUP(Read_First!B5,Items!A1:BI50,58,FALSE)</f>
        <v>Stimolazione</v>
      </c>
      <c r="N3" s="73" t="str">
        <f>VLOOKUP(Read_First!B5,Items!A1:BI50,59,FALSE)</f>
        <v>Originalità</v>
      </c>
      <c r="O3" s="112" t="s">
        <v>1272</v>
      </c>
      <c r="Q3" s="129" t="s">
        <v>1525</v>
      </c>
      <c r="R3" s="129" t="s">
        <v>106</v>
      </c>
      <c r="S3" s="129" t="s">
        <v>1526</v>
      </c>
      <c r="T3" s="129" t="s">
        <v>3</v>
      </c>
      <c r="U3" s="129" t="s">
        <v>112</v>
      </c>
      <c r="V3" s="177" t="s">
        <v>1527</v>
      </c>
      <c r="W3" s="177"/>
    </row>
    <row r="4" spans="1:23">
      <c r="A4" s="52">
        <v>5</v>
      </c>
      <c r="B4" s="52">
        <v>5</v>
      </c>
      <c r="C4" s="52">
        <v>7</v>
      </c>
      <c r="D4" s="52">
        <v>6</v>
      </c>
      <c r="E4" s="52">
        <v>6</v>
      </c>
      <c r="F4" s="52">
        <v>5</v>
      </c>
      <c r="G4" s="54">
        <f>SUM(A4:F4)</f>
        <v>34</v>
      </c>
      <c r="I4" s="55">
        <f t="shared" ref="I4:I49" si="0">IF(G4&gt;0,A4/G4,"")</f>
        <v>0.14705882352941177</v>
      </c>
      <c r="J4" s="55">
        <f t="shared" ref="J4:J49" si="1">IF(G4&gt;0,B4/G4,"")</f>
        <v>0.14705882352941177</v>
      </c>
      <c r="K4" s="55">
        <f t="shared" ref="K4:K49" si="2">IF(G4&gt;0,C4/G4,"")</f>
        <v>0.20588235294117646</v>
      </c>
      <c r="L4" s="55">
        <f t="shared" ref="L4:L49" si="3">IF(G4&gt;0,D4/G4,"")</f>
        <v>0.17647058823529413</v>
      </c>
      <c r="M4" s="55">
        <f t="shared" ref="M4:M49" si="4">IF(G4&gt;0,E4/G4,"")</f>
        <v>0.17647058823529413</v>
      </c>
      <c r="N4" s="55">
        <f t="shared" ref="N4:N49" si="5">IF(G4&gt;0,F4/G4,"")</f>
        <v>0.14705882352941177</v>
      </c>
      <c r="O4" s="88">
        <f>IF(G4&gt;0,DT!AC4*I4+DT!AD4*J4+DT!AE4*K4+DT!AF4*L4+DT!AG4*M4+DT!AH4*N4,"")</f>
        <v>1.7573529411764706</v>
      </c>
      <c r="Q4" s="130" t="str">
        <f>VLOOKUP(Read_First!B5,Items!A1:BI50,54,FALSE)</f>
        <v>Attrattività</v>
      </c>
      <c r="R4" s="6">
        <f>AVERAGE(A4:A1004)</f>
        <v>5.6431372549019612</v>
      </c>
      <c r="S4" s="6">
        <f>STDEV(A4:A1004)</f>
        <v>1.2110473930336247</v>
      </c>
      <c r="T4" s="1">
        <f>COUNTA(A4:A1004)</f>
        <v>255</v>
      </c>
      <c r="U4" s="6">
        <f t="shared" ref="U4:U9" si="6">CONFIDENCE(0.05, S4, T4)</f>
        <v>0.14864117848718272</v>
      </c>
      <c r="V4" s="6">
        <f>R4-U4</f>
        <v>5.4944960764147783</v>
      </c>
      <c r="W4" s="6">
        <f>R4+U4</f>
        <v>5.791778433389144</v>
      </c>
    </row>
    <row r="5" spans="1:23">
      <c r="A5" s="47">
        <v>7</v>
      </c>
      <c r="B5" s="47">
        <v>7</v>
      </c>
      <c r="C5" s="47">
        <v>7</v>
      </c>
      <c r="D5" s="47">
        <v>7</v>
      </c>
      <c r="E5" s="47">
        <v>7</v>
      </c>
      <c r="F5" s="47">
        <v>7</v>
      </c>
      <c r="G5" s="1">
        <f t="shared" ref="G5:G68" si="7">SUM(A5:F5)</f>
        <v>42</v>
      </c>
      <c r="I5" s="6">
        <f t="shared" si="0"/>
        <v>0.16666666666666666</v>
      </c>
      <c r="J5" s="6">
        <f t="shared" si="1"/>
        <v>0.16666666666666666</v>
      </c>
      <c r="K5" s="6">
        <f t="shared" si="2"/>
        <v>0.16666666666666666</v>
      </c>
      <c r="L5" s="6">
        <f t="shared" si="3"/>
        <v>0.16666666666666666</v>
      </c>
      <c r="M5" s="6">
        <f t="shared" si="4"/>
        <v>0.16666666666666666</v>
      </c>
      <c r="N5" s="6">
        <f t="shared" si="5"/>
        <v>0.16666666666666666</v>
      </c>
      <c r="O5" s="40" t="e">
        <f>IF(G5&gt;0,DT!AC5*I5+DT!AD5*J5+DT!AE5*K5+DT!AF5*L5+DT!AG5*M5+DT!AH5*N5,"")</f>
        <v>#VALUE!</v>
      </c>
      <c r="Q5" s="130" t="str">
        <f>VLOOKUP(Read_First!B5,Items!A1:BI50,55,FALSE)</f>
        <v>Apprendibilità</v>
      </c>
      <c r="R5" s="6">
        <f>AVERAGE(B4:B1004)</f>
        <v>6.1490196078431376</v>
      </c>
      <c r="S5" s="6">
        <f>STDEV(B4:B1004)</f>
        <v>1.023997983246431</v>
      </c>
      <c r="T5" s="1">
        <f>COUNTA(B4:B1004)</f>
        <v>255</v>
      </c>
      <c r="U5" s="6">
        <f t="shared" si="6"/>
        <v>0.12568316308164648</v>
      </c>
      <c r="V5" s="6">
        <f t="shared" ref="V5:V9" si="8">R5-U5</f>
        <v>6.0233364447614912</v>
      </c>
      <c r="W5" s="6">
        <f t="shared" ref="W5:W9" si="9">R5+U5</f>
        <v>6.274702770924784</v>
      </c>
    </row>
    <row r="6" spans="1:23">
      <c r="A6" s="47">
        <v>6</v>
      </c>
      <c r="B6" s="47">
        <v>5</v>
      </c>
      <c r="C6" s="47">
        <v>7</v>
      </c>
      <c r="D6" s="47">
        <v>6</v>
      </c>
      <c r="E6" s="47">
        <v>6</v>
      </c>
      <c r="F6" s="47">
        <v>5</v>
      </c>
      <c r="G6" s="1">
        <f t="shared" si="7"/>
        <v>35</v>
      </c>
      <c r="I6" s="6">
        <f t="shared" si="0"/>
        <v>0.17142857142857143</v>
      </c>
      <c r="J6" s="6">
        <f t="shared" si="1"/>
        <v>0.14285714285714285</v>
      </c>
      <c r="K6" s="6">
        <f t="shared" si="2"/>
        <v>0.2</v>
      </c>
      <c r="L6" s="6">
        <f t="shared" si="3"/>
        <v>0.17142857142857143</v>
      </c>
      <c r="M6" s="6">
        <f t="shared" si="4"/>
        <v>0.17142857142857143</v>
      </c>
      <c r="N6" s="6">
        <f t="shared" si="5"/>
        <v>0.14285714285714285</v>
      </c>
      <c r="O6" s="40" t="e">
        <f>IF(G6&gt;0,DT!AC6*I6+DT!AD6*J6+DT!AE6*K6+DT!AF6*L6+DT!AG6*M6+DT!AH6*N6,"")</f>
        <v>#VALUE!</v>
      </c>
      <c r="Q6" s="130" t="str">
        <f>VLOOKUP(Read_First!B5,Items!A1:BI50,56,FALSE)</f>
        <v>Efficienca</v>
      </c>
      <c r="R6" s="6">
        <f>AVERAGE(C4:C1004)</f>
        <v>6.43921568627451</v>
      </c>
      <c r="S6" s="6">
        <f>STDEV(C4:C1004)</f>
        <v>0.79071343031899199</v>
      </c>
      <c r="T6" s="1">
        <f>COUNTA(C4:C1004)</f>
        <v>255</v>
      </c>
      <c r="U6" s="6">
        <f t="shared" si="6"/>
        <v>9.7050352285424149E-2</v>
      </c>
      <c r="V6" s="6">
        <f t="shared" si="8"/>
        <v>6.3421653339890858</v>
      </c>
      <c r="W6" s="6">
        <f t="shared" si="9"/>
        <v>6.5362660385599343</v>
      </c>
    </row>
    <row r="7" spans="1:23">
      <c r="A7" s="47">
        <v>5</v>
      </c>
      <c r="B7" s="47">
        <v>5</v>
      </c>
      <c r="C7" s="47">
        <v>6</v>
      </c>
      <c r="D7" s="47">
        <v>6</v>
      </c>
      <c r="E7" s="47">
        <v>4</v>
      </c>
      <c r="F7" s="47">
        <v>4</v>
      </c>
      <c r="G7" s="1">
        <f t="shared" si="7"/>
        <v>30</v>
      </c>
      <c r="I7" s="6">
        <f t="shared" si="0"/>
        <v>0.16666666666666666</v>
      </c>
      <c r="J7" s="6">
        <f t="shared" si="1"/>
        <v>0.16666666666666666</v>
      </c>
      <c r="K7" s="6">
        <f t="shared" si="2"/>
        <v>0.2</v>
      </c>
      <c r="L7" s="6">
        <f t="shared" si="3"/>
        <v>0.2</v>
      </c>
      <c r="M7" s="6">
        <f t="shared" si="4"/>
        <v>0.13333333333333333</v>
      </c>
      <c r="N7" s="6">
        <f t="shared" si="5"/>
        <v>0.13333333333333333</v>
      </c>
      <c r="O7" s="40">
        <f>IF(G7&gt;0,DT!AC7*I7+DT!AD7*J7+DT!AE7*K7+DT!AF7*L7+DT!AG7*M7+DT!AH7*N7,"")</f>
        <v>1.8722222222222222</v>
      </c>
      <c r="Q7" s="130" t="str">
        <f>VLOOKUP(Read_First!B5,Items!A1:BI50,57,FALSE)</f>
        <v>Controllabilità</v>
      </c>
      <c r="R7" s="6">
        <f>AVERAGE(D4:D1004)</f>
        <v>6.223529411764706</v>
      </c>
      <c r="S7" s="6">
        <f>STDEV(D4:D1004)</f>
        <v>0.93963224404700019</v>
      </c>
      <c r="T7" s="1">
        <f>COUNTA(D4:D1004)</f>
        <v>255</v>
      </c>
      <c r="U7" s="6">
        <f t="shared" si="6"/>
        <v>0.1153283058145556</v>
      </c>
      <c r="V7" s="6">
        <f t="shared" si="8"/>
        <v>6.1082011059501502</v>
      </c>
      <c r="W7" s="6">
        <f t="shared" si="9"/>
        <v>6.3388577175792618</v>
      </c>
    </row>
    <row r="8" spans="1:23">
      <c r="A8" s="47">
        <v>6</v>
      </c>
      <c r="B8" s="47">
        <v>6</v>
      </c>
      <c r="C8" s="47">
        <v>7</v>
      </c>
      <c r="D8" s="47">
        <v>7</v>
      </c>
      <c r="E8" s="47">
        <v>5</v>
      </c>
      <c r="F8" s="47">
        <v>5</v>
      </c>
      <c r="G8" s="1">
        <f t="shared" si="7"/>
        <v>36</v>
      </c>
      <c r="I8" s="6">
        <f t="shared" si="0"/>
        <v>0.16666666666666666</v>
      </c>
      <c r="J8" s="6">
        <f t="shared" si="1"/>
        <v>0.16666666666666666</v>
      </c>
      <c r="K8" s="6">
        <f t="shared" si="2"/>
        <v>0.19444444444444445</v>
      </c>
      <c r="L8" s="6">
        <f t="shared" si="3"/>
        <v>0.19444444444444445</v>
      </c>
      <c r="M8" s="6">
        <f t="shared" si="4"/>
        <v>0.1388888888888889</v>
      </c>
      <c r="N8" s="6">
        <f t="shared" si="5"/>
        <v>0.1388888888888889</v>
      </c>
      <c r="O8" s="40">
        <f>IF(G8&gt;0,DT!AC8*I8+DT!AD8*J8+DT!AE8*K8+DT!AF8*L8+DT!AG8*M8+DT!AH8*N8,"")</f>
        <v>1.2708333333333333</v>
      </c>
      <c r="Q8" s="130" t="str">
        <f>VLOOKUP(Read_First!B5,Items!A1:BI50,58,FALSE)</f>
        <v>Stimolazione</v>
      </c>
      <c r="R8" s="6">
        <f>AVERAGE(E4:E1004)</f>
        <v>5.0862745098039213</v>
      </c>
      <c r="S8" s="6">
        <f>STDEV(E4:E1004)</f>
        <v>1.4254464154793085</v>
      </c>
      <c r="T8" s="1">
        <f>COUNTA(E4:E1004)</f>
        <v>255</v>
      </c>
      <c r="U8" s="6">
        <f t="shared" si="6"/>
        <v>0.17495602260157941</v>
      </c>
      <c r="V8" s="6">
        <f t="shared" si="8"/>
        <v>4.9113184872023421</v>
      </c>
      <c r="W8" s="6">
        <f t="shared" si="9"/>
        <v>5.2612305324055004</v>
      </c>
    </row>
    <row r="9" spans="1:23">
      <c r="A9" s="47">
        <v>2</v>
      </c>
      <c r="B9" s="47">
        <v>7</v>
      </c>
      <c r="C9" s="47">
        <v>7</v>
      </c>
      <c r="D9" s="47">
        <v>7</v>
      </c>
      <c r="E9" s="47">
        <v>2</v>
      </c>
      <c r="F9" s="47">
        <v>2</v>
      </c>
      <c r="G9" s="1">
        <f t="shared" si="7"/>
        <v>27</v>
      </c>
      <c r="I9" s="6">
        <f t="shared" si="0"/>
        <v>7.407407407407407E-2</v>
      </c>
      <c r="J9" s="6">
        <f t="shared" si="1"/>
        <v>0.25925925925925924</v>
      </c>
      <c r="K9" s="6">
        <f t="shared" si="2"/>
        <v>0.25925925925925924</v>
      </c>
      <c r="L9" s="6">
        <f t="shared" si="3"/>
        <v>0.25925925925925924</v>
      </c>
      <c r="M9" s="6">
        <f t="shared" si="4"/>
        <v>7.407407407407407E-2</v>
      </c>
      <c r="N9" s="6">
        <f t="shared" si="5"/>
        <v>7.407407407407407E-2</v>
      </c>
      <c r="O9" s="40">
        <f>IF(G9&gt;0,DT!AC9*I9+DT!AD9*J9+DT!AE9*K9+DT!AF9*L9+DT!AG9*M9+DT!AH9*N9,"")</f>
        <v>0.97530864197530864</v>
      </c>
      <c r="Q9" s="130" t="str">
        <f>VLOOKUP(Read_First!B5,Items!A1:BI50,59,FALSE)</f>
        <v>Originalità</v>
      </c>
      <c r="R9" s="6">
        <f>AVERAGE(F4:F1004)</f>
        <v>5.3215686274509801</v>
      </c>
      <c r="S9" s="6">
        <f>STDEV(F4:F1004)</f>
        <v>1.235357343419718</v>
      </c>
      <c r="T9" s="1">
        <f>COUNTA(F4:F1004)</f>
        <v>255</v>
      </c>
      <c r="U9" s="6">
        <f t="shared" si="6"/>
        <v>0.15162492602269598</v>
      </c>
      <c r="V9" s="6">
        <f t="shared" si="8"/>
        <v>5.1699437014282843</v>
      </c>
      <c r="W9" s="6">
        <f t="shared" si="9"/>
        <v>5.473193553473676</v>
      </c>
    </row>
    <row r="10" spans="1:23">
      <c r="A10" s="47">
        <v>7</v>
      </c>
      <c r="B10" s="47">
        <v>7</v>
      </c>
      <c r="C10" s="47">
        <v>7</v>
      </c>
      <c r="D10" s="47">
        <v>7</v>
      </c>
      <c r="E10" s="47">
        <v>3</v>
      </c>
      <c r="F10" s="47">
        <v>5</v>
      </c>
      <c r="G10" s="1">
        <f t="shared" si="7"/>
        <v>36</v>
      </c>
      <c r="I10" s="6">
        <f t="shared" si="0"/>
        <v>0.19444444444444445</v>
      </c>
      <c r="J10" s="6">
        <f t="shared" si="1"/>
        <v>0.19444444444444445</v>
      </c>
      <c r="K10" s="6">
        <f t="shared" si="2"/>
        <v>0.19444444444444445</v>
      </c>
      <c r="L10" s="6">
        <f t="shared" si="3"/>
        <v>0.19444444444444445</v>
      </c>
      <c r="M10" s="6">
        <f t="shared" si="4"/>
        <v>8.3333333333333329E-2</v>
      </c>
      <c r="N10" s="6">
        <f t="shared" si="5"/>
        <v>0.1388888888888889</v>
      </c>
      <c r="O10" s="40">
        <f>IF(G10&gt;0,DT!AC10*I10+DT!AD10*J10+DT!AE10*K10+DT!AF10*L10+DT!AG10*M10+DT!AH10*N10,"")</f>
        <v>2.3055555555555554</v>
      </c>
    </row>
    <row r="11" spans="1:23">
      <c r="A11" s="47">
        <v>5</v>
      </c>
      <c r="B11" s="47">
        <v>5</v>
      </c>
      <c r="C11" s="47">
        <v>6</v>
      </c>
      <c r="D11" s="47">
        <v>7</v>
      </c>
      <c r="E11" s="47">
        <v>3</v>
      </c>
      <c r="F11" s="47">
        <v>4</v>
      </c>
      <c r="G11" s="1">
        <f t="shared" si="7"/>
        <v>30</v>
      </c>
      <c r="I11" s="6">
        <f t="shared" si="0"/>
        <v>0.16666666666666666</v>
      </c>
      <c r="J11" s="6">
        <f t="shared" si="1"/>
        <v>0.16666666666666666</v>
      </c>
      <c r="K11" s="6">
        <f t="shared" si="2"/>
        <v>0.2</v>
      </c>
      <c r="L11" s="6">
        <f t="shared" si="3"/>
        <v>0.23333333333333334</v>
      </c>
      <c r="M11" s="6">
        <f t="shared" si="4"/>
        <v>0.1</v>
      </c>
      <c r="N11" s="6">
        <f t="shared" si="5"/>
        <v>0.13333333333333333</v>
      </c>
      <c r="O11" s="40">
        <f>IF(G11&gt;0,DT!AC11*I11+DT!AD11*J11+DT!AE11*K11+DT!AF11*L11+DT!AG11*M11+DT!AH11*N11,"")</f>
        <v>1.5222222222222221</v>
      </c>
    </row>
    <row r="12" spans="1:23">
      <c r="A12" s="47">
        <v>7</v>
      </c>
      <c r="B12" s="47">
        <v>6</v>
      </c>
      <c r="C12" s="47">
        <v>6</v>
      </c>
      <c r="D12" s="47">
        <v>7</v>
      </c>
      <c r="E12" s="47">
        <v>5</v>
      </c>
      <c r="F12" s="47">
        <v>6</v>
      </c>
      <c r="G12" s="1">
        <f t="shared" si="7"/>
        <v>37</v>
      </c>
      <c r="I12" s="6">
        <f t="shared" si="0"/>
        <v>0.1891891891891892</v>
      </c>
      <c r="J12" s="6">
        <f t="shared" si="1"/>
        <v>0.16216216216216217</v>
      </c>
      <c r="K12" s="6">
        <f t="shared" si="2"/>
        <v>0.16216216216216217</v>
      </c>
      <c r="L12" s="6">
        <f t="shared" si="3"/>
        <v>0.1891891891891892</v>
      </c>
      <c r="M12" s="6">
        <f t="shared" si="4"/>
        <v>0.13513513513513514</v>
      </c>
      <c r="N12" s="6">
        <f t="shared" si="5"/>
        <v>0.16216216216216217</v>
      </c>
      <c r="O12" s="40">
        <f>IF(G12&gt;0,DT!AC12*I12+DT!AD12*J12+DT!AE12*K12+DT!AF12*L12+DT!AG12*M12+DT!AH12*N12,"")</f>
        <v>2.198198198198198</v>
      </c>
    </row>
    <row r="13" spans="1:23">
      <c r="A13" s="47">
        <v>7</v>
      </c>
      <c r="B13" s="47">
        <v>6</v>
      </c>
      <c r="C13" s="47">
        <v>7</v>
      </c>
      <c r="D13" s="47">
        <v>7</v>
      </c>
      <c r="E13" s="47">
        <v>6</v>
      </c>
      <c r="F13" s="47">
        <v>6</v>
      </c>
      <c r="G13" s="1">
        <f t="shared" si="7"/>
        <v>39</v>
      </c>
      <c r="I13" s="6">
        <f t="shared" si="0"/>
        <v>0.17948717948717949</v>
      </c>
      <c r="J13" s="6">
        <f t="shared" si="1"/>
        <v>0.15384615384615385</v>
      </c>
      <c r="K13" s="6">
        <f t="shared" si="2"/>
        <v>0.17948717948717949</v>
      </c>
      <c r="L13" s="6">
        <f t="shared" si="3"/>
        <v>0.17948717948717949</v>
      </c>
      <c r="M13" s="6">
        <f t="shared" si="4"/>
        <v>0.15384615384615385</v>
      </c>
      <c r="N13" s="6">
        <f t="shared" si="5"/>
        <v>0.15384615384615385</v>
      </c>
      <c r="O13" s="40">
        <f>IF(G13&gt;0,DT!AC13*I13+DT!AD13*J13+DT!AE13*K13+DT!AF13*L13+DT!AG13*M13+DT!AH13*N13,"")</f>
        <v>1.7735042735042734</v>
      </c>
    </row>
    <row r="14" spans="1:23">
      <c r="A14" s="47">
        <v>7</v>
      </c>
      <c r="B14" s="47">
        <v>7</v>
      </c>
      <c r="C14" s="47">
        <v>7</v>
      </c>
      <c r="D14" s="47">
        <v>6</v>
      </c>
      <c r="E14" s="47">
        <v>5</v>
      </c>
      <c r="F14" s="47">
        <v>7</v>
      </c>
      <c r="G14" s="1">
        <f t="shared" si="7"/>
        <v>39</v>
      </c>
      <c r="I14" s="6">
        <f t="shared" si="0"/>
        <v>0.17948717948717949</v>
      </c>
      <c r="J14" s="6">
        <f t="shared" si="1"/>
        <v>0.17948717948717949</v>
      </c>
      <c r="K14" s="6">
        <f t="shared" si="2"/>
        <v>0.17948717948717949</v>
      </c>
      <c r="L14" s="6">
        <f t="shared" si="3"/>
        <v>0.15384615384615385</v>
      </c>
      <c r="M14" s="6">
        <f t="shared" si="4"/>
        <v>0.12820512820512819</v>
      </c>
      <c r="N14" s="6">
        <f t="shared" si="5"/>
        <v>0.17948717948717949</v>
      </c>
      <c r="O14" s="40">
        <f>IF(G14&gt;0,DT!AC14*I14+DT!AD14*J14+DT!AE14*K14+DT!AF14*L14+DT!AG14*M14+DT!AH14*N14,"")</f>
        <v>2.6559829059829059</v>
      </c>
    </row>
    <row r="15" spans="1:23">
      <c r="A15" s="47">
        <v>5</v>
      </c>
      <c r="B15" s="47">
        <v>5</v>
      </c>
      <c r="C15" s="47">
        <v>5</v>
      </c>
      <c r="D15" s="47">
        <v>5</v>
      </c>
      <c r="E15" s="47">
        <v>5</v>
      </c>
      <c r="F15" s="47">
        <v>5</v>
      </c>
      <c r="G15" s="1">
        <f t="shared" si="7"/>
        <v>30</v>
      </c>
      <c r="I15" s="6">
        <f t="shared" si="0"/>
        <v>0.16666666666666666</v>
      </c>
      <c r="J15" s="6">
        <f t="shared" si="1"/>
        <v>0.16666666666666666</v>
      </c>
      <c r="K15" s="6">
        <f t="shared" si="2"/>
        <v>0.16666666666666666</v>
      </c>
      <c r="L15" s="6">
        <f t="shared" si="3"/>
        <v>0.16666666666666666</v>
      </c>
      <c r="M15" s="6">
        <f t="shared" si="4"/>
        <v>0.16666666666666666</v>
      </c>
      <c r="N15" s="6">
        <f t="shared" si="5"/>
        <v>0.16666666666666666</v>
      </c>
      <c r="O15" s="40">
        <f>IF(G15&gt;0,DT!AC15*I15+DT!AD15*J15+DT!AE15*K15+DT!AF15*L15+DT!AG15*M15+DT!AH15*N15,"")</f>
        <v>2.833333333333333</v>
      </c>
    </row>
    <row r="16" spans="1:23">
      <c r="A16" s="47">
        <v>5</v>
      </c>
      <c r="B16" s="47">
        <v>6</v>
      </c>
      <c r="C16" s="47">
        <v>5</v>
      </c>
      <c r="D16" s="47">
        <v>5</v>
      </c>
      <c r="E16" s="47">
        <v>5</v>
      </c>
      <c r="F16" s="47">
        <v>5</v>
      </c>
      <c r="G16" s="1">
        <f t="shared" si="7"/>
        <v>31</v>
      </c>
      <c r="I16" s="6">
        <f t="shared" si="0"/>
        <v>0.16129032258064516</v>
      </c>
      <c r="J16" s="6">
        <f t="shared" si="1"/>
        <v>0.19354838709677419</v>
      </c>
      <c r="K16" s="6">
        <f t="shared" si="2"/>
        <v>0.16129032258064516</v>
      </c>
      <c r="L16" s="6">
        <f t="shared" si="3"/>
        <v>0.16129032258064516</v>
      </c>
      <c r="M16" s="6">
        <f t="shared" si="4"/>
        <v>0.16129032258064516</v>
      </c>
      <c r="N16" s="6">
        <f t="shared" si="5"/>
        <v>0.16129032258064516</v>
      </c>
      <c r="O16" s="40">
        <f>IF(G16&gt;0,DT!AC16*I16+DT!AD16*J16+DT!AE16*K16+DT!AF16*L16+DT!AG16*M16+DT!AH16*N16,"")</f>
        <v>1.2688172043010755</v>
      </c>
    </row>
    <row r="17" spans="1:15">
      <c r="A17" s="47">
        <v>7</v>
      </c>
      <c r="B17" s="47">
        <v>7</v>
      </c>
      <c r="C17" s="47">
        <v>7</v>
      </c>
      <c r="D17" s="47">
        <v>7</v>
      </c>
      <c r="E17" s="47">
        <v>6</v>
      </c>
      <c r="F17" s="47">
        <v>6</v>
      </c>
      <c r="G17" s="1">
        <f t="shared" si="7"/>
        <v>40</v>
      </c>
      <c r="I17" s="6">
        <f t="shared" si="0"/>
        <v>0.17499999999999999</v>
      </c>
      <c r="J17" s="6">
        <f t="shared" si="1"/>
        <v>0.17499999999999999</v>
      </c>
      <c r="K17" s="6">
        <f t="shared" si="2"/>
        <v>0.17499999999999999</v>
      </c>
      <c r="L17" s="6">
        <f t="shared" si="3"/>
        <v>0.17499999999999999</v>
      </c>
      <c r="M17" s="6">
        <f t="shared" si="4"/>
        <v>0.15</v>
      </c>
      <c r="N17" s="6">
        <f t="shared" si="5"/>
        <v>0.15</v>
      </c>
      <c r="O17" s="40" t="e">
        <f>IF(G17&gt;0,DT!AC17*I17+DT!AD17*J17+DT!AE17*K17+DT!AF17*L17+DT!AG17*M17+DT!AH17*N17,"")</f>
        <v>#VALUE!</v>
      </c>
    </row>
    <row r="18" spans="1:15">
      <c r="A18" s="47">
        <v>7</v>
      </c>
      <c r="B18" s="47">
        <v>7</v>
      </c>
      <c r="C18" s="47">
        <v>7</v>
      </c>
      <c r="D18" s="47">
        <v>7</v>
      </c>
      <c r="E18" s="47">
        <v>1</v>
      </c>
      <c r="F18" s="47">
        <v>4</v>
      </c>
      <c r="G18" s="1">
        <f t="shared" si="7"/>
        <v>33</v>
      </c>
      <c r="I18" s="6">
        <f t="shared" si="0"/>
        <v>0.21212121212121213</v>
      </c>
      <c r="J18" s="6">
        <f t="shared" si="1"/>
        <v>0.21212121212121213</v>
      </c>
      <c r="K18" s="6">
        <f t="shared" si="2"/>
        <v>0.21212121212121213</v>
      </c>
      <c r="L18" s="6">
        <f t="shared" si="3"/>
        <v>0.21212121212121213</v>
      </c>
      <c r="M18" s="6">
        <f t="shared" si="4"/>
        <v>3.0303030303030304E-2</v>
      </c>
      <c r="N18" s="6">
        <f t="shared" si="5"/>
        <v>0.12121212121212122</v>
      </c>
      <c r="O18" s="40">
        <f>IF(G18&gt;0,DT!AC18*I18+DT!AD18*J18+DT!AE18*K18+DT!AF18*L18+DT!AG18*M18+DT!AH18*N18,"")</f>
        <v>2.2601010101010104</v>
      </c>
    </row>
    <row r="19" spans="1:15">
      <c r="A19" s="47">
        <v>6</v>
      </c>
      <c r="B19" s="47">
        <v>7</v>
      </c>
      <c r="C19" s="47">
        <v>7</v>
      </c>
      <c r="D19" s="47">
        <v>7</v>
      </c>
      <c r="E19" s="47">
        <v>7</v>
      </c>
      <c r="F19" s="47">
        <v>6</v>
      </c>
      <c r="G19" s="1">
        <f t="shared" si="7"/>
        <v>40</v>
      </c>
      <c r="I19" s="6">
        <f t="shared" si="0"/>
        <v>0.15</v>
      </c>
      <c r="J19" s="6">
        <f t="shared" si="1"/>
        <v>0.17499999999999999</v>
      </c>
      <c r="K19" s="6">
        <f t="shared" si="2"/>
        <v>0.17499999999999999</v>
      </c>
      <c r="L19" s="6">
        <f t="shared" si="3"/>
        <v>0.17499999999999999</v>
      </c>
      <c r="M19" s="6">
        <f t="shared" si="4"/>
        <v>0.17499999999999999</v>
      </c>
      <c r="N19" s="6">
        <f t="shared" si="5"/>
        <v>0.15</v>
      </c>
      <c r="O19" s="40">
        <f>IF(G19&gt;0,DT!AC19*I19+DT!AD19*J19+DT!AE19*K19+DT!AF19*L19+DT!AG19*M19+DT!AH19*N19,"")</f>
        <v>1.4937499999999999</v>
      </c>
    </row>
    <row r="20" spans="1:15">
      <c r="A20" s="47">
        <v>2</v>
      </c>
      <c r="B20" s="47">
        <v>6</v>
      </c>
      <c r="C20" s="47">
        <v>6</v>
      </c>
      <c r="D20" s="47">
        <v>7</v>
      </c>
      <c r="E20" s="47">
        <v>4</v>
      </c>
      <c r="F20" s="47">
        <v>5</v>
      </c>
      <c r="G20" s="1">
        <f t="shared" si="7"/>
        <v>30</v>
      </c>
      <c r="I20" s="6">
        <f t="shared" si="0"/>
        <v>6.6666666666666666E-2</v>
      </c>
      <c r="J20" s="6">
        <f t="shared" si="1"/>
        <v>0.2</v>
      </c>
      <c r="K20" s="6">
        <f t="shared" si="2"/>
        <v>0.2</v>
      </c>
      <c r="L20" s="6">
        <f t="shared" si="3"/>
        <v>0.23333333333333334</v>
      </c>
      <c r="M20" s="6">
        <f t="shared" si="4"/>
        <v>0.13333333333333333</v>
      </c>
      <c r="N20" s="6">
        <f t="shared" si="5"/>
        <v>0.16666666666666666</v>
      </c>
      <c r="O20" s="40">
        <f>IF(G20&gt;0,DT!AC20*I20+DT!AD20*J20+DT!AE20*K20+DT!AF20*L20+DT!AG20*M20+DT!AH20*N20,"")</f>
        <v>2.1944444444444446</v>
      </c>
    </row>
    <row r="21" spans="1:15">
      <c r="A21" s="47">
        <v>7</v>
      </c>
      <c r="B21" s="47">
        <v>6</v>
      </c>
      <c r="C21" s="47">
        <v>6</v>
      </c>
      <c r="D21" s="47">
        <v>5</v>
      </c>
      <c r="E21" s="47">
        <v>6</v>
      </c>
      <c r="F21" s="47">
        <v>4</v>
      </c>
      <c r="G21" s="1">
        <f t="shared" si="7"/>
        <v>34</v>
      </c>
      <c r="I21" s="6">
        <f t="shared" si="0"/>
        <v>0.20588235294117646</v>
      </c>
      <c r="J21" s="6">
        <f t="shared" si="1"/>
        <v>0.17647058823529413</v>
      </c>
      <c r="K21" s="6">
        <f t="shared" si="2"/>
        <v>0.17647058823529413</v>
      </c>
      <c r="L21" s="6">
        <f t="shared" si="3"/>
        <v>0.14705882352941177</v>
      </c>
      <c r="M21" s="6">
        <f t="shared" si="4"/>
        <v>0.17647058823529413</v>
      </c>
      <c r="N21" s="6">
        <f t="shared" si="5"/>
        <v>0.11764705882352941</v>
      </c>
      <c r="O21" s="40">
        <f>IF(G21&gt;0,DT!AC21*I21+DT!AD21*J21+DT!AE21*K21+DT!AF21*L21+DT!AG21*M21+DT!AH21*N21,"")</f>
        <v>1.696078431372549</v>
      </c>
    </row>
    <row r="22" spans="1:15">
      <c r="A22" s="47">
        <v>6</v>
      </c>
      <c r="B22" s="47">
        <v>6</v>
      </c>
      <c r="C22" s="47">
        <v>7</v>
      </c>
      <c r="D22" s="47">
        <v>7</v>
      </c>
      <c r="E22" s="47">
        <v>6</v>
      </c>
      <c r="F22" s="47">
        <v>5</v>
      </c>
      <c r="G22" s="1">
        <f t="shared" si="7"/>
        <v>37</v>
      </c>
      <c r="I22" s="6">
        <f t="shared" si="0"/>
        <v>0.16216216216216217</v>
      </c>
      <c r="J22" s="6">
        <f t="shared" si="1"/>
        <v>0.16216216216216217</v>
      </c>
      <c r="K22" s="6">
        <f t="shared" si="2"/>
        <v>0.1891891891891892</v>
      </c>
      <c r="L22" s="6">
        <f t="shared" si="3"/>
        <v>0.1891891891891892</v>
      </c>
      <c r="M22" s="6">
        <f t="shared" si="4"/>
        <v>0.16216216216216217</v>
      </c>
      <c r="N22" s="6">
        <f t="shared" si="5"/>
        <v>0.13513513513513514</v>
      </c>
      <c r="O22" s="40">
        <f>IF(G22&gt;0,DT!AC22*I22+DT!AD22*J22+DT!AE22*K22+DT!AF22*L22+DT!AG22*M22+DT!AH22*N22,"")</f>
        <v>2.1216216216216215</v>
      </c>
    </row>
    <row r="23" spans="1:15">
      <c r="A23" s="47">
        <v>6</v>
      </c>
      <c r="B23" s="47">
        <v>7</v>
      </c>
      <c r="C23" s="47">
        <v>7</v>
      </c>
      <c r="D23" s="47">
        <v>7</v>
      </c>
      <c r="E23" s="47">
        <v>6</v>
      </c>
      <c r="F23" s="47">
        <v>6</v>
      </c>
      <c r="G23" s="1">
        <f t="shared" si="7"/>
        <v>39</v>
      </c>
      <c r="I23" s="6">
        <f t="shared" si="0"/>
        <v>0.15384615384615385</v>
      </c>
      <c r="J23" s="6">
        <f t="shared" si="1"/>
        <v>0.17948717948717949</v>
      </c>
      <c r="K23" s="6">
        <f t="shared" si="2"/>
        <v>0.17948717948717949</v>
      </c>
      <c r="L23" s="6">
        <f t="shared" si="3"/>
        <v>0.17948717948717949</v>
      </c>
      <c r="M23" s="6">
        <f t="shared" si="4"/>
        <v>0.15384615384615385</v>
      </c>
      <c r="N23" s="6">
        <f t="shared" si="5"/>
        <v>0.15384615384615385</v>
      </c>
      <c r="O23" s="40">
        <f>IF(G23&gt;0,DT!AC23*I23+DT!AD23*J23+DT!AE23*K23+DT!AF23*L23+DT!AG23*M23+DT!AH23*N23,"")</f>
        <v>1.5128205128205128</v>
      </c>
    </row>
    <row r="24" spans="1:15">
      <c r="A24" s="47">
        <v>5</v>
      </c>
      <c r="B24" s="47">
        <v>6</v>
      </c>
      <c r="C24" s="47">
        <v>6</v>
      </c>
      <c r="D24" s="47">
        <v>5</v>
      </c>
      <c r="E24" s="47">
        <v>6</v>
      </c>
      <c r="F24" s="47">
        <v>3</v>
      </c>
      <c r="G24" s="1">
        <f t="shared" si="7"/>
        <v>31</v>
      </c>
      <c r="I24" s="6">
        <f t="shared" si="0"/>
        <v>0.16129032258064516</v>
      </c>
      <c r="J24" s="6">
        <f t="shared" si="1"/>
        <v>0.19354838709677419</v>
      </c>
      <c r="K24" s="6">
        <f t="shared" si="2"/>
        <v>0.19354838709677419</v>
      </c>
      <c r="L24" s="6">
        <f t="shared" si="3"/>
        <v>0.16129032258064516</v>
      </c>
      <c r="M24" s="6">
        <f t="shared" si="4"/>
        <v>0.19354838709677419</v>
      </c>
      <c r="N24" s="6">
        <f t="shared" si="5"/>
        <v>9.6774193548387094E-2</v>
      </c>
      <c r="O24" s="40">
        <f>IF(G24&gt;0,DT!AC24*I24+DT!AD24*J24+DT!AE24*K24+DT!AF24*L24+DT!AG24*M24+DT!AH24*N24,"")</f>
        <v>2.879032258064516</v>
      </c>
    </row>
    <row r="25" spans="1:15">
      <c r="A25" s="47">
        <v>6</v>
      </c>
      <c r="B25" s="47">
        <v>7</v>
      </c>
      <c r="C25" s="47">
        <v>6</v>
      </c>
      <c r="D25" s="47">
        <v>6</v>
      </c>
      <c r="E25" s="47">
        <v>6</v>
      </c>
      <c r="F25" s="47">
        <v>6</v>
      </c>
      <c r="G25" s="1">
        <f t="shared" si="7"/>
        <v>37</v>
      </c>
      <c r="I25" s="6">
        <f t="shared" si="0"/>
        <v>0.16216216216216217</v>
      </c>
      <c r="J25" s="6">
        <f t="shared" si="1"/>
        <v>0.1891891891891892</v>
      </c>
      <c r="K25" s="6">
        <f t="shared" si="2"/>
        <v>0.16216216216216217</v>
      </c>
      <c r="L25" s="6">
        <f t="shared" si="3"/>
        <v>0.16216216216216217</v>
      </c>
      <c r="M25" s="6">
        <f t="shared" si="4"/>
        <v>0.16216216216216217</v>
      </c>
      <c r="N25" s="6">
        <f t="shared" si="5"/>
        <v>0.16216216216216217</v>
      </c>
      <c r="O25" s="40">
        <f>IF(G25&gt;0,DT!AC25*I25+DT!AD25*J25+DT!AE25*K25+DT!AF25*L25+DT!AG25*M25+DT!AH25*N25,"")</f>
        <v>0.97972972972972994</v>
      </c>
    </row>
    <row r="26" spans="1:15">
      <c r="A26" s="47">
        <v>6</v>
      </c>
      <c r="B26" s="47">
        <v>6</v>
      </c>
      <c r="C26" s="47">
        <v>5</v>
      </c>
      <c r="D26" s="47">
        <v>7</v>
      </c>
      <c r="E26" s="47">
        <v>5</v>
      </c>
      <c r="F26" s="47">
        <v>5</v>
      </c>
      <c r="G26" s="1">
        <f t="shared" si="7"/>
        <v>34</v>
      </c>
      <c r="I26" s="6">
        <f t="shared" si="0"/>
        <v>0.17647058823529413</v>
      </c>
      <c r="J26" s="6">
        <f t="shared" si="1"/>
        <v>0.17647058823529413</v>
      </c>
      <c r="K26" s="6">
        <f t="shared" si="2"/>
        <v>0.14705882352941177</v>
      </c>
      <c r="L26" s="6">
        <f t="shared" si="3"/>
        <v>0.20588235294117646</v>
      </c>
      <c r="M26" s="6">
        <f t="shared" si="4"/>
        <v>0.14705882352941177</v>
      </c>
      <c r="N26" s="6">
        <f t="shared" si="5"/>
        <v>0.14705882352941177</v>
      </c>
      <c r="O26" s="40">
        <f>IF(G26&gt;0,DT!AC26*I26+DT!AD26*J26+DT!AE26*K26+DT!AF26*L26+DT!AG26*M26+DT!AH26*N26,"")</f>
        <v>1.6691176470588236</v>
      </c>
    </row>
    <row r="27" spans="1:15">
      <c r="A27" s="47">
        <v>6</v>
      </c>
      <c r="B27" s="47">
        <v>6</v>
      </c>
      <c r="C27" s="47">
        <v>7</v>
      </c>
      <c r="D27" s="47">
        <v>7</v>
      </c>
      <c r="E27" s="47">
        <v>5</v>
      </c>
      <c r="F27" s="47">
        <v>5</v>
      </c>
      <c r="G27" s="1">
        <f t="shared" si="7"/>
        <v>36</v>
      </c>
      <c r="I27" s="6">
        <f t="shared" si="0"/>
        <v>0.16666666666666666</v>
      </c>
      <c r="J27" s="6">
        <f t="shared" si="1"/>
        <v>0.16666666666666666</v>
      </c>
      <c r="K27" s="6">
        <f t="shared" si="2"/>
        <v>0.19444444444444445</v>
      </c>
      <c r="L27" s="6">
        <f t="shared" si="3"/>
        <v>0.19444444444444445</v>
      </c>
      <c r="M27" s="6">
        <f t="shared" si="4"/>
        <v>0.1388888888888889</v>
      </c>
      <c r="N27" s="6">
        <f t="shared" si="5"/>
        <v>0.1388888888888889</v>
      </c>
      <c r="O27" s="40">
        <f>IF(G27&gt;0,DT!AC27*I27+DT!AD27*J27+DT!AE27*K27+DT!AF27*L27+DT!AG27*M27+DT!AH27*N27,"")</f>
        <v>-0.34722222222222221</v>
      </c>
    </row>
    <row r="28" spans="1:15">
      <c r="A28" s="47">
        <v>6</v>
      </c>
      <c r="B28" s="47">
        <v>6</v>
      </c>
      <c r="C28" s="47">
        <v>6</v>
      </c>
      <c r="D28" s="47">
        <v>7</v>
      </c>
      <c r="E28" s="47">
        <v>7</v>
      </c>
      <c r="F28" s="47">
        <v>6</v>
      </c>
      <c r="G28" s="1">
        <f t="shared" si="7"/>
        <v>38</v>
      </c>
      <c r="I28" s="6">
        <f t="shared" si="0"/>
        <v>0.15789473684210525</v>
      </c>
      <c r="J28" s="6">
        <f t="shared" si="1"/>
        <v>0.15789473684210525</v>
      </c>
      <c r="K28" s="6">
        <f t="shared" si="2"/>
        <v>0.15789473684210525</v>
      </c>
      <c r="L28" s="6">
        <f t="shared" si="3"/>
        <v>0.18421052631578946</v>
      </c>
      <c r="M28" s="6">
        <f t="shared" si="4"/>
        <v>0.18421052631578946</v>
      </c>
      <c r="N28" s="6">
        <f t="shared" si="5"/>
        <v>0.15789473684210525</v>
      </c>
      <c r="O28" s="40">
        <f>IF(G28&gt;0,DT!AC28*I28+DT!AD28*J28+DT!AE28*K28+DT!AF28*L28+DT!AG28*M28+DT!AH28*N28,"")</f>
        <v>1.2368421052631577</v>
      </c>
    </row>
    <row r="29" spans="1:15">
      <c r="A29" s="47">
        <v>5</v>
      </c>
      <c r="B29" s="47">
        <v>5</v>
      </c>
      <c r="C29" s="47">
        <v>6</v>
      </c>
      <c r="D29" s="47">
        <v>6</v>
      </c>
      <c r="E29" s="47">
        <v>5</v>
      </c>
      <c r="F29" s="47">
        <v>5</v>
      </c>
      <c r="G29" s="1">
        <f t="shared" si="7"/>
        <v>32</v>
      </c>
      <c r="I29" s="6">
        <f t="shared" si="0"/>
        <v>0.15625</v>
      </c>
      <c r="J29" s="6">
        <f t="shared" si="1"/>
        <v>0.15625</v>
      </c>
      <c r="K29" s="6">
        <f t="shared" si="2"/>
        <v>0.1875</v>
      </c>
      <c r="L29" s="6">
        <f t="shared" si="3"/>
        <v>0.1875</v>
      </c>
      <c r="M29" s="6">
        <f t="shared" si="4"/>
        <v>0.15625</v>
      </c>
      <c r="N29" s="6">
        <f t="shared" si="5"/>
        <v>0.15625</v>
      </c>
      <c r="O29" s="40">
        <f>IF(G29&gt;0,DT!AC29*I29+DT!AD29*J29+DT!AE29*K29+DT!AF29*L29+DT!AG29*M29+DT!AH29*N29,"")</f>
        <v>2.0598958333333335</v>
      </c>
    </row>
    <row r="30" spans="1:15">
      <c r="A30" s="47">
        <v>5</v>
      </c>
      <c r="B30" s="47">
        <v>1</v>
      </c>
      <c r="C30" s="47">
        <v>7</v>
      </c>
      <c r="D30" s="47">
        <v>7</v>
      </c>
      <c r="E30" s="47">
        <v>2</v>
      </c>
      <c r="F30" s="47">
        <v>4</v>
      </c>
      <c r="G30" s="1">
        <f t="shared" si="7"/>
        <v>26</v>
      </c>
      <c r="I30" s="6">
        <f t="shared" si="0"/>
        <v>0.19230769230769232</v>
      </c>
      <c r="J30" s="6">
        <f t="shared" si="1"/>
        <v>3.8461538461538464E-2</v>
      </c>
      <c r="K30" s="6">
        <f t="shared" si="2"/>
        <v>0.26923076923076922</v>
      </c>
      <c r="L30" s="6">
        <f t="shared" si="3"/>
        <v>0.26923076923076922</v>
      </c>
      <c r="M30" s="6">
        <f t="shared" si="4"/>
        <v>7.6923076923076927E-2</v>
      </c>
      <c r="N30" s="6">
        <f t="shared" si="5"/>
        <v>0.15384615384615385</v>
      </c>
      <c r="O30" s="40">
        <f>IF(G30&gt;0,DT!AC30*I30+DT!AD30*J30+DT!AE30*K30+DT!AF30*L30+DT!AG30*M30+DT!AH30*N30,"")</f>
        <v>2.7179487179487185</v>
      </c>
    </row>
    <row r="31" spans="1:15">
      <c r="A31" s="47">
        <v>7</v>
      </c>
      <c r="B31" s="47">
        <v>5</v>
      </c>
      <c r="C31" s="47">
        <v>7</v>
      </c>
      <c r="D31" s="47">
        <v>7</v>
      </c>
      <c r="E31" s="47">
        <v>7</v>
      </c>
      <c r="F31" s="47">
        <v>6</v>
      </c>
      <c r="G31" s="1">
        <f t="shared" si="7"/>
        <v>39</v>
      </c>
      <c r="I31" s="6">
        <f t="shared" si="0"/>
        <v>0.17948717948717949</v>
      </c>
      <c r="J31" s="6">
        <f t="shared" si="1"/>
        <v>0.12820512820512819</v>
      </c>
      <c r="K31" s="6">
        <f t="shared" si="2"/>
        <v>0.17948717948717949</v>
      </c>
      <c r="L31" s="6">
        <f t="shared" si="3"/>
        <v>0.17948717948717949</v>
      </c>
      <c r="M31" s="6">
        <f t="shared" si="4"/>
        <v>0.17948717948717949</v>
      </c>
      <c r="N31" s="6">
        <f t="shared" si="5"/>
        <v>0.15384615384615385</v>
      </c>
      <c r="O31" s="40">
        <f>IF(G31&gt;0,DT!AC31*I31+DT!AD31*J31+DT!AE31*K31+DT!AF31*L31+DT!AG31*M31+DT!AH31*N31,"")</f>
        <v>1.5021367521367521</v>
      </c>
    </row>
    <row r="32" spans="1:15">
      <c r="A32" s="47">
        <v>7</v>
      </c>
      <c r="B32" s="47">
        <v>7</v>
      </c>
      <c r="C32" s="47">
        <v>7</v>
      </c>
      <c r="D32" s="47">
        <v>5</v>
      </c>
      <c r="E32" s="47">
        <v>7</v>
      </c>
      <c r="F32" s="47">
        <v>7</v>
      </c>
      <c r="G32" s="1">
        <f t="shared" si="7"/>
        <v>40</v>
      </c>
      <c r="I32" s="6">
        <f t="shared" si="0"/>
        <v>0.17499999999999999</v>
      </c>
      <c r="J32" s="6">
        <f t="shared" si="1"/>
        <v>0.17499999999999999</v>
      </c>
      <c r="K32" s="6">
        <f t="shared" si="2"/>
        <v>0.17499999999999999</v>
      </c>
      <c r="L32" s="6">
        <f t="shared" si="3"/>
        <v>0.125</v>
      </c>
      <c r="M32" s="6">
        <f t="shared" si="4"/>
        <v>0.17499999999999999</v>
      </c>
      <c r="N32" s="6">
        <f t="shared" si="5"/>
        <v>0.17499999999999999</v>
      </c>
      <c r="O32" s="40">
        <f>IF(G32&gt;0,DT!AC32*I32+DT!AD32*J32+DT!AE32*K32+DT!AF32*L32+DT!AG32*M32+DT!AH32*N32,"")</f>
        <v>2.6166666666666663</v>
      </c>
    </row>
    <row r="33" spans="1:15">
      <c r="A33" s="47">
        <v>6</v>
      </c>
      <c r="B33" s="47">
        <v>7</v>
      </c>
      <c r="C33" s="47">
        <v>7</v>
      </c>
      <c r="D33" s="47">
        <v>7</v>
      </c>
      <c r="E33" s="47">
        <v>6</v>
      </c>
      <c r="F33" s="47">
        <v>7</v>
      </c>
      <c r="G33" s="1">
        <f t="shared" si="7"/>
        <v>40</v>
      </c>
      <c r="I33" s="6">
        <f t="shared" si="0"/>
        <v>0.15</v>
      </c>
      <c r="J33" s="6">
        <f t="shared" si="1"/>
        <v>0.17499999999999999</v>
      </c>
      <c r="K33" s="6">
        <f t="shared" si="2"/>
        <v>0.17499999999999999</v>
      </c>
      <c r="L33" s="6">
        <f t="shared" si="3"/>
        <v>0.17499999999999999</v>
      </c>
      <c r="M33" s="6">
        <f t="shared" si="4"/>
        <v>0.15</v>
      </c>
      <c r="N33" s="6">
        <f t="shared" si="5"/>
        <v>0.17499999999999999</v>
      </c>
      <c r="O33" s="40">
        <f>IF(G33&gt;0,DT!AC33*I33+DT!AD33*J33+DT!AE33*K33+DT!AF33*L33+DT!AG33*M33+DT!AH33*N33,"")</f>
        <v>1.9</v>
      </c>
    </row>
    <row r="34" spans="1:15">
      <c r="A34" s="47">
        <v>6</v>
      </c>
      <c r="B34" s="47">
        <v>6</v>
      </c>
      <c r="C34" s="47">
        <v>6</v>
      </c>
      <c r="D34" s="47">
        <v>7</v>
      </c>
      <c r="E34" s="47">
        <v>6</v>
      </c>
      <c r="F34" s="47">
        <v>7</v>
      </c>
      <c r="G34" s="1">
        <f t="shared" si="7"/>
        <v>38</v>
      </c>
      <c r="I34" s="6">
        <f t="shared" si="0"/>
        <v>0.15789473684210525</v>
      </c>
      <c r="J34" s="6">
        <f t="shared" si="1"/>
        <v>0.15789473684210525</v>
      </c>
      <c r="K34" s="6">
        <f t="shared" si="2"/>
        <v>0.15789473684210525</v>
      </c>
      <c r="L34" s="6">
        <f t="shared" si="3"/>
        <v>0.18421052631578946</v>
      </c>
      <c r="M34" s="6">
        <f t="shared" si="4"/>
        <v>0.15789473684210525</v>
      </c>
      <c r="N34" s="6">
        <f t="shared" si="5"/>
        <v>0.18421052631578946</v>
      </c>
      <c r="O34" s="40">
        <f>IF(G34&gt;0,DT!AC34*I34+DT!AD34*J34+DT!AE34*K34+DT!AF34*L34+DT!AG34*M34+DT!AH34*N34,"")</f>
        <v>1.2960526315789473</v>
      </c>
    </row>
    <row r="35" spans="1:15">
      <c r="A35" s="47">
        <v>7</v>
      </c>
      <c r="B35" s="47">
        <v>5</v>
      </c>
      <c r="C35" s="47">
        <v>6</v>
      </c>
      <c r="D35" s="47">
        <v>5</v>
      </c>
      <c r="E35" s="47">
        <v>4</v>
      </c>
      <c r="F35" s="47">
        <v>6</v>
      </c>
      <c r="G35" s="1">
        <f t="shared" si="7"/>
        <v>33</v>
      </c>
      <c r="I35" s="6">
        <f t="shared" si="0"/>
        <v>0.21212121212121213</v>
      </c>
      <c r="J35" s="6">
        <f t="shared" si="1"/>
        <v>0.15151515151515152</v>
      </c>
      <c r="K35" s="6">
        <f t="shared" si="2"/>
        <v>0.18181818181818182</v>
      </c>
      <c r="L35" s="6">
        <f t="shared" si="3"/>
        <v>0.15151515151515152</v>
      </c>
      <c r="M35" s="6">
        <f t="shared" si="4"/>
        <v>0.12121212121212122</v>
      </c>
      <c r="N35" s="6">
        <f t="shared" si="5"/>
        <v>0.18181818181818182</v>
      </c>
      <c r="O35" s="40">
        <f>IF(G35&gt;0,DT!AC35*I35+DT!AD35*J35+DT!AE35*K35+DT!AF35*L35+DT!AG35*M35+DT!AH35*N35,"")</f>
        <v>0.46969696969696967</v>
      </c>
    </row>
    <row r="36" spans="1:15">
      <c r="A36" s="47">
        <v>7</v>
      </c>
      <c r="B36" s="47">
        <v>7</v>
      </c>
      <c r="C36" s="47">
        <v>7</v>
      </c>
      <c r="D36" s="47">
        <v>7</v>
      </c>
      <c r="E36" s="47">
        <v>7</v>
      </c>
      <c r="F36" s="47">
        <v>7</v>
      </c>
      <c r="G36" s="1">
        <f t="shared" si="7"/>
        <v>42</v>
      </c>
      <c r="I36" s="6">
        <f t="shared" si="0"/>
        <v>0.16666666666666666</v>
      </c>
      <c r="J36" s="6">
        <f t="shared" si="1"/>
        <v>0.16666666666666666</v>
      </c>
      <c r="K36" s="6">
        <f t="shared" si="2"/>
        <v>0.16666666666666666</v>
      </c>
      <c r="L36" s="6">
        <f t="shared" si="3"/>
        <v>0.16666666666666666</v>
      </c>
      <c r="M36" s="6">
        <f t="shared" si="4"/>
        <v>0.16666666666666666</v>
      </c>
      <c r="N36" s="6">
        <f t="shared" si="5"/>
        <v>0.16666666666666666</v>
      </c>
      <c r="O36" s="40">
        <f>IF(G36&gt;0,DT!AC36*I36+DT!AD36*J36+DT!AE36*K36+DT!AF36*L36+DT!AG36*M36+DT!AH36*N36,"")</f>
        <v>1.1805555555555556</v>
      </c>
    </row>
    <row r="37" spans="1:15">
      <c r="A37" s="47">
        <v>7</v>
      </c>
      <c r="B37" s="47">
        <v>7</v>
      </c>
      <c r="C37" s="47">
        <v>7</v>
      </c>
      <c r="D37" s="47">
        <v>7</v>
      </c>
      <c r="E37" s="47">
        <v>7</v>
      </c>
      <c r="F37" s="47">
        <v>7</v>
      </c>
      <c r="G37" s="1">
        <f t="shared" si="7"/>
        <v>42</v>
      </c>
      <c r="I37" s="6">
        <f t="shared" si="0"/>
        <v>0.16666666666666666</v>
      </c>
      <c r="J37" s="6">
        <f t="shared" si="1"/>
        <v>0.16666666666666666</v>
      </c>
      <c r="K37" s="6">
        <f t="shared" si="2"/>
        <v>0.16666666666666666</v>
      </c>
      <c r="L37" s="6">
        <f t="shared" si="3"/>
        <v>0.16666666666666666</v>
      </c>
      <c r="M37" s="6">
        <f t="shared" si="4"/>
        <v>0.16666666666666666</v>
      </c>
      <c r="N37" s="6">
        <f t="shared" si="5"/>
        <v>0.16666666666666666</v>
      </c>
      <c r="O37" s="40">
        <f>IF(G37&gt;0,DT!AC37*I37+DT!AD37*J37+DT!AE37*K37+DT!AF37*L37+DT!AG37*M37+DT!AH37*N37,"")</f>
        <v>1.5972222222222221</v>
      </c>
    </row>
    <row r="38" spans="1:15">
      <c r="A38" s="47">
        <v>6</v>
      </c>
      <c r="B38" s="47">
        <v>7</v>
      </c>
      <c r="C38" s="47">
        <v>7</v>
      </c>
      <c r="D38" s="47">
        <v>7</v>
      </c>
      <c r="E38" s="47">
        <v>5</v>
      </c>
      <c r="F38" s="47">
        <v>5</v>
      </c>
      <c r="G38" s="1">
        <f t="shared" si="7"/>
        <v>37</v>
      </c>
      <c r="I38" s="6">
        <f t="shared" si="0"/>
        <v>0.16216216216216217</v>
      </c>
      <c r="J38" s="6">
        <f t="shared" si="1"/>
        <v>0.1891891891891892</v>
      </c>
      <c r="K38" s="6">
        <f t="shared" si="2"/>
        <v>0.1891891891891892</v>
      </c>
      <c r="L38" s="6">
        <f t="shared" si="3"/>
        <v>0.1891891891891892</v>
      </c>
      <c r="M38" s="6">
        <f t="shared" si="4"/>
        <v>0.13513513513513514</v>
      </c>
      <c r="N38" s="6">
        <f t="shared" si="5"/>
        <v>0.13513513513513514</v>
      </c>
      <c r="O38" s="40">
        <f>IF(G38&gt;0,DT!AC38*I38+DT!AD38*J38+DT!AE38*K38+DT!AF38*L38+DT!AG38*M38+DT!AH38*N38,"")</f>
        <v>2.0202702702702702</v>
      </c>
    </row>
    <row r="39" spans="1:15">
      <c r="A39" s="47">
        <v>6</v>
      </c>
      <c r="B39" s="47">
        <v>7</v>
      </c>
      <c r="C39" s="47">
        <v>7</v>
      </c>
      <c r="D39" s="47">
        <v>7</v>
      </c>
      <c r="E39" s="47">
        <v>7</v>
      </c>
      <c r="F39" s="47">
        <v>7</v>
      </c>
      <c r="G39" s="1">
        <f t="shared" si="7"/>
        <v>41</v>
      </c>
      <c r="I39" s="6">
        <f t="shared" si="0"/>
        <v>0.14634146341463414</v>
      </c>
      <c r="J39" s="6">
        <f t="shared" si="1"/>
        <v>0.17073170731707318</v>
      </c>
      <c r="K39" s="6">
        <f t="shared" si="2"/>
        <v>0.17073170731707318</v>
      </c>
      <c r="L39" s="6">
        <f t="shared" si="3"/>
        <v>0.17073170731707318</v>
      </c>
      <c r="M39" s="6">
        <f t="shared" si="4"/>
        <v>0.17073170731707318</v>
      </c>
      <c r="N39" s="6">
        <f t="shared" si="5"/>
        <v>0.17073170731707318</v>
      </c>
      <c r="O39" s="40">
        <f>IF(G39&gt;0,DT!AC39*I39+DT!AD39*J39+DT!AE39*K39+DT!AF39*L39+DT!AG39*M39+DT!AH39*N39,"")</f>
        <v>1.7012195121951219</v>
      </c>
    </row>
    <row r="40" spans="1:15">
      <c r="A40" s="47">
        <v>6</v>
      </c>
      <c r="B40" s="47">
        <v>6</v>
      </c>
      <c r="C40" s="47">
        <v>7</v>
      </c>
      <c r="D40" s="47">
        <v>7</v>
      </c>
      <c r="E40" s="47">
        <v>5</v>
      </c>
      <c r="F40" s="47">
        <v>6</v>
      </c>
      <c r="G40" s="1">
        <f t="shared" si="7"/>
        <v>37</v>
      </c>
      <c r="I40" s="6">
        <f t="shared" si="0"/>
        <v>0.16216216216216217</v>
      </c>
      <c r="J40" s="6">
        <f t="shared" si="1"/>
        <v>0.16216216216216217</v>
      </c>
      <c r="K40" s="6">
        <f t="shared" si="2"/>
        <v>0.1891891891891892</v>
      </c>
      <c r="L40" s="6">
        <f t="shared" si="3"/>
        <v>0.1891891891891892</v>
      </c>
      <c r="M40" s="6">
        <f t="shared" si="4"/>
        <v>0.13513513513513514</v>
      </c>
      <c r="N40" s="6">
        <f t="shared" si="5"/>
        <v>0.16216216216216217</v>
      </c>
      <c r="O40" s="40">
        <f>IF(G40&gt;0,DT!AC40*I40+DT!AD40*J40+DT!AE40*K40+DT!AF40*L40+DT!AG40*M40+DT!AH40*N40,"")</f>
        <v>2.4054054054054053</v>
      </c>
    </row>
    <row r="41" spans="1:15">
      <c r="A41" s="47">
        <v>5</v>
      </c>
      <c r="B41" s="47">
        <v>5</v>
      </c>
      <c r="C41" s="47">
        <v>7</v>
      </c>
      <c r="D41" s="47">
        <v>7</v>
      </c>
      <c r="E41" s="47">
        <v>5</v>
      </c>
      <c r="F41" s="47">
        <v>6</v>
      </c>
      <c r="G41" s="1">
        <f t="shared" si="7"/>
        <v>35</v>
      </c>
      <c r="I41" s="6">
        <f t="shared" si="0"/>
        <v>0.14285714285714285</v>
      </c>
      <c r="J41" s="6">
        <f t="shared" si="1"/>
        <v>0.14285714285714285</v>
      </c>
      <c r="K41" s="6">
        <f t="shared" si="2"/>
        <v>0.2</v>
      </c>
      <c r="L41" s="6">
        <f t="shared" si="3"/>
        <v>0.2</v>
      </c>
      <c r="M41" s="6">
        <f t="shared" si="4"/>
        <v>0.14285714285714285</v>
      </c>
      <c r="N41" s="6">
        <f t="shared" si="5"/>
        <v>0.17142857142857143</v>
      </c>
      <c r="O41" s="40">
        <f>IF(G41&gt;0,DT!AC41*I41+DT!AD41*J41+DT!AE41*K41+DT!AF41*L41+DT!AG41*M41+DT!AH41*N41,"")</f>
        <v>1.5952380952380951</v>
      </c>
    </row>
    <row r="42" spans="1:15">
      <c r="A42" s="47">
        <v>7</v>
      </c>
      <c r="B42" s="47">
        <v>7</v>
      </c>
      <c r="C42" s="47">
        <v>7</v>
      </c>
      <c r="D42" s="47">
        <v>7</v>
      </c>
      <c r="E42" s="47">
        <v>7</v>
      </c>
      <c r="F42" s="47">
        <v>7</v>
      </c>
      <c r="G42" s="1">
        <f t="shared" si="7"/>
        <v>42</v>
      </c>
      <c r="I42" s="6">
        <f t="shared" si="0"/>
        <v>0.16666666666666666</v>
      </c>
      <c r="J42" s="6">
        <f t="shared" si="1"/>
        <v>0.16666666666666666</v>
      </c>
      <c r="K42" s="6">
        <f t="shared" si="2"/>
        <v>0.16666666666666666</v>
      </c>
      <c r="L42" s="6">
        <f t="shared" si="3"/>
        <v>0.16666666666666666</v>
      </c>
      <c r="M42" s="6">
        <f t="shared" si="4"/>
        <v>0.16666666666666666</v>
      </c>
      <c r="N42" s="6">
        <f t="shared" si="5"/>
        <v>0.16666666666666666</v>
      </c>
      <c r="O42" s="40">
        <f>IF(G42&gt;0,DT!AC42*I42+DT!AD42*J42+DT!AE42*K42+DT!AF42*L42+DT!AG42*M42+DT!AH42*N42,"")</f>
        <v>1.4444444444444442</v>
      </c>
    </row>
    <row r="43" spans="1:15">
      <c r="A43" s="47">
        <v>5</v>
      </c>
      <c r="B43" s="47">
        <v>6</v>
      </c>
      <c r="C43" s="47">
        <v>6</v>
      </c>
      <c r="D43" s="47">
        <v>6</v>
      </c>
      <c r="E43" s="47">
        <v>6</v>
      </c>
      <c r="F43" s="47">
        <v>5</v>
      </c>
      <c r="G43" s="1">
        <f t="shared" si="7"/>
        <v>34</v>
      </c>
      <c r="I43" s="6">
        <f t="shared" si="0"/>
        <v>0.14705882352941177</v>
      </c>
      <c r="J43" s="6">
        <f t="shared" si="1"/>
        <v>0.17647058823529413</v>
      </c>
      <c r="K43" s="6">
        <f t="shared" si="2"/>
        <v>0.17647058823529413</v>
      </c>
      <c r="L43" s="6">
        <f t="shared" si="3"/>
        <v>0.17647058823529413</v>
      </c>
      <c r="M43" s="6">
        <f t="shared" si="4"/>
        <v>0.17647058823529413</v>
      </c>
      <c r="N43" s="6">
        <f t="shared" si="5"/>
        <v>0.14705882352941177</v>
      </c>
      <c r="O43" s="40">
        <f>IF(G43&gt;0,DT!AC43*I43+DT!AD43*J43+DT!AE43*K43+DT!AF43*L43+DT!AG43*M43+DT!AH43*N43,"")</f>
        <v>1.1372549019607845</v>
      </c>
    </row>
    <row r="44" spans="1:15">
      <c r="A44" s="47">
        <v>5</v>
      </c>
      <c r="B44" s="47">
        <v>5</v>
      </c>
      <c r="C44" s="47">
        <v>5</v>
      </c>
      <c r="D44" s="47">
        <v>5</v>
      </c>
      <c r="E44" s="47">
        <v>5</v>
      </c>
      <c r="F44" s="47">
        <v>5</v>
      </c>
      <c r="G44" s="1">
        <f t="shared" si="7"/>
        <v>30</v>
      </c>
      <c r="I44" s="6">
        <f t="shared" si="0"/>
        <v>0.16666666666666666</v>
      </c>
      <c r="J44" s="6">
        <f t="shared" si="1"/>
        <v>0.16666666666666666</v>
      </c>
      <c r="K44" s="6">
        <f t="shared" si="2"/>
        <v>0.16666666666666666</v>
      </c>
      <c r="L44" s="6">
        <f t="shared" si="3"/>
        <v>0.16666666666666666</v>
      </c>
      <c r="M44" s="6">
        <f t="shared" si="4"/>
        <v>0.16666666666666666</v>
      </c>
      <c r="N44" s="6">
        <f t="shared" si="5"/>
        <v>0.16666666666666666</v>
      </c>
      <c r="O44" s="40" t="e">
        <f>IF(G44&gt;0,DT!AC44*I44+DT!AD44*J44+DT!AE44*K44+DT!AF44*L44+DT!AG44*M44+DT!AH44*N44,"")</f>
        <v>#VALUE!</v>
      </c>
    </row>
    <row r="45" spans="1:15">
      <c r="A45" s="47">
        <v>7</v>
      </c>
      <c r="B45" s="47">
        <v>7</v>
      </c>
      <c r="C45" s="47">
        <v>7</v>
      </c>
      <c r="D45" s="47">
        <v>7</v>
      </c>
      <c r="E45" s="47">
        <v>7</v>
      </c>
      <c r="F45" s="47">
        <v>7</v>
      </c>
      <c r="G45" s="1">
        <f t="shared" si="7"/>
        <v>42</v>
      </c>
      <c r="I45" s="6">
        <f t="shared" si="0"/>
        <v>0.16666666666666666</v>
      </c>
      <c r="J45" s="6">
        <f t="shared" si="1"/>
        <v>0.16666666666666666</v>
      </c>
      <c r="K45" s="6">
        <f t="shared" si="2"/>
        <v>0.16666666666666666</v>
      </c>
      <c r="L45" s="6">
        <f t="shared" si="3"/>
        <v>0.16666666666666666</v>
      </c>
      <c r="M45" s="6">
        <f t="shared" si="4"/>
        <v>0.16666666666666666</v>
      </c>
      <c r="N45" s="6">
        <f t="shared" si="5"/>
        <v>0.16666666666666666</v>
      </c>
      <c r="O45" s="40" t="e">
        <f>IF(G45&gt;0,DT!AC45*I45+DT!AD45*J45+DT!AE45*K45+DT!AF45*L45+DT!AG45*M45+DT!AH45*N45,"")</f>
        <v>#VALUE!</v>
      </c>
    </row>
    <row r="46" spans="1:15">
      <c r="A46" s="47">
        <v>7</v>
      </c>
      <c r="B46" s="47">
        <v>6</v>
      </c>
      <c r="C46" s="47">
        <v>7</v>
      </c>
      <c r="D46" s="47">
        <v>5</v>
      </c>
      <c r="E46" s="47">
        <v>6</v>
      </c>
      <c r="F46" s="47">
        <v>6</v>
      </c>
      <c r="G46" s="1">
        <f t="shared" si="7"/>
        <v>37</v>
      </c>
      <c r="I46" s="6">
        <f t="shared" si="0"/>
        <v>0.1891891891891892</v>
      </c>
      <c r="J46" s="6">
        <f t="shared" si="1"/>
        <v>0.16216216216216217</v>
      </c>
      <c r="K46" s="6">
        <f t="shared" si="2"/>
        <v>0.1891891891891892</v>
      </c>
      <c r="L46" s="6">
        <f t="shared" si="3"/>
        <v>0.13513513513513514</v>
      </c>
      <c r="M46" s="6">
        <f t="shared" si="4"/>
        <v>0.16216216216216217</v>
      </c>
      <c r="N46" s="6">
        <f t="shared" si="5"/>
        <v>0.16216216216216217</v>
      </c>
      <c r="O46" s="40" t="e">
        <f>IF(G46&gt;0,DT!AC46*I46+DT!AD46*J46+DT!AE46*K46+DT!AF46*L46+DT!AG46*M46+DT!AH46*N46,"")</f>
        <v>#VALUE!</v>
      </c>
    </row>
    <row r="47" spans="1:15">
      <c r="A47" s="47">
        <v>7</v>
      </c>
      <c r="B47" s="47">
        <v>7</v>
      </c>
      <c r="C47" s="47">
        <v>7</v>
      </c>
      <c r="D47" s="47">
        <v>7</v>
      </c>
      <c r="E47" s="47">
        <v>7</v>
      </c>
      <c r="F47" s="47">
        <v>7</v>
      </c>
      <c r="G47" s="1">
        <f t="shared" si="7"/>
        <v>42</v>
      </c>
      <c r="I47" s="6">
        <f t="shared" si="0"/>
        <v>0.16666666666666666</v>
      </c>
      <c r="J47" s="6">
        <f t="shared" si="1"/>
        <v>0.16666666666666666</v>
      </c>
      <c r="K47" s="6">
        <f t="shared" si="2"/>
        <v>0.16666666666666666</v>
      </c>
      <c r="L47" s="6">
        <f t="shared" si="3"/>
        <v>0.16666666666666666</v>
      </c>
      <c r="M47" s="6">
        <f t="shared" si="4"/>
        <v>0.16666666666666666</v>
      </c>
      <c r="N47" s="6">
        <f t="shared" si="5"/>
        <v>0.16666666666666666</v>
      </c>
      <c r="O47" s="40" t="e">
        <f>IF(G47&gt;0,DT!AC47*I47+DT!AD47*J47+DT!AE47*K47+DT!AF47*L47+DT!AG47*M47+DT!AH47*N47,"")</f>
        <v>#VALUE!</v>
      </c>
    </row>
    <row r="48" spans="1:15">
      <c r="A48" s="47">
        <v>7</v>
      </c>
      <c r="B48" s="47">
        <v>7</v>
      </c>
      <c r="C48" s="47">
        <v>7</v>
      </c>
      <c r="D48" s="47">
        <v>7</v>
      </c>
      <c r="E48" s="47">
        <v>7</v>
      </c>
      <c r="F48" s="47">
        <v>7</v>
      </c>
      <c r="G48" s="1">
        <f t="shared" si="7"/>
        <v>42</v>
      </c>
      <c r="I48" s="6">
        <f t="shared" si="0"/>
        <v>0.16666666666666666</v>
      </c>
      <c r="J48" s="6">
        <f t="shared" si="1"/>
        <v>0.16666666666666666</v>
      </c>
      <c r="K48" s="6">
        <f t="shared" si="2"/>
        <v>0.16666666666666666</v>
      </c>
      <c r="L48" s="6">
        <f t="shared" si="3"/>
        <v>0.16666666666666666</v>
      </c>
      <c r="M48" s="6">
        <f t="shared" si="4"/>
        <v>0.16666666666666666</v>
      </c>
      <c r="N48" s="6">
        <f t="shared" si="5"/>
        <v>0.16666666666666666</v>
      </c>
      <c r="O48" s="40" t="e">
        <f>IF(G48&gt;0,DT!AC48*I48+DT!AD48*J48+DT!AE48*K48+DT!AF48*L48+DT!AG48*M48+DT!AH48*N48,"")</f>
        <v>#VALUE!</v>
      </c>
    </row>
    <row r="49" spans="1:15">
      <c r="A49" s="47">
        <v>7</v>
      </c>
      <c r="B49" s="47">
        <v>6</v>
      </c>
      <c r="C49" s="47">
        <v>6</v>
      </c>
      <c r="D49" s="47">
        <v>6</v>
      </c>
      <c r="E49" s="47">
        <v>5</v>
      </c>
      <c r="F49" s="47">
        <v>6</v>
      </c>
      <c r="G49" s="1">
        <f t="shared" si="7"/>
        <v>36</v>
      </c>
      <c r="I49" s="6">
        <f t="shared" si="0"/>
        <v>0.19444444444444445</v>
      </c>
      <c r="J49" s="6">
        <f t="shared" si="1"/>
        <v>0.16666666666666666</v>
      </c>
      <c r="K49" s="6">
        <f t="shared" si="2"/>
        <v>0.16666666666666666</v>
      </c>
      <c r="L49" s="6">
        <f t="shared" si="3"/>
        <v>0.16666666666666666</v>
      </c>
      <c r="M49" s="6">
        <f t="shared" si="4"/>
        <v>0.1388888888888889</v>
      </c>
      <c r="N49" s="6">
        <f t="shared" si="5"/>
        <v>0.16666666666666666</v>
      </c>
      <c r="O49" s="40" t="e">
        <f>IF(G49&gt;0,DT!AC49*I49+DT!AD49*J49+DT!AE49*K49+DT!AF49*L49+DT!AG49*M49+DT!AH49*N49,"")</f>
        <v>#VALUE!</v>
      </c>
    </row>
    <row r="50" spans="1:15">
      <c r="A50" s="47">
        <v>6</v>
      </c>
      <c r="B50" s="47">
        <v>7</v>
      </c>
      <c r="C50" s="47">
        <v>7</v>
      </c>
      <c r="D50" s="47">
        <v>6</v>
      </c>
      <c r="E50" s="47">
        <v>6</v>
      </c>
      <c r="F50" s="47">
        <v>7</v>
      </c>
      <c r="G50" s="1">
        <f t="shared" si="7"/>
        <v>39</v>
      </c>
      <c r="I50" s="6">
        <f>IF(G50&gt;0,A50/G50,"")</f>
        <v>0.15384615384615385</v>
      </c>
      <c r="J50" s="6">
        <f>IF(G50&gt;0,B50/G50,"")</f>
        <v>0.17948717948717949</v>
      </c>
      <c r="K50" s="6">
        <f>IF(G50&gt;0,C50/G50,"")</f>
        <v>0.17948717948717949</v>
      </c>
      <c r="L50" s="6">
        <f>IF(G50&gt;0,D50/G50,"")</f>
        <v>0.15384615384615385</v>
      </c>
      <c r="M50" s="6">
        <f>IF(G50&gt;0,E50/G50,"")</f>
        <v>0.15384615384615385</v>
      </c>
      <c r="N50" s="6">
        <f>IF(G50&gt;0,F50/G50,"")</f>
        <v>0.17948717948717949</v>
      </c>
      <c r="O50" s="40" t="e">
        <f>IF(G50&gt;0,DT!AC50*I50+DT!AD50*J50+DT!AE50*K50+DT!AF50*L50+DT!AG50*M50+DT!AH50*N50,"")</f>
        <v>#VALUE!</v>
      </c>
    </row>
    <row r="51" spans="1:15">
      <c r="A51" s="47">
        <v>5</v>
      </c>
      <c r="B51" s="47">
        <v>7</v>
      </c>
      <c r="C51" s="47">
        <v>6</v>
      </c>
      <c r="D51" s="47">
        <v>7</v>
      </c>
      <c r="E51" s="47">
        <v>4</v>
      </c>
      <c r="F51" s="47">
        <v>3</v>
      </c>
      <c r="G51" s="1">
        <f t="shared" si="7"/>
        <v>32</v>
      </c>
      <c r="I51" s="6">
        <f>IF(G51&gt;0,A51/G51,"")</f>
        <v>0.15625</v>
      </c>
      <c r="J51" s="6">
        <f>IF(G51&gt;0,B51/G51,"")</f>
        <v>0.21875</v>
      </c>
      <c r="K51" s="6">
        <f>IF(G51&gt;0,C51/G51,"")</f>
        <v>0.1875</v>
      </c>
      <c r="L51" s="6">
        <f>IF(G51&gt;0,D51/G51,"")</f>
        <v>0.21875</v>
      </c>
      <c r="M51" s="6">
        <f>IF(G51&gt;0,E51/G51,"")</f>
        <v>0.125</v>
      </c>
      <c r="N51" s="6">
        <f>IF(G51&gt;0,F51/G51,"")</f>
        <v>9.375E-2</v>
      </c>
      <c r="O51" s="40" t="e">
        <f>IF(G51&gt;0,DT!AC51*I51+DT!AD51*J51+DT!AE51*K51+DT!AF51*L51+DT!AG51*M51+DT!AH51*N51,"")</f>
        <v>#VALUE!</v>
      </c>
    </row>
    <row r="52" spans="1:15">
      <c r="A52" s="47">
        <v>6</v>
      </c>
      <c r="B52" s="47">
        <v>7</v>
      </c>
      <c r="C52" s="47">
        <v>7</v>
      </c>
      <c r="D52" s="47">
        <v>6</v>
      </c>
      <c r="E52" s="47">
        <v>7</v>
      </c>
      <c r="F52" s="47">
        <v>7</v>
      </c>
      <c r="G52" s="1">
        <f t="shared" si="7"/>
        <v>40</v>
      </c>
      <c r="I52" s="6">
        <f t="shared" ref="I52:I115" si="10">IF(G52&gt;0,A52/G52,"")</f>
        <v>0.15</v>
      </c>
      <c r="J52" s="6">
        <f t="shared" ref="J52:J115" si="11">IF(G52&gt;0,B52/G52,"")</f>
        <v>0.17499999999999999</v>
      </c>
      <c r="K52" s="6">
        <f t="shared" ref="K52:K115" si="12">IF(G52&gt;0,C52/G52,"")</f>
        <v>0.17499999999999999</v>
      </c>
      <c r="L52" s="6">
        <f t="shared" ref="L52:L115" si="13">IF(G52&gt;0,D52/G52,"")</f>
        <v>0.15</v>
      </c>
      <c r="M52" s="6">
        <f t="shared" ref="M52:M115" si="14">IF(G52&gt;0,E52/G52,"")</f>
        <v>0.17499999999999999</v>
      </c>
      <c r="N52" s="6">
        <f t="shared" ref="N52:N115" si="15">IF(G52&gt;0,F52/G52,"")</f>
        <v>0.17499999999999999</v>
      </c>
      <c r="O52" s="40" t="e">
        <f>IF(G52&gt;0,DT!AC52*I52+DT!AD52*J52+DT!AE52*K52+DT!AF52*L52+DT!AG52*M52+DT!AH52*N52,"")</f>
        <v>#VALUE!</v>
      </c>
    </row>
    <row r="53" spans="1:15">
      <c r="A53" s="47">
        <v>4</v>
      </c>
      <c r="B53" s="47">
        <v>4</v>
      </c>
      <c r="C53" s="47">
        <v>4</v>
      </c>
      <c r="D53" s="47">
        <v>5</v>
      </c>
      <c r="E53" s="47">
        <v>5</v>
      </c>
      <c r="F53" s="47">
        <v>5</v>
      </c>
      <c r="G53" s="1">
        <f t="shared" si="7"/>
        <v>27</v>
      </c>
      <c r="I53" s="6">
        <f t="shared" si="10"/>
        <v>0.14814814814814814</v>
      </c>
      <c r="J53" s="6">
        <f t="shared" si="11"/>
        <v>0.14814814814814814</v>
      </c>
      <c r="K53" s="6">
        <f t="shared" si="12"/>
        <v>0.14814814814814814</v>
      </c>
      <c r="L53" s="6">
        <f t="shared" si="13"/>
        <v>0.18518518518518517</v>
      </c>
      <c r="M53" s="6">
        <f t="shared" si="14"/>
        <v>0.18518518518518517</v>
      </c>
      <c r="N53" s="6">
        <f t="shared" si="15"/>
        <v>0.18518518518518517</v>
      </c>
      <c r="O53" s="40" t="e">
        <f>IF(G53&gt;0,DT!AC53*I53+DT!AD53*J53+DT!AE53*K53+DT!AF53*L53+DT!AG53*M53+DT!AH53*N53,"")</f>
        <v>#VALUE!</v>
      </c>
    </row>
    <row r="54" spans="1:15">
      <c r="A54" s="47">
        <v>4</v>
      </c>
      <c r="B54" s="47">
        <v>5</v>
      </c>
      <c r="C54" s="47">
        <v>3</v>
      </c>
      <c r="D54" s="47">
        <v>5</v>
      </c>
      <c r="E54" s="47">
        <v>4</v>
      </c>
      <c r="F54" s="47">
        <v>4</v>
      </c>
      <c r="G54" s="1">
        <f t="shared" si="7"/>
        <v>25</v>
      </c>
      <c r="I54" s="6">
        <f t="shared" si="10"/>
        <v>0.16</v>
      </c>
      <c r="J54" s="6">
        <f t="shared" si="11"/>
        <v>0.2</v>
      </c>
      <c r="K54" s="6">
        <f t="shared" si="12"/>
        <v>0.12</v>
      </c>
      <c r="L54" s="6">
        <f t="shared" si="13"/>
        <v>0.2</v>
      </c>
      <c r="M54" s="6">
        <f t="shared" si="14"/>
        <v>0.16</v>
      </c>
      <c r="N54" s="6">
        <f t="shared" si="15"/>
        <v>0.16</v>
      </c>
      <c r="O54" s="40" t="e">
        <f>IF(G54&gt;0,DT!AC54*I54+DT!AD54*J54+DT!AE54*K54+DT!AF54*L54+DT!AG54*M54+DT!AH54*N54,"")</f>
        <v>#VALUE!</v>
      </c>
    </row>
    <row r="55" spans="1:15">
      <c r="A55" s="47">
        <v>6</v>
      </c>
      <c r="B55" s="47">
        <v>6</v>
      </c>
      <c r="C55" s="47">
        <v>7</v>
      </c>
      <c r="D55" s="47">
        <v>6</v>
      </c>
      <c r="E55" s="47">
        <v>6</v>
      </c>
      <c r="F55" s="47">
        <v>5</v>
      </c>
      <c r="G55" s="1">
        <f t="shared" si="7"/>
        <v>36</v>
      </c>
      <c r="I55" s="6">
        <f t="shared" si="10"/>
        <v>0.16666666666666666</v>
      </c>
      <c r="J55" s="6">
        <f t="shared" si="11"/>
        <v>0.16666666666666666</v>
      </c>
      <c r="K55" s="6">
        <f t="shared" si="12"/>
        <v>0.19444444444444445</v>
      </c>
      <c r="L55" s="6">
        <f t="shared" si="13"/>
        <v>0.16666666666666666</v>
      </c>
      <c r="M55" s="6">
        <f t="shared" si="14"/>
        <v>0.16666666666666666</v>
      </c>
      <c r="N55" s="6">
        <f t="shared" si="15"/>
        <v>0.1388888888888889</v>
      </c>
      <c r="O55" s="40" t="e">
        <f>IF(G55&gt;0,DT!AC55*I55+DT!AD55*J55+DT!AE55*K55+DT!AF55*L55+DT!AG55*M55+DT!AH55*N55,"")</f>
        <v>#VALUE!</v>
      </c>
    </row>
    <row r="56" spans="1:15">
      <c r="A56" s="47">
        <v>7</v>
      </c>
      <c r="B56" s="47">
        <v>7</v>
      </c>
      <c r="C56" s="47">
        <v>7</v>
      </c>
      <c r="D56" s="47">
        <v>6</v>
      </c>
      <c r="E56" s="47">
        <v>7</v>
      </c>
      <c r="F56" s="47">
        <v>5</v>
      </c>
      <c r="G56" s="1">
        <f t="shared" si="7"/>
        <v>39</v>
      </c>
      <c r="I56" s="6">
        <f t="shared" si="10"/>
        <v>0.17948717948717949</v>
      </c>
      <c r="J56" s="6">
        <f t="shared" si="11"/>
        <v>0.17948717948717949</v>
      </c>
      <c r="K56" s="6">
        <f t="shared" si="12"/>
        <v>0.17948717948717949</v>
      </c>
      <c r="L56" s="6">
        <f t="shared" si="13"/>
        <v>0.15384615384615385</v>
      </c>
      <c r="M56" s="6">
        <f t="shared" si="14"/>
        <v>0.17948717948717949</v>
      </c>
      <c r="N56" s="6">
        <f t="shared" si="15"/>
        <v>0.12820512820512819</v>
      </c>
      <c r="O56" s="40" t="e">
        <f>IF(G56&gt;0,DT!AC56*I56+DT!AD56*J56+DT!AE56*K56+DT!AF56*L56+DT!AG56*M56+DT!AH56*N56,"")</f>
        <v>#VALUE!</v>
      </c>
    </row>
    <row r="57" spans="1:15">
      <c r="A57" s="47">
        <v>6</v>
      </c>
      <c r="B57" s="47">
        <v>7</v>
      </c>
      <c r="C57" s="47">
        <v>7</v>
      </c>
      <c r="D57" s="47">
        <v>7</v>
      </c>
      <c r="E57" s="47">
        <v>6</v>
      </c>
      <c r="F57" s="47">
        <v>6</v>
      </c>
      <c r="G57" s="1">
        <f t="shared" si="7"/>
        <v>39</v>
      </c>
      <c r="I57" s="6">
        <f t="shared" si="10"/>
        <v>0.15384615384615385</v>
      </c>
      <c r="J57" s="6">
        <f t="shared" si="11"/>
        <v>0.17948717948717949</v>
      </c>
      <c r="K57" s="6">
        <f t="shared" si="12"/>
        <v>0.17948717948717949</v>
      </c>
      <c r="L57" s="6">
        <f t="shared" si="13"/>
        <v>0.17948717948717949</v>
      </c>
      <c r="M57" s="6">
        <f t="shared" si="14"/>
        <v>0.15384615384615385</v>
      </c>
      <c r="N57" s="6">
        <f t="shared" si="15"/>
        <v>0.15384615384615385</v>
      </c>
      <c r="O57" s="40" t="e">
        <f>IF(G57&gt;0,DT!AC57*I57+DT!AD57*J57+DT!AE57*K57+DT!AF57*L57+DT!AG57*M57+DT!AH57*N57,"")</f>
        <v>#VALUE!</v>
      </c>
    </row>
    <row r="58" spans="1:15">
      <c r="A58" s="47">
        <v>7</v>
      </c>
      <c r="B58" s="47">
        <v>7</v>
      </c>
      <c r="C58" s="47">
        <v>7</v>
      </c>
      <c r="D58" s="47">
        <v>7</v>
      </c>
      <c r="E58" s="47">
        <v>7</v>
      </c>
      <c r="F58" s="47">
        <v>7</v>
      </c>
      <c r="G58" s="1">
        <f t="shared" si="7"/>
        <v>42</v>
      </c>
      <c r="I58" s="6">
        <f t="shared" si="10"/>
        <v>0.16666666666666666</v>
      </c>
      <c r="J58" s="6">
        <f t="shared" si="11"/>
        <v>0.16666666666666666</v>
      </c>
      <c r="K58" s="6">
        <f t="shared" si="12"/>
        <v>0.16666666666666666</v>
      </c>
      <c r="L58" s="6">
        <f t="shared" si="13"/>
        <v>0.16666666666666666</v>
      </c>
      <c r="M58" s="6">
        <f t="shared" si="14"/>
        <v>0.16666666666666666</v>
      </c>
      <c r="N58" s="6">
        <f t="shared" si="15"/>
        <v>0.16666666666666666</v>
      </c>
      <c r="O58" s="40" t="e">
        <f>IF(G58&gt;0,DT!AC58*I58+DT!AD58*J58+DT!AE58*K58+DT!AF58*L58+DT!AG58*M58+DT!AH58*N58,"")</f>
        <v>#VALUE!</v>
      </c>
    </row>
    <row r="59" spans="1:15">
      <c r="A59" s="47">
        <v>6</v>
      </c>
      <c r="B59" s="47">
        <v>7</v>
      </c>
      <c r="C59" s="47">
        <v>7</v>
      </c>
      <c r="D59" s="47">
        <v>6</v>
      </c>
      <c r="E59" s="47">
        <v>4</v>
      </c>
      <c r="F59" s="47">
        <v>5</v>
      </c>
      <c r="G59" s="1">
        <f t="shared" si="7"/>
        <v>35</v>
      </c>
      <c r="I59" s="6">
        <f t="shared" si="10"/>
        <v>0.17142857142857143</v>
      </c>
      <c r="J59" s="6">
        <f t="shared" si="11"/>
        <v>0.2</v>
      </c>
      <c r="K59" s="6">
        <f t="shared" si="12"/>
        <v>0.2</v>
      </c>
      <c r="L59" s="6">
        <f t="shared" si="13"/>
        <v>0.17142857142857143</v>
      </c>
      <c r="M59" s="6">
        <f t="shared" si="14"/>
        <v>0.11428571428571428</v>
      </c>
      <c r="N59" s="6">
        <f t="shared" si="15"/>
        <v>0.14285714285714285</v>
      </c>
      <c r="O59" s="40" t="e">
        <f>IF(G59&gt;0,DT!AC59*I59+DT!AD59*J59+DT!AE59*K59+DT!AF59*L59+DT!AG59*M59+DT!AH59*N59,"")</f>
        <v>#VALUE!</v>
      </c>
    </row>
    <row r="60" spans="1:15">
      <c r="A60" s="47">
        <v>6</v>
      </c>
      <c r="B60" s="47">
        <v>7</v>
      </c>
      <c r="C60" s="47">
        <v>6</v>
      </c>
      <c r="D60" s="47">
        <v>7</v>
      </c>
      <c r="E60" s="47">
        <v>5</v>
      </c>
      <c r="F60" s="47">
        <v>6</v>
      </c>
      <c r="G60" s="1">
        <f t="shared" si="7"/>
        <v>37</v>
      </c>
      <c r="I60" s="6">
        <f t="shared" si="10"/>
        <v>0.16216216216216217</v>
      </c>
      <c r="J60" s="6">
        <f t="shared" si="11"/>
        <v>0.1891891891891892</v>
      </c>
      <c r="K60" s="6">
        <f t="shared" si="12"/>
        <v>0.16216216216216217</v>
      </c>
      <c r="L60" s="6">
        <f t="shared" si="13"/>
        <v>0.1891891891891892</v>
      </c>
      <c r="M60" s="6">
        <f t="shared" si="14"/>
        <v>0.13513513513513514</v>
      </c>
      <c r="N60" s="6">
        <f t="shared" si="15"/>
        <v>0.16216216216216217</v>
      </c>
      <c r="O60" s="40" t="e">
        <f>IF(G60&gt;0,DT!AC60*I60+DT!AD60*J60+DT!AE60*K60+DT!AF60*L60+DT!AG60*M60+DT!AH60*N60,"")</f>
        <v>#VALUE!</v>
      </c>
    </row>
    <row r="61" spans="1:15">
      <c r="A61" s="47">
        <v>6</v>
      </c>
      <c r="B61" s="47">
        <v>6</v>
      </c>
      <c r="C61" s="47">
        <v>4</v>
      </c>
      <c r="D61" s="47">
        <v>7</v>
      </c>
      <c r="E61" s="47">
        <v>5</v>
      </c>
      <c r="F61" s="47">
        <v>6</v>
      </c>
      <c r="G61" s="1">
        <f t="shared" si="7"/>
        <v>34</v>
      </c>
      <c r="I61" s="6">
        <f t="shared" si="10"/>
        <v>0.17647058823529413</v>
      </c>
      <c r="J61" s="6">
        <f t="shared" si="11"/>
        <v>0.17647058823529413</v>
      </c>
      <c r="K61" s="6">
        <f t="shared" si="12"/>
        <v>0.11764705882352941</v>
      </c>
      <c r="L61" s="6">
        <f t="shared" si="13"/>
        <v>0.20588235294117646</v>
      </c>
      <c r="M61" s="6">
        <f t="shared" si="14"/>
        <v>0.14705882352941177</v>
      </c>
      <c r="N61" s="6">
        <f t="shared" si="15"/>
        <v>0.17647058823529413</v>
      </c>
      <c r="O61" s="40" t="e">
        <f>IF(G61&gt;0,DT!AC61*I61+DT!AD61*J61+DT!AE61*K61+DT!AF61*L61+DT!AG61*M61+DT!AH61*N61,"")</f>
        <v>#VALUE!</v>
      </c>
    </row>
    <row r="62" spans="1:15">
      <c r="A62" s="47">
        <v>7</v>
      </c>
      <c r="B62" s="47">
        <v>7</v>
      </c>
      <c r="C62" s="47">
        <v>7</v>
      </c>
      <c r="D62" s="47">
        <v>7</v>
      </c>
      <c r="E62" s="47">
        <v>7</v>
      </c>
      <c r="F62" s="47">
        <v>7</v>
      </c>
      <c r="G62" s="1">
        <f t="shared" si="7"/>
        <v>42</v>
      </c>
      <c r="I62" s="6">
        <f t="shared" si="10"/>
        <v>0.16666666666666666</v>
      </c>
      <c r="J62" s="6">
        <f t="shared" si="11"/>
        <v>0.16666666666666666</v>
      </c>
      <c r="K62" s="6">
        <f t="shared" si="12"/>
        <v>0.16666666666666666</v>
      </c>
      <c r="L62" s="6">
        <f t="shared" si="13"/>
        <v>0.16666666666666666</v>
      </c>
      <c r="M62" s="6">
        <f t="shared" si="14"/>
        <v>0.16666666666666666</v>
      </c>
      <c r="N62" s="6">
        <f t="shared" si="15"/>
        <v>0.16666666666666666</v>
      </c>
      <c r="O62" s="40" t="e">
        <f>IF(G62&gt;0,DT!AC62*I62+DT!AD62*J62+DT!AE62*K62+DT!AF62*L62+DT!AG62*M62+DT!AH62*N62,"")</f>
        <v>#VALUE!</v>
      </c>
    </row>
    <row r="63" spans="1:15">
      <c r="A63" s="47">
        <v>7</v>
      </c>
      <c r="B63" s="47">
        <v>7</v>
      </c>
      <c r="C63" s="47">
        <v>7</v>
      </c>
      <c r="D63" s="47">
        <v>7</v>
      </c>
      <c r="E63" s="47">
        <v>6</v>
      </c>
      <c r="F63" s="47">
        <v>6</v>
      </c>
      <c r="G63" s="1">
        <f t="shared" si="7"/>
        <v>40</v>
      </c>
      <c r="I63" s="6">
        <f t="shared" si="10"/>
        <v>0.17499999999999999</v>
      </c>
      <c r="J63" s="6">
        <f t="shared" si="11"/>
        <v>0.17499999999999999</v>
      </c>
      <c r="K63" s="6">
        <f t="shared" si="12"/>
        <v>0.17499999999999999</v>
      </c>
      <c r="L63" s="6">
        <f t="shared" si="13"/>
        <v>0.17499999999999999</v>
      </c>
      <c r="M63" s="6">
        <f t="shared" si="14"/>
        <v>0.15</v>
      </c>
      <c r="N63" s="6">
        <f t="shared" si="15"/>
        <v>0.15</v>
      </c>
      <c r="O63" s="40" t="e">
        <f>IF(G63&gt;0,DT!AC63*I63+DT!AD63*J63+DT!AE63*K63+DT!AF63*L63+DT!AG63*M63+DT!AH63*N63,"")</f>
        <v>#VALUE!</v>
      </c>
    </row>
    <row r="64" spans="1:15">
      <c r="A64" s="47">
        <v>6</v>
      </c>
      <c r="B64" s="47">
        <v>7</v>
      </c>
      <c r="C64" s="47">
        <v>7</v>
      </c>
      <c r="D64" s="47">
        <v>7</v>
      </c>
      <c r="E64" s="47">
        <v>6</v>
      </c>
      <c r="F64" s="47">
        <v>6</v>
      </c>
      <c r="G64" s="1">
        <f t="shared" si="7"/>
        <v>39</v>
      </c>
      <c r="I64" s="6">
        <f t="shared" si="10"/>
        <v>0.15384615384615385</v>
      </c>
      <c r="J64" s="6">
        <f t="shared" si="11"/>
        <v>0.17948717948717949</v>
      </c>
      <c r="K64" s="6">
        <f t="shared" si="12"/>
        <v>0.17948717948717949</v>
      </c>
      <c r="L64" s="6">
        <f t="shared" si="13"/>
        <v>0.17948717948717949</v>
      </c>
      <c r="M64" s="6">
        <f t="shared" si="14"/>
        <v>0.15384615384615385</v>
      </c>
      <c r="N64" s="6">
        <f t="shared" si="15"/>
        <v>0.15384615384615385</v>
      </c>
      <c r="O64" s="40" t="e">
        <f>IF(G64&gt;0,DT!AC64*I64+DT!AD64*J64+DT!AE64*K64+DT!AF64*L64+DT!AG64*M64+DT!AH64*N64,"")</f>
        <v>#VALUE!</v>
      </c>
    </row>
    <row r="65" spans="1:15">
      <c r="A65" s="47">
        <v>6</v>
      </c>
      <c r="B65" s="47">
        <v>7</v>
      </c>
      <c r="C65" s="47">
        <v>7</v>
      </c>
      <c r="D65" s="47">
        <v>7</v>
      </c>
      <c r="E65" s="47">
        <v>5</v>
      </c>
      <c r="F65" s="47">
        <v>6</v>
      </c>
      <c r="G65" s="1">
        <f t="shared" si="7"/>
        <v>38</v>
      </c>
      <c r="I65" s="6">
        <f t="shared" si="10"/>
        <v>0.15789473684210525</v>
      </c>
      <c r="J65" s="6">
        <f t="shared" si="11"/>
        <v>0.18421052631578946</v>
      </c>
      <c r="K65" s="6">
        <f t="shared" si="12"/>
        <v>0.18421052631578946</v>
      </c>
      <c r="L65" s="6">
        <f t="shared" si="13"/>
        <v>0.18421052631578946</v>
      </c>
      <c r="M65" s="6">
        <f t="shared" si="14"/>
        <v>0.13157894736842105</v>
      </c>
      <c r="N65" s="6">
        <f t="shared" si="15"/>
        <v>0.15789473684210525</v>
      </c>
      <c r="O65" s="40" t="e">
        <f>IF(G65&gt;0,DT!AC65*I65+DT!AD65*J65+DT!AE65*K65+DT!AF65*L65+DT!AG65*M65+DT!AH65*N65,"")</f>
        <v>#VALUE!</v>
      </c>
    </row>
    <row r="66" spans="1:15">
      <c r="A66" s="47">
        <v>5</v>
      </c>
      <c r="B66" s="47">
        <v>5</v>
      </c>
      <c r="C66" s="47">
        <v>4</v>
      </c>
      <c r="D66" s="47">
        <v>4</v>
      </c>
      <c r="E66" s="47">
        <v>4</v>
      </c>
      <c r="F66" s="47">
        <v>4</v>
      </c>
      <c r="G66" s="1">
        <f t="shared" si="7"/>
        <v>26</v>
      </c>
      <c r="I66" s="6">
        <f t="shared" si="10"/>
        <v>0.19230769230769232</v>
      </c>
      <c r="J66" s="6">
        <f t="shared" si="11"/>
        <v>0.19230769230769232</v>
      </c>
      <c r="K66" s="6">
        <f t="shared" si="12"/>
        <v>0.15384615384615385</v>
      </c>
      <c r="L66" s="6">
        <f t="shared" si="13"/>
        <v>0.15384615384615385</v>
      </c>
      <c r="M66" s="6">
        <f t="shared" si="14"/>
        <v>0.15384615384615385</v>
      </c>
      <c r="N66" s="6">
        <f t="shared" si="15"/>
        <v>0.15384615384615385</v>
      </c>
      <c r="O66" s="40" t="e">
        <f>IF(G66&gt;0,DT!AC66*I66+DT!AD66*J66+DT!AE66*K66+DT!AF66*L66+DT!AG66*M66+DT!AH66*N66,"")</f>
        <v>#VALUE!</v>
      </c>
    </row>
    <row r="67" spans="1:15">
      <c r="A67" s="47">
        <v>6</v>
      </c>
      <c r="B67" s="47">
        <v>7</v>
      </c>
      <c r="C67" s="47">
        <v>6</v>
      </c>
      <c r="D67" s="47">
        <v>5</v>
      </c>
      <c r="E67" s="47">
        <v>6</v>
      </c>
      <c r="F67" s="47">
        <v>6</v>
      </c>
      <c r="G67" s="1">
        <f t="shared" si="7"/>
        <v>36</v>
      </c>
      <c r="I67" s="6">
        <f t="shared" si="10"/>
        <v>0.16666666666666666</v>
      </c>
      <c r="J67" s="6">
        <f t="shared" si="11"/>
        <v>0.19444444444444445</v>
      </c>
      <c r="K67" s="6">
        <f t="shared" si="12"/>
        <v>0.16666666666666666</v>
      </c>
      <c r="L67" s="6">
        <f t="shared" si="13"/>
        <v>0.1388888888888889</v>
      </c>
      <c r="M67" s="6">
        <f t="shared" si="14"/>
        <v>0.16666666666666666</v>
      </c>
      <c r="N67" s="6">
        <f t="shared" si="15"/>
        <v>0.16666666666666666</v>
      </c>
      <c r="O67" s="40" t="e">
        <f>IF(G67&gt;0,DT!AC67*I67+DT!AD67*J67+DT!AE67*K67+DT!AF67*L67+DT!AG67*M67+DT!AH67*N67,"")</f>
        <v>#VALUE!</v>
      </c>
    </row>
    <row r="68" spans="1:15">
      <c r="A68" s="47">
        <v>4</v>
      </c>
      <c r="B68" s="47">
        <v>7</v>
      </c>
      <c r="C68" s="47">
        <v>7</v>
      </c>
      <c r="D68" s="47">
        <v>7</v>
      </c>
      <c r="E68" s="47">
        <v>6</v>
      </c>
      <c r="F68" s="47">
        <v>7</v>
      </c>
      <c r="G68" s="1">
        <f t="shared" si="7"/>
        <v>38</v>
      </c>
      <c r="I68" s="6">
        <f t="shared" si="10"/>
        <v>0.10526315789473684</v>
      </c>
      <c r="J68" s="6">
        <f t="shared" si="11"/>
        <v>0.18421052631578946</v>
      </c>
      <c r="K68" s="6">
        <f t="shared" si="12"/>
        <v>0.18421052631578946</v>
      </c>
      <c r="L68" s="6">
        <f t="shared" si="13"/>
        <v>0.18421052631578946</v>
      </c>
      <c r="M68" s="6">
        <f t="shared" si="14"/>
        <v>0.15789473684210525</v>
      </c>
      <c r="N68" s="6">
        <f t="shared" si="15"/>
        <v>0.18421052631578946</v>
      </c>
      <c r="O68" s="40" t="e">
        <f>IF(G68&gt;0,DT!AC68*I68+DT!AD68*J68+DT!AE68*K68+DT!AF68*L68+DT!AG68*M68+DT!AH68*N68,"")</f>
        <v>#VALUE!</v>
      </c>
    </row>
    <row r="69" spans="1:15">
      <c r="A69" s="47">
        <v>4</v>
      </c>
      <c r="B69" s="47">
        <v>7</v>
      </c>
      <c r="C69" s="47">
        <v>7</v>
      </c>
      <c r="D69" s="47">
        <v>6</v>
      </c>
      <c r="E69" s="47">
        <v>4</v>
      </c>
      <c r="F69" s="47">
        <v>4</v>
      </c>
      <c r="G69" s="1">
        <f t="shared" ref="G69:G132" si="16">SUM(A69:F69)</f>
        <v>32</v>
      </c>
      <c r="I69" s="6">
        <f t="shared" si="10"/>
        <v>0.125</v>
      </c>
      <c r="J69" s="6">
        <f t="shared" si="11"/>
        <v>0.21875</v>
      </c>
      <c r="K69" s="6">
        <f t="shared" si="12"/>
        <v>0.21875</v>
      </c>
      <c r="L69" s="6">
        <f t="shared" si="13"/>
        <v>0.1875</v>
      </c>
      <c r="M69" s="6">
        <f t="shared" si="14"/>
        <v>0.125</v>
      </c>
      <c r="N69" s="6">
        <f t="shared" si="15"/>
        <v>0.125</v>
      </c>
      <c r="O69" s="40" t="e">
        <f>IF(G69&gt;0,DT!AC69*I69+DT!AD69*J69+DT!AE69*K69+DT!AF69*L69+DT!AG69*M69+DT!AH69*N69,"")</f>
        <v>#VALUE!</v>
      </c>
    </row>
    <row r="70" spans="1:15">
      <c r="A70" s="47">
        <v>2</v>
      </c>
      <c r="B70" s="47">
        <v>5</v>
      </c>
      <c r="C70" s="47">
        <v>6</v>
      </c>
      <c r="D70" s="47">
        <v>5</v>
      </c>
      <c r="E70" s="47">
        <v>5</v>
      </c>
      <c r="F70" s="47">
        <v>4</v>
      </c>
      <c r="G70" s="1">
        <f t="shared" si="16"/>
        <v>27</v>
      </c>
      <c r="I70" s="6">
        <f t="shared" si="10"/>
        <v>7.407407407407407E-2</v>
      </c>
      <c r="J70" s="6">
        <f t="shared" si="11"/>
        <v>0.18518518518518517</v>
      </c>
      <c r="K70" s="6">
        <f t="shared" si="12"/>
        <v>0.22222222222222221</v>
      </c>
      <c r="L70" s="6">
        <f t="shared" si="13"/>
        <v>0.18518518518518517</v>
      </c>
      <c r="M70" s="6">
        <f t="shared" si="14"/>
        <v>0.18518518518518517</v>
      </c>
      <c r="N70" s="6">
        <f t="shared" si="15"/>
        <v>0.14814814814814814</v>
      </c>
      <c r="O70" s="40" t="e">
        <f>IF(G70&gt;0,DT!AC70*I70+DT!AD70*J70+DT!AE70*K70+DT!AF70*L70+DT!AG70*M70+DT!AH70*N70,"")</f>
        <v>#VALUE!</v>
      </c>
    </row>
    <row r="71" spans="1:15">
      <c r="A71" s="47">
        <v>3</v>
      </c>
      <c r="B71" s="47">
        <v>7</v>
      </c>
      <c r="C71" s="47">
        <v>7</v>
      </c>
      <c r="D71" s="47">
        <v>7</v>
      </c>
      <c r="E71" s="47">
        <v>1</v>
      </c>
      <c r="F71" s="47">
        <v>4</v>
      </c>
      <c r="G71" s="1">
        <f t="shared" si="16"/>
        <v>29</v>
      </c>
      <c r="I71" s="6">
        <f t="shared" si="10"/>
        <v>0.10344827586206896</v>
      </c>
      <c r="J71" s="6">
        <f t="shared" si="11"/>
        <v>0.2413793103448276</v>
      </c>
      <c r="K71" s="6">
        <f t="shared" si="12"/>
        <v>0.2413793103448276</v>
      </c>
      <c r="L71" s="6">
        <f t="shared" si="13"/>
        <v>0.2413793103448276</v>
      </c>
      <c r="M71" s="6">
        <f t="shared" si="14"/>
        <v>3.4482758620689655E-2</v>
      </c>
      <c r="N71" s="6">
        <f t="shared" si="15"/>
        <v>0.13793103448275862</v>
      </c>
      <c r="O71" s="40" t="e">
        <f>IF(G71&gt;0,DT!AC71*I71+DT!AD71*J71+DT!AE71*K71+DT!AF71*L71+DT!AG71*M71+DT!AH71*N71,"")</f>
        <v>#VALUE!</v>
      </c>
    </row>
    <row r="72" spans="1:15">
      <c r="A72" s="47">
        <v>2</v>
      </c>
      <c r="B72" s="47">
        <v>5</v>
      </c>
      <c r="C72" s="47">
        <v>4</v>
      </c>
      <c r="D72" s="47">
        <v>3</v>
      </c>
      <c r="E72" s="47">
        <v>2</v>
      </c>
      <c r="F72" s="47">
        <v>2</v>
      </c>
      <c r="G72" s="1">
        <f t="shared" si="16"/>
        <v>18</v>
      </c>
      <c r="I72" s="6">
        <f t="shared" si="10"/>
        <v>0.1111111111111111</v>
      </c>
      <c r="J72" s="6">
        <f t="shared" si="11"/>
        <v>0.27777777777777779</v>
      </c>
      <c r="K72" s="6">
        <f t="shared" si="12"/>
        <v>0.22222222222222221</v>
      </c>
      <c r="L72" s="6">
        <f t="shared" si="13"/>
        <v>0.16666666666666666</v>
      </c>
      <c r="M72" s="6">
        <f t="shared" si="14"/>
        <v>0.1111111111111111</v>
      </c>
      <c r="N72" s="6">
        <f t="shared" si="15"/>
        <v>0.1111111111111111</v>
      </c>
      <c r="O72" s="40" t="e">
        <f>IF(G72&gt;0,DT!AC72*I72+DT!AD72*J72+DT!AE72*K72+DT!AF72*L72+DT!AG72*M72+DT!AH72*N72,"")</f>
        <v>#VALUE!</v>
      </c>
    </row>
    <row r="73" spans="1:15">
      <c r="A73" s="47">
        <v>5</v>
      </c>
      <c r="B73" s="47">
        <v>5</v>
      </c>
      <c r="C73" s="47">
        <v>6</v>
      </c>
      <c r="D73" s="47">
        <v>3</v>
      </c>
      <c r="E73" s="47">
        <v>4</v>
      </c>
      <c r="F73" s="47">
        <v>4</v>
      </c>
      <c r="G73" s="1">
        <f t="shared" si="16"/>
        <v>27</v>
      </c>
      <c r="I73" s="6">
        <f t="shared" si="10"/>
        <v>0.18518518518518517</v>
      </c>
      <c r="J73" s="6">
        <f t="shared" si="11"/>
        <v>0.18518518518518517</v>
      </c>
      <c r="K73" s="6">
        <f t="shared" si="12"/>
        <v>0.22222222222222221</v>
      </c>
      <c r="L73" s="6">
        <f t="shared" si="13"/>
        <v>0.1111111111111111</v>
      </c>
      <c r="M73" s="6">
        <f t="shared" si="14"/>
        <v>0.14814814814814814</v>
      </c>
      <c r="N73" s="6">
        <f t="shared" si="15"/>
        <v>0.14814814814814814</v>
      </c>
      <c r="O73" s="40" t="e">
        <f>IF(G73&gt;0,DT!AC73*I73+DT!AD73*J73+DT!AE73*K73+DT!AF73*L73+DT!AG73*M73+DT!AH73*N73,"")</f>
        <v>#VALUE!</v>
      </c>
    </row>
    <row r="74" spans="1:15">
      <c r="A74" s="47">
        <v>6</v>
      </c>
      <c r="B74" s="47">
        <v>6</v>
      </c>
      <c r="C74" s="47">
        <v>7</v>
      </c>
      <c r="D74" s="47">
        <v>7</v>
      </c>
      <c r="E74" s="47">
        <v>6</v>
      </c>
      <c r="F74" s="47">
        <v>6</v>
      </c>
      <c r="G74" s="1">
        <f t="shared" si="16"/>
        <v>38</v>
      </c>
      <c r="I74" s="6">
        <f t="shared" si="10"/>
        <v>0.15789473684210525</v>
      </c>
      <c r="J74" s="6">
        <f t="shared" si="11"/>
        <v>0.15789473684210525</v>
      </c>
      <c r="K74" s="6">
        <f t="shared" si="12"/>
        <v>0.18421052631578946</v>
      </c>
      <c r="L74" s="6">
        <f t="shared" si="13"/>
        <v>0.18421052631578946</v>
      </c>
      <c r="M74" s="6">
        <f t="shared" si="14"/>
        <v>0.15789473684210525</v>
      </c>
      <c r="N74" s="6">
        <f t="shared" si="15"/>
        <v>0.15789473684210525</v>
      </c>
      <c r="O74" s="40" t="e">
        <f>IF(G74&gt;0,DT!AC74*I74+DT!AD74*J74+DT!AE74*K74+DT!AF74*L74+DT!AG74*M74+DT!AH74*N74,"")</f>
        <v>#VALUE!</v>
      </c>
    </row>
    <row r="75" spans="1:15">
      <c r="A75" s="47">
        <v>5</v>
      </c>
      <c r="B75" s="47">
        <v>7</v>
      </c>
      <c r="C75" s="47">
        <v>7</v>
      </c>
      <c r="D75" s="47">
        <v>7</v>
      </c>
      <c r="E75" s="47">
        <v>6</v>
      </c>
      <c r="F75" s="47">
        <v>5</v>
      </c>
      <c r="G75" s="1">
        <f t="shared" si="16"/>
        <v>37</v>
      </c>
      <c r="I75" s="6">
        <f t="shared" si="10"/>
        <v>0.13513513513513514</v>
      </c>
      <c r="J75" s="6">
        <f t="shared" si="11"/>
        <v>0.1891891891891892</v>
      </c>
      <c r="K75" s="6">
        <f t="shared" si="12"/>
        <v>0.1891891891891892</v>
      </c>
      <c r="L75" s="6">
        <f t="shared" si="13"/>
        <v>0.1891891891891892</v>
      </c>
      <c r="M75" s="6">
        <f t="shared" si="14"/>
        <v>0.16216216216216217</v>
      </c>
      <c r="N75" s="6">
        <f t="shared" si="15"/>
        <v>0.13513513513513514</v>
      </c>
      <c r="O75" s="40" t="e">
        <f>IF(G75&gt;0,DT!AC75*I75+DT!AD75*J75+DT!AE75*K75+DT!AF75*L75+DT!AG75*M75+DT!AH75*N75,"")</f>
        <v>#VALUE!</v>
      </c>
    </row>
    <row r="76" spans="1:15">
      <c r="A76" s="47">
        <v>5</v>
      </c>
      <c r="B76" s="47">
        <v>5</v>
      </c>
      <c r="C76" s="47">
        <v>7</v>
      </c>
      <c r="D76" s="47">
        <v>7</v>
      </c>
      <c r="E76" s="47">
        <v>5</v>
      </c>
      <c r="F76" s="47">
        <v>4</v>
      </c>
      <c r="G76" s="1">
        <f t="shared" si="16"/>
        <v>33</v>
      </c>
      <c r="I76" s="6">
        <f t="shared" si="10"/>
        <v>0.15151515151515152</v>
      </c>
      <c r="J76" s="6">
        <f t="shared" si="11"/>
        <v>0.15151515151515152</v>
      </c>
      <c r="K76" s="6">
        <f t="shared" si="12"/>
        <v>0.21212121212121213</v>
      </c>
      <c r="L76" s="6">
        <f t="shared" si="13"/>
        <v>0.21212121212121213</v>
      </c>
      <c r="M76" s="6">
        <f t="shared" si="14"/>
        <v>0.15151515151515152</v>
      </c>
      <c r="N76" s="6">
        <f t="shared" si="15"/>
        <v>0.12121212121212122</v>
      </c>
      <c r="O76" s="40" t="e">
        <f>IF(G76&gt;0,DT!AC76*I76+DT!AD76*J76+DT!AE76*K76+DT!AF76*L76+DT!AG76*M76+DT!AH76*N76,"")</f>
        <v>#VALUE!</v>
      </c>
    </row>
    <row r="77" spans="1:15">
      <c r="A77" s="47">
        <v>7</v>
      </c>
      <c r="B77" s="47">
        <v>6</v>
      </c>
      <c r="C77" s="47">
        <v>7</v>
      </c>
      <c r="D77" s="47">
        <v>6</v>
      </c>
      <c r="E77" s="47">
        <v>6</v>
      </c>
      <c r="F77" s="47">
        <v>6</v>
      </c>
      <c r="G77" s="1">
        <f t="shared" si="16"/>
        <v>38</v>
      </c>
      <c r="I77" s="6">
        <f t="shared" si="10"/>
        <v>0.18421052631578946</v>
      </c>
      <c r="J77" s="6">
        <f t="shared" si="11"/>
        <v>0.15789473684210525</v>
      </c>
      <c r="K77" s="6">
        <f t="shared" si="12"/>
        <v>0.18421052631578946</v>
      </c>
      <c r="L77" s="6">
        <f t="shared" si="13"/>
        <v>0.15789473684210525</v>
      </c>
      <c r="M77" s="6">
        <f t="shared" si="14"/>
        <v>0.15789473684210525</v>
      </c>
      <c r="N77" s="6">
        <f t="shared" si="15"/>
        <v>0.15789473684210525</v>
      </c>
      <c r="O77" s="40" t="e">
        <f>IF(G77&gt;0,DT!AC77*I77+DT!AD77*J77+DT!AE77*K77+DT!AF77*L77+DT!AG77*M77+DT!AH77*N77,"")</f>
        <v>#VALUE!</v>
      </c>
    </row>
    <row r="78" spans="1:15">
      <c r="A78" s="47">
        <v>6</v>
      </c>
      <c r="B78" s="47">
        <v>6</v>
      </c>
      <c r="C78" s="47">
        <v>7</v>
      </c>
      <c r="D78" s="47">
        <v>5</v>
      </c>
      <c r="E78" s="47">
        <v>3</v>
      </c>
      <c r="F78" s="47">
        <v>2</v>
      </c>
      <c r="G78" s="1">
        <f t="shared" si="16"/>
        <v>29</v>
      </c>
      <c r="I78" s="6">
        <f t="shared" si="10"/>
        <v>0.20689655172413793</v>
      </c>
      <c r="J78" s="6">
        <f t="shared" si="11"/>
        <v>0.20689655172413793</v>
      </c>
      <c r="K78" s="6">
        <f t="shared" si="12"/>
        <v>0.2413793103448276</v>
      </c>
      <c r="L78" s="6">
        <f t="shared" si="13"/>
        <v>0.17241379310344829</v>
      </c>
      <c r="M78" s="6">
        <f t="shared" si="14"/>
        <v>0.10344827586206896</v>
      </c>
      <c r="N78" s="6">
        <f t="shared" si="15"/>
        <v>6.8965517241379309E-2</v>
      </c>
      <c r="O78" s="40" t="e">
        <f>IF(G78&gt;0,DT!AC78*I78+DT!AD78*J78+DT!AE78*K78+DT!AF78*L78+DT!AG78*M78+DT!AH78*N78,"")</f>
        <v>#VALUE!</v>
      </c>
    </row>
    <row r="79" spans="1:15">
      <c r="A79" s="47">
        <v>7</v>
      </c>
      <c r="B79" s="47">
        <v>7</v>
      </c>
      <c r="C79" s="47">
        <v>7</v>
      </c>
      <c r="D79" s="47">
        <v>7</v>
      </c>
      <c r="E79" s="47">
        <v>7</v>
      </c>
      <c r="F79" s="47">
        <v>7</v>
      </c>
      <c r="G79" s="1">
        <f t="shared" si="16"/>
        <v>42</v>
      </c>
      <c r="I79" s="6">
        <f t="shared" si="10"/>
        <v>0.16666666666666666</v>
      </c>
      <c r="J79" s="6">
        <f t="shared" si="11"/>
        <v>0.16666666666666666</v>
      </c>
      <c r="K79" s="6">
        <f t="shared" si="12"/>
        <v>0.16666666666666666</v>
      </c>
      <c r="L79" s="6">
        <f t="shared" si="13"/>
        <v>0.16666666666666666</v>
      </c>
      <c r="M79" s="6">
        <f t="shared" si="14"/>
        <v>0.16666666666666666</v>
      </c>
      <c r="N79" s="6">
        <f t="shared" si="15"/>
        <v>0.16666666666666666</v>
      </c>
      <c r="O79" s="40" t="e">
        <f>IF(G79&gt;0,DT!AC79*I79+DT!AD79*J79+DT!AE79*K79+DT!AF79*L79+DT!AG79*M79+DT!AH79*N79,"")</f>
        <v>#VALUE!</v>
      </c>
    </row>
    <row r="80" spans="1:15">
      <c r="A80" s="47">
        <v>5</v>
      </c>
      <c r="B80" s="47">
        <v>6</v>
      </c>
      <c r="C80" s="47">
        <v>7</v>
      </c>
      <c r="D80" s="47">
        <v>5</v>
      </c>
      <c r="E80" s="47">
        <v>5</v>
      </c>
      <c r="F80" s="47">
        <v>5</v>
      </c>
      <c r="G80" s="1">
        <f t="shared" si="16"/>
        <v>33</v>
      </c>
      <c r="I80" s="6">
        <f t="shared" si="10"/>
        <v>0.15151515151515152</v>
      </c>
      <c r="J80" s="6">
        <f t="shared" si="11"/>
        <v>0.18181818181818182</v>
      </c>
      <c r="K80" s="6">
        <f t="shared" si="12"/>
        <v>0.21212121212121213</v>
      </c>
      <c r="L80" s="6">
        <f t="shared" si="13"/>
        <v>0.15151515151515152</v>
      </c>
      <c r="M80" s="6">
        <f t="shared" si="14"/>
        <v>0.15151515151515152</v>
      </c>
      <c r="N80" s="6">
        <f t="shared" si="15"/>
        <v>0.15151515151515152</v>
      </c>
      <c r="O80" s="40" t="e">
        <f>IF(G80&gt;0,DT!AC80*I80+DT!AD80*J80+DT!AE80*K80+DT!AF80*L80+DT!AG80*M80+DT!AH80*N80,"")</f>
        <v>#VALUE!</v>
      </c>
    </row>
    <row r="81" spans="1:15">
      <c r="A81" s="47">
        <v>7</v>
      </c>
      <c r="B81" s="47">
        <v>7</v>
      </c>
      <c r="C81" s="47">
        <v>6</v>
      </c>
      <c r="D81" s="47">
        <v>7</v>
      </c>
      <c r="E81" s="47">
        <v>7</v>
      </c>
      <c r="F81" s="47">
        <v>7</v>
      </c>
      <c r="G81" s="1">
        <f t="shared" si="16"/>
        <v>41</v>
      </c>
      <c r="I81" s="6">
        <f t="shared" si="10"/>
        <v>0.17073170731707318</v>
      </c>
      <c r="J81" s="6">
        <f t="shared" si="11"/>
        <v>0.17073170731707318</v>
      </c>
      <c r="K81" s="6">
        <f t="shared" si="12"/>
        <v>0.14634146341463414</v>
      </c>
      <c r="L81" s="6">
        <f t="shared" si="13"/>
        <v>0.17073170731707318</v>
      </c>
      <c r="M81" s="6">
        <f t="shared" si="14"/>
        <v>0.17073170731707318</v>
      </c>
      <c r="N81" s="6">
        <f t="shared" si="15"/>
        <v>0.17073170731707318</v>
      </c>
      <c r="O81" s="40" t="e">
        <f>IF(G81&gt;0,DT!AC81*I81+DT!AD81*J81+DT!AE81*K81+DT!AF81*L81+DT!AG81*M81+DT!AH81*N81,"")</f>
        <v>#VALUE!</v>
      </c>
    </row>
    <row r="82" spans="1:15">
      <c r="A82" s="47">
        <v>6</v>
      </c>
      <c r="B82" s="47">
        <v>6</v>
      </c>
      <c r="C82" s="47">
        <v>7</v>
      </c>
      <c r="D82" s="47">
        <v>7</v>
      </c>
      <c r="E82" s="47">
        <v>5</v>
      </c>
      <c r="F82" s="47">
        <v>5</v>
      </c>
      <c r="G82" s="1">
        <f t="shared" si="16"/>
        <v>36</v>
      </c>
      <c r="I82" s="6">
        <f t="shared" si="10"/>
        <v>0.16666666666666666</v>
      </c>
      <c r="J82" s="6">
        <f t="shared" si="11"/>
        <v>0.16666666666666666</v>
      </c>
      <c r="K82" s="6">
        <f t="shared" si="12"/>
        <v>0.19444444444444445</v>
      </c>
      <c r="L82" s="6">
        <f t="shared" si="13"/>
        <v>0.19444444444444445</v>
      </c>
      <c r="M82" s="6">
        <f t="shared" si="14"/>
        <v>0.1388888888888889</v>
      </c>
      <c r="N82" s="6">
        <f t="shared" si="15"/>
        <v>0.1388888888888889</v>
      </c>
      <c r="O82" s="40" t="e">
        <f>IF(G82&gt;0,DT!AC82*I82+DT!AD82*J82+DT!AE82*K82+DT!AF82*L82+DT!AG82*M82+DT!AH82*N82,"")</f>
        <v>#VALUE!</v>
      </c>
    </row>
    <row r="83" spans="1:15">
      <c r="A83" s="47">
        <v>5</v>
      </c>
      <c r="B83" s="47">
        <v>4</v>
      </c>
      <c r="C83" s="47">
        <v>6</v>
      </c>
      <c r="D83" s="47">
        <v>6</v>
      </c>
      <c r="E83" s="47">
        <v>4</v>
      </c>
      <c r="F83" s="47">
        <v>5</v>
      </c>
      <c r="G83" s="1">
        <f t="shared" si="16"/>
        <v>30</v>
      </c>
      <c r="I83" s="6">
        <f t="shared" si="10"/>
        <v>0.16666666666666666</v>
      </c>
      <c r="J83" s="6">
        <f t="shared" si="11"/>
        <v>0.13333333333333333</v>
      </c>
      <c r="K83" s="6">
        <f t="shared" si="12"/>
        <v>0.2</v>
      </c>
      <c r="L83" s="6">
        <f t="shared" si="13"/>
        <v>0.2</v>
      </c>
      <c r="M83" s="6">
        <f t="shared" si="14"/>
        <v>0.13333333333333333</v>
      </c>
      <c r="N83" s="6">
        <f t="shared" si="15"/>
        <v>0.16666666666666666</v>
      </c>
      <c r="O83" s="40" t="e">
        <f>IF(G83&gt;0,DT!AC83*I83+DT!AD83*J83+DT!AE83*K83+DT!AF83*L83+DT!AG83*M83+DT!AH83*N83,"")</f>
        <v>#VALUE!</v>
      </c>
    </row>
    <row r="84" spans="1:15">
      <c r="A84" s="47">
        <v>7</v>
      </c>
      <c r="B84" s="47">
        <v>7</v>
      </c>
      <c r="C84" s="47">
        <v>7</v>
      </c>
      <c r="D84" s="47">
        <v>7</v>
      </c>
      <c r="E84" s="47">
        <v>7</v>
      </c>
      <c r="F84" s="47">
        <v>6</v>
      </c>
      <c r="G84" s="1">
        <f t="shared" si="16"/>
        <v>41</v>
      </c>
      <c r="I84" s="6">
        <f t="shared" si="10"/>
        <v>0.17073170731707318</v>
      </c>
      <c r="J84" s="6">
        <f t="shared" si="11"/>
        <v>0.17073170731707318</v>
      </c>
      <c r="K84" s="6">
        <f t="shared" si="12"/>
        <v>0.17073170731707318</v>
      </c>
      <c r="L84" s="6">
        <f t="shared" si="13"/>
        <v>0.17073170731707318</v>
      </c>
      <c r="M84" s="6">
        <f t="shared" si="14"/>
        <v>0.17073170731707318</v>
      </c>
      <c r="N84" s="6">
        <f t="shared" si="15"/>
        <v>0.14634146341463414</v>
      </c>
      <c r="O84" s="40" t="e">
        <f>IF(G84&gt;0,DT!AC84*I84+DT!AD84*J84+DT!AE84*K84+DT!AF84*L84+DT!AG84*M84+DT!AH84*N84,"")</f>
        <v>#VALUE!</v>
      </c>
    </row>
    <row r="85" spans="1:15">
      <c r="A85" s="47">
        <v>7</v>
      </c>
      <c r="B85" s="47">
        <v>7</v>
      </c>
      <c r="C85" s="47">
        <v>7</v>
      </c>
      <c r="D85" s="47">
        <v>7</v>
      </c>
      <c r="E85" s="47">
        <v>7</v>
      </c>
      <c r="F85" s="47">
        <v>7</v>
      </c>
      <c r="G85" s="1">
        <f t="shared" si="16"/>
        <v>42</v>
      </c>
      <c r="I85" s="6">
        <f t="shared" si="10"/>
        <v>0.16666666666666666</v>
      </c>
      <c r="J85" s="6">
        <f t="shared" si="11"/>
        <v>0.16666666666666666</v>
      </c>
      <c r="K85" s="6">
        <f t="shared" si="12"/>
        <v>0.16666666666666666</v>
      </c>
      <c r="L85" s="6">
        <f t="shared" si="13"/>
        <v>0.16666666666666666</v>
      </c>
      <c r="M85" s="6">
        <f t="shared" si="14"/>
        <v>0.16666666666666666</v>
      </c>
      <c r="N85" s="6">
        <f t="shared" si="15"/>
        <v>0.16666666666666666</v>
      </c>
      <c r="O85" s="40" t="e">
        <f>IF(G85&gt;0,DT!AC85*I85+DT!AD85*J85+DT!AE85*K85+DT!AF85*L85+DT!AG85*M85+DT!AH85*N85,"")</f>
        <v>#VALUE!</v>
      </c>
    </row>
    <row r="86" spans="1:15">
      <c r="A86" s="47">
        <v>7</v>
      </c>
      <c r="B86" s="47">
        <v>6</v>
      </c>
      <c r="C86" s="47">
        <v>6</v>
      </c>
      <c r="D86" s="47">
        <v>7</v>
      </c>
      <c r="E86" s="47">
        <v>5</v>
      </c>
      <c r="F86" s="47">
        <v>6</v>
      </c>
      <c r="G86" s="1">
        <f t="shared" si="16"/>
        <v>37</v>
      </c>
      <c r="I86" s="6">
        <f t="shared" si="10"/>
        <v>0.1891891891891892</v>
      </c>
      <c r="J86" s="6">
        <f t="shared" si="11"/>
        <v>0.16216216216216217</v>
      </c>
      <c r="K86" s="6">
        <f t="shared" si="12"/>
        <v>0.16216216216216217</v>
      </c>
      <c r="L86" s="6">
        <f t="shared" si="13"/>
        <v>0.1891891891891892</v>
      </c>
      <c r="M86" s="6">
        <f t="shared" si="14"/>
        <v>0.13513513513513514</v>
      </c>
      <c r="N86" s="6">
        <f t="shared" si="15"/>
        <v>0.16216216216216217</v>
      </c>
      <c r="O86" s="40" t="e">
        <f>IF(G86&gt;0,DT!AC86*I86+DT!AD86*J86+DT!AE86*K86+DT!AF86*L86+DT!AG86*M86+DT!AH86*N86,"")</f>
        <v>#VALUE!</v>
      </c>
    </row>
    <row r="87" spans="1:15">
      <c r="A87" s="47">
        <v>6</v>
      </c>
      <c r="B87" s="47">
        <v>6</v>
      </c>
      <c r="C87" s="47">
        <v>7</v>
      </c>
      <c r="D87" s="47">
        <v>6</v>
      </c>
      <c r="E87" s="47">
        <v>7</v>
      </c>
      <c r="F87" s="47">
        <v>7</v>
      </c>
      <c r="G87" s="1">
        <f t="shared" si="16"/>
        <v>39</v>
      </c>
      <c r="I87" s="6">
        <f t="shared" si="10"/>
        <v>0.15384615384615385</v>
      </c>
      <c r="J87" s="6">
        <f t="shared" si="11"/>
        <v>0.15384615384615385</v>
      </c>
      <c r="K87" s="6">
        <f t="shared" si="12"/>
        <v>0.17948717948717949</v>
      </c>
      <c r="L87" s="6">
        <f t="shared" si="13"/>
        <v>0.15384615384615385</v>
      </c>
      <c r="M87" s="6">
        <f t="shared" si="14"/>
        <v>0.17948717948717949</v>
      </c>
      <c r="N87" s="6">
        <f t="shared" si="15"/>
        <v>0.17948717948717949</v>
      </c>
      <c r="O87" s="40" t="e">
        <f>IF(G87&gt;0,DT!AC87*I87+DT!AD87*J87+DT!AE87*K87+DT!AF87*L87+DT!AG87*M87+DT!AH87*N87,"")</f>
        <v>#VALUE!</v>
      </c>
    </row>
    <row r="88" spans="1:15">
      <c r="A88" s="47">
        <v>6</v>
      </c>
      <c r="B88" s="47">
        <v>5</v>
      </c>
      <c r="C88" s="47">
        <v>6</v>
      </c>
      <c r="D88" s="47">
        <v>6</v>
      </c>
      <c r="E88" s="47">
        <v>5</v>
      </c>
      <c r="F88" s="47">
        <v>5</v>
      </c>
      <c r="G88" s="1">
        <f t="shared" si="16"/>
        <v>33</v>
      </c>
      <c r="I88" s="6">
        <f t="shared" si="10"/>
        <v>0.18181818181818182</v>
      </c>
      <c r="J88" s="6">
        <f t="shared" si="11"/>
        <v>0.15151515151515152</v>
      </c>
      <c r="K88" s="6">
        <f t="shared" si="12"/>
        <v>0.18181818181818182</v>
      </c>
      <c r="L88" s="6">
        <f t="shared" si="13"/>
        <v>0.18181818181818182</v>
      </c>
      <c r="M88" s="6">
        <f t="shared" si="14"/>
        <v>0.15151515151515152</v>
      </c>
      <c r="N88" s="6">
        <f t="shared" si="15"/>
        <v>0.15151515151515152</v>
      </c>
      <c r="O88" s="40" t="e">
        <f>IF(G88&gt;0,DT!AC88*I88+DT!AD88*J88+DT!AE88*K88+DT!AF88*L88+DT!AG88*M88+DT!AH88*N88,"")</f>
        <v>#VALUE!</v>
      </c>
    </row>
    <row r="89" spans="1:15">
      <c r="A89" s="47">
        <v>7</v>
      </c>
      <c r="B89" s="47">
        <v>7</v>
      </c>
      <c r="C89" s="47">
        <v>7</v>
      </c>
      <c r="D89" s="47">
        <v>7</v>
      </c>
      <c r="E89" s="47">
        <v>7</v>
      </c>
      <c r="F89" s="47">
        <v>7</v>
      </c>
      <c r="G89" s="1">
        <f t="shared" si="16"/>
        <v>42</v>
      </c>
      <c r="I89" s="6">
        <f t="shared" si="10"/>
        <v>0.16666666666666666</v>
      </c>
      <c r="J89" s="6">
        <f t="shared" si="11"/>
        <v>0.16666666666666666</v>
      </c>
      <c r="K89" s="6">
        <f t="shared" si="12"/>
        <v>0.16666666666666666</v>
      </c>
      <c r="L89" s="6">
        <f t="shared" si="13"/>
        <v>0.16666666666666666</v>
      </c>
      <c r="M89" s="6">
        <f t="shared" si="14"/>
        <v>0.16666666666666666</v>
      </c>
      <c r="N89" s="6">
        <f t="shared" si="15"/>
        <v>0.16666666666666666</v>
      </c>
      <c r="O89" s="40" t="e">
        <f>IF(G89&gt;0,DT!AC89*I89+DT!AD89*J89+DT!AE89*K89+DT!AF89*L89+DT!AG89*M89+DT!AH89*N89,"")</f>
        <v>#VALUE!</v>
      </c>
    </row>
    <row r="90" spans="1:15">
      <c r="A90" s="47">
        <v>3</v>
      </c>
      <c r="B90" s="47">
        <v>7</v>
      </c>
      <c r="C90" s="47">
        <v>7</v>
      </c>
      <c r="D90" s="47">
        <v>7</v>
      </c>
      <c r="E90" s="47">
        <v>4</v>
      </c>
      <c r="F90" s="47">
        <v>5</v>
      </c>
      <c r="G90" s="1">
        <f t="shared" si="16"/>
        <v>33</v>
      </c>
      <c r="I90" s="6">
        <f t="shared" si="10"/>
        <v>9.0909090909090912E-2</v>
      </c>
      <c r="J90" s="6">
        <f t="shared" si="11"/>
        <v>0.21212121212121213</v>
      </c>
      <c r="K90" s="6">
        <f t="shared" si="12"/>
        <v>0.21212121212121213</v>
      </c>
      <c r="L90" s="6">
        <f t="shared" si="13"/>
        <v>0.21212121212121213</v>
      </c>
      <c r="M90" s="6">
        <f t="shared" si="14"/>
        <v>0.12121212121212122</v>
      </c>
      <c r="N90" s="6">
        <f t="shared" si="15"/>
        <v>0.15151515151515152</v>
      </c>
      <c r="O90" s="40" t="e">
        <f>IF(G90&gt;0,DT!AC90*I90+DT!AD90*J90+DT!AE90*K90+DT!AF90*L90+DT!AG90*M90+DT!AH90*N90,"")</f>
        <v>#VALUE!</v>
      </c>
    </row>
    <row r="91" spans="1:15">
      <c r="A91" s="47">
        <v>6</v>
      </c>
      <c r="B91" s="47">
        <v>7</v>
      </c>
      <c r="C91" s="47">
        <v>7</v>
      </c>
      <c r="D91" s="47">
        <v>7</v>
      </c>
      <c r="E91" s="47">
        <v>5</v>
      </c>
      <c r="F91" s="47">
        <v>5</v>
      </c>
      <c r="G91" s="1">
        <f t="shared" si="16"/>
        <v>37</v>
      </c>
      <c r="I91" s="6">
        <f t="shared" si="10"/>
        <v>0.16216216216216217</v>
      </c>
      <c r="J91" s="6">
        <f t="shared" si="11"/>
        <v>0.1891891891891892</v>
      </c>
      <c r="K91" s="6">
        <f t="shared" si="12"/>
        <v>0.1891891891891892</v>
      </c>
      <c r="L91" s="6">
        <f t="shared" si="13"/>
        <v>0.1891891891891892</v>
      </c>
      <c r="M91" s="6">
        <f t="shared" si="14"/>
        <v>0.13513513513513514</v>
      </c>
      <c r="N91" s="6">
        <f t="shared" si="15"/>
        <v>0.13513513513513514</v>
      </c>
      <c r="O91" s="40" t="e">
        <f>IF(G91&gt;0,DT!AC91*I91+DT!AD91*J91+DT!AE91*K91+DT!AF91*L91+DT!AG91*M91+DT!AH91*N91,"")</f>
        <v>#VALUE!</v>
      </c>
    </row>
    <row r="92" spans="1:15">
      <c r="A92" s="47">
        <v>7</v>
      </c>
      <c r="B92" s="47">
        <v>7</v>
      </c>
      <c r="C92" s="47">
        <v>7</v>
      </c>
      <c r="D92" s="47">
        <v>7</v>
      </c>
      <c r="E92" s="47">
        <v>5</v>
      </c>
      <c r="F92" s="47">
        <v>6</v>
      </c>
      <c r="G92" s="1">
        <f t="shared" si="16"/>
        <v>39</v>
      </c>
      <c r="I92" s="6">
        <f t="shared" si="10"/>
        <v>0.17948717948717949</v>
      </c>
      <c r="J92" s="6">
        <f t="shared" si="11"/>
        <v>0.17948717948717949</v>
      </c>
      <c r="K92" s="6">
        <f t="shared" si="12"/>
        <v>0.17948717948717949</v>
      </c>
      <c r="L92" s="6">
        <f t="shared" si="13"/>
        <v>0.17948717948717949</v>
      </c>
      <c r="M92" s="6">
        <f t="shared" si="14"/>
        <v>0.12820512820512819</v>
      </c>
      <c r="N92" s="6">
        <f t="shared" si="15"/>
        <v>0.15384615384615385</v>
      </c>
      <c r="O92" s="40" t="e">
        <f>IF(G92&gt;0,DT!AC92*I92+DT!AD92*J92+DT!AE92*K92+DT!AF92*L92+DT!AG92*M92+DT!AH92*N92,"")</f>
        <v>#VALUE!</v>
      </c>
    </row>
    <row r="93" spans="1:15">
      <c r="A93" s="47">
        <v>7</v>
      </c>
      <c r="B93" s="47">
        <v>7</v>
      </c>
      <c r="C93" s="47">
        <v>7</v>
      </c>
      <c r="D93" s="47">
        <v>7</v>
      </c>
      <c r="E93" s="47">
        <v>5</v>
      </c>
      <c r="F93" s="47">
        <v>5</v>
      </c>
      <c r="G93" s="1">
        <f t="shared" si="16"/>
        <v>38</v>
      </c>
      <c r="I93" s="6">
        <f t="shared" si="10"/>
        <v>0.18421052631578946</v>
      </c>
      <c r="J93" s="6">
        <f t="shared" si="11"/>
        <v>0.18421052631578946</v>
      </c>
      <c r="K93" s="6">
        <f t="shared" si="12"/>
        <v>0.18421052631578946</v>
      </c>
      <c r="L93" s="6">
        <f t="shared" si="13"/>
        <v>0.18421052631578946</v>
      </c>
      <c r="M93" s="6">
        <f t="shared" si="14"/>
        <v>0.13157894736842105</v>
      </c>
      <c r="N93" s="6">
        <f t="shared" si="15"/>
        <v>0.13157894736842105</v>
      </c>
      <c r="O93" s="40" t="e">
        <f>IF(G93&gt;0,DT!AC93*I93+DT!AD93*J93+DT!AE93*K93+DT!AF93*L93+DT!AG93*M93+DT!AH93*N93,"")</f>
        <v>#VALUE!</v>
      </c>
    </row>
    <row r="94" spans="1:15">
      <c r="A94" s="47">
        <v>3</v>
      </c>
      <c r="B94" s="47">
        <v>6</v>
      </c>
      <c r="C94" s="47">
        <v>7</v>
      </c>
      <c r="D94" s="47">
        <v>7</v>
      </c>
      <c r="E94" s="47">
        <v>3</v>
      </c>
      <c r="F94" s="47">
        <v>3</v>
      </c>
      <c r="G94" s="1">
        <f t="shared" si="16"/>
        <v>29</v>
      </c>
      <c r="I94" s="6">
        <f t="shared" si="10"/>
        <v>0.10344827586206896</v>
      </c>
      <c r="J94" s="6">
        <f t="shared" si="11"/>
        <v>0.20689655172413793</v>
      </c>
      <c r="K94" s="6">
        <f t="shared" si="12"/>
        <v>0.2413793103448276</v>
      </c>
      <c r="L94" s="6">
        <f t="shared" si="13"/>
        <v>0.2413793103448276</v>
      </c>
      <c r="M94" s="6">
        <f t="shared" si="14"/>
        <v>0.10344827586206896</v>
      </c>
      <c r="N94" s="6">
        <f t="shared" si="15"/>
        <v>0.10344827586206896</v>
      </c>
      <c r="O94" s="40" t="e">
        <f>IF(G94&gt;0,DT!AC94*I94+DT!AD94*J94+DT!AE94*K94+DT!AF94*L94+DT!AG94*M94+DT!AH94*N94,"")</f>
        <v>#VALUE!</v>
      </c>
    </row>
    <row r="95" spans="1:15">
      <c r="A95" s="47">
        <v>7</v>
      </c>
      <c r="B95" s="47">
        <v>7</v>
      </c>
      <c r="C95" s="47">
        <v>7</v>
      </c>
      <c r="D95" s="47">
        <v>7</v>
      </c>
      <c r="E95" s="47">
        <v>7</v>
      </c>
      <c r="F95" s="47">
        <v>7</v>
      </c>
      <c r="G95" s="1">
        <f t="shared" si="16"/>
        <v>42</v>
      </c>
      <c r="I95" s="6">
        <f t="shared" si="10"/>
        <v>0.16666666666666666</v>
      </c>
      <c r="J95" s="6">
        <f t="shared" si="11"/>
        <v>0.16666666666666666</v>
      </c>
      <c r="K95" s="6">
        <f t="shared" si="12"/>
        <v>0.16666666666666666</v>
      </c>
      <c r="L95" s="6">
        <f t="shared" si="13"/>
        <v>0.16666666666666666</v>
      </c>
      <c r="M95" s="6">
        <f t="shared" si="14"/>
        <v>0.16666666666666666</v>
      </c>
      <c r="N95" s="6">
        <f t="shared" si="15"/>
        <v>0.16666666666666666</v>
      </c>
      <c r="O95" s="40" t="e">
        <f>IF(G95&gt;0,DT!AC95*I95+DT!AD95*J95+DT!AE95*K95+DT!AF95*L95+DT!AG95*M95+DT!AH95*N95,"")</f>
        <v>#VALUE!</v>
      </c>
    </row>
    <row r="96" spans="1:15">
      <c r="A96" s="47">
        <v>3</v>
      </c>
      <c r="B96" s="47">
        <v>6</v>
      </c>
      <c r="C96" s="47">
        <v>7</v>
      </c>
      <c r="D96" s="47">
        <v>6</v>
      </c>
      <c r="E96" s="47">
        <v>2</v>
      </c>
      <c r="F96" s="47">
        <v>3</v>
      </c>
      <c r="G96" s="1">
        <f t="shared" si="16"/>
        <v>27</v>
      </c>
      <c r="I96" s="6">
        <f t="shared" si="10"/>
        <v>0.1111111111111111</v>
      </c>
      <c r="J96" s="6">
        <f t="shared" si="11"/>
        <v>0.22222222222222221</v>
      </c>
      <c r="K96" s="6">
        <f t="shared" si="12"/>
        <v>0.25925925925925924</v>
      </c>
      <c r="L96" s="6">
        <f t="shared" si="13"/>
        <v>0.22222222222222221</v>
      </c>
      <c r="M96" s="6">
        <f t="shared" si="14"/>
        <v>7.407407407407407E-2</v>
      </c>
      <c r="N96" s="6">
        <f t="shared" si="15"/>
        <v>0.1111111111111111</v>
      </c>
      <c r="O96" s="40" t="e">
        <f>IF(G96&gt;0,DT!AC96*I96+DT!AD96*J96+DT!AE96*K96+DT!AF96*L96+DT!AG96*M96+DT!AH96*N96,"")</f>
        <v>#VALUE!</v>
      </c>
    </row>
    <row r="97" spans="1:15">
      <c r="A97" s="47">
        <v>6</v>
      </c>
      <c r="B97" s="47">
        <v>7</v>
      </c>
      <c r="C97" s="47">
        <v>7</v>
      </c>
      <c r="D97" s="47">
        <v>6</v>
      </c>
      <c r="E97" s="47">
        <v>6</v>
      </c>
      <c r="F97" s="47">
        <v>6</v>
      </c>
      <c r="G97" s="1">
        <f t="shared" si="16"/>
        <v>38</v>
      </c>
      <c r="I97" s="6">
        <f t="shared" si="10"/>
        <v>0.15789473684210525</v>
      </c>
      <c r="J97" s="6">
        <f t="shared" si="11"/>
        <v>0.18421052631578946</v>
      </c>
      <c r="K97" s="6">
        <f t="shared" si="12"/>
        <v>0.18421052631578946</v>
      </c>
      <c r="L97" s="6">
        <f t="shared" si="13"/>
        <v>0.15789473684210525</v>
      </c>
      <c r="M97" s="6">
        <f t="shared" si="14"/>
        <v>0.15789473684210525</v>
      </c>
      <c r="N97" s="6">
        <f t="shared" si="15"/>
        <v>0.15789473684210525</v>
      </c>
      <c r="O97" s="40" t="e">
        <f>IF(G97&gt;0,DT!AC97*I97+DT!AD97*J97+DT!AE97*K97+DT!AF97*L97+DT!AG97*M97+DT!AH97*N97,"")</f>
        <v>#VALUE!</v>
      </c>
    </row>
    <row r="98" spans="1:15">
      <c r="A98" s="47">
        <v>7</v>
      </c>
      <c r="B98" s="47">
        <v>7</v>
      </c>
      <c r="C98" s="47">
        <v>7</v>
      </c>
      <c r="D98" s="47">
        <v>7</v>
      </c>
      <c r="E98" s="47">
        <v>4</v>
      </c>
      <c r="F98" s="47">
        <v>7</v>
      </c>
      <c r="G98" s="1">
        <f t="shared" si="16"/>
        <v>39</v>
      </c>
      <c r="I98" s="6">
        <f t="shared" si="10"/>
        <v>0.17948717948717949</v>
      </c>
      <c r="J98" s="6">
        <f t="shared" si="11"/>
        <v>0.17948717948717949</v>
      </c>
      <c r="K98" s="6">
        <f t="shared" si="12"/>
        <v>0.17948717948717949</v>
      </c>
      <c r="L98" s="6">
        <f t="shared" si="13"/>
        <v>0.17948717948717949</v>
      </c>
      <c r="M98" s="6">
        <f t="shared" si="14"/>
        <v>0.10256410256410256</v>
      </c>
      <c r="N98" s="6">
        <f t="shared" si="15"/>
        <v>0.17948717948717949</v>
      </c>
      <c r="O98" s="40" t="e">
        <f>IF(G98&gt;0,DT!AC98*I98+DT!AD98*J98+DT!AE98*K98+DT!AF98*L98+DT!AG98*M98+DT!AH98*N98,"")</f>
        <v>#VALUE!</v>
      </c>
    </row>
    <row r="99" spans="1:15">
      <c r="A99" s="47">
        <v>7</v>
      </c>
      <c r="B99" s="47">
        <v>7</v>
      </c>
      <c r="C99" s="47">
        <v>6</v>
      </c>
      <c r="D99" s="47">
        <v>4</v>
      </c>
      <c r="E99" s="47">
        <v>4</v>
      </c>
      <c r="F99" s="47">
        <v>5</v>
      </c>
      <c r="G99" s="1">
        <f t="shared" si="16"/>
        <v>33</v>
      </c>
      <c r="I99" s="6">
        <f t="shared" si="10"/>
        <v>0.21212121212121213</v>
      </c>
      <c r="J99" s="6">
        <f t="shared" si="11"/>
        <v>0.21212121212121213</v>
      </c>
      <c r="K99" s="6">
        <f t="shared" si="12"/>
        <v>0.18181818181818182</v>
      </c>
      <c r="L99" s="6">
        <f t="shared" si="13"/>
        <v>0.12121212121212122</v>
      </c>
      <c r="M99" s="6">
        <f t="shared" si="14"/>
        <v>0.12121212121212122</v>
      </c>
      <c r="N99" s="6">
        <f t="shared" si="15"/>
        <v>0.15151515151515152</v>
      </c>
      <c r="O99" s="40" t="e">
        <f>IF(G99&gt;0,DT!AC99*I99+DT!AD99*J99+DT!AE99*K99+DT!AF99*L99+DT!AG99*M99+DT!AH99*N99,"")</f>
        <v>#VALUE!</v>
      </c>
    </row>
    <row r="100" spans="1:15">
      <c r="A100" s="47">
        <v>5</v>
      </c>
      <c r="B100" s="47">
        <v>7</v>
      </c>
      <c r="C100" s="47">
        <v>6</v>
      </c>
      <c r="D100" s="47">
        <v>7</v>
      </c>
      <c r="E100" s="47">
        <v>4</v>
      </c>
      <c r="F100" s="47">
        <v>3</v>
      </c>
      <c r="G100" s="1">
        <f t="shared" si="16"/>
        <v>32</v>
      </c>
      <c r="I100" s="6">
        <f t="shared" si="10"/>
        <v>0.15625</v>
      </c>
      <c r="J100" s="6">
        <f t="shared" si="11"/>
        <v>0.21875</v>
      </c>
      <c r="K100" s="6">
        <f t="shared" si="12"/>
        <v>0.1875</v>
      </c>
      <c r="L100" s="6">
        <f t="shared" si="13"/>
        <v>0.21875</v>
      </c>
      <c r="M100" s="6">
        <f t="shared" si="14"/>
        <v>0.125</v>
      </c>
      <c r="N100" s="6">
        <f t="shared" si="15"/>
        <v>9.375E-2</v>
      </c>
      <c r="O100" s="40" t="e">
        <f>IF(G100&gt;0,DT!AC100*I100+DT!AD100*J100+DT!AE100*K100+DT!AF100*L100+DT!AG100*M100+DT!AH100*N100,"")</f>
        <v>#VALUE!</v>
      </c>
    </row>
    <row r="101" spans="1:15">
      <c r="A101" s="47">
        <v>5</v>
      </c>
      <c r="B101" s="47">
        <v>7</v>
      </c>
      <c r="C101" s="47">
        <v>6</v>
      </c>
      <c r="D101" s="47">
        <v>7</v>
      </c>
      <c r="E101" s="47">
        <v>4</v>
      </c>
      <c r="F101" s="47">
        <v>5</v>
      </c>
      <c r="G101" s="1">
        <f t="shared" si="16"/>
        <v>34</v>
      </c>
      <c r="I101" s="6">
        <f t="shared" si="10"/>
        <v>0.14705882352941177</v>
      </c>
      <c r="J101" s="6">
        <f t="shared" si="11"/>
        <v>0.20588235294117646</v>
      </c>
      <c r="K101" s="6">
        <f t="shared" si="12"/>
        <v>0.17647058823529413</v>
      </c>
      <c r="L101" s="6">
        <f t="shared" si="13"/>
        <v>0.20588235294117646</v>
      </c>
      <c r="M101" s="6">
        <f t="shared" si="14"/>
        <v>0.11764705882352941</v>
      </c>
      <c r="N101" s="6">
        <f t="shared" si="15"/>
        <v>0.14705882352941177</v>
      </c>
      <c r="O101" s="40" t="e">
        <f>IF(G101&gt;0,DT!AC101*I101+DT!AD101*J101+DT!AE101*K101+DT!AF101*L101+DT!AG101*M101+DT!AH101*N101,"")</f>
        <v>#VALUE!</v>
      </c>
    </row>
    <row r="102" spans="1:15">
      <c r="A102" s="47">
        <v>6</v>
      </c>
      <c r="B102" s="47">
        <v>3</v>
      </c>
      <c r="C102" s="47">
        <v>7</v>
      </c>
      <c r="D102" s="47">
        <v>5</v>
      </c>
      <c r="E102" s="47">
        <v>6</v>
      </c>
      <c r="F102" s="47">
        <v>5</v>
      </c>
      <c r="G102" s="1">
        <f t="shared" si="16"/>
        <v>32</v>
      </c>
      <c r="I102" s="6">
        <f t="shared" si="10"/>
        <v>0.1875</v>
      </c>
      <c r="J102" s="6">
        <f t="shared" si="11"/>
        <v>9.375E-2</v>
      </c>
      <c r="K102" s="6">
        <f t="shared" si="12"/>
        <v>0.21875</v>
      </c>
      <c r="L102" s="6">
        <f t="shared" si="13"/>
        <v>0.15625</v>
      </c>
      <c r="M102" s="6">
        <f t="shared" si="14"/>
        <v>0.1875</v>
      </c>
      <c r="N102" s="6">
        <f t="shared" si="15"/>
        <v>0.15625</v>
      </c>
      <c r="O102" s="40" t="e">
        <f>IF(G102&gt;0,DT!AC102*I102+DT!AD102*J102+DT!AE102*K102+DT!AF102*L102+DT!AG102*M102+DT!AH102*N102,"")</f>
        <v>#VALUE!</v>
      </c>
    </row>
    <row r="103" spans="1:15">
      <c r="A103" s="47">
        <v>6</v>
      </c>
      <c r="B103" s="47">
        <v>7</v>
      </c>
      <c r="C103" s="47">
        <v>6</v>
      </c>
      <c r="D103" s="47">
        <v>7</v>
      </c>
      <c r="E103" s="47">
        <v>5</v>
      </c>
      <c r="F103" s="47">
        <v>5</v>
      </c>
      <c r="G103" s="1">
        <f t="shared" si="16"/>
        <v>36</v>
      </c>
      <c r="I103" s="6">
        <f t="shared" si="10"/>
        <v>0.16666666666666666</v>
      </c>
      <c r="J103" s="6">
        <f t="shared" si="11"/>
        <v>0.19444444444444445</v>
      </c>
      <c r="K103" s="6">
        <f t="shared" si="12"/>
        <v>0.16666666666666666</v>
      </c>
      <c r="L103" s="6">
        <f t="shared" si="13"/>
        <v>0.19444444444444445</v>
      </c>
      <c r="M103" s="6">
        <f t="shared" si="14"/>
        <v>0.1388888888888889</v>
      </c>
      <c r="N103" s="6">
        <f t="shared" si="15"/>
        <v>0.1388888888888889</v>
      </c>
      <c r="O103" s="40" t="e">
        <f>IF(G103&gt;0,DT!AC103*I103+DT!AD103*J103+DT!AE103*K103+DT!AF103*L103+DT!AG103*M103+DT!AH103*N103,"")</f>
        <v>#VALUE!</v>
      </c>
    </row>
    <row r="104" spans="1:15">
      <c r="A104" s="47">
        <v>5</v>
      </c>
      <c r="B104" s="47">
        <v>7</v>
      </c>
      <c r="C104" s="47">
        <v>7</v>
      </c>
      <c r="D104" s="47">
        <v>7</v>
      </c>
      <c r="E104" s="47">
        <v>3</v>
      </c>
      <c r="F104" s="47">
        <v>5</v>
      </c>
      <c r="G104" s="1">
        <f t="shared" si="16"/>
        <v>34</v>
      </c>
      <c r="I104" s="6">
        <f t="shared" si="10"/>
        <v>0.14705882352941177</v>
      </c>
      <c r="J104" s="6">
        <f t="shared" si="11"/>
        <v>0.20588235294117646</v>
      </c>
      <c r="K104" s="6">
        <f t="shared" si="12"/>
        <v>0.20588235294117646</v>
      </c>
      <c r="L104" s="6">
        <f t="shared" si="13"/>
        <v>0.20588235294117646</v>
      </c>
      <c r="M104" s="6">
        <f t="shared" si="14"/>
        <v>8.8235294117647065E-2</v>
      </c>
      <c r="N104" s="6">
        <f t="shared" si="15"/>
        <v>0.14705882352941177</v>
      </c>
      <c r="O104" s="40" t="e">
        <f>IF(G104&gt;0,DT!AC104*I104+DT!AD104*J104+DT!AE104*K104+DT!AF104*L104+DT!AG104*M104+DT!AH104*N104,"")</f>
        <v>#VALUE!</v>
      </c>
    </row>
    <row r="105" spans="1:15">
      <c r="A105" s="47">
        <v>7</v>
      </c>
      <c r="B105" s="47">
        <v>7</v>
      </c>
      <c r="C105" s="47">
        <v>7</v>
      </c>
      <c r="D105" s="47">
        <v>7</v>
      </c>
      <c r="E105" s="47">
        <v>7</v>
      </c>
      <c r="F105" s="47">
        <v>7</v>
      </c>
      <c r="G105" s="1">
        <f t="shared" si="16"/>
        <v>42</v>
      </c>
      <c r="I105" s="6">
        <f t="shared" si="10"/>
        <v>0.16666666666666666</v>
      </c>
      <c r="J105" s="6">
        <f t="shared" si="11"/>
        <v>0.16666666666666666</v>
      </c>
      <c r="K105" s="6">
        <f t="shared" si="12"/>
        <v>0.16666666666666666</v>
      </c>
      <c r="L105" s="6">
        <f t="shared" si="13"/>
        <v>0.16666666666666666</v>
      </c>
      <c r="M105" s="6">
        <f t="shared" si="14"/>
        <v>0.16666666666666666</v>
      </c>
      <c r="N105" s="6">
        <f t="shared" si="15"/>
        <v>0.16666666666666666</v>
      </c>
      <c r="O105" s="40" t="e">
        <f>IF(G105&gt;0,DT!AC105*I105+DT!AD105*J105+DT!AE105*K105+DT!AF105*L105+DT!AG105*M105+DT!AH105*N105,"")</f>
        <v>#VALUE!</v>
      </c>
    </row>
    <row r="106" spans="1:15">
      <c r="A106" s="47">
        <v>7</v>
      </c>
      <c r="B106" s="47">
        <v>7</v>
      </c>
      <c r="C106" s="47">
        <v>7</v>
      </c>
      <c r="D106" s="47">
        <v>7</v>
      </c>
      <c r="E106" s="47">
        <v>7</v>
      </c>
      <c r="F106" s="47">
        <v>7</v>
      </c>
      <c r="G106" s="1">
        <f t="shared" si="16"/>
        <v>42</v>
      </c>
      <c r="I106" s="6">
        <f t="shared" si="10"/>
        <v>0.16666666666666666</v>
      </c>
      <c r="J106" s="6">
        <f t="shared" si="11"/>
        <v>0.16666666666666666</v>
      </c>
      <c r="K106" s="6">
        <f t="shared" si="12"/>
        <v>0.16666666666666666</v>
      </c>
      <c r="L106" s="6">
        <f t="shared" si="13"/>
        <v>0.16666666666666666</v>
      </c>
      <c r="M106" s="6">
        <f t="shared" si="14"/>
        <v>0.16666666666666666</v>
      </c>
      <c r="N106" s="6">
        <f t="shared" si="15"/>
        <v>0.16666666666666666</v>
      </c>
      <c r="O106" s="40" t="e">
        <f>IF(G106&gt;0,DT!AC106*I106+DT!AD106*J106+DT!AE106*K106+DT!AF106*L106+DT!AG106*M106+DT!AH106*N106,"")</f>
        <v>#VALUE!</v>
      </c>
    </row>
    <row r="107" spans="1:15">
      <c r="A107" s="47">
        <v>6</v>
      </c>
      <c r="B107" s="47">
        <v>7</v>
      </c>
      <c r="C107" s="47">
        <v>7</v>
      </c>
      <c r="D107" s="47">
        <v>6</v>
      </c>
      <c r="E107" s="47">
        <v>5</v>
      </c>
      <c r="F107" s="47">
        <v>6</v>
      </c>
      <c r="G107" s="1">
        <f t="shared" si="16"/>
        <v>37</v>
      </c>
      <c r="I107" s="6">
        <f t="shared" si="10"/>
        <v>0.16216216216216217</v>
      </c>
      <c r="J107" s="6">
        <f t="shared" si="11"/>
        <v>0.1891891891891892</v>
      </c>
      <c r="K107" s="6">
        <f t="shared" si="12"/>
        <v>0.1891891891891892</v>
      </c>
      <c r="L107" s="6">
        <f t="shared" si="13"/>
        <v>0.16216216216216217</v>
      </c>
      <c r="M107" s="6">
        <f t="shared" si="14"/>
        <v>0.13513513513513514</v>
      </c>
      <c r="N107" s="6">
        <f t="shared" si="15"/>
        <v>0.16216216216216217</v>
      </c>
      <c r="O107" s="40" t="e">
        <f>IF(G107&gt;0,DT!AC107*I107+DT!AD107*J107+DT!AE107*K107+DT!AF107*L107+DT!AG107*M107+DT!AH107*N107,"")</f>
        <v>#VALUE!</v>
      </c>
    </row>
    <row r="108" spans="1:15">
      <c r="A108" s="47">
        <v>5</v>
      </c>
      <c r="B108" s="47">
        <v>7</v>
      </c>
      <c r="C108" s="47">
        <v>7</v>
      </c>
      <c r="D108" s="47">
        <v>5</v>
      </c>
      <c r="E108" s="47">
        <v>4</v>
      </c>
      <c r="F108" s="47">
        <v>6</v>
      </c>
      <c r="G108" s="1">
        <f t="shared" si="16"/>
        <v>34</v>
      </c>
      <c r="I108" s="6">
        <f t="shared" si="10"/>
        <v>0.14705882352941177</v>
      </c>
      <c r="J108" s="6">
        <f t="shared" si="11"/>
        <v>0.20588235294117646</v>
      </c>
      <c r="K108" s="6">
        <f t="shared" si="12"/>
        <v>0.20588235294117646</v>
      </c>
      <c r="L108" s="6">
        <f t="shared" si="13"/>
        <v>0.14705882352941177</v>
      </c>
      <c r="M108" s="6">
        <f t="shared" si="14"/>
        <v>0.11764705882352941</v>
      </c>
      <c r="N108" s="6">
        <f t="shared" si="15"/>
        <v>0.17647058823529413</v>
      </c>
      <c r="O108" s="40" t="e">
        <f>IF(G108&gt;0,DT!AC108*I108+DT!AD108*J108+DT!AE108*K108+DT!AF108*L108+DT!AG108*M108+DT!AH108*N108,"")</f>
        <v>#VALUE!</v>
      </c>
    </row>
    <row r="109" spans="1:15">
      <c r="A109" s="47">
        <v>5</v>
      </c>
      <c r="B109" s="47">
        <v>7</v>
      </c>
      <c r="C109" s="47">
        <v>6</v>
      </c>
      <c r="D109" s="47">
        <v>7</v>
      </c>
      <c r="E109" s="47">
        <v>6</v>
      </c>
      <c r="F109" s="47">
        <v>7</v>
      </c>
      <c r="G109" s="1">
        <f t="shared" si="16"/>
        <v>38</v>
      </c>
      <c r="I109" s="6">
        <f t="shared" si="10"/>
        <v>0.13157894736842105</v>
      </c>
      <c r="J109" s="6">
        <f t="shared" si="11"/>
        <v>0.18421052631578946</v>
      </c>
      <c r="K109" s="6">
        <f t="shared" si="12"/>
        <v>0.15789473684210525</v>
      </c>
      <c r="L109" s="6">
        <f t="shared" si="13"/>
        <v>0.18421052631578946</v>
      </c>
      <c r="M109" s="6">
        <f t="shared" si="14"/>
        <v>0.15789473684210525</v>
      </c>
      <c r="N109" s="6">
        <f t="shared" si="15"/>
        <v>0.18421052631578946</v>
      </c>
      <c r="O109" s="40" t="e">
        <f>IF(G109&gt;0,DT!AC109*I109+DT!AD109*J109+DT!AE109*K109+DT!AF109*L109+DT!AG109*M109+DT!AH109*N109,"")</f>
        <v>#VALUE!</v>
      </c>
    </row>
    <row r="110" spans="1:15">
      <c r="A110" s="47">
        <v>2</v>
      </c>
      <c r="B110" s="47">
        <v>7</v>
      </c>
      <c r="C110" s="47">
        <v>7</v>
      </c>
      <c r="D110" s="47">
        <v>7</v>
      </c>
      <c r="E110" s="47">
        <v>5</v>
      </c>
      <c r="F110" s="47">
        <v>6</v>
      </c>
      <c r="G110" s="1">
        <f t="shared" si="16"/>
        <v>34</v>
      </c>
      <c r="I110" s="6">
        <f t="shared" si="10"/>
        <v>5.8823529411764705E-2</v>
      </c>
      <c r="J110" s="6">
        <f t="shared" si="11"/>
        <v>0.20588235294117646</v>
      </c>
      <c r="K110" s="6">
        <f t="shared" si="12"/>
        <v>0.20588235294117646</v>
      </c>
      <c r="L110" s="6">
        <f t="shared" si="13"/>
        <v>0.20588235294117646</v>
      </c>
      <c r="M110" s="6">
        <f t="shared" si="14"/>
        <v>0.14705882352941177</v>
      </c>
      <c r="N110" s="6">
        <f t="shared" si="15"/>
        <v>0.17647058823529413</v>
      </c>
      <c r="O110" s="40" t="e">
        <f>IF(G110&gt;0,DT!AC110*I110+DT!AD110*J110+DT!AE110*K110+DT!AF110*L110+DT!AG110*M110+DT!AH110*N110,"")</f>
        <v>#VALUE!</v>
      </c>
    </row>
    <row r="111" spans="1:15">
      <c r="A111" s="47">
        <v>3</v>
      </c>
      <c r="B111" s="47">
        <v>7</v>
      </c>
      <c r="C111" s="47">
        <v>7</v>
      </c>
      <c r="D111" s="47">
        <v>5</v>
      </c>
      <c r="E111" s="47">
        <v>4</v>
      </c>
      <c r="F111" s="47">
        <v>3</v>
      </c>
      <c r="G111" s="1">
        <f t="shared" si="16"/>
        <v>29</v>
      </c>
      <c r="I111" s="6">
        <f t="shared" si="10"/>
        <v>0.10344827586206896</v>
      </c>
      <c r="J111" s="6">
        <f t="shared" si="11"/>
        <v>0.2413793103448276</v>
      </c>
      <c r="K111" s="6">
        <f t="shared" si="12"/>
        <v>0.2413793103448276</v>
      </c>
      <c r="L111" s="6">
        <f t="shared" si="13"/>
        <v>0.17241379310344829</v>
      </c>
      <c r="M111" s="6">
        <f t="shared" si="14"/>
        <v>0.13793103448275862</v>
      </c>
      <c r="N111" s="6">
        <f t="shared" si="15"/>
        <v>0.10344827586206896</v>
      </c>
      <c r="O111" s="40" t="e">
        <f>IF(G111&gt;0,DT!AC111*I111+DT!AD111*J111+DT!AE111*K111+DT!AF111*L111+DT!AG111*M111+DT!AH111*N111,"")</f>
        <v>#VALUE!</v>
      </c>
    </row>
    <row r="112" spans="1:15">
      <c r="A112" s="47">
        <v>6</v>
      </c>
      <c r="B112" s="47">
        <v>7</v>
      </c>
      <c r="C112" s="47">
        <v>7</v>
      </c>
      <c r="D112" s="47">
        <v>6</v>
      </c>
      <c r="E112" s="47">
        <v>5</v>
      </c>
      <c r="F112" s="47">
        <v>6</v>
      </c>
      <c r="G112" s="1">
        <f t="shared" si="16"/>
        <v>37</v>
      </c>
      <c r="I112" s="6">
        <f t="shared" si="10"/>
        <v>0.16216216216216217</v>
      </c>
      <c r="J112" s="6">
        <f t="shared" si="11"/>
        <v>0.1891891891891892</v>
      </c>
      <c r="K112" s="6">
        <f t="shared" si="12"/>
        <v>0.1891891891891892</v>
      </c>
      <c r="L112" s="6">
        <f t="shared" si="13"/>
        <v>0.16216216216216217</v>
      </c>
      <c r="M112" s="6">
        <f t="shared" si="14"/>
        <v>0.13513513513513514</v>
      </c>
      <c r="N112" s="6">
        <f t="shared" si="15"/>
        <v>0.16216216216216217</v>
      </c>
      <c r="O112" s="40" t="e">
        <f>IF(G112&gt;0,DT!AC112*I112+DT!AD112*J112+DT!AE112*K112+DT!AF112*L112+DT!AG112*M112+DT!AH112*N112,"")</f>
        <v>#VALUE!</v>
      </c>
    </row>
    <row r="113" spans="1:15">
      <c r="A113" s="47">
        <v>6</v>
      </c>
      <c r="B113" s="47">
        <v>6</v>
      </c>
      <c r="C113" s="47">
        <v>6</v>
      </c>
      <c r="D113" s="47">
        <v>5</v>
      </c>
      <c r="E113" s="47">
        <v>6</v>
      </c>
      <c r="F113" s="47">
        <v>6</v>
      </c>
      <c r="G113" s="1">
        <f t="shared" si="16"/>
        <v>35</v>
      </c>
      <c r="I113" s="6">
        <f t="shared" si="10"/>
        <v>0.17142857142857143</v>
      </c>
      <c r="J113" s="6">
        <f t="shared" si="11"/>
        <v>0.17142857142857143</v>
      </c>
      <c r="K113" s="6">
        <f t="shared" si="12"/>
        <v>0.17142857142857143</v>
      </c>
      <c r="L113" s="6">
        <f t="shared" si="13"/>
        <v>0.14285714285714285</v>
      </c>
      <c r="M113" s="6">
        <f t="shared" si="14"/>
        <v>0.17142857142857143</v>
      </c>
      <c r="N113" s="6">
        <f t="shared" si="15"/>
        <v>0.17142857142857143</v>
      </c>
      <c r="O113" s="40" t="e">
        <f>IF(G113&gt;0,DT!AC113*I113+DT!AD113*J113+DT!AE113*K113+DT!AF113*L113+DT!AG113*M113+DT!AH113*N113,"")</f>
        <v>#VALUE!</v>
      </c>
    </row>
    <row r="114" spans="1:15">
      <c r="A114" s="47">
        <v>7</v>
      </c>
      <c r="B114" s="47">
        <v>5</v>
      </c>
      <c r="C114" s="47">
        <v>7</v>
      </c>
      <c r="D114" s="47">
        <v>7</v>
      </c>
      <c r="E114" s="47">
        <v>7</v>
      </c>
      <c r="F114" s="47">
        <v>6</v>
      </c>
      <c r="G114" s="1">
        <f t="shared" si="16"/>
        <v>39</v>
      </c>
      <c r="I114" s="6">
        <f t="shared" si="10"/>
        <v>0.17948717948717949</v>
      </c>
      <c r="J114" s="6">
        <f t="shared" si="11"/>
        <v>0.12820512820512819</v>
      </c>
      <c r="K114" s="6">
        <f t="shared" si="12"/>
        <v>0.17948717948717949</v>
      </c>
      <c r="L114" s="6">
        <f t="shared" si="13"/>
        <v>0.17948717948717949</v>
      </c>
      <c r="M114" s="6">
        <f t="shared" si="14"/>
        <v>0.17948717948717949</v>
      </c>
      <c r="N114" s="6">
        <f t="shared" si="15"/>
        <v>0.15384615384615385</v>
      </c>
      <c r="O114" s="40" t="e">
        <f>IF(G114&gt;0,DT!AC114*I114+DT!AD114*J114+DT!AE114*K114+DT!AF114*L114+DT!AG114*M114+DT!AH114*N114,"")</f>
        <v>#VALUE!</v>
      </c>
    </row>
    <row r="115" spans="1:15">
      <c r="A115" s="47">
        <v>7</v>
      </c>
      <c r="B115" s="47">
        <v>5</v>
      </c>
      <c r="C115" s="47">
        <v>7</v>
      </c>
      <c r="D115" s="47">
        <v>7</v>
      </c>
      <c r="E115" s="47">
        <v>7</v>
      </c>
      <c r="F115" s="47">
        <v>7</v>
      </c>
      <c r="G115" s="1">
        <f t="shared" si="16"/>
        <v>40</v>
      </c>
      <c r="I115" s="6">
        <f t="shared" si="10"/>
        <v>0.17499999999999999</v>
      </c>
      <c r="J115" s="6">
        <f t="shared" si="11"/>
        <v>0.125</v>
      </c>
      <c r="K115" s="6">
        <f t="shared" si="12"/>
        <v>0.17499999999999999</v>
      </c>
      <c r="L115" s="6">
        <f t="shared" si="13"/>
        <v>0.17499999999999999</v>
      </c>
      <c r="M115" s="6">
        <f t="shared" si="14"/>
        <v>0.17499999999999999</v>
      </c>
      <c r="N115" s="6">
        <f t="shared" si="15"/>
        <v>0.17499999999999999</v>
      </c>
      <c r="O115" s="40" t="e">
        <f>IF(G115&gt;0,DT!AC115*I115+DT!AD115*J115+DT!AE115*K115+DT!AF115*L115+DT!AG115*M115+DT!AH115*N115,"")</f>
        <v>#VALUE!</v>
      </c>
    </row>
    <row r="116" spans="1:15">
      <c r="A116" s="47">
        <v>5</v>
      </c>
      <c r="B116" s="47">
        <v>7</v>
      </c>
      <c r="C116" s="47">
        <v>7</v>
      </c>
      <c r="D116" s="47">
        <v>6</v>
      </c>
      <c r="E116" s="47">
        <v>2</v>
      </c>
      <c r="F116" s="47">
        <v>5</v>
      </c>
      <c r="G116" s="1">
        <f t="shared" si="16"/>
        <v>32</v>
      </c>
      <c r="I116" s="6">
        <f t="shared" ref="I116:I179" si="17">IF(G116&gt;0,A116/G116,"")</f>
        <v>0.15625</v>
      </c>
      <c r="J116" s="6">
        <f t="shared" ref="J116:J179" si="18">IF(G116&gt;0,B116/G116,"")</f>
        <v>0.21875</v>
      </c>
      <c r="K116" s="6">
        <f t="shared" ref="K116:K179" si="19">IF(G116&gt;0,C116/G116,"")</f>
        <v>0.21875</v>
      </c>
      <c r="L116" s="6">
        <f t="shared" ref="L116:L179" si="20">IF(G116&gt;0,D116/G116,"")</f>
        <v>0.1875</v>
      </c>
      <c r="M116" s="6">
        <f t="shared" ref="M116:M179" si="21">IF(G116&gt;0,E116/G116,"")</f>
        <v>6.25E-2</v>
      </c>
      <c r="N116" s="6">
        <f t="shared" ref="N116:N179" si="22">IF(G116&gt;0,F116/G116,"")</f>
        <v>0.15625</v>
      </c>
      <c r="O116" s="40" t="e">
        <f>IF(G116&gt;0,DT!AC116*I116+DT!AD116*J116+DT!AE116*K116+DT!AF116*L116+DT!AG116*M116+DT!AH116*N116,"")</f>
        <v>#VALUE!</v>
      </c>
    </row>
    <row r="117" spans="1:15">
      <c r="A117" s="47">
        <v>6</v>
      </c>
      <c r="B117" s="47">
        <v>7</v>
      </c>
      <c r="C117" s="47">
        <v>7</v>
      </c>
      <c r="D117" s="47">
        <v>7</v>
      </c>
      <c r="E117" s="47">
        <v>6</v>
      </c>
      <c r="F117" s="47">
        <v>6</v>
      </c>
      <c r="G117" s="1">
        <f t="shared" si="16"/>
        <v>39</v>
      </c>
      <c r="I117" s="6">
        <f t="shared" si="17"/>
        <v>0.15384615384615385</v>
      </c>
      <c r="J117" s="6">
        <f t="shared" si="18"/>
        <v>0.17948717948717949</v>
      </c>
      <c r="K117" s="6">
        <f t="shared" si="19"/>
        <v>0.17948717948717949</v>
      </c>
      <c r="L117" s="6">
        <f t="shared" si="20"/>
        <v>0.17948717948717949</v>
      </c>
      <c r="M117" s="6">
        <f t="shared" si="21"/>
        <v>0.15384615384615385</v>
      </c>
      <c r="N117" s="6">
        <f t="shared" si="22"/>
        <v>0.15384615384615385</v>
      </c>
      <c r="O117" s="40" t="e">
        <f>IF(G117&gt;0,DT!AC117*I117+DT!AD117*J117+DT!AE117*K117+DT!AF117*L117+DT!AG117*M117+DT!AH117*N117,"")</f>
        <v>#VALUE!</v>
      </c>
    </row>
    <row r="118" spans="1:15">
      <c r="A118" s="47">
        <v>4</v>
      </c>
      <c r="B118" s="47">
        <v>5</v>
      </c>
      <c r="C118" s="47">
        <v>5</v>
      </c>
      <c r="D118" s="47">
        <v>4</v>
      </c>
      <c r="E118" s="47">
        <v>3</v>
      </c>
      <c r="F118" s="47">
        <v>4</v>
      </c>
      <c r="G118" s="1">
        <f t="shared" si="16"/>
        <v>25</v>
      </c>
      <c r="I118" s="6">
        <f t="shared" si="17"/>
        <v>0.16</v>
      </c>
      <c r="J118" s="6">
        <f t="shared" si="18"/>
        <v>0.2</v>
      </c>
      <c r="K118" s="6">
        <f t="shared" si="19"/>
        <v>0.2</v>
      </c>
      <c r="L118" s="6">
        <f t="shared" si="20"/>
        <v>0.16</v>
      </c>
      <c r="M118" s="6">
        <f t="shared" si="21"/>
        <v>0.12</v>
      </c>
      <c r="N118" s="6">
        <f t="shared" si="22"/>
        <v>0.16</v>
      </c>
      <c r="O118" s="40" t="e">
        <f>IF(G118&gt;0,DT!AC118*I118+DT!AD118*J118+DT!AE118*K118+DT!AF118*L118+DT!AG118*M118+DT!AH118*N118,"")</f>
        <v>#VALUE!</v>
      </c>
    </row>
    <row r="119" spans="1:15">
      <c r="A119" s="47">
        <v>5</v>
      </c>
      <c r="B119" s="47">
        <v>7</v>
      </c>
      <c r="C119" s="47">
        <v>7</v>
      </c>
      <c r="D119" s="47">
        <v>5</v>
      </c>
      <c r="E119" s="47">
        <v>3</v>
      </c>
      <c r="F119" s="47">
        <v>3</v>
      </c>
      <c r="G119" s="1">
        <f t="shared" si="16"/>
        <v>30</v>
      </c>
      <c r="I119" s="6">
        <f t="shared" si="17"/>
        <v>0.16666666666666666</v>
      </c>
      <c r="J119" s="6">
        <f t="shared" si="18"/>
        <v>0.23333333333333334</v>
      </c>
      <c r="K119" s="6">
        <f t="shared" si="19"/>
        <v>0.23333333333333334</v>
      </c>
      <c r="L119" s="6">
        <f t="shared" si="20"/>
        <v>0.16666666666666666</v>
      </c>
      <c r="M119" s="6">
        <f t="shared" si="21"/>
        <v>0.1</v>
      </c>
      <c r="N119" s="6">
        <f t="shared" si="22"/>
        <v>0.1</v>
      </c>
      <c r="O119" s="40" t="e">
        <f>IF(G119&gt;0,DT!AC119*I119+DT!AD119*J119+DT!AE119*K119+DT!AF119*L119+DT!AG119*M119+DT!AH119*N119,"")</f>
        <v>#VALUE!</v>
      </c>
    </row>
    <row r="120" spans="1:15">
      <c r="A120" s="47">
        <v>5</v>
      </c>
      <c r="B120" s="47">
        <v>6</v>
      </c>
      <c r="C120" s="47">
        <v>6</v>
      </c>
      <c r="D120" s="47">
        <v>6</v>
      </c>
      <c r="E120" s="47">
        <v>5</v>
      </c>
      <c r="F120" s="47">
        <v>6</v>
      </c>
      <c r="G120" s="1">
        <f t="shared" si="16"/>
        <v>34</v>
      </c>
      <c r="I120" s="6">
        <f t="shared" si="17"/>
        <v>0.14705882352941177</v>
      </c>
      <c r="J120" s="6">
        <f t="shared" si="18"/>
        <v>0.17647058823529413</v>
      </c>
      <c r="K120" s="6">
        <f t="shared" si="19"/>
        <v>0.17647058823529413</v>
      </c>
      <c r="L120" s="6">
        <f t="shared" si="20"/>
        <v>0.17647058823529413</v>
      </c>
      <c r="M120" s="6">
        <f t="shared" si="21"/>
        <v>0.14705882352941177</v>
      </c>
      <c r="N120" s="6">
        <f t="shared" si="22"/>
        <v>0.17647058823529413</v>
      </c>
      <c r="O120" s="40" t="e">
        <f>IF(G120&gt;0,DT!AC120*I120+DT!AD120*J120+DT!AE120*K120+DT!AF120*L120+DT!AG120*M120+DT!AH120*N120,"")</f>
        <v>#VALUE!</v>
      </c>
    </row>
    <row r="121" spans="1:15">
      <c r="A121" s="47">
        <v>7</v>
      </c>
      <c r="B121" s="47">
        <v>7</v>
      </c>
      <c r="C121" s="47">
        <v>7</v>
      </c>
      <c r="D121" s="47">
        <v>7</v>
      </c>
      <c r="E121" s="47">
        <v>7</v>
      </c>
      <c r="F121" s="47">
        <v>7</v>
      </c>
      <c r="G121" s="1">
        <f t="shared" si="16"/>
        <v>42</v>
      </c>
      <c r="I121" s="6">
        <f t="shared" si="17"/>
        <v>0.16666666666666666</v>
      </c>
      <c r="J121" s="6">
        <f t="shared" si="18"/>
        <v>0.16666666666666666</v>
      </c>
      <c r="K121" s="6">
        <f t="shared" si="19"/>
        <v>0.16666666666666666</v>
      </c>
      <c r="L121" s="6">
        <f t="shared" si="20"/>
        <v>0.16666666666666666</v>
      </c>
      <c r="M121" s="6">
        <f t="shared" si="21"/>
        <v>0.16666666666666666</v>
      </c>
      <c r="N121" s="6">
        <f t="shared" si="22"/>
        <v>0.16666666666666666</v>
      </c>
      <c r="O121" s="40" t="e">
        <f>IF(G121&gt;0,DT!AC121*I121+DT!AD121*J121+DT!AE121*K121+DT!AF121*L121+DT!AG121*M121+DT!AH121*N121,"")</f>
        <v>#VALUE!</v>
      </c>
    </row>
    <row r="122" spans="1:15">
      <c r="A122" s="47">
        <v>6</v>
      </c>
      <c r="B122" s="47">
        <v>5</v>
      </c>
      <c r="C122" s="47">
        <v>6</v>
      </c>
      <c r="D122" s="47">
        <v>6</v>
      </c>
      <c r="E122" s="47">
        <v>6</v>
      </c>
      <c r="F122" s="47">
        <v>6</v>
      </c>
      <c r="G122" s="1">
        <f t="shared" si="16"/>
        <v>35</v>
      </c>
      <c r="I122" s="6">
        <f t="shared" si="17"/>
        <v>0.17142857142857143</v>
      </c>
      <c r="J122" s="6">
        <f t="shared" si="18"/>
        <v>0.14285714285714285</v>
      </c>
      <c r="K122" s="6">
        <f t="shared" si="19"/>
        <v>0.17142857142857143</v>
      </c>
      <c r="L122" s="6">
        <f t="shared" si="20"/>
        <v>0.17142857142857143</v>
      </c>
      <c r="M122" s="6">
        <f t="shared" si="21"/>
        <v>0.17142857142857143</v>
      </c>
      <c r="N122" s="6">
        <f t="shared" si="22"/>
        <v>0.17142857142857143</v>
      </c>
      <c r="O122" s="40" t="e">
        <f>IF(G122&gt;0,DT!AC122*I122+DT!AD122*J122+DT!AE122*K122+DT!AF122*L122+DT!AG122*M122+DT!AH122*N122,"")</f>
        <v>#VALUE!</v>
      </c>
    </row>
    <row r="123" spans="1:15">
      <c r="A123" s="47">
        <v>5</v>
      </c>
      <c r="B123" s="47">
        <v>5</v>
      </c>
      <c r="C123" s="47">
        <v>6</v>
      </c>
      <c r="D123" s="47">
        <v>5</v>
      </c>
      <c r="E123" s="47">
        <v>4</v>
      </c>
      <c r="F123" s="47">
        <v>4</v>
      </c>
      <c r="G123" s="1">
        <f t="shared" si="16"/>
        <v>29</v>
      </c>
      <c r="I123" s="6">
        <f t="shared" si="17"/>
        <v>0.17241379310344829</v>
      </c>
      <c r="J123" s="6">
        <f t="shared" si="18"/>
        <v>0.17241379310344829</v>
      </c>
      <c r="K123" s="6">
        <f t="shared" si="19"/>
        <v>0.20689655172413793</v>
      </c>
      <c r="L123" s="6">
        <f t="shared" si="20"/>
        <v>0.17241379310344829</v>
      </c>
      <c r="M123" s="6">
        <f t="shared" si="21"/>
        <v>0.13793103448275862</v>
      </c>
      <c r="N123" s="6">
        <f t="shared" si="22"/>
        <v>0.13793103448275862</v>
      </c>
      <c r="O123" s="40" t="e">
        <f>IF(G123&gt;0,DT!AC123*I123+DT!AD123*J123+DT!AE123*K123+DT!AF123*L123+DT!AG123*M123+DT!AH123*N123,"")</f>
        <v>#VALUE!</v>
      </c>
    </row>
    <row r="124" spans="1:15">
      <c r="A124" s="47">
        <v>6</v>
      </c>
      <c r="B124" s="47">
        <v>6</v>
      </c>
      <c r="C124" s="47">
        <v>7</v>
      </c>
      <c r="D124" s="47">
        <v>6</v>
      </c>
      <c r="E124" s="47">
        <v>6</v>
      </c>
      <c r="F124" s="47">
        <v>7</v>
      </c>
      <c r="G124" s="1">
        <f t="shared" si="16"/>
        <v>38</v>
      </c>
      <c r="I124" s="6">
        <f t="shared" si="17"/>
        <v>0.15789473684210525</v>
      </c>
      <c r="J124" s="6">
        <f t="shared" si="18"/>
        <v>0.15789473684210525</v>
      </c>
      <c r="K124" s="6">
        <f t="shared" si="19"/>
        <v>0.18421052631578946</v>
      </c>
      <c r="L124" s="6">
        <f t="shared" si="20"/>
        <v>0.15789473684210525</v>
      </c>
      <c r="M124" s="6">
        <f t="shared" si="21"/>
        <v>0.15789473684210525</v>
      </c>
      <c r="N124" s="6">
        <f t="shared" si="22"/>
        <v>0.18421052631578946</v>
      </c>
      <c r="O124" s="40" t="e">
        <f>IF(G124&gt;0,DT!AC124*I124+DT!AD124*J124+DT!AE124*K124+DT!AF124*L124+DT!AG124*M124+DT!AH124*N124,"")</f>
        <v>#VALUE!</v>
      </c>
    </row>
    <row r="125" spans="1:15">
      <c r="A125" s="47">
        <v>5</v>
      </c>
      <c r="B125" s="47">
        <v>7</v>
      </c>
      <c r="C125" s="47">
        <v>7</v>
      </c>
      <c r="D125" s="47">
        <v>7</v>
      </c>
      <c r="E125" s="47">
        <v>4</v>
      </c>
      <c r="F125" s="47">
        <v>3</v>
      </c>
      <c r="G125" s="1">
        <f t="shared" si="16"/>
        <v>33</v>
      </c>
      <c r="I125" s="6">
        <f t="shared" si="17"/>
        <v>0.15151515151515152</v>
      </c>
      <c r="J125" s="6">
        <f t="shared" si="18"/>
        <v>0.21212121212121213</v>
      </c>
      <c r="K125" s="6">
        <f t="shared" si="19"/>
        <v>0.21212121212121213</v>
      </c>
      <c r="L125" s="6">
        <f t="shared" si="20"/>
        <v>0.21212121212121213</v>
      </c>
      <c r="M125" s="6">
        <f t="shared" si="21"/>
        <v>0.12121212121212122</v>
      </c>
      <c r="N125" s="6">
        <f t="shared" si="22"/>
        <v>9.0909090909090912E-2</v>
      </c>
      <c r="O125" s="40" t="e">
        <f>IF(G125&gt;0,DT!AC125*I125+DT!AD125*J125+DT!AE125*K125+DT!AF125*L125+DT!AG125*M125+DT!AH125*N125,"")</f>
        <v>#VALUE!</v>
      </c>
    </row>
    <row r="126" spans="1:15">
      <c r="A126" s="47">
        <v>7</v>
      </c>
      <c r="B126" s="47">
        <v>7</v>
      </c>
      <c r="C126" s="47">
        <v>7</v>
      </c>
      <c r="D126" s="47">
        <v>5</v>
      </c>
      <c r="E126" s="47">
        <v>7</v>
      </c>
      <c r="F126" s="47">
        <v>7</v>
      </c>
      <c r="G126" s="1">
        <f t="shared" si="16"/>
        <v>40</v>
      </c>
      <c r="I126" s="6">
        <f t="shared" si="17"/>
        <v>0.17499999999999999</v>
      </c>
      <c r="J126" s="6">
        <f t="shared" si="18"/>
        <v>0.17499999999999999</v>
      </c>
      <c r="K126" s="6">
        <f t="shared" si="19"/>
        <v>0.17499999999999999</v>
      </c>
      <c r="L126" s="6">
        <f t="shared" si="20"/>
        <v>0.125</v>
      </c>
      <c r="M126" s="6">
        <f t="shared" si="21"/>
        <v>0.17499999999999999</v>
      </c>
      <c r="N126" s="6">
        <f t="shared" si="22"/>
        <v>0.17499999999999999</v>
      </c>
      <c r="O126" s="40" t="e">
        <f>IF(G126&gt;0,DT!AC126*I126+DT!AD126*J126+DT!AE126*K126+DT!AF126*L126+DT!AG126*M126+DT!AH126*N126,"")</f>
        <v>#VALUE!</v>
      </c>
    </row>
    <row r="127" spans="1:15">
      <c r="A127" s="47">
        <v>5</v>
      </c>
      <c r="B127" s="47">
        <v>7</v>
      </c>
      <c r="C127" s="47">
        <v>4</v>
      </c>
      <c r="D127" s="47">
        <v>7</v>
      </c>
      <c r="E127" s="47">
        <v>3</v>
      </c>
      <c r="F127" s="47">
        <v>6</v>
      </c>
      <c r="G127" s="1">
        <f t="shared" si="16"/>
        <v>32</v>
      </c>
      <c r="I127" s="6">
        <f t="shared" si="17"/>
        <v>0.15625</v>
      </c>
      <c r="J127" s="6">
        <f t="shared" si="18"/>
        <v>0.21875</v>
      </c>
      <c r="K127" s="6">
        <f t="shared" si="19"/>
        <v>0.125</v>
      </c>
      <c r="L127" s="6">
        <f t="shared" si="20"/>
        <v>0.21875</v>
      </c>
      <c r="M127" s="6">
        <f t="shared" si="21"/>
        <v>9.375E-2</v>
      </c>
      <c r="N127" s="6">
        <f t="shared" si="22"/>
        <v>0.1875</v>
      </c>
      <c r="O127" s="40" t="e">
        <f>IF(G127&gt;0,DT!AC127*I127+DT!AD127*J127+DT!AE127*K127+DT!AF127*L127+DT!AG127*M127+DT!AH127*N127,"")</f>
        <v>#VALUE!</v>
      </c>
    </row>
    <row r="128" spans="1:15">
      <c r="A128" s="47">
        <v>5</v>
      </c>
      <c r="B128" s="47">
        <v>6</v>
      </c>
      <c r="C128" s="47">
        <v>5</v>
      </c>
      <c r="D128" s="47">
        <v>6</v>
      </c>
      <c r="E128" s="47">
        <v>4</v>
      </c>
      <c r="F128" s="47">
        <v>5</v>
      </c>
      <c r="G128" s="1">
        <f t="shared" si="16"/>
        <v>31</v>
      </c>
      <c r="I128" s="6">
        <f t="shared" si="17"/>
        <v>0.16129032258064516</v>
      </c>
      <c r="J128" s="6">
        <f t="shared" si="18"/>
        <v>0.19354838709677419</v>
      </c>
      <c r="K128" s="6">
        <f t="shared" si="19"/>
        <v>0.16129032258064516</v>
      </c>
      <c r="L128" s="6">
        <f t="shared" si="20"/>
        <v>0.19354838709677419</v>
      </c>
      <c r="M128" s="6">
        <f t="shared" si="21"/>
        <v>0.12903225806451613</v>
      </c>
      <c r="N128" s="6">
        <f t="shared" si="22"/>
        <v>0.16129032258064516</v>
      </c>
      <c r="O128" s="40" t="e">
        <f>IF(G128&gt;0,DT!AC128*I128+DT!AD128*J128+DT!AE128*K128+DT!AF128*L128+DT!AG128*M128+DT!AH128*N128,"")</f>
        <v>#VALUE!</v>
      </c>
    </row>
    <row r="129" spans="1:15">
      <c r="A129" s="47">
        <v>5</v>
      </c>
      <c r="B129" s="47">
        <v>7</v>
      </c>
      <c r="C129" s="47">
        <v>7</v>
      </c>
      <c r="D129" s="47">
        <v>7</v>
      </c>
      <c r="E129" s="47">
        <v>3</v>
      </c>
      <c r="F129" s="47">
        <v>5</v>
      </c>
      <c r="G129" s="1">
        <f t="shared" si="16"/>
        <v>34</v>
      </c>
      <c r="I129" s="6">
        <f t="shared" si="17"/>
        <v>0.14705882352941177</v>
      </c>
      <c r="J129" s="6">
        <f t="shared" si="18"/>
        <v>0.20588235294117646</v>
      </c>
      <c r="K129" s="6">
        <f t="shared" si="19"/>
        <v>0.20588235294117646</v>
      </c>
      <c r="L129" s="6">
        <f t="shared" si="20"/>
        <v>0.20588235294117646</v>
      </c>
      <c r="M129" s="6">
        <f t="shared" si="21"/>
        <v>8.8235294117647065E-2</v>
      </c>
      <c r="N129" s="6">
        <f t="shared" si="22"/>
        <v>0.14705882352941177</v>
      </c>
      <c r="O129" s="40" t="e">
        <f>IF(G129&gt;0,DT!AC129*I129+DT!AD129*J129+DT!AE129*K129+DT!AF129*L129+DT!AG129*M129+DT!AH129*N129,"")</f>
        <v>#VALUE!</v>
      </c>
    </row>
    <row r="130" spans="1:15">
      <c r="A130" s="47">
        <v>7</v>
      </c>
      <c r="B130" s="47">
        <v>7</v>
      </c>
      <c r="C130" s="47">
        <v>4</v>
      </c>
      <c r="D130" s="47">
        <v>5</v>
      </c>
      <c r="E130" s="47">
        <v>3</v>
      </c>
      <c r="F130" s="47">
        <v>3</v>
      </c>
      <c r="G130" s="1">
        <f t="shared" si="16"/>
        <v>29</v>
      </c>
      <c r="I130" s="6">
        <f t="shared" si="17"/>
        <v>0.2413793103448276</v>
      </c>
      <c r="J130" s="6">
        <f t="shared" si="18"/>
        <v>0.2413793103448276</v>
      </c>
      <c r="K130" s="6">
        <f t="shared" si="19"/>
        <v>0.13793103448275862</v>
      </c>
      <c r="L130" s="6">
        <f t="shared" si="20"/>
        <v>0.17241379310344829</v>
      </c>
      <c r="M130" s="6">
        <f t="shared" si="21"/>
        <v>0.10344827586206896</v>
      </c>
      <c r="N130" s="6">
        <f t="shared" si="22"/>
        <v>0.10344827586206896</v>
      </c>
      <c r="O130" s="40" t="e">
        <f>IF(G130&gt;0,DT!AC130*I130+DT!AD130*J130+DT!AE130*K130+DT!AF130*L130+DT!AG130*M130+DT!AH130*N130,"")</f>
        <v>#VALUE!</v>
      </c>
    </row>
    <row r="131" spans="1:15">
      <c r="A131" s="47">
        <v>4</v>
      </c>
      <c r="B131" s="47">
        <v>3</v>
      </c>
      <c r="C131" s="47">
        <v>6</v>
      </c>
      <c r="D131" s="47">
        <v>5</v>
      </c>
      <c r="E131" s="47">
        <v>5</v>
      </c>
      <c r="F131" s="47">
        <v>5</v>
      </c>
      <c r="G131" s="1">
        <f t="shared" si="16"/>
        <v>28</v>
      </c>
      <c r="I131" s="6">
        <f t="shared" si="17"/>
        <v>0.14285714285714285</v>
      </c>
      <c r="J131" s="6">
        <f t="shared" si="18"/>
        <v>0.10714285714285714</v>
      </c>
      <c r="K131" s="6">
        <f t="shared" si="19"/>
        <v>0.21428571428571427</v>
      </c>
      <c r="L131" s="6">
        <f t="shared" si="20"/>
        <v>0.17857142857142858</v>
      </c>
      <c r="M131" s="6">
        <f t="shared" si="21"/>
        <v>0.17857142857142858</v>
      </c>
      <c r="N131" s="6">
        <f t="shared" si="22"/>
        <v>0.17857142857142858</v>
      </c>
      <c r="O131" s="40" t="e">
        <f>IF(G131&gt;0,DT!AC131*I131+DT!AD131*J131+DT!AE131*K131+DT!AF131*L131+DT!AG131*M131+DT!AH131*N131,"")</f>
        <v>#VALUE!</v>
      </c>
    </row>
    <row r="132" spans="1:15">
      <c r="A132" s="47">
        <v>5</v>
      </c>
      <c r="B132" s="47">
        <v>7</v>
      </c>
      <c r="C132" s="47">
        <v>7</v>
      </c>
      <c r="D132" s="47">
        <v>7</v>
      </c>
      <c r="E132" s="47">
        <v>6</v>
      </c>
      <c r="F132" s="47">
        <v>4</v>
      </c>
      <c r="G132" s="1">
        <f t="shared" si="16"/>
        <v>36</v>
      </c>
      <c r="I132" s="6">
        <f t="shared" si="17"/>
        <v>0.1388888888888889</v>
      </c>
      <c r="J132" s="6">
        <f t="shared" si="18"/>
        <v>0.19444444444444445</v>
      </c>
      <c r="K132" s="6">
        <f t="shared" si="19"/>
        <v>0.19444444444444445</v>
      </c>
      <c r="L132" s="6">
        <f t="shared" si="20"/>
        <v>0.19444444444444445</v>
      </c>
      <c r="M132" s="6">
        <f t="shared" si="21"/>
        <v>0.16666666666666666</v>
      </c>
      <c r="N132" s="6">
        <f t="shared" si="22"/>
        <v>0.1111111111111111</v>
      </c>
      <c r="O132" s="40" t="e">
        <f>IF(G132&gt;0,DT!AC132*I132+DT!AD132*J132+DT!AE132*K132+DT!AF132*L132+DT!AG132*M132+DT!AH132*N132,"")</f>
        <v>#VALUE!</v>
      </c>
    </row>
    <row r="133" spans="1:15">
      <c r="A133" s="47">
        <v>7</v>
      </c>
      <c r="B133" s="47">
        <v>7</v>
      </c>
      <c r="C133" s="47">
        <v>7</v>
      </c>
      <c r="D133" s="47">
        <v>7</v>
      </c>
      <c r="E133" s="47">
        <v>3</v>
      </c>
      <c r="F133" s="47">
        <v>4</v>
      </c>
      <c r="G133" s="1">
        <f t="shared" ref="G133:G196" si="23">SUM(A133:F133)</f>
        <v>35</v>
      </c>
      <c r="I133" s="6">
        <f t="shared" si="17"/>
        <v>0.2</v>
      </c>
      <c r="J133" s="6">
        <f t="shared" si="18"/>
        <v>0.2</v>
      </c>
      <c r="K133" s="6">
        <f t="shared" si="19"/>
        <v>0.2</v>
      </c>
      <c r="L133" s="6">
        <f t="shared" si="20"/>
        <v>0.2</v>
      </c>
      <c r="M133" s="6">
        <f t="shared" si="21"/>
        <v>8.5714285714285715E-2</v>
      </c>
      <c r="N133" s="6">
        <f t="shared" si="22"/>
        <v>0.11428571428571428</v>
      </c>
      <c r="O133" s="40" t="e">
        <f>IF(G133&gt;0,DT!AC133*I133+DT!AD133*J133+DT!AE133*K133+DT!AF133*L133+DT!AG133*M133+DT!AH133*N133,"")</f>
        <v>#VALUE!</v>
      </c>
    </row>
    <row r="134" spans="1:15">
      <c r="A134" s="47">
        <v>5</v>
      </c>
      <c r="B134" s="47">
        <v>5</v>
      </c>
      <c r="C134" s="47">
        <v>6</v>
      </c>
      <c r="D134" s="47">
        <v>7</v>
      </c>
      <c r="E134" s="47">
        <v>5</v>
      </c>
      <c r="F134" s="47">
        <v>5</v>
      </c>
      <c r="G134" s="1">
        <f t="shared" si="23"/>
        <v>33</v>
      </c>
      <c r="I134" s="6">
        <f t="shared" si="17"/>
        <v>0.15151515151515152</v>
      </c>
      <c r="J134" s="6">
        <f t="shared" si="18"/>
        <v>0.15151515151515152</v>
      </c>
      <c r="K134" s="6">
        <f t="shared" si="19"/>
        <v>0.18181818181818182</v>
      </c>
      <c r="L134" s="6">
        <f t="shared" si="20"/>
        <v>0.21212121212121213</v>
      </c>
      <c r="M134" s="6">
        <f t="shared" si="21"/>
        <v>0.15151515151515152</v>
      </c>
      <c r="N134" s="6">
        <f t="shared" si="22"/>
        <v>0.15151515151515152</v>
      </c>
      <c r="O134" s="40" t="e">
        <f>IF(G134&gt;0,DT!AC134*I134+DT!AD134*J134+DT!AE134*K134+DT!AF134*L134+DT!AG134*M134+DT!AH134*N134,"")</f>
        <v>#VALUE!</v>
      </c>
    </row>
    <row r="135" spans="1:15">
      <c r="A135" s="47">
        <v>5</v>
      </c>
      <c r="B135" s="47">
        <v>6</v>
      </c>
      <c r="C135" s="47">
        <v>5</v>
      </c>
      <c r="D135" s="47">
        <v>5</v>
      </c>
      <c r="E135" s="47">
        <v>6</v>
      </c>
      <c r="F135" s="47">
        <v>6</v>
      </c>
      <c r="G135" s="1">
        <f t="shared" si="23"/>
        <v>33</v>
      </c>
      <c r="I135" s="6">
        <f t="shared" si="17"/>
        <v>0.15151515151515152</v>
      </c>
      <c r="J135" s="6">
        <f t="shared" si="18"/>
        <v>0.18181818181818182</v>
      </c>
      <c r="K135" s="6">
        <f t="shared" si="19"/>
        <v>0.15151515151515152</v>
      </c>
      <c r="L135" s="6">
        <f t="shared" si="20"/>
        <v>0.15151515151515152</v>
      </c>
      <c r="M135" s="6">
        <f t="shared" si="21"/>
        <v>0.18181818181818182</v>
      </c>
      <c r="N135" s="6">
        <f t="shared" si="22"/>
        <v>0.18181818181818182</v>
      </c>
      <c r="O135" s="40" t="e">
        <f>IF(G135&gt;0,DT!AC135*I135+DT!AD135*J135+DT!AE135*K135+DT!AF135*L135+DT!AG135*M135+DT!AH135*N135,"")</f>
        <v>#VALUE!</v>
      </c>
    </row>
    <row r="136" spans="1:15">
      <c r="A136" s="47">
        <v>3</v>
      </c>
      <c r="B136" s="47">
        <v>6</v>
      </c>
      <c r="C136" s="47">
        <v>6</v>
      </c>
      <c r="D136" s="47">
        <v>6</v>
      </c>
      <c r="E136" s="47">
        <v>3</v>
      </c>
      <c r="F136" s="47">
        <v>3</v>
      </c>
      <c r="G136" s="1">
        <f t="shared" si="23"/>
        <v>27</v>
      </c>
      <c r="I136" s="6">
        <f t="shared" si="17"/>
        <v>0.1111111111111111</v>
      </c>
      <c r="J136" s="6">
        <f t="shared" si="18"/>
        <v>0.22222222222222221</v>
      </c>
      <c r="K136" s="6">
        <f t="shared" si="19"/>
        <v>0.22222222222222221</v>
      </c>
      <c r="L136" s="6">
        <f t="shared" si="20"/>
        <v>0.22222222222222221</v>
      </c>
      <c r="M136" s="6">
        <f t="shared" si="21"/>
        <v>0.1111111111111111</v>
      </c>
      <c r="N136" s="6">
        <f t="shared" si="22"/>
        <v>0.1111111111111111</v>
      </c>
      <c r="O136" s="40" t="e">
        <f>IF(G136&gt;0,DT!AC136*I136+DT!AD136*J136+DT!AE136*K136+DT!AF136*L136+DT!AG136*M136+DT!AH136*N136,"")</f>
        <v>#VALUE!</v>
      </c>
    </row>
    <row r="137" spans="1:15">
      <c r="A137" s="47">
        <v>7</v>
      </c>
      <c r="B137" s="47">
        <v>7</v>
      </c>
      <c r="C137" s="47">
        <v>7</v>
      </c>
      <c r="D137" s="47">
        <v>7</v>
      </c>
      <c r="E137" s="47">
        <v>5</v>
      </c>
      <c r="F137" s="47">
        <v>7</v>
      </c>
      <c r="G137" s="1">
        <f t="shared" si="23"/>
        <v>40</v>
      </c>
      <c r="I137" s="6">
        <f t="shared" si="17"/>
        <v>0.17499999999999999</v>
      </c>
      <c r="J137" s="6">
        <f t="shared" si="18"/>
        <v>0.17499999999999999</v>
      </c>
      <c r="K137" s="6">
        <f t="shared" si="19"/>
        <v>0.17499999999999999</v>
      </c>
      <c r="L137" s="6">
        <f t="shared" si="20"/>
        <v>0.17499999999999999</v>
      </c>
      <c r="M137" s="6">
        <f t="shared" si="21"/>
        <v>0.125</v>
      </c>
      <c r="N137" s="6">
        <f t="shared" si="22"/>
        <v>0.17499999999999999</v>
      </c>
      <c r="O137" s="40" t="e">
        <f>IF(G137&gt;0,DT!AC137*I137+DT!AD137*J137+DT!AE137*K137+DT!AF137*L137+DT!AG137*M137+DT!AH137*N137,"")</f>
        <v>#VALUE!</v>
      </c>
    </row>
    <row r="138" spans="1:15">
      <c r="A138" s="47">
        <v>6</v>
      </c>
      <c r="B138" s="47">
        <v>7</v>
      </c>
      <c r="C138" s="47">
        <v>7</v>
      </c>
      <c r="D138" s="47">
        <v>6</v>
      </c>
      <c r="E138" s="47">
        <v>5</v>
      </c>
      <c r="F138" s="47">
        <v>3</v>
      </c>
      <c r="G138" s="1">
        <f t="shared" si="23"/>
        <v>34</v>
      </c>
      <c r="I138" s="6">
        <f t="shared" si="17"/>
        <v>0.17647058823529413</v>
      </c>
      <c r="J138" s="6">
        <f t="shared" si="18"/>
        <v>0.20588235294117646</v>
      </c>
      <c r="K138" s="6">
        <f t="shared" si="19"/>
        <v>0.20588235294117646</v>
      </c>
      <c r="L138" s="6">
        <f t="shared" si="20"/>
        <v>0.17647058823529413</v>
      </c>
      <c r="M138" s="6">
        <f t="shared" si="21"/>
        <v>0.14705882352941177</v>
      </c>
      <c r="N138" s="6">
        <f t="shared" si="22"/>
        <v>8.8235294117647065E-2</v>
      </c>
      <c r="O138" s="40" t="e">
        <f>IF(G138&gt;0,DT!AC138*I138+DT!AD138*J138+DT!AE138*K138+DT!AF138*L138+DT!AG138*M138+DT!AH138*N138,"")</f>
        <v>#VALUE!</v>
      </c>
    </row>
    <row r="139" spans="1:15">
      <c r="A139" s="47">
        <v>5</v>
      </c>
      <c r="B139" s="47">
        <v>6</v>
      </c>
      <c r="C139" s="47">
        <v>6</v>
      </c>
      <c r="D139" s="47">
        <v>7</v>
      </c>
      <c r="E139" s="47">
        <v>4</v>
      </c>
      <c r="F139" s="47">
        <v>4</v>
      </c>
      <c r="G139" s="1">
        <f t="shared" si="23"/>
        <v>32</v>
      </c>
      <c r="I139" s="6">
        <f t="shared" si="17"/>
        <v>0.15625</v>
      </c>
      <c r="J139" s="6">
        <f t="shared" si="18"/>
        <v>0.1875</v>
      </c>
      <c r="K139" s="6">
        <f t="shared" si="19"/>
        <v>0.1875</v>
      </c>
      <c r="L139" s="6">
        <f t="shared" si="20"/>
        <v>0.21875</v>
      </c>
      <c r="M139" s="6">
        <f t="shared" si="21"/>
        <v>0.125</v>
      </c>
      <c r="N139" s="6">
        <f t="shared" si="22"/>
        <v>0.125</v>
      </c>
      <c r="O139" s="40" t="e">
        <f>IF(G139&gt;0,DT!AC139*I139+DT!AD139*J139+DT!AE139*K139+DT!AF139*L139+DT!AG139*M139+DT!AH139*N139,"")</f>
        <v>#VALUE!</v>
      </c>
    </row>
    <row r="140" spans="1:15">
      <c r="A140" s="47">
        <v>5</v>
      </c>
      <c r="B140" s="47">
        <v>5</v>
      </c>
      <c r="C140" s="47">
        <v>6</v>
      </c>
      <c r="D140" s="47">
        <v>4</v>
      </c>
      <c r="E140" s="47">
        <v>5</v>
      </c>
      <c r="F140" s="47">
        <v>5</v>
      </c>
      <c r="G140" s="1">
        <f t="shared" si="23"/>
        <v>30</v>
      </c>
      <c r="I140" s="6">
        <f t="shared" si="17"/>
        <v>0.16666666666666666</v>
      </c>
      <c r="J140" s="6">
        <f t="shared" si="18"/>
        <v>0.16666666666666666</v>
      </c>
      <c r="K140" s="6">
        <f t="shared" si="19"/>
        <v>0.2</v>
      </c>
      <c r="L140" s="6">
        <f t="shared" si="20"/>
        <v>0.13333333333333333</v>
      </c>
      <c r="M140" s="6">
        <f t="shared" si="21"/>
        <v>0.16666666666666666</v>
      </c>
      <c r="N140" s="6">
        <f t="shared" si="22"/>
        <v>0.16666666666666666</v>
      </c>
      <c r="O140" s="40" t="e">
        <f>IF(G140&gt;0,DT!AC140*I140+DT!AD140*J140+DT!AE140*K140+DT!AF140*L140+DT!AG140*M140+DT!AH140*N140,"")</f>
        <v>#VALUE!</v>
      </c>
    </row>
    <row r="141" spans="1:15">
      <c r="A141" s="47">
        <v>6</v>
      </c>
      <c r="B141" s="47">
        <v>7</v>
      </c>
      <c r="C141" s="47">
        <v>7</v>
      </c>
      <c r="D141" s="47">
        <v>6</v>
      </c>
      <c r="E141" s="47">
        <v>5</v>
      </c>
      <c r="F141" s="47">
        <v>6</v>
      </c>
      <c r="G141" s="1">
        <f t="shared" si="23"/>
        <v>37</v>
      </c>
      <c r="I141" s="6">
        <f t="shared" si="17"/>
        <v>0.16216216216216217</v>
      </c>
      <c r="J141" s="6">
        <f t="shared" si="18"/>
        <v>0.1891891891891892</v>
      </c>
      <c r="K141" s="6">
        <f t="shared" si="19"/>
        <v>0.1891891891891892</v>
      </c>
      <c r="L141" s="6">
        <f t="shared" si="20"/>
        <v>0.16216216216216217</v>
      </c>
      <c r="M141" s="6">
        <f t="shared" si="21"/>
        <v>0.13513513513513514</v>
      </c>
      <c r="N141" s="6">
        <f t="shared" si="22"/>
        <v>0.16216216216216217</v>
      </c>
      <c r="O141" s="40" t="e">
        <f>IF(G141&gt;0,DT!AC141*I141+DT!AD141*J141+DT!AE141*K141+DT!AF141*L141+DT!AG141*M141+DT!AH141*N141,"")</f>
        <v>#VALUE!</v>
      </c>
    </row>
    <row r="142" spans="1:15">
      <c r="A142" s="47">
        <v>7</v>
      </c>
      <c r="B142" s="47">
        <v>4</v>
      </c>
      <c r="C142" s="47">
        <v>7</v>
      </c>
      <c r="D142" s="47">
        <v>5</v>
      </c>
      <c r="E142" s="47">
        <v>5</v>
      </c>
      <c r="F142" s="47">
        <v>5</v>
      </c>
      <c r="G142" s="1">
        <f t="shared" si="23"/>
        <v>33</v>
      </c>
      <c r="I142" s="6">
        <f t="shared" si="17"/>
        <v>0.21212121212121213</v>
      </c>
      <c r="J142" s="6">
        <f t="shared" si="18"/>
        <v>0.12121212121212122</v>
      </c>
      <c r="K142" s="6">
        <f t="shared" si="19"/>
        <v>0.21212121212121213</v>
      </c>
      <c r="L142" s="6">
        <f t="shared" si="20"/>
        <v>0.15151515151515152</v>
      </c>
      <c r="M142" s="6">
        <f t="shared" si="21"/>
        <v>0.15151515151515152</v>
      </c>
      <c r="N142" s="6">
        <f t="shared" si="22"/>
        <v>0.15151515151515152</v>
      </c>
      <c r="O142" s="40" t="e">
        <f>IF(G142&gt;0,DT!AC142*I142+DT!AD142*J142+DT!AE142*K142+DT!AF142*L142+DT!AG142*M142+DT!AH142*N142,"")</f>
        <v>#VALUE!</v>
      </c>
    </row>
    <row r="143" spans="1:15">
      <c r="A143" s="47">
        <v>5</v>
      </c>
      <c r="B143" s="47">
        <v>6</v>
      </c>
      <c r="C143" s="47">
        <v>7</v>
      </c>
      <c r="D143" s="47">
        <v>7</v>
      </c>
      <c r="E143" s="47">
        <v>5</v>
      </c>
      <c r="F143" s="47">
        <v>5</v>
      </c>
      <c r="G143" s="1">
        <f t="shared" si="23"/>
        <v>35</v>
      </c>
      <c r="I143" s="6">
        <f t="shared" si="17"/>
        <v>0.14285714285714285</v>
      </c>
      <c r="J143" s="6">
        <f t="shared" si="18"/>
        <v>0.17142857142857143</v>
      </c>
      <c r="K143" s="6">
        <f t="shared" si="19"/>
        <v>0.2</v>
      </c>
      <c r="L143" s="6">
        <f t="shared" si="20"/>
        <v>0.2</v>
      </c>
      <c r="M143" s="6">
        <f t="shared" si="21"/>
        <v>0.14285714285714285</v>
      </c>
      <c r="N143" s="6">
        <f t="shared" si="22"/>
        <v>0.14285714285714285</v>
      </c>
      <c r="O143" s="40" t="e">
        <f>IF(G143&gt;0,DT!AC143*I143+DT!AD143*J143+DT!AE143*K143+DT!AF143*L143+DT!AG143*M143+DT!AH143*N143,"")</f>
        <v>#VALUE!</v>
      </c>
    </row>
    <row r="144" spans="1:15">
      <c r="A144" s="47">
        <v>6</v>
      </c>
      <c r="B144" s="47">
        <v>7</v>
      </c>
      <c r="C144" s="47">
        <v>6</v>
      </c>
      <c r="D144" s="47">
        <v>6</v>
      </c>
      <c r="E144" s="47">
        <v>6</v>
      </c>
      <c r="F144" s="47">
        <v>6</v>
      </c>
      <c r="G144" s="1">
        <f t="shared" si="23"/>
        <v>37</v>
      </c>
      <c r="I144" s="6">
        <f t="shared" si="17"/>
        <v>0.16216216216216217</v>
      </c>
      <c r="J144" s="6">
        <f t="shared" si="18"/>
        <v>0.1891891891891892</v>
      </c>
      <c r="K144" s="6">
        <f t="shared" si="19"/>
        <v>0.16216216216216217</v>
      </c>
      <c r="L144" s="6">
        <f t="shared" si="20"/>
        <v>0.16216216216216217</v>
      </c>
      <c r="M144" s="6">
        <f t="shared" si="21"/>
        <v>0.16216216216216217</v>
      </c>
      <c r="N144" s="6">
        <f t="shared" si="22"/>
        <v>0.16216216216216217</v>
      </c>
      <c r="O144" s="40" t="e">
        <f>IF(G144&gt;0,DT!AC144*I144+DT!AD144*J144+DT!AE144*K144+DT!AF144*L144+DT!AG144*M144+DT!AH144*N144,"")</f>
        <v>#VALUE!</v>
      </c>
    </row>
    <row r="145" spans="1:15">
      <c r="A145" s="47">
        <v>6</v>
      </c>
      <c r="B145" s="47">
        <v>4</v>
      </c>
      <c r="C145" s="47">
        <v>6</v>
      </c>
      <c r="D145" s="47">
        <v>6</v>
      </c>
      <c r="E145" s="47">
        <v>5</v>
      </c>
      <c r="F145" s="47">
        <v>5</v>
      </c>
      <c r="G145" s="1">
        <f t="shared" si="23"/>
        <v>32</v>
      </c>
      <c r="I145" s="6">
        <f t="shared" si="17"/>
        <v>0.1875</v>
      </c>
      <c r="J145" s="6">
        <f t="shared" si="18"/>
        <v>0.125</v>
      </c>
      <c r="K145" s="6">
        <f t="shared" si="19"/>
        <v>0.1875</v>
      </c>
      <c r="L145" s="6">
        <f t="shared" si="20"/>
        <v>0.1875</v>
      </c>
      <c r="M145" s="6">
        <f t="shared" si="21"/>
        <v>0.15625</v>
      </c>
      <c r="N145" s="6">
        <f t="shared" si="22"/>
        <v>0.15625</v>
      </c>
      <c r="O145" s="40" t="e">
        <f>IF(G145&gt;0,DT!AC145*I145+DT!AD145*J145+DT!AE145*K145+DT!AF145*L145+DT!AG145*M145+DT!AH145*N145,"")</f>
        <v>#VALUE!</v>
      </c>
    </row>
    <row r="146" spans="1:15">
      <c r="A146" s="47">
        <v>6</v>
      </c>
      <c r="B146" s="47">
        <v>5</v>
      </c>
      <c r="C146" s="47">
        <v>6</v>
      </c>
      <c r="D146" s="47">
        <v>4</v>
      </c>
      <c r="E146" s="47">
        <v>6</v>
      </c>
      <c r="F146" s="47">
        <v>6</v>
      </c>
      <c r="G146" s="1">
        <f t="shared" si="23"/>
        <v>33</v>
      </c>
      <c r="I146" s="6">
        <f t="shared" si="17"/>
        <v>0.18181818181818182</v>
      </c>
      <c r="J146" s="6">
        <f t="shared" si="18"/>
        <v>0.15151515151515152</v>
      </c>
      <c r="K146" s="6">
        <f t="shared" si="19"/>
        <v>0.18181818181818182</v>
      </c>
      <c r="L146" s="6">
        <f t="shared" si="20"/>
        <v>0.12121212121212122</v>
      </c>
      <c r="M146" s="6">
        <f t="shared" si="21"/>
        <v>0.18181818181818182</v>
      </c>
      <c r="N146" s="6">
        <f t="shared" si="22"/>
        <v>0.18181818181818182</v>
      </c>
      <c r="O146" s="40" t="e">
        <f>IF(G146&gt;0,DT!AC146*I146+DT!AD146*J146+DT!AE146*K146+DT!AF146*L146+DT!AG146*M146+DT!AH146*N146,"")</f>
        <v>#VALUE!</v>
      </c>
    </row>
    <row r="147" spans="1:15">
      <c r="A147" s="47">
        <v>7</v>
      </c>
      <c r="B147" s="47">
        <v>6</v>
      </c>
      <c r="C147" s="47">
        <v>7</v>
      </c>
      <c r="D147" s="47">
        <v>7</v>
      </c>
      <c r="E147" s="47">
        <v>1</v>
      </c>
      <c r="F147" s="47">
        <v>4</v>
      </c>
      <c r="G147" s="1">
        <f t="shared" si="23"/>
        <v>32</v>
      </c>
      <c r="I147" s="6">
        <f t="shared" si="17"/>
        <v>0.21875</v>
      </c>
      <c r="J147" s="6">
        <f t="shared" si="18"/>
        <v>0.1875</v>
      </c>
      <c r="K147" s="6">
        <f t="shared" si="19"/>
        <v>0.21875</v>
      </c>
      <c r="L147" s="6">
        <f t="shared" si="20"/>
        <v>0.21875</v>
      </c>
      <c r="M147" s="6">
        <f t="shared" si="21"/>
        <v>3.125E-2</v>
      </c>
      <c r="N147" s="6">
        <f t="shared" si="22"/>
        <v>0.125</v>
      </c>
      <c r="O147" s="40" t="e">
        <f>IF(G147&gt;0,DT!AC147*I147+DT!AD147*J147+DT!AE147*K147+DT!AF147*L147+DT!AG147*M147+DT!AH147*N147,"")</f>
        <v>#VALUE!</v>
      </c>
    </row>
    <row r="148" spans="1:15">
      <c r="A148" s="47">
        <v>6</v>
      </c>
      <c r="B148" s="47">
        <v>6</v>
      </c>
      <c r="C148" s="47">
        <v>7</v>
      </c>
      <c r="D148" s="47">
        <v>6</v>
      </c>
      <c r="E148" s="47">
        <v>4</v>
      </c>
      <c r="F148" s="47">
        <v>3</v>
      </c>
      <c r="G148" s="1">
        <f t="shared" si="23"/>
        <v>32</v>
      </c>
      <c r="I148" s="6">
        <f t="shared" si="17"/>
        <v>0.1875</v>
      </c>
      <c r="J148" s="6">
        <f t="shared" si="18"/>
        <v>0.1875</v>
      </c>
      <c r="K148" s="6">
        <f t="shared" si="19"/>
        <v>0.21875</v>
      </c>
      <c r="L148" s="6">
        <f t="shared" si="20"/>
        <v>0.1875</v>
      </c>
      <c r="M148" s="6">
        <f t="shared" si="21"/>
        <v>0.125</v>
      </c>
      <c r="N148" s="6">
        <f t="shared" si="22"/>
        <v>9.375E-2</v>
      </c>
      <c r="O148" s="40" t="e">
        <f>IF(G148&gt;0,DT!AC148*I148+DT!AD148*J148+DT!AE148*K148+DT!AF148*L148+DT!AG148*M148+DT!AH148*N148,"")</f>
        <v>#VALUE!</v>
      </c>
    </row>
    <row r="149" spans="1:15">
      <c r="A149" s="47">
        <v>6</v>
      </c>
      <c r="B149" s="47">
        <v>6</v>
      </c>
      <c r="C149" s="47">
        <v>7</v>
      </c>
      <c r="D149" s="47">
        <v>7</v>
      </c>
      <c r="E149" s="47">
        <v>5</v>
      </c>
      <c r="F149" s="47">
        <v>6</v>
      </c>
      <c r="G149" s="1">
        <f t="shared" si="23"/>
        <v>37</v>
      </c>
      <c r="I149" s="6">
        <f t="shared" si="17"/>
        <v>0.16216216216216217</v>
      </c>
      <c r="J149" s="6">
        <f t="shared" si="18"/>
        <v>0.16216216216216217</v>
      </c>
      <c r="K149" s="6">
        <f t="shared" si="19"/>
        <v>0.1891891891891892</v>
      </c>
      <c r="L149" s="6">
        <f t="shared" si="20"/>
        <v>0.1891891891891892</v>
      </c>
      <c r="M149" s="6">
        <f t="shared" si="21"/>
        <v>0.13513513513513514</v>
      </c>
      <c r="N149" s="6">
        <f t="shared" si="22"/>
        <v>0.16216216216216217</v>
      </c>
      <c r="O149" s="40" t="e">
        <f>IF(G149&gt;0,DT!AC149*I149+DT!AD149*J149+DT!AE149*K149+DT!AF149*L149+DT!AG149*M149+DT!AH149*N149,"")</f>
        <v>#VALUE!</v>
      </c>
    </row>
    <row r="150" spans="1:15">
      <c r="A150" s="47">
        <v>5</v>
      </c>
      <c r="B150" s="47">
        <v>7</v>
      </c>
      <c r="C150" s="47">
        <v>7</v>
      </c>
      <c r="D150" s="47">
        <v>7</v>
      </c>
      <c r="E150" s="47">
        <v>5</v>
      </c>
      <c r="F150" s="47">
        <v>5</v>
      </c>
      <c r="G150" s="1">
        <f t="shared" si="23"/>
        <v>36</v>
      </c>
      <c r="I150" s="6">
        <f t="shared" si="17"/>
        <v>0.1388888888888889</v>
      </c>
      <c r="J150" s="6">
        <f t="shared" si="18"/>
        <v>0.19444444444444445</v>
      </c>
      <c r="K150" s="6">
        <f t="shared" si="19"/>
        <v>0.19444444444444445</v>
      </c>
      <c r="L150" s="6">
        <f t="shared" si="20"/>
        <v>0.19444444444444445</v>
      </c>
      <c r="M150" s="6">
        <f t="shared" si="21"/>
        <v>0.1388888888888889</v>
      </c>
      <c r="N150" s="6">
        <f t="shared" si="22"/>
        <v>0.1388888888888889</v>
      </c>
      <c r="O150" s="40" t="e">
        <f>IF(G150&gt;0,DT!AC150*I150+DT!AD150*J150+DT!AE150*K150+DT!AF150*L150+DT!AG150*M150+DT!AH150*N150,"")</f>
        <v>#VALUE!</v>
      </c>
    </row>
    <row r="151" spans="1:15">
      <c r="A151" s="47">
        <v>6</v>
      </c>
      <c r="B151" s="47">
        <v>7</v>
      </c>
      <c r="C151" s="47">
        <v>7</v>
      </c>
      <c r="D151" s="47">
        <v>5</v>
      </c>
      <c r="E151" s="47">
        <v>6</v>
      </c>
      <c r="F151" s="47">
        <v>7</v>
      </c>
      <c r="G151" s="1">
        <f t="shared" si="23"/>
        <v>38</v>
      </c>
      <c r="I151" s="6">
        <f t="shared" si="17"/>
        <v>0.15789473684210525</v>
      </c>
      <c r="J151" s="6">
        <f t="shared" si="18"/>
        <v>0.18421052631578946</v>
      </c>
      <c r="K151" s="6">
        <f t="shared" si="19"/>
        <v>0.18421052631578946</v>
      </c>
      <c r="L151" s="6">
        <f t="shared" si="20"/>
        <v>0.13157894736842105</v>
      </c>
      <c r="M151" s="6">
        <f t="shared" si="21"/>
        <v>0.15789473684210525</v>
      </c>
      <c r="N151" s="6">
        <f t="shared" si="22"/>
        <v>0.18421052631578946</v>
      </c>
      <c r="O151" s="40" t="e">
        <f>IF(G151&gt;0,DT!AC151*I151+DT!AD151*J151+DT!AE151*K151+DT!AF151*L151+DT!AG151*M151+DT!AH151*N151,"")</f>
        <v>#VALUE!</v>
      </c>
    </row>
    <row r="152" spans="1:15">
      <c r="A152" s="47">
        <v>6</v>
      </c>
      <c r="B152" s="47">
        <v>6</v>
      </c>
      <c r="C152" s="47">
        <v>6</v>
      </c>
      <c r="D152" s="47">
        <v>7</v>
      </c>
      <c r="E152" s="47">
        <v>5</v>
      </c>
      <c r="F152" s="47">
        <v>5</v>
      </c>
      <c r="G152" s="1">
        <f t="shared" si="23"/>
        <v>35</v>
      </c>
      <c r="I152" s="6">
        <f t="shared" si="17"/>
        <v>0.17142857142857143</v>
      </c>
      <c r="J152" s="6">
        <f t="shared" si="18"/>
        <v>0.17142857142857143</v>
      </c>
      <c r="K152" s="6">
        <f t="shared" si="19"/>
        <v>0.17142857142857143</v>
      </c>
      <c r="L152" s="6">
        <f t="shared" si="20"/>
        <v>0.2</v>
      </c>
      <c r="M152" s="6">
        <f t="shared" si="21"/>
        <v>0.14285714285714285</v>
      </c>
      <c r="N152" s="6">
        <f t="shared" si="22"/>
        <v>0.14285714285714285</v>
      </c>
      <c r="O152" s="40" t="e">
        <f>IF(G152&gt;0,DT!AC152*I152+DT!AD152*J152+DT!AE152*K152+DT!AF152*L152+DT!AG152*M152+DT!AH152*N152,"")</f>
        <v>#VALUE!</v>
      </c>
    </row>
    <row r="153" spans="1:15">
      <c r="A153" s="47">
        <v>6</v>
      </c>
      <c r="B153" s="47">
        <v>7</v>
      </c>
      <c r="C153" s="47">
        <v>6</v>
      </c>
      <c r="D153" s="47">
        <v>6</v>
      </c>
      <c r="E153" s="47">
        <v>6</v>
      </c>
      <c r="F153" s="47">
        <v>5</v>
      </c>
      <c r="G153" s="1">
        <f t="shared" si="23"/>
        <v>36</v>
      </c>
      <c r="I153" s="6">
        <f t="shared" si="17"/>
        <v>0.16666666666666666</v>
      </c>
      <c r="J153" s="6">
        <f t="shared" si="18"/>
        <v>0.19444444444444445</v>
      </c>
      <c r="K153" s="6">
        <f t="shared" si="19"/>
        <v>0.16666666666666666</v>
      </c>
      <c r="L153" s="6">
        <f t="shared" si="20"/>
        <v>0.16666666666666666</v>
      </c>
      <c r="M153" s="6">
        <f t="shared" si="21"/>
        <v>0.16666666666666666</v>
      </c>
      <c r="N153" s="6">
        <f t="shared" si="22"/>
        <v>0.1388888888888889</v>
      </c>
      <c r="O153" s="40" t="e">
        <f>IF(G153&gt;0,DT!AC153*I153+DT!AD153*J153+DT!AE153*K153+DT!AF153*L153+DT!AG153*M153+DT!AH153*N153,"")</f>
        <v>#VALUE!</v>
      </c>
    </row>
    <row r="154" spans="1:15">
      <c r="A154" s="47">
        <v>4</v>
      </c>
      <c r="B154" s="47">
        <v>6</v>
      </c>
      <c r="C154" s="47">
        <v>6</v>
      </c>
      <c r="D154" s="47">
        <v>6</v>
      </c>
      <c r="E154" s="47">
        <v>4</v>
      </c>
      <c r="F154" s="47">
        <v>4</v>
      </c>
      <c r="G154" s="1">
        <f t="shared" si="23"/>
        <v>30</v>
      </c>
      <c r="I154" s="6">
        <f t="shared" si="17"/>
        <v>0.13333333333333333</v>
      </c>
      <c r="J154" s="6">
        <f t="shared" si="18"/>
        <v>0.2</v>
      </c>
      <c r="K154" s="6">
        <f t="shared" si="19"/>
        <v>0.2</v>
      </c>
      <c r="L154" s="6">
        <f t="shared" si="20"/>
        <v>0.2</v>
      </c>
      <c r="M154" s="6">
        <f t="shared" si="21"/>
        <v>0.13333333333333333</v>
      </c>
      <c r="N154" s="6">
        <f t="shared" si="22"/>
        <v>0.13333333333333333</v>
      </c>
      <c r="O154" s="40" t="e">
        <f>IF(G154&gt;0,DT!AC154*I154+DT!AD154*J154+DT!AE154*K154+DT!AF154*L154+DT!AG154*M154+DT!AH154*N154,"")</f>
        <v>#VALUE!</v>
      </c>
    </row>
    <row r="155" spans="1:15">
      <c r="A155" s="47">
        <v>5</v>
      </c>
      <c r="B155" s="47">
        <v>5</v>
      </c>
      <c r="C155" s="47">
        <v>6</v>
      </c>
      <c r="D155" s="47">
        <v>5</v>
      </c>
      <c r="E155" s="47">
        <v>4</v>
      </c>
      <c r="F155" s="47">
        <v>4</v>
      </c>
      <c r="G155" s="1">
        <f t="shared" si="23"/>
        <v>29</v>
      </c>
      <c r="I155" s="6">
        <f t="shared" si="17"/>
        <v>0.17241379310344829</v>
      </c>
      <c r="J155" s="6">
        <f t="shared" si="18"/>
        <v>0.17241379310344829</v>
      </c>
      <c r="K155" s="6">
        <f t="shared" si="19"/>
        <v>0.20689655172413793</v>
      </c>
      <c r="L155" s="6">
        <f t="shared" si="20"/>
        <v>0.17241379310344829</v>
      </c>
      <c r="M155" s="6">
        <f t="shared" si="21"/>
        <v>0.13793103448275862</v>
      </c>
      <c r="N155" s="6">
        <f t="shared" si="22"/>
        <v>0.13793103448275862</v>
      </c>
      <c r="O155" s="40" t="e">
        <f>IF(G155&gt;0,DT!AC155*I155+DT!AD155*J155+DT!AE155*K155+DT!AF155*L155+DT!AG155*M155+DT!AH155*N155,"")</f>
        <v>#VALUE!</v>
      </c>
    </row>
    <row r="156" spans="1:15">
      <c r="A156" s="47">
        <v>6</v>
      </c>
      <c r="B156" s="47">
        <v>6</v>
      </c>
      <c r="C156" s="47">
        <v>6</v>
      </c>
      <c r="D156" s="47">
        <v>5</v>
      </c>
      <c r="E156" s="47">
        <v>4</v>
      </c>
      <c r="F156" s="47">
        <v>5</v>
      </c>
      <c r="G156" s="1">
        <f t="shared" si="23"/>
        <v>32</v>
      </c>
      <c r="I156" s="6">
        <f t="shared" si="17"/>
        <v>0.1875</v>
      </c>
      <c r="J156" s="6">
        <f t="shared" si="18"/>
        <v>0.1875</v>
      </c>
      <c r="K156" s="6">
        <f t="shared" si="19"/>
        <v>0.1875</v>
      </c>
      <c r="L156" s="6">
        <f t="shared" si="20"/>
        <v>0.15625</v>
      </c>
      <c r="M156" s="6">
        <f t="shared" si="21"/>
        <v>0.125</v>
      </c>
      <c r="N156" s="6">
        <f t="shared" si="22"/>
        <v>0.15625</v>
      </c>
      <c r="O156" s="40" t="e">
        <f>IF(G156&gt;0,DT!AC156*I156+DT!AD156*J156+DT!AE156*K156+DT!AF156*L156+DT!AG156*M156+DT!AH156*N156,"")</f>
        <v>#VALUE!</v>
      </c>
    </row>
    <row r="157" spans="1:15">
      <c r="A157" s="47">
        <v>2</v>
      </c>
      <c r="B157" s="47">
        <v>7</v>
      </c>
      <c r="C157" s="47">
        <v>7</v>
      </c>
      <c r="D157" s="47">
        <v>6</v>
      </c>
      <c r="E157" s="47">
        <v>3</v>
      </c>
      <c r="F157" s="47">
        <v>4</v>
      </c>
      <c r="G157" s="1">
        <f t="shared" si="23"/>
        <v>29</v>
      </c>
      <c r="I157" s="6">
        <f t="shared" si="17"/>
        <v>6.8965517241379309E-2</v>
      </c>
      <c r="J157" s="6">
        <f t="shared" si="18"/>
        <v>0.2413793103448276</v>
      </c>
      <c r="K157" s="6">
        <f t="shared" si="19"/>
        <v>0.2413793103448276</v>
      </c>
      <c r="L157" s="6">
        <f t="shared" si="20"/>
        <v>0.20689655172413793</v>
      </c>
      <c r="M157" s="6">
        <f t="shared" si="21"/>
        <v>0.10344827586206896</v>
      </c>
      <c r="N157" s="6">
        <f t="shared" si="22"/>
        <v>0.13793103448275862</v>
      </c>
      <c r="O157" s="40" t="e">
        <f>IF(G157&gt;0,DT!AC157*I157+DT!AD157*J157+DT!AE157*K157+DT!AF157*L157+DT!AG157*M157+DT!AH157*N157,"")</f>
        <v>#VALUE!</v>
      </c>
    </row>
    <row r="158" spans="1:15">
      <c r="A158" s="47">
        <v>5</v>
      </c>
      <c r="B158" s="47">
        <v>4</v>
      </c>
      <c r="C158" s="47">
        <v>5</v>
      </c>
      <c r="D158" s="47">
        <v>5</v>
      </c>
      <c r="E158" s="47">
        <v>6</v>
      </c>
      <c r="F158" s="47">
        <v>6</v>
      </c>
      <c r="G158" s="1">
        <f t="shared" si="23"/>
        <v>31</v>
      </c>
      <c r="I158" s="6">
        <f t="shared" si="17"/>
        <v>0.16129032258064516</v>
      </c>
      <c r="J158" s="6">
        <f t="shared" si="18"/>
        <v>0.12903225806451613</v>
      </c>
      <c r="K158" s="6">
        <f t="shared" si="19"/>
        <v>0.16129032258064516</v>
      </c>
      <c r="L158" s="6">
        <f t="shared" si="20"/>
        <v>0.16129032258064516</v>
      </c>
      <c r="M158" s="6">
        <f t="shared" si="21"/>
        <v>0.19354838709677419</v>
      </c>
      <c r="N158" s="6">
        <f t="shared" si="22"/>
        <v>0.19354838709677419</v>
      </c>
      <c r="O158" s="40" t="e">
        <f>IF(G158&gt;0,DT!AC158*I158+DT!AD158*J158+DT!AE158*K158+DT!AF158*L158+DT!AG158*M158+DT!AH158*N158,"")</f>
        <v>#VALUE!</v>
      </c>
    </row>
    <row r="159" spans="1:15">
      <c r="A159" s="47">
        <v>4</v>
      </c>
      <c r="B159" s="47">
        <v>5</v>
      </c>
      <c r="C159" s="47">
        <v>6</v>
      </c>
      <c r="D159" s="47">
        <v>6</v>
      </c>
      <c r="E159" s="47">
        <v>4</v>
      </c>
      <c r="F159" s="47">
        <v>4</v>
      </c>
      <c r="G159" s="1">
        <f t="shared" si="23"/>
        <v>29</v>
      </c>
      <c r="I159" s="6">
        <f t="shared" si="17"/>
        <v>0.13793103448275862</v>
      </c>
      <c r="J159" s="6">
        <f t="shared" si="18"/>
        <v>0.17241379310344829</v>
      </c>
      <c r="K159" s="6">
        <f t="shared" si="19"/>
        <v>0.20689655172413793</v>
      </c>
      <c r="L159" s="6">
        <f t="shared" si="20"/>
        <v>0.20689655172413793</v>
      </c>
      <c r="M159" s="6">
        <f t="shared" si="21"/>
        <v>0.13793103448275862</v>
      </c>
      <c r="N159" s="6">
        <f t="shared" si="22"/>
        <v>0.13793103448275862</v>
      </c>
      <c r="O159" s="40" t="e">
        <f>IF(G159&gt;0,DT!AC159*I159+DT!AD159*J159+DT!AE159*K159+DT!AF159*L159+DT!AG159*M159+DT!AH159*N159,"")</f>
        <v>#VALUE!</v>
      </c>
    </row>
    <row r="160" spans="1:15">
      <c r="A160" s="47">
        <v>7</v>
      </c>
      <c r="B160" s="47">
        <v>7</v>
      </c>
      <c r="C160" s="47">
        <v>7</v>
      </c>
      <c r="D160" s="47">
        <v>5</v>
      </c>
      <c r="E160" s="47">
        <v>6</v>
      </c>
      <c r="F160" s="47">
        <v>6</v>
      </c>
      <c r="G160" s="1">
        <f t="shared" si="23"/>
        <v>38</v>
      </c>
      <c r="I160" s="6">
        <f t="shared" si="17"/>
        <v>0.18421052631578946</v>
      </c>
      <c r="J160" s="6">
        <f t="shared" si="18"/>
        <v>0.18421052631578946</v>
      </c>
      <c r="K160" s="6">
        <f t="shared" si="19"/>
        <v>0.18421052631578946</v>
      </c>
      <c r="L160" s="6">
        <f t="shared" si="20"/>
        <v>0.13157894736842105</v>
      </c>
      <c r="M160" s="6">
        <f t="shared" si="21"/>
        <v>0.15789473684210525</v>
      </c>
      <c r="N160" s="6">
        <f t="shared" si="22"/>
        <v>0.15789473684210525</v>
      </c>
      <c r="O160" s="40" t="e">
        <f>IF(G160&gt;0,DT!AC160*I160+DT!AD160*J160+DT!AE160*K160+DT!AF160*L160+DT!AG160*M160+DT!AH160*N160,"")</f>
        <v>#VALUE!</v>
      </c>
    </row>
    <row r="161" spans="1:15">
      <c r="A161" s="47">
        <v>5</v>
      </c>
      <c r="B161" s="47">
        <v>7</v>
      </c>
      <c r="C161" s="47">
        <v>7</v>
      </c>
      <c r="D161" s="47">
        <v>7</v>
      </c>
      <c r="E161" s="47">
        <v>4</v>
      </c>
      <c r="F161" s="47">
        <v>4</v>
      </c>
      <c r="G161" s="1">
        <f t="shared" si="23"/>
        <v>34</v>
      </c>
      <c r="I161" s="6">
        <f t="shared" si="17"/>
        <v>0.14705882352941177</v>
      </c>
      <c r="J161" s="6">
        <f t="shared" si="18"/>
        <v>0.20588235294117646</v>
      </c>
      <c r="K161" s="6">
        <f t="shared" si="19"/>
        <v>0.20588235294117646</v>
      </c>
      <c r="L161" s="6">
        <f t="shared" si="20"/>
        <v>0.20588235294117646</v>
      </c>
      <c r="M161" s="6">
        <f t="shared" si="21"/>
        <v>0.11764705882352941</v>
      </c>
      <c r="N161" s="6">
        <f t="shared" si="22"/>
        <v>0.11764705882352941</v>
      </c>
      <c r="O161" s="40" t="e">
        <f>IF(G161&gt;0,DT!AC161*I161+DT!AD161*J161+DT!AE161*K161+DT!AF161*L161+DT!AG161*M161+DT!AH161*N161,"")</f>
        <v>#VALUE!</v>
      </c>
    </row>
    <row r="162" spans="1:15">
      <c r="A162" s="47">
        <v>7</v>
      </c>
      <c r="B162" s="47">
        <v>7</v>
      </c>
      <c r="C162" s="47">
        <v>7</v>
      </c>
      <c r="D162" s="47">
        <v>7</v>
      </c>
      <c r="E162" s="47">
        <v>7</v>
      </c>
      <c r="F162" s="47">
        <v>7</v>
      </c>
      <c r="G162" s="1">
        <f t="shared" si="23"/>
        <v>42</v>
      </c>
      <c r="I162" s="6">
        <f t="shared" si="17"/>
        <v>0.16666666666666666</v>
      </c>
      <c r="J162" s="6">
        <f t="shared" si="18"/>
        <v>0.16666666666666666</v>
      </c>
      <c r="K162" s="6">
        <f t="shared" si="19"/>
        <v>0.16666666666666666</v>
      </c>
      <c r="L162" s="6">
        <f t="shared" si="20"/>
        <v>0.16666666666666666</v>
      </c>
      <c r="M162" s="6">
        <f t="shared" si="21"/>
        <v>0.16666666666666666</v>
      </c>
      <c r="N162" s="6">
        <f t="shared" si="22"/>
        <v>0.16666666666666666</v>
      </c>
      <c r="O162" s="40" t="e">
        <f>IF(G162&gt;0,DT!AC162*I162+DT!AD162*J162+DT!AE162*K162+DT!AF162*L162+DT!AG162*M162+DT!AH162*N162,"")</f>
        <v>#VALUE!</v>
      </c>
    </row>
    <row r="163" spans="1:15">
      <c r="A163" s="47">
        <v>7</v>
      </c>
      <c r="B163" s="47">
        <v>6</v>
      </c>
      <c r="C163" s="47">
        <v>6</v>
      </c>
      <c r="D163" s="47">
        <v>6</v>
      </c>
      <c r="E163" s="47">
        <v>7</v>
      </c>
      <c r="F163" s="47">
        <v>6</v>
      </c>
      <c r="G163" s="1">
        <f t="shared" si="23"/>
        <v>38</v>
      </c>
      <c r="I163" s="6">
        <f t="shared" si="17"/>
        <v>0.18421052631578946</v>
      </c>
      <c r="J163" s="6">
        <f t="shared" si="18"/>
        <v>0.15789473684210525</v>
      </c>
      <c r="K163" s="6">
        <f t="shared" si="19"/>
        <v>0.15789473684210525</v>
      </c>
      <c r="L163" s="6">
        <f t="shared" si="20"/>
        <v>0.15789473684210525</v>
      </c>
      <c r="M163" s="6">
        <f t="shared" si="21"/>
        <v>0.18421052631578946</v>
      </c>
      <c r="N163" s="6">
        <f t="shared" si="22"/>
        <v>0.15789473684210525</v>
      </c>
      <c r="O163" s="40" t="e">
        <f>IF(G163&gt;0,DT!AC163*I163+DT!AD163*J163+DT!AE163*K163+DT!AF163*L163+DT!AG163*M163+DT!AH163*N163,"")</f>
        <v>#VALUE!</v>
      </c>
    </row>
    <row r="164" spans="1:15">
      <c r="A164" s="47">
        <v>5</v>
      </c>
      <c r="B164" s="47">
        <v>5</v>
      </c>
      <c r="C164" s="47">
        <v>7</v>
      </c>
      <c r="D164" s="47">
        <v>6</v>
      </c>
      <c r="E164" s="47">
        <v>6</v>
      </c>
      <c r="F164" s="47">
        <v>6</v>
      </c>
      <c r="G164" s="1">
        <f t="shared" si="23"/>
        <v>35</v>
      </c>
      <c r="I164" s="6">
        <f t="shared" si="17"/>
        <v>0.14285714285714285</v>
      </c>
      <c r="J164" s="6">
        <f t="shared" si="18"/>
        <v>0.14285714285714285</v>
      </c>
      <c r="K164" s="6">
        <f t="shared" si="19"/>
        <v>0.2</v>
      </c>
      <c r="L164" s="6">
        <f t="shared" si="20"/>
        <v>0.17142857142857143</v>
      </c>
      <c r="M164" s="6">
        <f t="shared" si="21"/>
        <v>0.17142857142857143</v>
      </c>
      <c r="N164" s="6">
        <f t="shared" si="22"/>
        <v>0.17142857142857143</v>
      </c>
      <c r="O164" s="40" t="e">
        <f>IF(G164&gt;0,DT!AC164*I164+DT!AD164*J164+DT!AE164*K164+DT!AF164*L164+DT!AG164*M164+DT!AH164*N164,"")</f>
        <v>#VALUE!</v>
      </c>
    </row>
    <row r="165" spans="1:15">
      <c r="A165" s="47">
        <v>7</v>
      </c>
      <c r="B165" s="47">
        <v>6</v>
      </c>
      <c r="C165" s="47">
        <v>7</v>
      </c>
      <c r="D165" s="47">
        <v>7</v>
      </c>
      <c r="E165" s="47">
        <v>7</v>
      </c>
      <c r="F165" s="47">
        <v>7</v>
      </c>
      <c r="G165" s="1">
        <f t="shared" si="23"/>
        <v>41</v>
      </c>
      <c r="I165" s="6">
        <f t="shared" si="17"/>
        <v>0.17073170731707318</v>
      </c>
      <c r="J165" s="6">
        <f t="shared" si="18"/>
        <v>0.14634146341463414</v>
      </c>
      <c r="K165" s="6">
        <f t="shared" si="19"/>
        <v>0.17073170731707318</v>
      </c>
      <c r="L165" s="6">
        <f t="shared" si="20"/>
        <v>0.17073170731707318</v>
      </c>
      <c r="M165" s="6">
        <f t="shared" si="21"/>
        <v>0.17073170731707318</v>
      </c>
      <c r="N165" s="6">
        <f t="shared" si="22"/>
        <v>0.17073170731707318</v>
      </c>
      <c r="O165" s="40" t="e">
        <f>IF(G165&gt;0,DT!AC165*I165+DT!AD165*J165+DT!AE165*K165+DT!AF165*L165+DT!AG165*M165+DT!AH165*N165,"")</f>
        <v>#VALUE!</v>
      </c>
    </row>
    <row r="166" spans="1:15">
      <c r="A166" s="47">
        <v>6</v>
      </c>
      <c r="B166" s="47">
        <v>5</v>
      </c>
      <c r="C166" s="47">
        <v>7</v>
      </c>
      <c r="D166" s="47">
        <v>5</v>
      </c>
      <c r="E166" s="47">
        <v>6</v>
      </c>
      <c r="F166" s="47">
        <v>5</v>
      </c>
      <c r="G166" s="1">
        <f t="shared" si="23"/>
        <v>34</v>
      </c>
      <c r="I166" s="6">
        <f t="shared" si="17"/>
        <v>0.17647058823529413</v>
      </c>
      <c r="J166" s="6">
        <f t="shared" si="18"/>
        <v>0.14705882352941177</v>
      </c>
      <c r="K166" s="6">
        <f t="shared" si="19"/>
        <v>0.20588235294117646</v>
      </c>
      <c r="L166" s="6">
        <f t="shared" si="20"/>
        <v>0.14705882352941177</v>
      </c>
      <c r="M166" s="6">
        <f t="shared" si="21"/>
        <v>0.17647058823529413</v>
      </c>
      <c r="N166" s="6">
        <f t="shared" si="22"/>
        <v>0.14705882352941177</v>
      </c>
      <c r="O166" s="40" t="e">
        <f>IF(G166&gt;0,DT!AC166*I166+DT!AD166*J166+DT!AE166*K166+DT!AF166*L166+DT!AG166*M166+DT!AH166*N166,"")</f>
        <v>#VALUE!</v>
      </c>
    </row>
    <row r="167" spans="1:15">
      <c r="A167" s="47">
        <v>7</v>
      </c>
      <c r="B167" s="47">
        <v>7</v>
      </c>
      <c r="C167" s="47">
        <v>6</v>
      </c>
      <c r="D167" s="47">
        <v>6</v>
      </c>
      <c r="E167" s="47">
        <v>6</v>
      </c>
      <c r="F167" s="47">
        <v>6</v>
      </c>
      <c r="G167" s="1">
        <f t="shared" si="23"/>
        <v>38</v>
      </c>
      <c r="I167" s="6">
        <f t="shared" si="17"/>
        <v>0.18421052631578946</v>
      </c>
      <c r="J167" s="6">
        <f t="shared" si="18"/>
        <v>0.18421052631578946</v>
      </c>
      <c r="K167" s="6">
        <f t="shared" si="19"/>
        <v>0.15789473684210525</v>
      </c>
      <c r="L167" s="6">
        <f t="shared" si="20"/>
        <v>0.15789473684210525</v>
      </c>
      <c r="M167" s="6">
        <f t="shared" si="21"/>
        <v>0.15789473684210525</v>
      </c>
      <c r="N167" s="6">
        <f t="shared" si="22"/>
        <v>0.15789473684210525</v>
      </c>
      <c r="O167" s="40" t="e">
        <f>IF(G167&gt;0,DT!AC167*I167+DT!AD167*J167+DT!AE167*K167+DT!AF167*L167+DT!AG167*M167+DT!AH167*N167,"")</f>
        <v>#VALUE!</v>
      </c>
    </row>
    <row r="168" spans="1:15">
      <c r="A168" s="47">
        <v>6</v>
      </c>
      <c r="B168" s="47">
        <v>5</v>
      </c>
      <c r="C168" s="47">
        <v>6</v>
      </c>
      <c r="D168" s="47">
        <v>6</v>
      </c>
      <c r="E168" s="47">
        <v>6</v>
      </c>
      <c r="F168" s="47">
        <v>6</v>
      </c>
      <c r="G168" s="1">
        <f t="shared" si="23"/>
        <v>35</v>
      </c>
      <c r="I168" s="6">
        <f t="shared" si="17"/>
        <v>0.17142857142857143</v>
      </c>
      <c r="J168" s="6">
        <f t="shared" si="18"/>
        <v>0.14285714285714285</v>
      </c>
      <c r="K168" s="6">
        <f t="shared" si="19"/>
        <v>0.17142857142857143</v>
      </c>
      <c r="L168" s="6">
        <f t="shared" si="20"/>
        <v>0.17142857142857143</v>
      </c>
      <c r="M168" s="6">
        <f t="shared" si="21"/>
        <v>0.17142857142857143</v>
      </c>
      <c r="N168" s="6">
        <f t="shared" si="22"/>
        <v>0.17142857142857143</v>
      </c>
      <c r="O168" s="40" t="e">
        <f>IF(G168&gt;0,DT!AC168*I168+DT!AD168*J168+DT!AE168*K168+DT!AF168*L168+DT!AG168*M168+DT!AH168*N168,"")</f>
        <v>#VALUE!</v>
      </c>
    </row>
    <row r="169" spans="1:15">
      <c r="A169" s="47">
        <v>6</v>
      </c>
      <c r="B169" s="47">
        <v>5</v>
      </c>
      <c r="C169" s="47">
        <v>6</v>
      </c>
      <c r="D169" s="47">
        <v>5</v>
      </c>
      <c r="E169" s="47">
        <v>4</v>
      </c>
      <c r="F169" s="47">
        <v>5</v>
      </c>
      <c r="G169" s="1">
        <f t="shared" si="23"/>
        <v>31</v>
      </c>
      <c r="I169" s="6">
        <f t="shared" si="17"/>
        <v>0.19354838709677419</v>
      </c>
      <c r="J169" s="6">
        <f t="shared" si="18"/>
        <v>0.16129032258064516</v>
      </c>
      <c r="K169" s="6">
        <f t="shared" si="19"/>
        <v>0.19354838709677419</v>
      </c>
      <c r="L169" s="6">
        <f t="shared" si="20"/>
        <v>0.16129032258064516</v>
      </c>
      <c r="M169" s="6">
        <f t="shared" si="21"/>
        <v>0.12903225806451613</v>
      </c>
      <c r="N169" s="6">
        <f t="shared" si="22"/>
        <v>0.16129032258064516</v>
      </c>
      <c r="O169" s="40" t="e">
        <f>IF(G169&gt;0,DT!AC169*I169+DT!AD169*J169+DT!AE169*K169+DT!AF169*L169+DT!AG169*M169+DT!AH169*N169,"")</f>
        <v>#VALUE!</v>
      </c>
    </row>
    <row r="170" spans="1:15">
      <c r="A170" s="47">
        <v>5</v>
      </c>
      <c r="B170" s="47">
        <v>6</v>
      </c>
      <c r="C170" s="47">
        <v>7</v>
      </c>
      <c r="D170" s="47">
        <v>6</v>
      </c>
      <c r="E170" s="47">
        <v>7</v>
      </c>
      <c r="F170" s="47">
        <v>5</v>
      </c>
      <c r="G170" s="1">
        <f t="shared" si="23"/>
        <v>36</v>
      </c>
      <c r="I170" s="6">
        <f t="shared" si="17"/>
        <v>0.1388888888888889</v>
      </c>
      <c r="J170" s="6">
        <f t="shared" si="18"/>
        <v>0.16666666666666666</v>
      </c>
      <c r="K170" s="6">
        <f t="shared" si="19"/>
        <v>0.19444444444444445</v>
      </c>
      <c r="L170" s="6">
        <f t="shared" si="20"/>
        <v>0.16666666666666666</v>
      </c>
      <c r="M170" s="6">
        <f t="shared" si="21"/>
        <v>0.19444444444444445</v>
      </c>
      <c r="N170" s="6">
        <f t="shared" si="22"/>
        <v>0.1388888888888889</v>
      </c>
      <c r="O170" s="40" t="e">
        <f>IF(G170&gt;0,DT!AC170*I170+DT!AD170*J170+DT!AE170*K170+DT!AF170*L170+DT!AG170*M170+DT!AH170*N170,"")</f>
        <v>#VALUE!</v>
      </c>
    </row>
    <row r="171" spans="1:15">
      <c r="A171" s="47">
        <v>7</v>
      </c>
      <c r="B171" s="47">
        <v>7</v>
      </c>
      <c r="C171" s="47">
        <v>7</v>
      </c>
      <c r="D171" s="47">
        <v>7</v>
      </c>
      <c r="E171" s="47">
        <v>7</v>
      </c>
      <c r="F171" s="47">
        <v>7</v>
      </c>
      <c r="G171" s="1">
        <f t="shared" si="23"/>
        <v>42</v>
      </c>
      <c r="I171" s="6">
        <f t="shared" si="17"/>
        <v>0.16666666666666666</v>
      </c>
      <c r="J171" s="6">
        <f t="shared" si="18"/>
        <v>0.16666666666666666</v>
      </c>
      <c r="K171" s="6">
        <f t="shared" si="19"/>
        <v>0.16666666666666666</v>
      </c>
      <c r="L171" s="6">
        <f t="shared" si="20"/>
        <v>0.16666666666666666</v>
      </c>
      <c r="M171" s="6">
        <f t="shared" si="21"/>
        <v>0.16666666666666666</v>
      </c>
      <c r="N171" s="6">
        <f t="shared" si="22"/>
        <v>0.16666666666666666</v>
      </c>
      <c r="O171" s="40" t="e">
        <f>IF(G171&gt;0,DT!AC171*I171+DT!AD171*J171+DT!AE171*K171+DT!AF171*L171+DT!AG171*M171+DT!AH171*N171,"")</f>
        <v>#VALUE!</v>
      </c>
    </row>
    <row r="172" spans="1:15">
      <c r="A172" s="47">
        <v>3</v>
      </c>
      <c r="B172" s="47">
        <v>5</v>
      </c>
      <c r="C172" s="47">
        <v>5</v>
      </c>
      <c r="D172" s="47">
        <v>4</v>
      </c>
      <c r="E172" s="47">
        <v>4</v>
      </c>
      <c r="F172" s="47">
        <v>4</v>
      </c>
      <c r="G172" s="1">
        <f t="shared" si="23"/>
        <v>25</v>
      </c>
      <c r="I172" s="6">
        <f t="shared" si="17"/>
        <v>0.12</v>
      </c>
      <c r="J172" s="6">
        <f t="shared" si="18"/>
        <v>0.2</v>
      </c>
      <c r="K172" s="6">
        <f t="shared" si="19"/>
        <v>0.2</v>
      </c>
      <c r="L172" s="6">
        <f t="shared" si="20"/>
        <v>0.16</v>
      </c>
      <c r="M172" s="6">
        <f t="shared" si="21"/>
        <v>0.16</v>
      </c>
      <c r="N172" s="6">
        <f t="shared" si="22"/>
        <v>0.16</v>
      </c>
      <c r="O172" s="40" t="e">
        <f>IF(G172&gt;0,DT!AC172*I172+DT!AD172*J172+DT!AE172*K172+DT!AF172*L172+DT!AG172*M172+DT!AH172*N172,"")</f>
        <v>#VALUE!</v>
      </c>
    </row>
    <row r="173" spans="1:15">
      <c r="A173" s="47">
        <v>6</v>
      </c>
      <c r="B173" s="47">
        <v>6</v>
      </c>
      <c r="C173" s="47">
        <v>6</v>
      </c>
      <c r="D173" s="47">
        <v>5</v>
      </c>
      <c r="E173" s="47">
        <v>4</v>
      </c>
      <c r="F173" s="47">
        <v>5</v>
      </c>
      <c r="G173" s="1">
        <f t="shared" si="23"/>
        <v>32</v>
      </c>
      <c r="I173" s="6">
        <f t="shared" si="17"/>
        <v>0.1875</v>
      </c>
      <c r="J173" s="6">
        <f t="shared" si="18"/>
        <v>0.1875</v>
      </c>
      <c r="K173" s="6">
        <f t="shared" si="19"/>
        <v>0.1875</v>
      </c>
      <c r="L173" s="6">
        <f t="shared" si="20"/>
        <v>0.15625</v>
      </c>
      <c r="M173" s="6">
        <f t="shared" si="21"/>
        <v>0.125</v>
      </c>
      <c r="N173" s="6">
        <f t="shared" si="22"/>
        <v>0.15625</v>
      </c>
      <c r="O173" s="40" t="e">
        <f>IF(G173&gt;0,DT!AC173*I173+DT!AD173*J173+DT!AE173*K173+DT!AF173*L173+DT!AG173*M173+DT!AH173*N173,"")</f>
        <v>#VALUE!</v>
      </c>
    </row>
    <row r="174" spans="1:15">
      <c r="A174" s="47">
        <v>5</v>
      </c>
      <c r="B174" s="47">
        <v>6</v>
      </c>
      <c r="C174" s="47">
        <v>6</v>
      </c>
      <c r="D174" s="47">
        <v>7</v>
      </c>
      <c r="E174" s="47">
        <v>5</v>
      </c>
      <c r="F174" s="47">
        <v>5</v>
      </c>
      <c r="G174" s="1">
        <f t="shared" si="23"/>
        <v>34</v>
      </c>
      <c r="I174" s="6">
        <f t="shared" si="17"/>
        <v>0.14705882352941177</v>
      </c>
      <c r="J174" s="6">
        <f t="shared" si="18"/>
        <v>0.17647058823529413</v>
      </c>
      <c r="K174" s="6">
        <f t="shared" si="19"/>
        <v>0.17647058823529413</v>
      </c>
      <c r="L174" s="6">
        <f t="shared" si="20"/>
        <v>0.20588235294117646</v>
      </c>
      <c r="M174" s="6">
        <f t="shared" si="21"/>
        <v>0.14705882352941177</v>
      </c>
      <c r="N174" s="6">
        <f t="shared" si="22"/>
        <v>0.14705882352941177</v>
      </c>
      <c r="O174" s="40" t="e">
        <f>IF(G174&gt;0,DT!AC174*I174+DT!AD174*J174+DT!AE174*K174+DT!AF174*L174+DT!AG174*M174+DT!AH174*N174,"")</f>
        <v>#VALUE!</v>
      </c>
    </row>
    <row r="175" spans="1:15">
      <c r="A175" s="47">
        <v>5</v>
      </c>
      <c r="B175" s="47">
        <v>5</v>
      </c>
      <c r="C175" s="47">
        <v>6</v>
      </c>
      <c r="D175" s="47">
        <v>7</v>
      </c>
      <c r="E175" s="47">
        <v>4</v>
      </c>
      <c r="F175" s="47">
        <v>5</v>
      </c>
      <c r="G175" s="1">
        <f t="shared" si="23"/>
        <v>32</v>
      </c>
      <c r="I175" s="6">
        <f t="shared" si="17"/>
        <v>0.15625</v>
      </c>
      <c r="J175" s="6">
        <f t="shared" si="18"/>
        <v>0.15625</v>
      </c>
      <c r="K175" s="6">
        <f t="shared" si="19"/>
        <v>0.1875</v>
      </c>
      <c r="L175" s="6">
        <f t="shared" si="20"/>
        <v>0.21875</v>
      </c>
      <c r="M175" s="6">
        <f t="shared" si="21"/>
        <v>0.125</v>
      </c>
      <c r="N175" s="6">
        <f t="shared" si="22"/>
        <v>0.15625</v>
      </c>
      <c r="O175" s="40" t="e">
        <f>IF(G175&gt;0,DT!AC175*I175+DT!AD175*J175+DT!AE175*K175+DT!AF175*L175+DT!AG175*M175+DT!AH175*N175,"")</f>
        <v>#VALUE!</v>
      </c>
    </row>
    <row r="176" spans="1:15">
      <c r="A176" s="47">
        <v>4</v>
      </c>
      <c r="B176" s="47">
        <v>5</v>
      </c>
      <c r="C176" s="47">
        <v>4</v>
      </c>
      <c r="D176" s="47">
        <v>4</v>
      </c>
      <c r="E176" s="47">
        <v>4</v>
      </c>
      <c r="F176" s="47">
        <v>5</v>
      </c>
      <c r="G176" s="1">
        <f t="shared" si="23"/>
        <v>26</v>
      </c>
      <c r="I176" s="6">
        <f t="shared" si="17"/>
        <v>0.15384615384615385</v>
      </c>
      <c r="J176" s="6">
        <f t="shared" si="18"/>
        <v>0.19230769230769232</v>
      </c>
      <c r="K176" s="6">
        <f t="shared" si="19"/>
        <v>0.15384615384615385</v>
      </c>
      <c r="L176" s="6">
        <f t="shared" si="20"/>
        <v>0.15384615384615385</v>
      </c>
      <c r="M176" s="6">
        <f t="shared" si="21"/>
        <v>0.15384615384615385</v>
      </c>
      <c r="N176" s="6">
        <f t="shared" si="22"/>
        <v>0.19230769230769232</v>
      </c>
      <c r="O176" s="40" t="e">
        <f>IF(G176&gt;0,DT!AC176*I176+DT!AD176*J176+DT!AE176*K176+DT!AF176*L176+DT!AG176*M176+DT!AH176*N176,"")</f>
        <v>#VALUE!</v>
      </c>
    </row>
    <row r="177" spans="1:15">
      <c r="A177" s="47">
        <v>3</v>
      </c>
      <c r="B177" s="47">
        <v>5</v>
      </c>
      <c r="C177" s="47">
        <v>5</v>
      </c>
      <c r="D177" s="47">
        <v>5</v>
      </c>
      <c r="E177" s="47">
        <v>2</v>
      </c>
      <c r="F177" s="47">
        <v>5</v>
      </c>
      <c r="G177" s="1">
        <f t="shared" si="23"/>
        <v>25</v>
      </c>
      <c r="I177" s="6">
        <f t="shared" si="17"/>
        <v>0.12</v>
      </c>
      <c r="J177" s="6">
        <f t="shared" si="18"/>
        <v>0.2</v>
      </c>
      <c r="K177" s="6">
        <f t="shared" si="19"/>
        <v>0.2</v>
      </c>
      <c r="L177" s="6">
        <f t="shared" si="20"/>
        <v>0.2</v>
      </c>
      <c r="M177" s="6">
        <f t="shared" si="21"/>
        <v>0.08</v>
      </c>
      <c r="N177" s="6">
        <f t="shared" si="22"/>
        <v>0.2</v>
      </c>
      <c r="O177" s="40" t="e">
        <f>IF(G177&gt;0,DT!AC177*I177+DT!AD177*J177+DT!AE177*K177+DT!AF177*L177+DT!AG177*M177+DT!AH177*N177,"")</f>
        <v>#VALUE!</v>
      </c>
    </row>
    <row r="178" spans="1:15">
      <c r="A178" s="47">
        <v>6</v>
      </c>
      <c r="B178" s="47">
        <v>6</v>
      </c>
      <c r="C178" s="47">
        <v>7</v>
      </c>
      <c r="D178" s="47">
        <v>5</v>
      </c>
      <c r="E178" s="47">
        <v>3</v>
      </c>
      <c r="F178" s="47">
        <v>5</v>
      </c>
      <c r="G178" s="1">
        <f t="shared" si="23"/>
        <v>32</v>
      </c>
      <c r="I178" s="6">
        <f t="shared" si="17"/>
        <v>0.1875</v>
      </c>
      <c r="J178" s="6">
        <f t="shared" si="18"/>
        <v>0.1875</v>
      </c>
      <c r="K178" s="6">
        <f t="shared" si="19"/>
        <v>0.21875</v>
      </c>
      <c r="L178" s="6">
        <f t="shared" si="20"/>
        <v>0.15625</v>
      </c>
      <c r="M178" s="6">
        <f t="shared" si="21"/>
        <v>9.375E-2</v>
      </c>
      <c r="N178" s="6">
        <f t="shared" si="22"/>
        <v>0.15625</v>
      </c>
      <c r="O178" s="40" t="e">
        <f>IF(G178&gt;0,DT!AC178*I178+DT!AD178*J178+DT!AE178*K178+DT!AF178*L178+DT!AG178*M178+DT!AH178*N178,"")</f>
        <v>#VALUE!</v>
      </c>
    </row>
    <row r="179" spans="1:15">
      <c r="A179" s="47">
        <v>7</v>
      </c>
      <c r="B179" s="47">
        <v>7</v>
      </c>
      <c r="C179" s="47">
        <v>7</v>
      </c>
      <c r="D179" s="47">
        <v>7</v>
      </c>
      <c r="E179" s="47">
        <v>7</v>
      </c>
      <c r="F179" s="47">
        <v>7</v>
      </c>
      <c r="G179" s="1">
        <f t="shared" si="23"/>
        <v>42</v>
      </c>
      <c r="I179" s="6">
        <f t="shared" si="17"/>
        <v>0.16666666666666666</v>
      </c>
      <c r="J179" s="6">
        <f t="shared" si="18"/>
        <v>0.16666666666666666</v>
      </c>
      <c r="K179" s="6">
        <f t="shared" si="19"/>
        <v>0.16666666666666666</v>
      </c>
      <c r="L179" s="6">
        <f t="shared" si="20"/>
        <v>0.16666666666666666</v>
      </c>
      <c r="M179" s="6">
        <f t="shared" si="21"/>
        <v>0.16666666666666666</v>
      </c>
      <c r="N179" s="6">
        <f t="shared" si="22"/>
        <v>0.16666666666666666</v>
      </c>
      <c r="O179" s="40" t="e">
        <f>IF(G179&gt;0,DT!AC179*I179+DT!AD179*J179+DT!AE179*K179+DT!AF179*L179+DT!AG179*M179+DT!AH179*N179,"")</f>
        <v>#VALUE!</v>
      </c>
    </row>
    <row r="180" spans="1:15">
      <c r="A180" s="47">
        <v>6</v>
      </c>
      <c r="B180" s="47">
        <v>7</v>
      </c>
      <c r="C180" s="47">
        <v>6</v>
      </c>
      <c r="D180" s="47">
        <v>6</v>
      </c>
      <c r="E180" s="47">
        <v>4</v>
      </c>
      <c r="F180" s="47">
        <v>5</v>
      </c>
      <c r="G180" s="1">
        <f t="shared" si="23"/>
        <v>34</v>
      </c>
      <c r="I180" s="6">
        <f t="shared" ref="I180:I243" si="24">IF(G180&gt;0,A180/G180,"")</f>
        <v>0.17647058823529413</v>
      </c>
      <c r="J180" s="6">
        <f t="shared" ref="J180:J243" si="25">IF(G180&gt;0,B180/G180,"")</f>
        <v>0.20588235294117646</v>
      </c>
      <c r="K180" s="6">
        <f t="shared" ref="K180:K243" si="26">IF(G180&gt;0,C180/G180,"")</f>
        <v>0.17647058823529413</v>
      </c>
      <c r="L180" s="6">
        <f t="shared" ref="L180:L243" si="27">IF(G180&gt;0,D180/G180,"")</f>
        <v>0.17647058823529413</v>
      </c>
      <c r="M180" s="6">
        <f t="shared" ref="M180:M243" si="28">IF(G180&gt;0,E180/G180,"")</f>
        <v>0.11764705882352941</v>
      </c>
      <c r="N180" s="6">
        <f t="shared" ref="N180:N243" si="29">IF(G180&gt;0,F180/G180,"")</f>
        <v>0.14705882352941177</v>
      </c>
      <c r="O180" s="40" t="e">
        <f>IF(G180&gt;0,DT!AC180*I180+DT!AD180*J180+DT!AE180*K180+DT!AF180*L180+DT!AG180*M180+DT!AH180*N180,"")</f>
        <v>#VALUE!</v>
      </c>
    </row>
    <row r="181" spans="1:15">
      <c r="A181" s="47">
        <v>3</v>
      </c>
      <c r="B181" s="47">
        <v>6</v>
      </c>
      <c r="C181" s="47">
        <v>6</v>
      </c>
      <c r="D181" s="47">
        <v>6</v>
      </c>
      <c r="E181" s="47">
        <v>3</v>
      </c>
      <c r="F181" s="47">
        <v>6</v>
      </c>
      <c r="G181" s="1">
        <f t="shared" si="23"/>
        <v>30</v>
      </c>
      <c r="I181" s="6">
        <f t="shared" si="24"/>
        <v>0.1</v>
      </c>
      <c r="J181" s="6">
        <f t="shared" si="25"/>
        <v>0.2</v>
      </c>
      <c r="K181" s="6">
        <f t="shared" si="26"/>
        <v>0.2</v>
      </c>
      <c r="L181" s="6">
        <f t="shared" si="27"/>
        <v>0.2</v>
      </c>
      <c r="M181" s="6">
        <f t="shared" si="28"/>
        <v>0.1</v>
      </c>
      <c r="N181" s="6">
        <f t="shared" si="29"/>
        <v>0.2</v>
      </c>
      <c r="O181" s="40" t="e">
        <f>IF(G181&gt;0,DT!AC181*I181+DT!AD181*J181+DT!AE181*K181+DT!AF181*L181+DT!AG181*M181+DT!AH181*N181,"")</f>
        <v>#VALUE!</v>
      </c>
    </row>
    <row r="182" spans="1:15">
      <c r="A182" s="47">
        <v>5</v>
      </c>
      <c r="B182" s="47">
        <v>6</v>
      </c>
      <c r="C182" s="47">
        <v>7</v>
      </c>
      <c r="D182" s="47">
        <v>6</v>
      </c>
      <c r="E182" s="47">
        <v>4</v>
      </c>
      <c r="F182" s="47">
        <v>4</v>
      </c>
      <c r="G182" s="1">
        <f t="shared" si="23"/>
        <v>32</v>
      </c>
      <c r="I182" s="6">
        <f t="shared" si="24"/>
        <v>0.15625</v>
      </c>
      <c r="J182" s="6">
        <f t="shared" si="25"/>
        <v>0.1875</v>
      </c>
      <c r="K182" s="6">
        <f t="shared" si="26"/>
        <v>0.21875</v>
      </c>
      <c r="L182" s="6">
        <f t="shared" si="27"/>
        <v>0.1875</v>
      </c>
      <c r="M182" s="6">
        <f t="shared" si="28"/>
        <v>0.125</v>
      </c>
      <c r="N182" s="6">
        <f t="shared" si="29"/>
        <v>0.125</v>
      </c>
      <c r="O182" s="40" t="e">
        <f>IF(G182&gt;0,DT!AC182*I182+DT!AD182*J182+DT!AE182*K182+DT!AF182*L182+DT!AG182*M182+DT!AH182*N182,"")</f>
        <v>#VALUE!</v>
      </c>
    </row>
    <row r="183" spans="1:15">
      <c r="A183" s="47">
        <v>5</v>
      </c>
      <c r="B183" s="47">
        <v>6</v>
      </c>
      <c r="C183" s="47">
        <v>6</v>
      </c>
      <c r="D183" s="47">
        <v>6</v>
      </c>
      <c r="E183" s="47">
        <v>6</v>
      </c>
      <c r="F183" s="47">
        <v>2</v>
      </c>
      <c r="G183" s="1">
        <f t="shared" si="23"/>
        <v>31</v>
      </c>
      <c r="I183" s="6">
        <f t="shared" si="24"/>
        <v>0.16129032258064516</v>
      </c>
      <c r="J183" s="6">
        <f t="shared" si="25"/>
        <v>0.19354838709677419</v>
      </c>
      <c r="K183" s="6">
        <f t="shared" si="26"/>
        <v>0.19354838709677419</v>
      </c>
      <c r="L183" s="6">
        <f t="shared" si="27"/>
        <v>0.19354838709677419</v>
      </c>
      <c r="M183" s="6">
        <f t="shared" si="28"/>
        <v>0.19354838709677419</v>
      </c>
      <c r="N183" s="6">
        <f t="shared" si="29"/>
        <v>6.4516129032258063E-2</v>
      </c>
      <c r="O183" s="40" t="e">
        <f>IF(G183&gt;0,DT!AC183*I183+DT!AD183*J183+DT!AE183*K183+DT!AF183*L183+DT!AG183*M183+DT!AH183*N183,"")</f>
        <v>#VALUE!</v>
      </c>
    </row>
    <row r="184" spans="1:15">
      <c r="A184" s="47">
        <v>6</v>
      </c>
      <c r="B184" s="47">
        <v>6</v>
      </c>
      <c r="C184" s="47">
        <v>7</v>
      </c>
      <c r="D184" s="47">
        <v>7</v>
      </c>
      <c r="E184" s="47">
        <v>4</v>
      </c>
      <c r="F184" s="47">
        <v>4</v>
      </c>
      <c r="G184" s="1">
        <f t="shared" si="23"/>
        <v>34</v>
      </c>
      <c r="I184" s="6">
        <f t="shared" si="24"/>
        <v>0.17647058823529413</v>
      </c>
      <c r="J184" s="6">
        <f t="shared" si="25"/>
        <v>0.17647058823529413</v>
      </c>
      <c r="K184" s="6">
        <f t="shared" si="26"/>
        <v>0.20588235294117646</v>
      </c>
      <c r="L184" s="6">
        <f t="shared" si="27"/>
        <v>0.20588235294117646</v>
      </c>
      <c r="M184" s="6">
        <f t="shared" si="28"/>
        <v>0.11764705882352941</v>
      </c>
      <c r="N184" s="6">
        <f t="shared" si="29"/>
        <v>0.11764705882352941</v>
      </c>
      <c r="O184" s="40" t="e">
        <f>IF(G184&gt;0,DT!AC184*I184+DT!AD184*J184+DT!AE184*K184+DT!AF184*L184+DT!AG184*M184+DT!AH184*N184,"")</f>
        <v>#VALUE!</v>
      </c>
    </row>
    <row r="185" spans="1:15">
      <c r="A185" s="47">
        <v>7</v>
      </c>
      <c r="B185" s="47">
        <v>7</v>
      </c>
      <c r="C185" s="47">
        <v>7</v>
      </c>
      <c r="D185" s="47">
        <v>7</v>
      </c>
      <c r="E185" s="47">
        <v>7</v>
      </c>
      <c r="F185" s="47">
        <v>7</v>
      </c>
      <c r="G185" s="1">
        <f t="shared" si="23"/>
        <v>42</v>
      </c>
      <c r="I185" s="6">
        <f t="shared" si="24"/>
        <v>0.16666666666666666</v>
      </c>
      <c r="J185" s="6">
        <f t="shared" si="25"/>
        <v>0.16666666666666666</v>
      </c>
      <c r="K185" s="6">
        <f t="shared" si="26"/>
        <v>0.16666666666666666</v>
      </c>
      <c r="L185" s="6">
        <f t="shared" si="27"/>
        <v>0.16666666666666666</v>
      </c>
      <c r="M185" s="6">
        <f t="shared" si="28"/>
        <v>0.16666666666666666</v>
      </c>
      <c r="N185" s="6">
        <f t="shared" si="29"/>
        <v>0.16666666666666666</v>
      </c>
      <c r="O185" s="40" t="e">
        <f>IF(G185&gt;0,DT!AC185*I185+DT!AD185*J185+DT!AE185*K185+DT!AF185*L185+DT!AG185*M185+DT!AH185*N185,"")</f>
        <v>#VALUE!</v>
      </c>
    </row>
    <row r="186" spans="1:15">
      <c r="A186" s="47">
        <v>7</v>
      </c>
      <c r="B186" s="47">
        <v>7</v>
      </c>
      <c r="C186" s="47">
        <v>7</v>
      </c>
      <c r="D186" s="47">
        <v>7</v>
      </c>
      <c r="E186" s="47">
        <v>7</v>
      </c>
      <c r="F186" s="47">
        <v>7</v>
      </c>
      <c r="G186" s="1">
        <f t="shared" si="23"/>
        <v>42</v>
      </c>
      <c r="I186" s="6">
        <f t="shared" si="24"/>
        <v>0.16666666666666666</v>
      </c>
      <c r="J186" s="6">
        <f t="shared" si="25"/>
        <v>0.16666666666666666</v>
      </c>
      <c r="K186" s="6">
        <f t="shared" si="26"/>
        <v>0.16666666666666666</v>
      </c>
      <c r="L186" s="6">
        <f t="shared" si="27"/>
        <v>0.16666666666666666</v>
      </c>
      <c r="M186" s="6">
        <f t="shared" si="28"/>
        <v>0.16666666666666666</v>
      </c>
      <c r="N186" s="6">
        <f t="shared" si="29"/>
        <v>0.16666666666666666</v>
      </c>
      <c r="O186" s="40" t="e">
        <f>IF(G186&gt;0,DT!AC186*I186+DT!AD186*J186+DT!AE186*K186+DT!AF186*L186+DT!AG186*M186+DT!AH186*N186,"")</f>
        <v>#VALUE!</v>
      </c>
    </row>
    <row r="187" spans="1:15">
      <c r="A187" s="47">
        <v>5</v>
      </c>
      <c r="B187" s="47">
        <v>7</v>
      </c>
      <c r="C187" s="47">
        <v>7</v>
      </c>
      <c r="D187" s="47">
        <v>7</v>
      </c>
      <c r="E187" s="47">
        <v>4</v>
      </c>
      <c r="F187" s="47">
        <v>3</v>
      </c>
      <c r="G187" s="1">
        <f t="shared" si="23"/>
        <v>33</v>
      </c>
      <c r="I187" s="6">
        <f t="shared" si="24"/>
        <v>0.15151515151515152</v>
      </c>
      <c r="J187" s="6">
        <f t="shared" si="25"/>
        <v>0.21212121212121213</v>
      </c>
      <c r="K187" s="6">
        <f t="shared" si="26"/>
        <v>0.21212121212121213</v>
      </c>
      <c r="L187" s="6">
        <f t="shared" si="27"/>
        <v>0.21212121212121213</v>
      </c>
      <c r="M187" s="6">
        <f t="shared" si="28"/>
        <v>0.12121212121212122</v>
      </c>
      <c r="N187" s="6">
        <f t="shared" si="29"/>
        <v>9.0909090909090912E-2</v>
      </c>
      <c r="O187" s="40" t="e">
        <f>IF(G187&gt;0,DT!AC187*I187+DT!AD187*J187+DT!AE187*K187+DT!AF187*L187+DT!AG187*M187+DT!AH187*N187,"")</f>
        <v>#VALUE!</v>
      </c>
    </row>
    <row r="188" spans="1:15">
      <c r="A188" s="47">
        <v>5</v>
      </c>
      <c r="B188" s="47">
        <v>6</v>
      </c>
      <c r="C188" s="47">
        <v>6</v>
      </c>
      <c r="D188" s="47">
        <v>6</v>
      </c>
      <c r="E188" s="47">
        <v>6</v>
      </c>
      <c r="F188" s="47">
        <v>6</v>
      </c>
      <c r="G188" s="1">
        <f t="shared" si="23"/>
        <v>35</v>
      </c>
      <c r="I188" s="6">
        <f t="shared" si="24"/>
        <v>0.14285714285714285</v>
      </c>
      <c r="J188" s="6">
        <f t="shared" si="25"/>
        <v>0.17142857142857143</v>
      </c>
      <c r="K188" s="6">
        <f t="shared" si="26"/>
        <v>0.17142857142857143</v>
      </c>
      <c r="L188" s="6">
        <f t="shared" si="27"/>
        <v>0.17142857142857143</v>
      </c>
      <c r="M188" s="6">
        <f t="shared" si="28"/>
        <v>0.17142857142857143</v>
      </c>
      <c r="N188" s="6">
        <f t="shared" si="29"/>
        <v>0.17142857142857143</v>
      </c>
      <c r="O188" s="40" t="e">
        <f>IF(G188&gt;0,DT!AC188*I188+DT!AD188*J188+DT!AE188*K188+DT!AF188*L188+DT!AG188*M188+DT!AH188*N188,"")</f>
        <v>#VALUE!</v>
      </c>
    </row>
    <row r="189" spans="1:15">
      <c r="A189" s="47">
        <v>6</v>
      </c>
      <c r="B189" s="47">
        <v>7</v>
      </c>
      <c r="C189" s="47">
        <v>6</v>
      </c>
      <c r="D189" s="47">
        <v>7</v>
      </c>
      <c r="E189" s="47">
        <v>6</v>
      </c>
      <c r="F189" s="47">
        <v>6</v>
      </c>
      <c r="G189" s="1">
        <f t="shared" si="23"/>
        <v>38</v>
      </c>
      <c r="I189" s="6">
        <f t="shared" si="24"/>
        <v>0.15789473684210525</v>
      </c>
      <c r="J189" s="6">
        <f t="shared" si="25"/>
        <v>0.18421052631578946</v>
      </c>
      <c r="K189" s="6">
        <f t="shared" si="26"/>
        <v>0.15789473684210525</v>
      </c>
      <c r="L189" s="6">
        <f t="shared" si="27"/>
        <v>0.18421052631578946</v>
      </c>
      <c r="M189" s="6">
        <f t="shared" si="28"/>
        <v>0.15789473684210525</v>
      </c>
      <c r="N189" s="6">
        <f t="shared" si="29"/>
        <v>0.15789473684210525</v>
      </c>
      <c r="O189" s="40" t="e">
        <f>IF(G189&gt;0,DT!AC189*I189+DT!AD189*J189+DT!AE189*K189+DT!AF189*L189+DT!AG189*M189+DT!AH189*N189,"")</f>
        <v>#VALUE!</v>
      </c>
    </row>
    <row r="190" spans="1:15">
      <c r="A190" s="47">
        <v>5</v>
      </c>
      <c r="B190" s="47">
        <v>7</v>
      </c>
      <c r="C190" s="47">
        <v>7</v>
      </c>
      <c r="D190" s="47">
        <v>7</v>
      </c>
      <c r="E190" s="47">
        <v>5</v>
      </c>
      <c r="F190" s="47">
        <v>5</v>
      </c>
      <c r="G190" s="1">
        <f t="shared" si="23"/>
        <v>36</v>
      </c>
      <c r="I190" s="6">
        <f t="shared" si="24"/>
        <v>0.1388888888888889</v>
      </c>
      <c r="J190" s="6">
        <f t="shared" si="25"/>
        <v>0.19444444444444445</v>
      </c>
      <c r="K190" s="6">
        <f t="shared" si="26"/>
        <v>0.19444444444444445</v>
      </c>
      <c r="L190" s="6">
        <f t="shared" si="27"/>
        <v>0.19444444444444445</v>
      </c>
      <c r="M190" s="6">
        <f t="shared" si="28"/>
        <v>0.1388888888888889</v>
      </c>
      <c r="N190" s="6">
        <f t="shared" si="29"/>
        <v>0.1388888888888889</v>
      </c>
      <c r="O190" s="40" t="e">
        <f>IF(G190&gt;0,DT!AC190*I190+DT!AD190*J190+DT!AE190*K190+DT!AF190*L190+DT!AG190*M190+DT!AH190*N190,"")</f>
        <v>#VALUE!</v>
      </c>
    </row>
    <row r="191" spans="1:15">
      <c r="A191" s="47">
        <v>5</v>
      </c>
      <c r="B191" s="47">
        <v>6</v>
      </c>
      <c r="C191" s="47">
        <v>7</v>
      </c>
      <c r="D191" s="47">
        <v>6</v>
      </c>
      <c r="E191" s="47">
        <v>3</v>
      </c>
      <c r="F191" s="47">
        <v>4</v>
      </c>
      <c r="G191" s="1">
        <f t="shared" si="23"/>
        <v>31</v>
      </c>
      <c r="I191" s="6">
        <f t="shared" si="24"/>
        <v>0.16129032258064516</v>
      </c>
      <c r="J191" s="6">
        <f t="shared" si="25"/>
        <v>0.19354838709677419</v>
      </c>
      <c r="K191" s="6">
        <f t="shared" si="26"/>
        <v>0.22580645161290322</v>
      </c>
      <c r="L191" s="6">
        <f t="shared" si="27"/>
        <v>0.19354838709677419</v>
      </c>
      <c r="M191" s="6">
        <f t="shared" si="28"/>
        <v>9.6774193548387094E-2</v>
      </c>
      <c r="N191" s="6">
        <f t="shared" si="29"/>
        <v>0.12903225806451613</v>
      </c>
      <c r="O191" s="40" t="e">
        <f>IF(G191&gt;0,DT!AC191*I191+DT!AD191*J191+DT!AE191*K191+DT!AF191*L191+DT!AG191*M191+DT!AH191*N191,"")</f>
        <v>#VALUE!</v>
      </c>
    </row>
    <row r="192" spans="1:15">
      <c r="A192" s="47">
        <v>5</v>
      </c>
      <c r="B192" s="47">
        <v>6</v>
      </c>
      <c r="C192" s="47">
        <v>5</v>
      </c>
      <c r="D192" s="47">
        <v>6</v>
      </c>
      <c r="E192" s="47">
        <v>5</v>
      </c>
      <c r="F192" s="47">
        <v>5</v>
      </c>
      <c r="G192" s="1">
        <f t="shared" si="23"/>
        <v>32</v>
      </c>
      <c r="I192" s="6">
        <f t="shared" si="24"/>
        <v>0.15625</v>
      </c>
      <c r="J192" s="6">
        <f t="shared" si="25"/>
        <v>0.1875</v>
      </c>
      <c r="K192" s="6">
        <f t="shared" si="26"/>
        <v>0.15625</v>
      </c>
      <c r="L192" s="6">
        <f t="shared" si="27"/>
        <v>0.1875</v>
      </c>
      <c r="M192" s="6">
        <f t="shared" si="28"/>
        <v>0.15625</v>
      </c>
      <c r="N192" s="6">
        <f t="shared" si="29"/>
        <v>0.15625</v>
      </c>
      <c r="O192" s="40" t="e">
        <f>IF(G192&gt;0,DT!AC192*I192+DT!AD192*J192+DT!AE192*K192+DT!AF192*L192+DT!AG192*M192+DT!AH192*N192,"")</f>
        <v>#VALUE!</v>
      </c>
    </row>
    <row r="193" spans="1:15">
      <c r="A193" s="47">
        <v>6</v>
      </c>
      <c r="B193" s="47">
        <v>6</v>
      </c>
      <c r="C193" s="47">
        <v>6</v>
      </c>
      <c r="D193" s="47">
        <v>7</v>
      </c>
      <c r="E193" s="47">
        <v>5</v>
      </c>
      <c r="F193" s="47">
        <v>5</v>
      </c>
      <c r="G193" s="1">
        <f t="shared" si="23"/>
        <v>35</v>
      </c>
      <c r="I193" s="6">
        <f t="shared" si="24"/>
        <v>0.17142857142857143</v>
      </c>
      <c r="J193" s="6">
        <f t="shared" si="25"/>
        <v>0.17142857142857143</v>
      </c>
      <c r="K193" s="6">
        <f t="shared" si="26"/>
        <v>0.17142857142857143</v>
      </c>
      <c r="L193" s="6">
        <f t="shared" si="27"/>
        <v>0.2</v>
      </c>
      <c r="M193" s="6">
        <f t="shared" si="28"/>
        <v>0.14285714285714285</v>
      </c>
      <c r="N193" s="6">
        <f t="shared" si="29"/>
        <v>0.14285714285714285</v>
      </c>
      <c r="O193" s="40" t="e">
        <f>IF(G193&gt;0,DT!AC193*I193+DT!AD193*J193+DT!AE193*K193+DT!AF193*L193+DT!AG193*M193+DT!AH193*N193,"")</f>
        <v>#VALUE!</v>
      </c>
    </row>
    <row r="194" spans="1:15">
      <c r="A194" s="47">
        <v>5</v>
      </c>
      <c r="B194" s="47">
        <v>6</v>
      </c>
      <c r="C194" s="47">
        <v>7</v>
      </c>
      <c r="D194" s="47">
        <v>7</v>
      </c>
      <c r="E194" s="47">
        <v>3</v>
      </c>
      <c r="F194" s="47">
        <v>4</v>
      </c>
      <c r="G194" s="1">
        <f t="shared" si="23"/>
        <v>32</v>
      </c>
      <c r="I194" s="6">
        <f t="shared" si="24"/>
        <v>0.15625</v>
      </c>
      <c r="J194" s="6">
        <f t="shared" si="25"/>
        <v>0.1875</v>
      </c>
      <c r="K194" s="6">
        <f t="shared" si="26"/>
        <v>0.21875</v>
      </c>
      <c r="L194" s="6">
        <f t="shared" si="27"/>
        <v>0.21875</v>
      </c>
      <c r="M194" s="6">
        <f t="shared" si="28"/>
        <v>9.375E-2</v>
      </c>
      <c r="N194" s="6">
        <f t="shared" si="29"/>
        <v>0.125</v>
      </c>
      <c r="O194" s="40" t="e">
        <f>IF(G194&gt;0,DT!AC194*I194+DT!AD194*J194+DT!AE194*K194+DT!AF194*L194+DT!AG194*M194+DT!AH194*N194,"")</f>
        <v>#VALUE!</v>
      </c>
    </row>
    <row r="195" spans="1:15">
      <c r="A195" s="47">
        <v>7</v>
      </c>
      <c r="B195" s="47">
        <v>7</v>
      </c>
      <c r="C195" s="47">
        <v>7</v>
      </c>
      <c r="D195" s="47">
        <v>7</v>
      </c>
      <c r="E195" s="47">
        <v>7</v>
      </c>
      <c r="F195" s="47">
        <v>7</v>
      </c>
      <c r="G195" s="1">
        <f t="shared" si="23"/>
        <v>42</v>
      </c>
      <c r="I195" s="6">
        <f t="shared" si="24"/>
        <v>0.16666666666666666</v>
      </c>
      <c r="J195" s="6">
        <f t="shared" si="25"/>
        <v>0.16666666666666666</v>
      </c>
      <c r="K195" s="6">
        <f t="shared" si="26"/>
        <v>0.16666666666666666</v>
      </c>
      <c r="L195" s="6">
        <f t="shared" si="27"/>
        <v>0.16666666666666666</v>
      </c>
      <c r="M195" s="6">
        <f t="shared" si="28"/>
        <v>0.16666666666666666</v>
      </c>
      <c r="N195" s="6">
        <f t="shared" si="29"/>
        <v>0.16666666666666666</v>
      </c>
      <c r="O195" s="40" t="e">
        <f>IF(G195&gt;0,DT!AC195*I195+DT!AD195*J195+DT!AE195*K195+DT!AF195*L195+DT!AG195*M195+DT!AH195*N195,"")</f>
        <v>#VALUE!</v>
      </c>
    </row>
    <row r="196" spans="1:15">
      <c r="A196" s="47">
        <v>6</v>
      </c>
      <c r="B196" s="47">
        <v>7</v>
      </c>
      <c r="C196" s="47">
        <v>5</v>
      </c>
      <c r="D196" s="47">
        <v>4</v>
      </c>
      <c r="E196" s="47">
        <v>3</v>
      </c>
      <c r="F196" s="47">
        <v>4</v>
      </c>
      <c r="G196" s="1">
        <f t="shared" si="23"/>
        <v>29</v>
      </c>
      <c r="I196" s="6">
        <f t="shared" si="24"/>
        <v>0.20689655172413793</v>
      </c>
      <c r="J196" s="6">
        <f t="shared" si="25"/>
        <v>0.2413793103448276</v>
      </c>
      <c r="K196" s="6">
        <f t="shared" si="26"/>
        <v>0.17241379310344829</v>
      </c>
      <c r="L196" s="6">
        <f t="shared" si="27"/>
        <v>0.13793103448275862</v>
      </c>
      <c r="M196" s="6">
        <f t="shared" si="28"/>
        <v>0.10344827586206896</v>
      </c>
      <c r="N196" s="6">
        <f t="shared" si="29"/>
        <v>0.13793103448275862</v>
      </c>
      <c r="O196" s="40" t="e">
        <f>IF(G196&gt;0,DT!AC196*I196+DT!AD196*J196+DT!AE196*K196+DT!AF196*L196+DT!AG196*M196+DT!AH196*N196,"")</f>
        <v>#VALUE!</v>
      </c>
    </row>
    <row r="197" spans="1:15">
      <c r="A197" s="47">
        <v>6</v>
      </c>
      <c r="B197" s="47">
        <v>7</v>
      </c>
      <c r="C197" s="47">
        <v>7</v>
      </c>
      <c r="D197" s="47">
        <v>5</v>
      </c>
      <c r="E197" s="47">
        <v>4</v>
      </c>
      <c r="F197" s="47">
        <v>6</v>
      </c>
      <c r="G197" s="1">
        <f t="shared" ref="G197:G260" si="30">SUM(A197:F197)</f>
        <v>35</v>
      </c>
      <c r="I197" s="6">
        <f t="shared" si="24"/>
        <v>0.17142857142857143</v>
      </c>
      <c r="J197" s="6">
        <f t="shared" si="25"/>
        <v>0.2</v>
      </c>
      <c r="K197" s="6">
        <f t="shared" si="26"/>
        <v>0.2</v>
      </c>
      <c r="L197" s="6">
        <f t="shared" si="27"/>
        <v>0.14285714285714285</v>
      </c>
      <c r="M197" s="6">
        <f t="shared" si="28"/>
        <v>0.11428571428571428</v>
      </c>
      <c r="N197" s="6">
        <f t="shared" si="29"/>
        <v>0.17142857142857143</v>
      </c>
      <c r="O197" s="40" t="e">
        <f>IF(G197&gt;0,DT!AC197*I197+DT!AD197*J197+DT!AE197*K197+DT!AF197*L197+DT!AG197*M197+DT!AH197*N197,"")</f>
        <v>#VALUE!</v>
      </c>
    </row>
    <row r="198" spans="1:15">
      <c r="A198" s="47">
        <v>7</v>
      </c>
      <c r="B198" s="47">
        <v>7</v>
      </c>
      <c r="C198" s="47">
        <v>7</v>
      </c>
      <c r="D198" s="47">
        <v>7</v>
      </c>
      <c r="E198" s="47">
        <v>6</v>
      </c>
      <c r="F198" s="47">
        <v>6</v>
      </c>
      <c r="G198" s="1">
        <f t="shared" si="30"/>
        <v>40</v>
      </c>
      <c r="I198" s="6">
        <f t="shared" si="24"/>
        <v>0.17499999999999999</v>
      </c>
      <c r="J198" s="6">
        <f t="shared" si="25"/>
        <v>0.17499999999999999</v>
      </c>
      <c r="K198" s="6">
        <f t="shared" si="26"/>
        <v>0.17499999999999999</v>
      </c>
      <c r="L198" s="6">
        <f t="shared" si="27"/>
        <v>0.17499999999999999</v>
      </c>
      <c r="M198" s="6">
        <f t="shared" si="28"/>
        <v>0.15</v>
      </c>
      <c r="N198" s="6">
        <f t="shared" si="29"/>
        <v>0.15</v>
      </c>
      <c r="O198" s="40" t="e">
        <f>IF(G198&gt;0,DT!AC198*I198+DT!AD198*J198+DT!AE198*K198+DT!AF198*L198+DT!AG198*M198+DT!AH198*N198,"")</f>
        <v>#VALUE!</v>
      </c>
    </row>
    <row r="199" spans="1:15">
      <c r="A199" s="47">
        <v>6</v>
      </c>
      <c r="B199" s="47">
        <v>6</v>
      </c>
      <c r="C199" s="47">
        <v>7</v>
      </c>
      <c r="D199" s="47">
        <v>6</v>
      </c>
      <c r="E199" s="47">
        <v>6</v>
      </c>
      <c r="F199" s="47">
        <v>4</v>
      </c>
      <c r="G199" s="1">
        <f t="shared" si="30"/>
        <v>35</v>
      </c>
      <c r="I199" s="6">
        <f t="shared" si="24"/>
        <v>0.17142857142857143</v>
      </c>
      <c r="J199" s="6">
        <f t="shared" si="25"/>
        <v>0.17142857142857143</v>
      </c>
      <c r="K199" s="6">
        <f t="shared" si="26"/>
        <v>0.2</v>
      </c>
      <c r="L199" s="6">
        <f t="shared" si="27"/>
        <v>0.17142857142857143</v>
      </c>
      <c r="M199" s="6">
        <f t="shared" si="28"/>
        <v>0.17142857142857143</v>
      </c>
      <c r="N199" s="6">
        <f t="shared" si="29"/>
        <v>0.11428571428571428</v>
      </c>
      <c r="O199" s="40" t="e">
        <f>IF(G199&gt;0,DT!AC199*I199+DT!AD199*J199+DT!AE199*K199+DT!AF199*L199+DT!AG199*M199+DT!AH199*N199,"")</f>
        <v>#VALUE!</v>
      </c>
    </row>
    <row r="200" spans="1:15">
      <c r="A200" s="47">
        <v>6</v>
      </c>
      <c r="B200" s="47">
        <v>6</v>
      </c>
      <c r="C200" s="47">
        <v>6</v>
      </c>
      <c r="D200" s="47">
        <v>6</v>
      </c>
      <c r="E200" s="47">
        <v>4</v>
      </c>
      <c r="F200" s="47">
        <v>4</v>
      </c>
      <c r="G200" s="1">
        <f t="shared" si="30"/>
        <v>32</v>
      </c>
      <c r="I200" s="6">
        <f t="shared" si="24"/>
        <v>0.1875</v>
      </c>
      <c r="J200" s="6">
        <f t="shared" si="25"/>
        <v>0.1875</v>
      </c>
      <c r="K200" s="6">
        <f t="shared" si="26"/>
        <v>0.1875</v>
      </c>
      <c r="L200" s="6">
        <f t="shared" si="27"/>
        <v>0.1875</v>
      </c>
      <c r="M200" s="6">
        <f t="shared" si="28"/>
        <v>0.125</v>
      </c>
      <c r="N200" s="6">
        <f t="shared" si="29"/>
        <v>0.125</v>
      </c>
      <c r="O200" s="40" t="e">
        <f>IF(G200&gt;0,DT!AC200*I200+DT!AD200*J200+DT!AE200*K200+DT!AF200*L200+DT!AG200*M200+DT!AH200*N200,"")</f>
        <v>#VALUE!</v>
      </c>
    </row>
    <row r="201" spans="1:15">
      <c r="A201" s="47">
        <v>5</v>
      </c>
      <c r="B201" s="47">
        <v>1</v>
      </c>
      <c r="C201" s="47">
        <v>6</v>
      </c>
      <c r="D201" s="47">
        <v>7</v>
      </c>
      <c r="E201" s="47">
        <v>4</v>
      </c>
      <c r="F201" s="47">
        <v>5</v>
      </c>
      <c r="G201" s="1">
        <f t="shared" si="30"/>
        <v>28</v>
      </c>
      <c r="I201" s="6">
        <f t="shared" si="24"/>
        <v>0.17857142857142858</v>
      </c>
      <c r="J201" s="6">
        <f t="shared" si="25"/>
        <v>3.5714285714285712E-2</v>
      </c>
      <c r="K201" s="6">
        <f t="shared" si="26"/>
        <v>0.21428571428571427</v>
      </c>
      <c r="L201" s="6">
        <f t="shared" si="27"/>
        <v>0.25</v>
      </c>
      <c r="M201" s="6">
        <f t="shared" si="28"/>
        <v>0.14285714285714285</v>
      </c>
      <c r="N201" s="6">
        <f t="shared" si="29"/>
        <v>0.17857142857142858</v>
      </c>
      <c r="O201" s="40" t="e">
        <f>IF(G201&gt;0,DT!AC201*I201+DT!AD201*J201+DT!AE201*K201+DT!AF201*L201+DT!AG201*M201+DT!AH201*N201,"")</f>
        <v>#VALUE!</v>
      </c>
    </row>
    <row r="202" spans="1:15">
      <c r="A202" s="47">
        <v>6</v>
      </c>
      <c r="B202" s="47">
        <v>6</v>
      </c>
      <c r="C202" s="47">
        <v>7</v>
      </c>
      <c r="D202" s="47">
        <v>6</v>
      </c>
      <c r="E202" s="47">
        <v>6</v>
      </c>
      <c r="F202" s="47">
        <v>6</v>
      </c>
      <c r="G202" s="1">
        <f t="shared" si="30"/>
        <v>37</v>
      </c>
      <c r="I202" s="6">
        <f t="shared" si="24"/>
        <v>0.16216216216216217</v>
      </c>
      <c r="J202" s="6">
        <f t="shared" si="25"/>
        <v>0.16216216216216217</v>
      </c>
      <c r="K202" s="6">
        <f t="shared" si="26"/>
        <v>0.1891891891891892</v>
      </c>
      <c r="L202" s="6">
        <f t="shared" si="27"/>
        <v>0.16216216216216217</v>
      </c>
      <c r="M202" s="6">
        <f t="shared" si="28"/>
        <v>0.16216216216216217</v>
      </c>
      <c r="N202" s="6">
        <f t="shared" si="29"/>
        <v>0.16216216216216217</v>
      </c>
      <c r="O202" s="40" t="e">
        <f>IF(G202&gt;0,DT!AC202*I202+DT!AD202*J202+DT!AE202*K202+DT!AF202*L202+DT!AG202*M202+DT!AH202*N202,"")</f>
        <v>#VALUE!</v>
      </c>
    </row>
    <row r="203" spans="1:15">
      <c r="A203" s="47">
        <v>5</v>
      </c>
      <c r="B203" s="47">
        <v>6</v>
      </c>
      <c r="C203" s="47">
        <v>7</v>
      </c>
      <c r="D203" s="47">
        <v>7</v>
      </c>
      <c r="E203" s="47">
        <v>5</v>
      </c>
      <c r="F203" s="47">
        <v>7</v>
      </c>
      <c r="G203" s="1">
        <f t="shared" si="30"/>
        <v>37</v>
      </c>
      <c r="I203" s="6">
        <f t="shared" si="24"/>
        <v>0.13513513513513514</v>
      </c>
      <c r="J203" s="6">
        <f t="shared" si="25"/>
        <v>0.16216216216216217</v>
      </c>
      <c r="K203" s="6">
        <f t="shared" si="26"/>
        <v>0.1891891891891892</v>
      </c>
      <c r="L203" s="6">
        <f t="shared" si="27"/>
        <v>0.1891891891891892</v>
      </c>
      <c r="M203" s="6">
        <f t="shared" si="28"/>
        <v>0.13513513513513514</v>
      </c>
      <c r="N203" s="6">
        <f t="shared" si="29"/>
        <v>0.1891891891891892</v>
      </c>
      <c r="O203" s="40" t="e">
        <f>IF(G203&gt;0,DT!AC203*I203+DT!AD203*J203+DT!AE203*K203+DT!AF203*L203+DT!AG203*M203+DT!AH203*N203,"")</f>
        <v>#VALUE!</v>
      </c>
    </row>
    <row r="204" spans="1:15">
      <c r="A204" s="47">
        <v>6</v>
      </c>
      <c r="B204" s="47">
        <v>6</v>
      </c>
      <c r="C204" s="47">
        <v>7</v>
      </c>
      <c r="D204" s="47">
        <v>7</v>
      </c>
      <c r="E204" s="47">
        <v>5</v>
      </c>
      <c r="F204" s="47">
        <v>5</v>
      </c>
      <c r="G204" s="1">
        <f t="shared" si="30"/>
        <v>36</v>
      </c>
      <c r="I204" s="6">
        <f t="shared" si="24"/>
        <v>0.16666666666666666</v>
      </c>
      <c r="J204" s="6">
        <f t="shared" si="25"/>
        <v>0.16666666666666666</v>
      </c>
      <c r="K204" s="6">
        <f t="shared" si="26"/>
        <v>0.19444444444444445</v>
      </c>
      <c r="L204" s="6">
        <f t="shared" si="27"/>
        <v>0.19444444444444445</v>
      </c>
      <c r="M204" s="6">
        <f t="shared" si="28"/>
        <v>0.1388888888888889</v>
      </c>
      <c r="N204" s="6">
        <f t="shared" si="29"/>
        <v>0.1388888888888889</v>
      </c>
      <c r="O204" s="40" t="e">
        <f>IF(G204&gt;0,DT!AC204*I204+DT!AD204*J204+DT!AE204*K204+DT!AF204*L204+DT!AG204*M204+DT!AH204*N204,"")</f>
        <v>#VALUE!</v>
      </c>
    </row>
    <row r="205" spans="1:15">
      <c r="A205" s="47">
        <v>5</v>
      </c>
      <c r="B205" s="47">
        <v>6</v>
      </c>
      <c r="C205" s="47">
        <v>6</v>
      </c>
      <c r="D205" s="47">
        <v>6</v>
      </c>
      <c r="E205" s="47">
        <v>4</v>
      </c>
      <c r="F205" s="47">
        <v>5</v>
      </c>
      <c r="G205" s="1">
        <f t="shared" si="30"/>
        <v>32</v>
      </c>
      <c r="I205" s="6">
        <f t="shared" si="24"/>
        <v>0.15625</v>
      </c>
      <c r="J205" s="6">
        <f t="shared" si="25"/>
        <v>0.1875</v>
      </c>
      <c r="K205" s="6">
        <f t="shared" si="26"/>
        <v>0.1875</v>
      </c>
      <c r="L205" s="6">
        <f t="shared" si="27"/>
        <v>0.1875</v>
      </c>
      <c r="M205" s="6">
        <f t="shared" si="28"/>
        <v>0.125</v>
      </c>
      <c r="N205" s="6">
        <f t="shared" si="29"/>
        <v>0.15625</v>
      </c>
      <c r="O205" s="40" t="e">
        <f>IF(G205&gt;0,DT!AC205*I205+DT!AD205*J205+DT!AE205*K205+DT!AF205*L205+DT!AG205*M205+DT!AH205*N205,"")</f>
        <v>#VALUE!</v>
      </c>
    </row>
    <row r="206" spans="1:15">
      <c r="A206" s="47">
        <v>5</v>
      </c>
      <c r="B206" s="47">
        <v>7</v>
      </c>
      <c r="C206" s="47">
        <v>7</v>
      </c>
      <c r="D206" s="47">
        <v>7</v>
      </c>
      <c r="E206" s="47">
        <v>4</v>
      </c>
      <c r="F206" s="47">
        <v>4</v>
      </c>
      <c r="G206" s="1">
        <f t="shared" si="30"/>
        <v>34</v>
      </c>
      <c r="I206" s="6">
        <f t="shared" si="24"/>
        <v>0.14705882352941177</v>
      </c>
      <c r="J206" s="6">
        <f t="shared" si="25"/>
        <v>0.20588235294117646</v>
      </c>
      <c r="K206" s="6">
        <f t="shared" si="26"/>
        <v>0.20588235294117646</v>
      </c>
      <c r="L206" s="6">
        <f t="shared" si="27"/>
        <v>0.20588235294117646</v>
      </c>
      <c r="M206" s="6">
        <f t="shared" si="28"/>
        <v>0.11764705882352941</v>
      </c>
      <c r="N206" s="6">
        <f t="shared" si="29"/>
        <v>0.11764705882352941</v>
      </c>
      <c r="O206" s="40" t="e">
        <f>IF(G206&gt;0,DT!AC206*I206+DT!AD206*J206+DT!AE206*K206+DT!AF206*L206+DT!AG206*M206+DT!AH206*N206,"")</f>
        <v>#VALUE!</v>
      </c>
    </row>
    <row r="207" spans="1:15">
      <c r="A207" s="47">
        <v>6</v>
      </c>
      <c r="B207" s="47">
        <v>7</v>
      </c>
      <c r="C207" s="47">
        <v>7</v>
      </c>
      <c r="D207" s="47">
        <v>7</v>
      </c>
      <c r="E207" s="47">
        <v>4</v>
      </c>
      <c r="F207" s="47">
        <v>5</v>
      </c>
      <c r="G207" s="1">
        <f t="shared" si="30"/>
        <v>36</v>
      </c>
      <c r="I207" s="6">
        <f t="shared" si="24"/>
        <v>0.16666666666666666</v>
      </c>
      <c r="J207" s="6">
        <f t="shared" si="25"/>
        <v>0.19444444444444445</v>
      </c>
      <c r="K207" s="6">
        <f t="shared" si="26"/>
        <v>0.19444444444444445</v>
      </c>
      <c r="L207" s="6">
        <f t="shared" si="27"/>
        <v>0.19444444444444445</v>
      </c>
      <c r="M207" s="6">
        <f t="shared" si="28"/>
        <v>0.1111111111111111</v>
      </c>
      <c r="N207" s="6">
        <f t="shared" si="29"/>
        <v>0.1388888888888889</v>
      </c>
      <c r="O207" s="40" t="e">
        <f>IF(G207&gt;0,DT!AC207*I207+DT!AD207*J207+DT!AE207*K207+DT!AF207*L207+DT!AG207*M207+DT!AH207*N207,"")</f>
        <v>#VALUE!</v>
      </c>
    </row>
    <row r="208" spans="1:15">
      <c r="A208" s="47">
        <v>7</v>
      </c>
      <c r="B208" s="47">
        <v>7</v>
      </c>
      <c r="C208" s="47">
        <v>6</v>
      </c>
      <c r="D208" s="47">
        <v>7</v>
      </c>
      <c r="E208" s="47">
        <v>6</v>
      </c>
      <c r="F208" s="47">
        <v>6</v>
      </c>
      <c r="G208" s="1">
        <f t="shared" si="30"/>
        <v>39</v>
      </c>
      <c r="I208" s="6">
        <f t="shared" si="24"/>
        <v>0.17948717948717949</v>
      </c>
      <c r="J208" s="6">
        <f t="shared" si="25"/>
        <v>0.17948717948717949</v>
      </c>
      <c r="K208" s="6">
        <f t="shared" si="26"/>
        <v>0.15384615384615385</v>
      </c>
      <c r="L208" s="6">
        <f t="shared" si="27"/>
        <v>0.17948717948717949</v>
      </c>
      <c r="M208" s="6">
        <f t="shared" si="28"/>
        <v>0.15384615384615385</v>
      </c>
      <c r="N208" s="6">
        <f t="shared" si="29"/>
        <v>0.15384615384615385</v>
      </c>
      <c r="O208" s="40" t="e">
        <f>IF(G208&gt;0,DT!AC208*I208+DT!AD208*J208+DT!AE208*K208+DT!AF208*L208+DT!AG208*M208+DT!AH208*N208,"")</f>
        <v>#VALUE!</v>
      </c>
    </row>
    <row r="209" spans="1:15">
      <c r="A209" s="47">
        <v>5</v>
      </c>
      <c r="B209" s="47">
        <v>5</v>
      </c>
      <c r="C209" s="47">
        <v>6</v>
      </c>
      <c r="D209" s="47">
        <v>6</v>
      </c>
      <c r="E209" s="47">
        <v>5</v>
      </c>
      <c r="F209" s="47">
        <v>5</v>
      </c>
      <c r="G209" s="1">
        <f t="shared" si="30"/>
        <v>32</v>
      </c>
      <c r="I209" s="6">
        <f t="shared" si="24"/>
        <v>0.15625</v>
      </c>
      <c r="J209" s="6">
        <f t="shared" si="25"/>
        <v>0.15625</v>
      </c>
      <c r="K209" s="6">
        <f t="shared" si="26"/>
        <v>0.1875</v>
      </c>
      <c r="L209" s="6">
        <f t="shared" si="27"/>
        <v>0.1875</v>
      </c>
      <c r="M209" s="6">
        <f t="shared" si="28"/>
        <v>0.15625</v>
      </c>
      <c r="N209" s="6">
        <f t="shared" si="29"/>
        <v>0.15625</v>
      </c>
      <c r="O209" s="40" t="e">
        <f>IF(G209&gt;0,DT!AC209*I209+DT!AD209*J209+DT!AE209*K209+DT!AF209*L209+DT!AG209*M209+DT!AH209*N209,"")</f>
        <v>#VALUE!</v>
      </c>
    </row>
    <row r="210" spans="1:15">
      <c r="A210" s="47">
        <v>5</v>
      </c>
      <c r="B210" s="47">
        <v>5</v>
      </c>
      <c r="C210" s="47">
        <v>6</v>
      </c>
      <c r="D210" s="47">
        <v>6</v>
      </c>
      <c r="E210" s="47">
        <v>4</v>
      </c>
      <c r="F210" s="47">
        <v>7</v>
      </c>
      <c r="G210" s="1">
        <f t="shared" si="30"/>
        <v>33</v>
      </c>
      <c r="I210" s="6">
        <f t="shared" si="24"/>
        <v>0.15151515151515152</v>
      </c>
      <c r="J210" s="6">
        <f t="shared" si="25"/>
        <v>0.15151515151515152</v>
      </c>
      <c r="K210" s="6">
        <f t="shared" si="26"/>
        <v>0.18181818181818182</v>
      </c>
      <c r="L210" s="6">
        <f t="shared" si="27"/>
        <v>0.18181818181818182</v>
      </c>
      <c r="M210" s="6">
        <f t="shared" si="28"/>
        <v>0.12121212121212122</v>
      </c>
      <c r="N210" s="6">
        <f t="shared" si="29"/>
        <v>0.21212121212121213</v>
      </c>
      <c r="O210" s="40" t="e">
        <f>IF(G210&gt;0,DT!AC210*I210+DT!AD210*J210+DT!AE210*K210+DT!AF210*L210+DT!AG210*M210+DT!AH210*N210,"")</f>
        <v>#VALUE!</v>
      </c>
    </row>
    <row r="211" spans="1:15">
      <c r="A211" s="47">
        <v>5</v>
      </c>
      <c r="B211" s="47">
        <v>6</v>
      </c>
      <c r="C211" s="47">
        <v>6</v>
      </c>
      <c r="D211" s="47">
        <v>4</v>
      </c>
      <c r="E211" s="47">
        <v>5</v>
      </c>
      <c r="F211" s="47">
        <v>5</v>
      </c>
      <c r="G211" s="1">
        <f t="shared" si="30"/>
        <v>31</v>
      </c>
      <c r="I211" s="6">
        <f t="shared" si="24"/>
        <v>0.16129032258064516</v>
      </c>
      <c r="J211" s="6">
        <f t="shared" si="25"/>
        <v>0.19354838709677419</v>
      </c>
      <c r="K211" s="6">
        <f t="shared" si="26"/>
        <v>0.19354838709677419</v>
      </c>
      <c r="L211" s="6">
        <f t="shared" si="27"/>
        <v>0.12903225806451613</v>
      </c>
      <c r="M211" s="6">
        <f t="shared" si="28"/>
        <v>0.16129032258064516</v>
      </c>
      <c r="N211" s="6">
        <f t="shared" si="29"/>
        <v>0.16129032258064516</v>
      </c>
      <c r="O211" s="40" t="e">
        <f>IF(G211&gt;0,DT!AC211*I211+DT!AD211*J211+DT!AE211*K211+DT!AF211*L211+DT!AG211*M211+DT!AH211*N211,"")</f>
        <v>#VALUE!</v>
      </c>
    </row>
    <row r="212" spans="1:15">
      <c r="A212" s="47">
        <v>5</v>
      </c>
      <c r="B212" s="47">
        <v>5</v>
      </c>
      <c r="C212" s="47">
        <v>5</v>
      </c>
      <c r="D212" s="47">
        <v>5</v>
      </c>
      <c r="E212" s="47">
        <v>5</v>
      </c>
      <c r="F212" s="47">
        <v>6</v>
      </c>
      <c r="G212" s="1">
        <f t="shared" si="30"/>
        <v>31</v>
      </c>
      <c r="I212" s="6">
        <f t="shared" si="24"/>
        <v>0.16129032258064516</v>
      </c>
      <c r="J212" s="6">
        <f t="shared" si="25"/>
        <v>0.16129032258064516</v>
      </c>
      <c r="K212" s="6">
        <f t="shared" si="26"/>
        <v>0.16129032258064516</v>
      </c>
      <c r="L212" s="6">
        <f t="shared" si="27"/>
        <v>0.16129032258064516</v>
      </c>
      <c r="M212" s="6">
        <f t="shared" si="28"/>
        <v>0.16129032258064516</v>
      </c>
      <c r="N212" s="6">
        <f t="shared" si="29"/>
        <v>0.19354838709677419</v>
      </c>
      <c r="O212" s="40" t="e">
        <f>IF(G212&gt;0,DT!AC212*I212+DT!AD212*J212+DT!AE212*K212+DT!AF212*L212+DT!AG212*M212+DT!AH212*N212,"")</f>
        <v>#VALUE!</v>
      </c>
    </row>
    <row r="213" spans="1:15">
      <c r="A213" s="47">
        <v>7</v>
      </c>
      <c r="B213" s="47">
        <v>6</v>
      </c>
      <c r="C213" s="47">
        <v>7</v>
      </c>
      <c r="D213" s="47">
        <v>6</v>
      </c>
      <c r="E213" s="47">
        <v>7</v>
      </c>
      <c r="F213" s="47">
        <v>6</v>
      </c>
      <c r="G213" s="1">
        <f t="shared" si="30"/>
        <v>39</v>
      </c>
      <c r="I213" s="6">
        <f t="shared" si="24"/>
        <v>0.17948717948717949</v>
      </c>
      <c r="J213" s="6">
        <f t="shared" si="25"/>
        <v>0.15384615384615385</v>
      </c>
      <c r="K213" s="6">
        <f t="shared" si="26"/>
        <v>0.17948717948717949</v>
      </c>
      <c r="L213" s="6">
        <f t="shared" si="27"/>
        <v>0.15384615384615385</v>
      </c>
      <c r="M213" s="6">
        <f t="shared" si="28"/>
        <v>0.17948717948717949</v>
      </c>
      <c r="N213" s="6">
        <f t="shared" si="29"/>
        <v>0.15384615384615385</v>
      </c>
      <c r="O213" s="40" t="e">
        <f>IF(G213&gt;0,DT!AC213*I213+DT!AD213*J213+DT!AE213*K213+DT!AF213*L213+DT!AG213*M213+DT!AH213*N213,"")</f>
        <v>#VALUE!</v>
      </c>
    </row>
    <row r="214" spans="1:15">
      <c r="A214" s="47">
        <v>6</v>
      </c>
      <c r="B214" s="47">
        <v>6</v>
      </c>
      <c r="C214" s="47">
        <v>6</v>
      </c>
      <c r="D214" s="47">
        <v>7</v>
      </c>
      <c r="E214" s="47">
        <v>5</v>
      </c>
      <c r="F214" s="47">
        <v>5</v>
      </c>
      <c r="G214" s="1">
        <f t="shared" si="30"/>
        <v>35</v>
      </c>
      <c r="I214" s="6">
        <f t="shared" si="24"/>
        <v>0.17142857142857143</v>
      </c>
      <c r="J214" s="6">
        <f t="shared" si="25"/>
        <v>0.17142857142857143</v>
      </c>
      <c r="K214" s="6">
        <f t="shared" si="26"/>
        <v>0.17142857142857143</v>
      </c>
      <c r="L214" s="6">
        <f t="shared" si="27"/>
        <v>0.2</v>
      </c>
      <c r="M214" s="6">
        <f t="shared" si="28"/>
        <v>0.14285714285714285</v>
      </c>
      <c r="N214" s="6">
        <f t="shared" si="29"/>
        <v>0.14285714285714285</v>
      </c>
      <c r="O214" s="40" t="e">
        <f>IF(G214&gt;0,DT!AC214*I214+DT!AD214*J214+DT!AE214*K214+DT!AF214*L214+DT!AG214*M214+DT!AH214*N214,"")</f>
        <v>#VALUE!</v>
      </c>
    </row>
    <row r="215" spans="1:15">
      <c r="A215" s="47">
        <v>4</v>
      </c>
      <c r="B215" s="47">
        <v>3</v>
      </c>
      <c r="C215" s="47">
        <v>5</v>
      </c>
      <c r="D215" s="47">
        <v>5</v>
      </c>
      <c r="E215" s="47">
        <v>5</v>
      </c>
      <c r="F215" s="47">
        <v>5</v>
      </c>
      <c r="G215" s="1">
        <f t="shared" si="30"/>
        <v>27</v>
      </c>
      <c r="I215" s="6">
        <f t="shared" si="24"/>
        <v>0.14814814814814814</v>
      </c>
      <c r="J215" s="6">
        <f t="shared" si="25"/>
        <v>0.1111111111111111</v>
      </c>
      <c r="K215" s="6">
        <f t="shared" si="26"/>
        <v>0.18518518518518517</v>
      </c>
      <c r="L215" s="6">
        <f t="shared" si="27"/>
        <v>0.18518518518518517</v>
      </c>
      <c r="M215" s="6">
        <f t="shared" si="28"/>
        <v>0.18518518518518517</v>
      </c>
      <c r="N215" s="6">
        <f t="shared" si="29"/>
        <v>0.18518518518518517</v>
      </c>
      <c r="O215" s="40" t="e">
        <f>IF(G215&gt;0,DT!AC215*I215+DT!AD215*J215+DT!AE215*K215+DT!AF215*L215+DT!AG215*M215+DT!AH215*N215,"")</f>
        <v>#VALUE!</v>
      </c>
    </row>
    <row r="216" spans="1:15">
      <c r="A216" s="47">
        <v>6</v>
      </c>
      <c r="B216" s="47">
        <v>6</v>
      </c>
      <c r="C216" s="47">
        <v>7</v>
      </c>
      <c r="D216" s="47">
        <v>6</v>
      </c>
      <c r="E216" s="47">
        <v>5</v>
      </c>
      <c r="F216" s="47">
        <v>6</v>
      </c>
      <c r="G216" s="1">
        <f t="shared" si="30"/>
        <v>36</v>
      </c>
      <c r="I216" s="6">
        <f t="shared" si="24"/>
        <v>0.16666666666666666</v>
      </c>
      <c r="J216" s="6">
        <f t="shared" si="25"/>
        <v>0.16666666666666666</v>
      </c>
      <c r="K216" s="6">
        <f t="shared" si="26"/>
        <v>0.19444444444444445</v>
      </c>
      <c r="L216" s="6">
        <f t="shared" si="27"/>
        <v>0.16666666666666666</v>
      </c>
      <c r="M216" s="6">
        <f t="shared" si="28"/>
        <v>0.1388888888888889</v>
      </c>
      <c r="N216" s="6">
        <f t="shared" si="29"/>
        <v>0.16666666666666666</v>
      </c>
      <c r="O216" s="40" t="e">
        <f>IF(G216&gt;0,DT!AC216*I216+DT!AD216*J216+DT!AE216*K216+DT!AF216*L216+DT!AG216*M216+DT!AH216*N216,"")</f>
        <v>#VALUE!</v>
      </c>
    </row>
    <row r="217" spans="1:15">
      <c r="A217" s="47">
        <v>6</v>
      </c>
      <c r="B217" s="47">
        <v>6</v>
      </c>
      <c r="C217" s="47">
        <v>7</v>
      </c>
      <c r="D217" s="47">
        <v>6</v>
      </c>
      <c r="E217" s="47">
        <v>6</v>
      </c>
      <c r="F217" s="47">
        <v>6</v>
      </c>
      <c r="G217" s="1">
        <f t="shared" si="30"/>
        <v>37</v>
      </c>
      <c r="I217" s="6">
        <f t="shared" si="24"/>
        <v>0.16216216216216217</v>
      </c>
      <c r="J217" s="6">
        <f t="shared" si="25"/>
        <v>0.16216216216216217</v>
      </c>
      <c r="K217" s="6">
        <f t="shared" si="26"/>
        <v>0.1891891891891892</v>
      </c>
      <c r="L217" s="6">
        <f t="shared" si="27"/>
        <v>0.16216216216216217</v>
      </c>
      <c r="M217" s="6">
        <f t="shared" si="28"/>
        <v>0.16216216216216217</v>
      </c>
      <c r="N217" s="6">
        <f t="shared" si="29"/>
        <v>0.16216216216216217</v>
      </c>
      <c r="O217" s="40" t="e">
        <f>IF(G217&gt;0,DT!AC217*I217+DT!AD217*J217+DT!AE217*K217+DT!AF217*L217+DT!AG217*M217+DT!AH217*N217,"")</f>
        <v>#VALUE!</v>
      </c>
    </row>
    <row r="218" spans="1:15">
      <c r="A218" s="47">
        <v>6</v>
      </c>
      <c r="B218" s="47">
        <v>7</v>
      </c>
      <c r="C218" s="47">
        <v>6</v>
      </c>
      <c r="D218" s="47">
        <v>7</v>
      </c>
      <c r="E218" s="47">
        <v>6</v>
      </c>
      <c r="F218" s="47">
        <v>6</v>
      </c>
      <c r="G218" s="1">
        <f t="shared" si="30"/>
        <v>38</v>
      </c>
      <c r="I218" s="6">
        <f t="shared" si="24"/>
        <v>0.15789473684210525</v>
      </c>
      <c r="J218" s="6">
        <f t="shared" si="25"/>
        <v>0.18421052631578946</v>
      </c>
      <c r="K218" s="6">
        <f t="shared" si="26"/>
        <v>0.15789473684210525</v>
      </c>
      <c r="L218" s="6">
        <f t="shared" si="27"/>
        <v>0.18421052631578946</v>
      </c>
      <c r="M218" s="6">
        <f t="shared" si="28"/>
        <v>0.15789473684210525</v>
      </c>
      <c r="N218" s="6">
        <f t="shared" si="29"/>
        <v>0.15789473684210525</v>
      </c>
      <c r="O218" s="40" t="e">
        <f>IF(G218&gt;0,DT!AC218*I218+DT!AD218*J218+DT!AE218*K218+DT!AF218*L218+DT!AG218*M218+DT!AH218*N218,"")</f>
        <v>#VALUE!</v>
      </c>
    </row>
    <row r="219" spans="1:15">
      <c r="A219" s="47">
        <v>5</v>
      </c>
      <c r="B219" s="47">
        <v>7</v>
      </c>
      <c r="C219" s="47">
        <v>7</v>
      </c>
      <c r="D219" s="47">
        <v>7</v>
      </c>
      <c r="E219" s="47">
        <v>5</v>
      </c>
      <c r="F219" s="47">
        <v>5</v>
      </c>
      <c r="G219" s="1">
        <f t="shared" si="30"/>
        <v>36</v>
      </c>
      <c r="I219" s="6">
        <f t="shared" si="24"/>
        <v>0.1388888888888889</v>
      </c>
      <c r="J219" s="6">
        <f t="shared" si="25"/>
        <v>0.19444444444444445</v>
      </c>
      <c r="K219" s="6">
        <f t="shared" si="26"/>
        <v>0.19444444444444445</v>
      </c>
      <c r="L219" s="6">
        <f t="shared" si="27"/>
        <v>0.19444444444444445</v>
      </c>
      <c r="M219" s="6">
        <f t="shared" si="28"/>
        <v>0.1388888888888889</v>
      </c>
      <c r="N219" s="6">
        <f t="shared" si="29"/>
        <v>0.1388888888888889</v>
      </c>
      <c r="O219" s="40" t="e">
        <f>IF(G219&gt;0,DT!AC219*I219+DT!AD219*J219+DT!AE219*K219+DT!AF219*L219+DT!AG219*M219+DT!AH219*N219,"")</f>
        <v>#VALUE!</v>
      </c>
    </row>
    <row r="220" spans="1:15">
      <c r="A220" s="47">
        <v>5</v>
      </c>
      <c r="B220" s="47">
        <v>7</v>
      </c>
      <c r="C220" s="47">
        <v>7</v>
      </c>
      <c r="D220" s="47">
        <v>7</v>
      </c>
      <c r="E220" s="47">
        <v>4</v>
      </c>
      <c r="F220" s="47">
        <v>5</v>
      </c>
      <c r="G220" s="1">
        <f t="shared" si="30"/>
        <v>35</v>
      </c>
      <c r="I220" s="6">
        <f t="shared" si="24"/>
        <v>0.14285714285714285</v>
      </c>
      <c r="J220" s="6">
        <f t="shared" si="25"/>
        <v>0.2</v>
      </c>
      <c r="K220" s="6">
        <f t="shared" si="26"/>
        <v>0.2</v>
      </c>
      <c r="L220" s="6">
        <f t="shared" si="27"/>
        <v>0.2</v>
      </c>
      <c r="M220" s="6">
        <f t="shared" si="28"/>
        <v>0.11428571428571428</v>
      </c>
      <c r="N220" s="6">
        <f t="shared" si="29"/>
        <v>0.14285714285714285</v>
      </c>
      <c r="O220" s="40" t="e">
        <f>IF(G220&gt;0,DT!AC220*I220+DT!AD220*J220+DT!AE220*K220+DT!AF220*L220+DT!AG220*M220+DT!AH220*N220,"")</f>
        <v>#VALUE!</v>
      </c>
    </row>
    <row r="221" spans="1:15">
      <c r="A221" s="47">
        <v>5</v>
      </c>
      <c r="B221" s="47">
        <v>7</v>
      </c>
      <c r="C221" s="47">
        <v>7</v>
      </c>
      <c r="D221" s="47">
        <v>7</v>
      </c>
      <c r="E221" s="47">
        <v>5</v>
      </c>
      <c r="F221" s="47">
        <v>2</v>
      </c>
      <c r="G221" s="1">
        <f t="shared" si="30"/>
        <v>33</v>
      </c>
      <c r="I221" s="6">
        <f t="shared" si="24"/>
        <v>0.15151515151515152</v>
      </c>
      <c r="J221" s="6">
        <f t="shared" si="25"/>
        <v>0.21212121212121213</v>
      </c>
      <c r="K221" s="6">
        <f t="shared" si="26"/>
        <v>0.21212121212121213</v>
      </c>
      <c r="L221" s="6">
        <f t="shared" si="27"/>
        <v>0.21212121212121213</v>
      </c>
      <c r="M221" s="6">
        <f t="shared" si="28"/>
        <v>0.15151515151515152</v>
      </c>
      <c r="N221" s="6">
        <f t="shared" si="29"/>
        <v>6.0606060606060608E-2</v>
      </c>
      <c r="O221" s="40" t="e">
        <f>IF(G221&gt;0,DT!AC221*I221+DT!AD221*J221+DT!AE221*K221+DT!AF221*L221+DT!AG221*M221+DT!AH221*N221,"")</f>
        <v>#VALUE!</v>
      </c>
    </row>
    <row r="222" spans="1:15">
      <c r="A222" s="47">
        <v>7</v>
      </c>
      <c r="B222" s="47">
        <v>3</v>
      </c>
      <c r="C222" s="47">
        <v>7</v>
      </c>
      <c r="D222" s="47">
        <v>7</v>
      </c>
      <c r="E222" s="47">
        <v>2</v>
      </c>
      <c r="F222" s="47">
        <v>6</v>
      </c>
      <c r="G222" s="1">
        <f t="shared" si="30"/>
        <v>32</v>
      </c>
      <c r="I222" s="6">
        <f t="shared" si="24"/>
        <v>0.21875</v>
      </c>
      <c r="J222" s="6">
        <f t="shared" si="25"/>
        <v>9.375E-2</v>
      </c>
      <c r="K222" s="6">
        <f t="shared" si="26"/>
        <v>0.21875</v>
      </c>
      <c r="L222" s="6">
        <f t="shared" si="27"/>
        <v>0.21875</v>
      </c>
      <c r="M222" s="6">
        <f t="shared" si="28"/>
        <v>6.25E-2</v>
      </c>
      <c r="N222" s="6">
        <f t="shared" si="29"/>
        <v>0.1875</v>
      </c>
      <c r="O222" s="40" t="e">
        <f>IF(G222&gt;0,DT!AC222*I222+DT!AD222*J222+DT!AE222*K222+DT!AF222*L222+DT!AG222*M222+DT!AH222*N222,"")</f>
        <v>#VALUE!</v>
      </c>
    </row>
    <row r="223" spans="1:15">
      <c r="A223" s="47">
        <v>4</v>
      </c>
      <c r="B223" s="47">
        <v>6</v>
      </c>
      <c r="C223" s="47">
        <v>6</v>
      </c>
      <c r="D223" s="47">
        <v>6</v>
      </c>
      <c r="E223" s="47">
        <v>5</v>
      </c>
      <c r="F223" s="47">
        <v>5</v>
      </c>
      <c r="G223" s="1">
        <f t="shared" si="30"/>
        <v>32</v>
      </c>
      <c r="I223" s="6">
        <f t="shared" si="24"/>
        <v>0.125</v>
      </c>
      <c r="J223" s="6">
        <f t="shared" si="25"/>
        <v>0.1875</v>
      </c>
      <c r="K223" s="6">
        <f t="shared" si="26"/>
        <v>0.1875</v>
      </c>
      <c r="L223" s="6">
        <f t="shared" si="27"/>
        <v>0.1875</v>
      </c>
      <c r="M223" s="6">
        <f t="shared" si="28"/>
        <v>0.15625</v>
      </c>
      <c r="N223" s="6">
        <f t="shared" si="29"/>
        <v>0.15625</v>
      </c>
      <c r="O223" s="40" t="e">
        <f>IF(G223&gt;0,DT!AC223*I223+DT!AD223*J223+DT!AE223*K223+DT!AF223*L223+DT!AG223*M223+DT!AH223*N223,"")</f>
        <v>#VALUE!</v>
      </c>
    </row>
    <row r="224" spans="1:15">
      <c r="A224" s="47">
        <v>7</v>
      </c>
      <c r="B224" s="47">
        <v>7</v>
      </c>
      <c r="C224" s="47">
        <v>7</v>
      </c>
      <c r="D224" s="47">
        <v>7</v>
      </c>
      <c r="E224" s="47">
        <v>7</v>
      </c>
      <c r="F224" s="47">
        <v>7</v>
      </c>
      <c r="G224" s="1">
        <f t="shared" si="30"/>
        <v>42</v>
      </c>
      <c r="I224" s="6">
        <f t="shared" si="24"/>
        <v>0.16666666666666666</v>
      </c>
      <c r="J224" s="6">
        <f t="shared" si="25"/>
        <v>0.16666666666666666</v>
      </c>
      <c r="K224" s="6">
        <f t="shared" si="26"/>
        <v>0.16666666666666666</v>
      </c>
      <c r="L224" s="6">
        <f t="shared" si="27"/>
        <v>0.16666666666666666</v>
      </c>
      <c r="M224" s="6">
        <f t="shared" si="28"/>
        <v>0.16666666666666666</v>
      </c>
      <c r="N224" s="6">
        <f t="shared" si="29"/>
        <v>0.16666666666666666</v>
      </c>
      <c r="O224" s="40" t="e">
        <f>IF(G224&gt;0,DT!AC224*I224+DT!AD224*J224+DT!AE224*K224+DT!AF224*L224+DT!AG224*M224+DT!AH224*N224,"")</f>
        <v>#VALUE!</v>
      </c>
    </row>
    <row r="225" spans="1:15">
      <c r="A225" s="47">
        <v>7</v>
      </c>
      <c r="B225" s="47">
        <v>7</v>
      </c>
      <c r="C225" s="47">
        <v>7</v>
      </c>
      <c r="D225" s="47">
        <v>7</v>
      </c>
      <c r="E225" s="47">
        <v>6</v>
      </c>
      <c r="F225" s="47">
        <v>6</v>
      </c>
      <c r="G225" s="1">
        <f t="shared" si="30"/>
        <v>40</v>
      </c>
      <c r="I225" s="6">
        <f t="shared" si="24"/>
        <v>0.17499999999999999</v>
      </c>
      <c r="J225" s="6">
        <f t="shared" si="25"/>
        <v>0.17499999999999999</v>
      </c>
      <c r="K225" s="6">
        <f t="shared" si="26"/>
        <v>0.17499999999999999</v>
      </c>
      <c r="L225" s="6">
        <f t="shared" si="27"/>
        <v>0.17499999999999999</v>
      </c>
      <c r="M225" s="6">
        <f t="shared" si="28"/>
        <v>0.15</v>
      </c>
      <c r="N225" s="6">
        <f t="shared" si="29"/>
        <v>0.15</v>
      </c>
      <c r="O225" s="40" t="e">
        <f>IF(G225&gt;0,DT!AC225*I225+DT!AD225*J225+DT!AE225*K225+DT!AF225*L225+DT!AG225*M225+DT!AH225*N225,"")</f>
        <v>#VALUE!</v>
      </c>
    </row>
    <row r="226" spans="1:15">
      <c r="A226" s="47">
        <v>6</v>
      </c>
      <c r="B226" s="47">
        <v>7</v>
      </c>
      <c r="C226" s="47">
        <v>7</v>
      </c>
      <c r="D226" s="47">
        <v>6</v>
      </c>
      <c r="E226" s="47">
        <v>3</v>
      </c>
      <c r="F226" s="47">
        <v>2</v>
      </c>
      <c r="G226" s="1">
        <f t="shared" si="30"/>
        <v>31</v>
      </c>
      <c r="I226" s="6">
        <f t="shared" si="24"/>
        <v>0.19354838709677419</v>
      </c>
      <c r="J226" s="6">
        <f t="shared" si="25"/>
        <v>0.22580645161290322</v>
      </c>
      <c r="K226" s="6">
        <f t="shared" si="26"/>
        <v>0.22580645161290322</v>
      </c>
      <c r="L226" s="6">
        <f t="shared" si="27"/>
        <v>0.19354838709677419</v>
      </c>
      <c r="M226" s="6">
        <f t="shared" si="28"/>
        <v>9.6774193548387094E-2</v>
      </c>
      <c r="N226" s="6">
        <f t="shared" si="29"/>
        <v>6.4516129032258063E-2</v>
      </c>
      <c r="O226" s="40" t="e">
        <f>IF(G226&gt;0,DT!AC226*I226+DT!AD226*J226+DT!AE226*K226+DT!AF226*L226+DT!AG226*M226+DT!AH226*N226,"")</f>
        <v>#VALUE!</v>
      </c>
    </row>
    <row r="227" spans="1:15">
      <c r="A227" s="47">
        <v>7</v>
      </c>
      <c r="B227" s="47">
        <v>7</v>
      </c>
      <c r="C227" s="47">
        <v>7</v>
      </c>
      <c r="D227" s="47">
        <v>7</v>
      </c>
      <c r="E227" s="47">
        <v>7</v>
      </c>
      <c r="F227" s="47">
        <v>7</v>
      </c>
      <c r="G227" s="1">
        <f t="shared" si="30"/>
        <v>42</v>
      </c>
      <c r="I227" s="6">
        <f t="shared" si="24"/>
        <v>0.16666666666666666</v>
      </c>
      <c r="J227" s="6">
        <f t="shared" si="25"/>
        <v>0.16666666666666666</v>
      </c>
      <c r="K227" s="6">
        <f t="shared" si="26"/>
        <v>0.16666666666666666</v>
      </c>
      <c r="L227" s="6">
        <f t="shared" si="27"/>
        <v>0.16666666666666666</v>
      </c>
      <c r="M227" s="6">
        <f t="shared" si="28"/>
        <v>0.16666666666666666</v>
      </c>
      <c r="N227" s="6">
        <f t="shared" si="29"/>
        <v>0.16666666666666666</v>
      </c>
      <c r="O227" s="40" t="e">
        <f>IF(G227&gt;0,DT!AC227*I227+DT!AD227*J227+DT!AE227*K227+DT!AF227*L227+DT!AG227*M227+DT!AH227*N227,"")</f>
        <v>#VALUE!</v>
      </c>
    </row>
    <row r="228" spans="1:15">
      <c r="A228" s="47">
        <v>7</v>
      </c>
      <c r="B228" s="47">
        <v>7</v>
      </c>
      <c r="C228" s="47">
        <v>6</v>
      </c>
      <c r="D228" s="47">
        <v>6</v>
      </c>
      <c r="E228" s="47">
        <v>7</v>
      </c>
      <c r="F228" s="47">
        <v>7</v>
      </c>
      <c r="G228" s="1">
        <f t="shared" si="30"/>
        <v>40</v>
      </c>
      <c r="I228" s="6">
        <f t="shared" si="24"/>
        <v>0.17499999999999999</v>
      </c>
      <c r="J228" s="6">
        <f t="shared" si="25"/>
        <v>0.17499999999999999</v>
      </c>
      <c r="K228" s="6">
        <f t="shared" si="26"/>
        <v>0.15</v>
      </c>
      <c r="L228" s="6">
        <f t="shared" si="27"/>
        <v>0.15</v>
      </c>
      <c r="M228" s="6">
        <f t="shared" si="28"/>
        <v>0.17499999999999999</v>
      </c>
      <c r="N228" s="6">
        <f t="shared" si="29"/>
        <v>0.17499999999999999</v>
      </c>
      <c r="O228" s="40" t="e">
        <f>IF(G228&gt;0,DT!AC228*I228+DT!AD228*J228+DT!AE228*K228+DT!AF228*L228+DT!AG228*M228+DT!AH228*N228,"")</f>
        <v>#VALUE!</v>
      </c>
    </row>
    <row r="229" spans="1:15">
      <c r="A229" s="47">
        <v>4</v>
      </c>
      <c r="B229" s="47">
        <v>5</v>
      </c>
      <c r="C229" s="47">
        <v>7</v>
      </c>
      <c r="D229" s="47">
        <v>4</v>
      </c>
      <c r="E229" s="47">
        <v>4</v>
      </c>
      <c r="F229" s="47">
        <v>5</v>
      </c>
      <c r="G229" s="1">
        <f t="shared" si="30"/>
        <v>29</v>
      </c>
      <c r="I229" s="6">
        <f t="shared" si="24"/>
        <v>0.13793103448275862</v>
      </c>
      <c r="J229" s="6">
        <f t="shared" si="25"/>
        <v>0.17241379310344829</v>
      </c>
      <c r="K229" s="6">
        <f t="shared" si="26"/>
        <v>0.2413793103448276</v>
      </c>
      <c r="L229" s="6">
        <f t="shared" si="27"/>
        <v>0.13793103448275862</v>
      </c>
      <c r="M229" s="6">
        <f t="shared" si="28"/>
        <v>0.13793103448275862</v>
      </c>
      <c r="N229" s="6">
        <f t="shared" si="29"/>
        <v>0.17241379310344829</v>
      </c>
      <c r="O229" s="40" t="e">
        <f>IF(G229&gt;0,DT!AC229*I229+DT!AD229*J229+DT!AE229*K229+DT!AF229*L229+DT!AG229*M229+DT!AH229*N229,"")</f>
        <v>#VALUE!</v>
      </c>
    </row>
    <row r="230" spans="1:15">
      <c r="A230" s="47">
        <v>7</v>
      </c>
      <c r="B230" s="47">
        <v>7</v>
      </c>
      <c r="C230" s="47">
        <v>7</v>
      </c>
      <c r="D230" s="47">
        <v>7</v>
      </c>
      <c r="E230" s="47">
        <v>5</v>
      </c>
      <c r="F230" s="47">
        <v>7</v>
      </c>
      <c r="G230" s="1">
        <f t="shared" si="30"/>
        <v>40</v>
      </c>
      <c r="I230" s="6">
        <f t="shared" si="24"/>
        <v>0.17499999999999999</v>
      </c>
      <c r="J230" s="6">
        <f t="shared" si="25"/>
        <v>0.17499999999999999</v>
      </c>
      <c r="K230" s="6">
        <f t="shared" si="26"/>
        <v>0.17499999999999999</v>
      </c>
      <c r="L230" s="6">
        <f t="shared" si="27"/>
        <v>0.17499999999999999</v>
      </c>
      <c r="M230" s="6">
        <f t="shared" si="28"/>
        <v>0.125</v>
      </c>
      <c r="N230" s="6">
        <f t="shared" si="29"/>
        <v>0.17499999999999999</v>
      </c>
      <c r="O230" s="40" t="e">
        <f>IF(G230&gt;0,DT!AC230*I230+DT!AD230*J230+DT!AE230*K230+DT!AF230*L230+DT!AG230*M230+DT!AH230*N230,"")</f>
        <v>#VALUE!</v>
      </c>
    </row>
    <row r="231" spans="1:15">
      <c r="A231" s="47">
        <v>5</v>
      </c>
      <c r="B231" s="47">
        <v>7</v>
      </c>
      <c r="C231" s="47">
        <v>7</v>
      </c>
      <c r="D231" s="47">
        <v>7</v>
      </c>
      <c r="E231" s="47">
        <v>7</v>
      </c>
      <c r="F231" s="47">
        <v>6</v>
      </c>
      <c r="G231" s="1">
        <f t="shared" si="30"/>
        <v>39</v>
      </c>
      <c r="I231" s="6">
        <f t="shared" si="24"/>
        <v>0.12820512820512819</v>
      </c>
      <c r="J231" s="6">
        <f t="shared" si="25"/>
        <v>0.17948717948717949</v>
      </c>
      <c r="K231" s="6">
        <f t="shared" si="26"/>
        <v>0.17948717948717949</v>
      </c>
      <c r="L231" s="6">
        <f t="shared" si="27"/>
        <v>0.17948717948717949</v>
      </c>
      <c r="M231" s="6">
        <f t="shared" si="28"/>
        <v>0.17948717948717949</v>
      </c>
      <c r="N231" s="6">
        <f t="shared" si="29"/>
        <v>0.15384615384615385</v>
      </c>
      <c r="O231" s="40" t="e">
        <f>IF(G231&gt;0,DT!AC231*I231+DT!AD231*J231+DT!AE231*K231+DT!AF231*L231+DT!AG231*M231+DT!AH231*N231,"")</f>
        <v>#VALUE!</v>
      </c>
    </row>
    <row r="232" spans="1:15">
      <c r="A232" s="47">
        <v>4</v>
      </c>
      <c r="B232" s="47">
        <v>4</v>
      </c>
      <c r="C232" s="47">
        <v>5</v>
      </c>
      <c r="D232" s="47">
        <v>5</v>
      </c>
      <c r="E232" s="47">
        <v>4</v>
      </c>
      <c r="F232" s="47">
        <v>5</v>
      </c>
      <c r="G232" s="1">
        <f t="shared" si="30"/>
        <v>27</v>
      </c>
      <c r="I232" s="6">
        <f t="shared" si="24"/>
        <v>0.14814814814814814</v>
      </c>
      <c r="J232" s="6">
        <f t="shared" si="25"/>
        <v>0.14814814814814814</v>
      </c>
      <c r="K232" s="6">
        <f t="shared" si="26"/>
        <v>0.18518518518518517</v>
      </c>
      <c r="L232" s="6">
        <f t="shared" si="27"/>
        <v>0.18518518518518517</v>
      </c>
      <c r="M232" s="6">
        <f t="shared" si="28"/>
        <v>0.14814814814814814</v>
      </c>
      <c r="N232" s="6">
        <f t="shared" si="29"/>
        <v>0.18518518518518517</v>
      </c>
      <c r="O232" s="40" t="e">
        <f>IF(G232&gt;0,DT!AC232*I232+DT!AD232*J232+DT!AE232*K232+DT!AF232*L232+DT!AG232*M232+DT!AH232*N232,"")</f>
        <v>#VALUE!</v>
      </c>
    </row>
    <row r="233" spans="1:15">
      <c r="A233" s="47">
        <v>6</v>
      </c>
      <c r="B233" s="47">
        <v>6</v>
      </c>
      <c r="C233" s="47">
        <v>6</v>
      </c>
      <c r="D233" s="47">
        <v>6</v>
      </c>
      <c r="E233" s="47">
        <v>5</v>
      </c>
      <c r="F233" s="47">
        <v>6</v>
      </c>
      <c r="G233" s="1">
        <f t="shared" si="30"/>
        <v>35</v>
      </c>
      <c r="I233" s="6">
        <f t="shared" si="24"/>
        <v>0.17142857142857143</v>
      </c>
      <c r="J233" s="6">
        <f t="shared" si="25"/>
        <v>0.17142857142857143</v>
      </c>
      <c r="K233" s="6">
        <f t="shared" si="26"/>
        <v>0.17142857142857143</v>
      </c>
      <c r="L233" s="6">
        <f t="shared" si="27"/>
        <v>0.17142857142857143</v>
      </c>
      <c r="M233" s="6">
        <f t="shared" si="28"/>
        <v>0.14285714285714285</v>
      </c>
      <c r="N233" s="6">
        <f t="shared" si="29"/>
        <v>0.17142857142857143</v>
      </c>
      <c r="O233" s="40" t="e">
        <f>IF(G233&gt;0,DT!AC233*I233+DT!AD233*J233+DT!AE233*K233+DT!AF233*L233+DT!AG233*M233+DT!AH233*N233,"")</f>
        <v>#VALUE!</v>
      </c>
    </row>
    <row r="234" spans="1:15">
      <c r="A234" s="47">
        <v>5</v>
      </c>
      <c r="B234" s="47">
        <v>6</v>
      </c>
      <c r="C234" s="47">
        <v>4</v>
      </c>
      <c r="D234" s="47">
        <v>5</v>
      </c>
      <c r="E234" s="47">
        <v>6</v>
      </c>
      <c r="F234" s="47">
        <v>5</v>
      </c>
      <c r="G234" s="1">
        <f t="shared" si="30"/>
        <v>31</v>
      </c>
      <c r="I234" s="6">
        <f t="shared" si="24"/>
        <v>0.16129032258064516</v>
      </c>
      <c r="J234" s="6">
        <f t="shared" si="25"/>
        <v>0.19354838709677419</v>
      </c>
      <c r="K234" s="6">
        <f t="shared" si="26"/>
        <v>0.12903225806451613</v>
      </c>
      <c r="L234" s="6">
        <f t="shared" si="27"/>
        <v>0.16129032258064516</v>
      </c>
      <c r="M234" s="6">
        <f t="shared" si="28"/>
        <v>0.19354838709677419</v>
      </c>
      <c r="N234" s="6">
        <f t="shared" si="29"/>
        <v>0.16129032258064516</v>
      </c>
      <c r="O234" s="40" t="e">
        <f>IF(G234&gt;0,DT!AC234*I234+DT!AD234*J234+DT!AE234*K234+DT!AF234*L234+DT!AG234*M234+DT!AH234*N234,"")</f>
        <v>#VALUE!</v>
      </c>
    </row>
    <row r="235" spans="1:15">
      <c r="A235" s="47">
        <v>6</v>
      </c>
      <c r="B235" s="47">
        <v>6</v>
      </c>
      <c r="C235" s="47">
        <v>7</v>
      </c>
      <c r="D235" s="47">
        <v>7</v>
      </c>
      <c r="E235" s="47">
        <v>6</v>
      </c>
      <c r="F235" s="47">
        <v>6</v>
      </c>
      <c r="G235" s="1">
        <f t="shared" si="30"/>
        <v>38</v>
      </c>
      <c r="I235" s="6">
        <f t="shared" si="24"/>
        <v>0.15789473684210525</v>
      </c>
      <c r="J235" s="6">
        <f t="shared" si="25"/>
        <v>0.15789473684210525</v>
      </c>
      <c r="K235" s="6">
        <f t="shared" si="26"/>
        <v>0.18421052631578946</v>
      </c>
      <c r="L235" s="6">
        <f t="shared" si="27"/>
        <v>0.18421052631578946</v>
      </c>
      <c r="M235" s="6">
        <f t="shared" si="28"/>
        <v>0.15789473684210525</v>
      </c>
      <c r="N235" s="6">
        <f t="shared" si="29"/>
        <v>0.15789473684210525</v>
      </c>
      <c r="O235" s="40" t="e">
        <f>IF(G235&gt;0,DT!AC235*I235+DT!AD235*J235+DT!AE235*K235+DT!AF235*L235+DT!AG235*M235+DT!AH235*N235,"")</f>
        <v>#VALUE!</v>
      </c>
    </row>
    <row r="236" spans="1:15">
      <c r="A236" s="47">
        <v>6</v>
      </c>
      <c r="B236" s="47">
        <v>7</v>
      </c>
      <c r="C236" s="47">
        <v>7</v>
      </c>
      <c r="D236" s="47">
        <v>7</v>
      </c>
      <c r="E236" s="47">
        <v>4</v>
      </c>
      <c r="F236" s="47">
        <v>4</v>
      </c>
      <c r="G236" s="1">
        <f t="shared" si="30"/>
        <v>35</v>
      </c>
      <c r="I236" s="6">
        <f t="shared" si="24"/>
        <v>0.17142857142857143</v>
      </c>
      <c r="J236" s="6">
        <f t="shared" si="25"/>
        <v>0.2</v>
      </c>
      <c r="K236" s="6">
        <f t="shared" si="26"/>
        <v>0.2</v>
      </c>
      <c r="L236" s="6">
        <f t="shared" si="27"/>
        <v>0.2</v>
      </c>
      <c r="M236" s="6">
        <f t="shared" si="28"/>
        <v>0.11428571428571428</v>
      </c>
      <c r="N236" s="6">
        <f t="shared" si="29"/>
        <v>0.11428571428571428</v>
      </c>
      <c r="O236" s="40" t="e">
        <f>IF(G236&gt;0,DT!AC236*I236+DT!AD236*J236+DT!AE236*K236+DT!AF236*L236+DT!AG236*M236+DT!AH236*N236,"")</f>
        <v>#VALUE!</v>
      </c>
    </row>
    <row r="237" spans="1:15">
      <c r="A237" s="47">
        <v>5</v>
      </c>
      <c r="B237" s="47">
        <v>6</v>
      </c>
      <c r="C237" s="47">
        <v>7</v>
      </c>
      <c r="D237" s="47">
        <v>7</v>
      </c>
      <c r="E237" s="47">
        <v>5</v>
      </c>
      <c r="F237" s="47">
        <v>5</v>
      </c>
      <c r="G237" s="1">
        <f t="shared" si="30"/>
        <v>35</v>
      </c>
      <c r="I237" s="6">
        <f t="shared" si="24"/>
        <v>0.14285714285714285</v>
      </c>
      <c r="J237" s="6">
        <f t="shared" si="25"/>
        <v>0.17142857142857143</v>
      </c>
      <c r="K237" s="6">
        <f t="shared" si="26"/>
        <v>0.2</v>
      </c>
      <c r="L237" s="6">
        <f t="shared" si="27"/>
        <v>0.2</v>
      </c>
      <c r="M237" s="6">
        <f t="shared" si="28"/>
        <v>0.14285714285714285</v>
      </c>
      <c r="N237" s="6">
        <f t="shared" si="29"/>
        <v>0.14285714285714285</v>
      </c>
      <c r="O237" s="40" t="e">
        <f>IF(G237&gt;0,DT!AC237*I237+DT!AD237*J237+DT!AE237*K237+DT!AF237*L237+DT!AG237*M237+DT!AH237*N237,"")</f>
        <v>#VALUE!</v>
      </c>
    </row>
    <row r="238" spans="1:15">
      <c r="A238" s="47">
        <v>7</v>
      </c>
      <c r="B238" s="47">
        <v>6</v>
      </c>
      <c r="C238" s="47">
        <v>5</v>
      </c>
      <c r="D238" s="47">
        <v>6</v>
      </c>
      <c r="E238" s="47">
        <v>7</v>
      </c>
      <c r="F238" s="47">
        <v>6</v>
      </c>
      <c r="G238" s="1">
        <f t="shared" si="30"/>
        <v>37</v>
      </c>
      <c r="I238" s="6">
        <f t="shared" si="24"/>
        <v>0.1891891891891892</v>
      </c>
      <c r="J238" s="6">
        <f t="shared" si="25"/>
        <v>0.16216216216216217</v>
      </c>
      <c r="K238" s="6">
        <f t="shared" si="26"/>
        <v>0.13513513513513514</v>
      </c>
      <c r="L238" s="6">
        <f t="shared" si="27"/>
        <v>0.16216216216216217</v>
      </c>
      <c r="M238" s="6">
        <f t="shared" si="28"/>
        <v>0.1891891891891892</v>
      </c>
      <c r="N238" s="6">
        <f t="shared" si="29"/>
        <v>0.16216216216216217</v>
      </c>
      <c r="O238" s="40" t="e">
        <f>IF(G238&gt;0,DT!AC238*I238+DT!AD238*J238+DT!AE238*K238+DT!AF238*L238+DT!AG238*M238+DT!AH238*N238,"")</f>
        <v>#VALUE!</v>
      </c>
    </row>
    <row r="239" spans="1:15">
      <c r="A239" s="47">
        <v>6</v>
      </c>
      <c r="B239" s="47">
        <v>6</v>
      </c>
      <c r="C239" s="47">
        <v>7</v>
      </c>
      <c r="D239" s="47">
        <v>6</v>
      </c>
      <c r="E239" s="47">
        <v>3</v>
      </c>
      <c r="F239" s="47">
        <v>4</v>
      </c>
      <c r="G239" s="1">
        <f t="shared" si="30"/>
        <v>32</v>
      </c>
      <c r="I239" s="6">
        <f t="shared" si="24"/>
        <v>0.1875</v>
      </c>
      <c r="J239" s="6">
        <f t="shared" si="25"/>
        <v>0.1875</v>
      </c>
      <c r="K239" s="6">
        <f t="shared" si="26"/>
        <v>0.21875</v>
      </c>
      <c r="L239" s="6">
        <f t="shared" si="27"/>
        <v>0.1875</v>
      </c>
      <c r="M239" s="6">
        <f t="shared" si="28"/>
        <v>9.375E-2</v>
      </c>
      <c r="N239" s="6">
        <f t="shared" si="29"/>
        <v>0.125</v>
      </c>
      <c r="O239" s="40" t="e">
        <f>IF(G239&gt;0,DT!AC239*I239+DT!AD239*J239+DT!AE239*K239+DT!AF239*L239+DT!AG239*M239+DT!AH239*N239,"")</f>
        <v>#VALUE!</v>
      </c>
    </row>
    <row r="240" spans="1:15">
      <c r="A240" s="47">
        <v>5</v>
      </c>
      <c r="B240" s="47">
        <v>5</v>
      </c>
      <c r="C240" s="47">
        <v>6</v>
      </c>
      <c r="D240" s="47">
        <v>6</v>
      </c>
      <c r="E240" s="47">
        <v>5</v>
      </c>
      <c r="F240" s="47">
        <v>6</v>
      </c>
      <c r="G240" s="1">
        <f t="shared" si="30"/>
        <v>33</v>
      </c>
      <c r="I240" s="6">
        <f t="shared" si="24"/>
        <v>0.15151515151515152</v>
      </c>
      <c r="J240" s="6">
        <f t="shared" si="25"/>
        <v>0.15151515151515152</v>
      </c>
      <c r="K240" s="6">
        <f t="shared" si="26"/>
        <v>0.18181818181818182</v>
      </c>
      <c r="L240" s="6">
        <f t="shared" si="27"/>
        <v>0.18181818181818182</v>
      </c>
      <c r="M240" s="6">
        <f t="shared" si="28"/>
        <v>0.15151515151515152</v>
      </c>
      <c r="N240" s="6">
        <f t="shared" si="29"/>
        <v>0.18181818181818182</v>
      </c>
      <c r="O240" s="40" t="e">
        <f>IF(G240&gt;0,DT!AC240*I240+DT!AD240*J240+DT!AE240*K240+DT!AF240*L240+DT!AG240*M240+DT!AH240*N240,"")</f>
        <v>#VALUE!</v>
      </c>
    </row>
    <row r="241" spans="1:15">
      <c r="A241" s="47">
        <v>2</v>
      </c>
      <c r="B241" s="47">
        <v>6</v>
      </c>
      <c r="C241" s="47">
        <v>7</v>
      </c>
      <c r="D241" s="47">
        <v>7</v>
      </c>
      <c r="E241" s="47">
        <v>2</v>
      </c>
      <c r="F241" s="47">
        <v>3</v>
      </c>
      <c r="G241" s="1">
        <f t="shared" si="30"/>
        <v>27</v>
      </c>
      <c r="I241" s="6">
        <f t="shared" si="24"/>
        <v>7.407407407407407E-2</v>
      </c>
      <c r="J241" s="6">
        <f t="shared" si="25"/>
        <v>0.22222222222222221</v>
      </c>
      <c r="K241" s="6">
        <f t="shared" si="26"/>
        <v>0.25925925925925924</v>
      </c>
      <c r="L241" s="6">
        <f t="shared" si="27"/>
        <v>0.25925925925925924</v>
      </c>
      <c r="M241" s="6">
        <f t="shared" si="28"/>
        <v>7.407407407407407E-2</v>
      </c>
      <c r="N241" s="6">
        <f t="shared" si="29"/>
        <v>0.1111111111111111</v>
      </c>
      <c r="O241" s="40" t="e">
        <f>IF(G241&gt;0,DT!AC241*I241+DT!AD241*J241+DT!AE241*K241+DT!AF241*L241+DT!AG241*M241+DT!AH241*N241,"")</f>
        <v>#VALUE!</v>
      </c>
    </row>
    <row r="242" spans="1:15">
      <c r="A242" s="47">
        <v>5</v>
      </c>
      <c r="B242" s="47">
        <v>5</v>
      </c>
      <c r="C242" s="47">
        <v>7</v>
      </c>
      <c r="D242" s="47">
        <v>7</v>
      </c>
      <c r="E242" s="47">
        <v>6</v>
      </c>
      <c r="F242" s="47">
        <v>6</v>
      </c>
      <c r="G242" s="1">
        <f t="shared" si="30"/>
        <v>36</v>
      </c>
      <c r="I242" s="6">
        <f t="shared" si="24"/>
        <v>0.1388888888888889</v>
      </c>
      <c r="J242" s="6">
        <f t="shared" si="25"/>
        <v>0.1388888888888889</v>
      </c>
      <c r="K242" s="6">
        <f t="shared" si="26"/>
        <v>0.19444444444444445</v>
      </c>
      <c r="L242" s="6">
        <f t="shared" si="27"/>
        <v>0.19444444444444445</v>
      </c>
      <c r="M242" s="6">
        <f t="shared" si="28"/>
        <v>0.16666666666666666</v>
      </c>
      <c r="N242" s="6">
        <f t="shared" si="29"/>
        <v>0.16666666666666666</v>
      </c>
      <c r="O242" s="40" t="e">
        <f>IF(G242&gt;0,DT!AC242*I242+DT!AD242*J242+DT!AE242*K242+DT!AF242*L242+DT!AG242*M242+DT!AH242*N242,"")</f>
        <v>#VALUE!</v>
      </c>
    </row>
    <row r="243" spans="1:15">
      <c r="A243" s="47">
        <v>6</v>
      </c>
      <c r="B243" s="47">
        <v>6</v>
      </c>
      <c r="C243" s="47">
        <v>6</v>
      </c>
      <c r="D243" s="47">
        <v>3</v>
      </c>
      <c r="E243" s="47">
        <v>3</v>
      </c>
      <c r="F243" s="47">
        <v>6</v>
      </c>
      <c r="G243" s="1">
        <f t="shared" si="30"/>
        <v>30</v>
      </c>
      <c r="I243" s="6">
        <f t="shared" si="24"/>
        <v>0.2</v>
      </c>
      <c r="J243" s="6">
        <f t="shared" si="25"/>
        <v>0.2</v>
      </c>
      <c r="K243" s="6">
        <f t="shared" si="26"/>
        <v>0.2</v>
      </c>
      <c r="L243" s="6">
        <f t="shared" si="27"/>
        <v>0.1</v>
      </c>
      <c r="M243" s="6">
        <f t="shared" si="28"/>
        <v>0.1</v>
      </c>
      <c r="N243" s="6">
        <f t="shared" si="29"/>
        <v>0.2</v>
      </c>
      <c r="O243" s="40" t="e">
        <f>IF(G243&gt;0,DT!AC243*I243+DT!AD243*J243+DT!AE243*K243+DT!AF243*L243+DT!AG243*M243+DT!AH243*N243,"")</f>
        <v>#VALUE!</v>
      </c>
    </row>
    <row r="244" spans="1:15">
      <c r="A244" s="47">
        <v>6</v>
      </c>
      <c r="B244" s="47">
        <v>7</v>
      </c>
      <c r="C244" s="47">
        <v>7</v>
      </c>
      <c r="D244" s="47">
        <v>6</v>
      </c>
      <c r="E244" s="47">
        <v>7</v>
      </c>
      <c r="F244" s="47">
        <v>6</v>
      </c>
      <c r="G244" s="1">
        <f t="shared" si="30"/>
        <v>39</v>
      </c>
      <c r="I244" s="6">
        <f t="shared" ref="I244:I307" si="31">IF(G244&gt;0,A244/G244,"")</f>
        <v>0.15384615384615385</v>
      </c>
      <c r="J244" s="6">
        <f t="shared" ref="J244:J307" si="32">IF(G244&gt;0,B244/G244,"")</f>
        <v>0.17948717948717949</v>
      </c>
      <c r="K244" s="6">
        <f t="shared" ref="K244:K307" si="33">IF(G244&gt;0,C244/G244,"")</f>
        <v>0.17948717948717949</v>
      </c>
      <c r="L244" s="6">
        <f t="shared" ref="L244:L307" si="34">IF(G244&gt;0,D244/G244,"")</f>
        <v>0.15384615384615385</v>
      </c>
      <c r="M244" s="6">
        <f t="shared" ref="M244:M307" si="35">IF(G244&gt;0,E244/G244,"")</f>
        <v>0.17948717948717949</v>
      </c>
      <c r="N244" s="6">
        <f t="shared" ref="N244:N307" si="36">IF(G244&gt;0,F244/G244,"")</f>
        <v>0.15384615384615385</v>
      </c>
      <c r="O244" s="40" t="e">
        <f>IF(G244&gt;0,DT!AC244*I244+DT!AD244*J244+DT!AE244*K244+DT!AF244*L244+DT!AG244*M244+DT!AH244*N244,"")</f>
        <v>#VALUE!</v>
      </c>
    </row>
    <row r="245" spans="1:15">
      <c r="A245" s="47">
        <v>5</v>
      </c>
      <c r="B245" s="47">
        <v>6</v>
      </c>
      <c r="C245" s="47">
        <v>6</v>
      </c>
      <c r="D245" s="47">
        <v>6</v>
      </c>
      <c r="E245" s="47">
        <v>2</v>
      </c>
      <c r="F245" s="47">
        <v>3</v>
      </c>
      <c r="G245" s="1">
        <f t="shared" si="30"/>
        <v>28</v>
      </c>
      <c r="I245" s="6">
        <f t="shared" si="31"/>
        <v>0.17857142857142858</v>
      </c>
      <c r="J245" s="6">
        <f t="shared" si="32"/>
        <v>0.21428571428571427</v>
      </c>
      <c r="K245" s="6">
        <f t="shared" si="33"/>
        <v>0.21428571428571427</v>
      </c>
      <c r="L245" s="6">
        <f t="shared" si="34"/>
        <v>0.21428571428571427</v>
      </c>
      <c r="M245" s="6">
        <f t="shared" si="35"/>
        <v>7.1428571428571425E-2</v>
      </c>
      <c r="N245" s="6">
        <f t="shared" si="36"/>
        <v>0.10714285714285714</v>
      </c>
      <c r="O245" s="40" t="e">
        <f>IF(G245&gt;0,DT!AC245*I245+DT!AD245*J245+DT!AE245*K245+DT!AF245*L245+DT!AG245*M245+DT!AH245*N245,"")</f>
        <v>#VALUE!</v>
      </c>
    </row>
    <row r="246" spans="1:15">
      <c r="A246" s="47">
        <v>6</v>
      </c>
      <c r="B246" s="47">
        <v>5</v>
      </c>
      <c r="C246" s="47">
        <v>6</v>
      </c>
      <c r="D246" s="47">
        <v>6</v>
      </c>
      <c r="E246" s="47">
        <v>4</v>
      </c>
      <c r="F246" s="47">
        <v>4</v>
      </c>
      <c r="G246" s="1">
        <f t="shared" si="30"/>
        <v>31</v>
      </c>
      <c r="I246" s="6">
        <f t="shared" si="31"/>
        <v>0.19354838709677419</v>
      </c>
      <c r="J246" s="6">
        <f t="shared" si="32"/>
        <v>0.16129032258064516</v>
      </c>
      <c r="K246" s="6">
        <f t="shared" si="33"/>
        <v>0.19354838709677419</v>
      </c>
      <c r="L246" s="6">
        <f t="shared" si="34"/>
        <v>0.19354838709677419</v>
      </c>
      <c r="M246" s="6">
        <f t="shared" si="35"/>
        <v>0.12903225806451613</v>
      </c>
      <c r="N246" s="6">
        <f t="shared" si="36"/>
        <v>0.12903225806451613</v>
      </c>
      <c r="O246" s="40" t="e">
        <f>IF(G246&gt;0,DT!AC246*I246+DT!AD246*J246+DT!AE246*K246+DT!AF246*L246+DT!AG246*M246+DT!AH246*N246,"")</f>
        <v>#VALUE!</v>
      </c>
    </row>
    <row r="247" spans="1:15">
      <c r="A247" s="47">
        <v>2</v>
      </c>
      <c r="B247" s="47">
        <v>6</v>
      </c>
      <c r="C247" s="47">
        <v>6</v>
      </c>
      <c r="D247" s="47">
        <v>6</v>
      </c>
      <c r="E247" s="47">
        <v>6</v>
      </c>
      <c r="F247" s="47">
        <v>6</v>
      </c>
      <c r="G247" s="1">
        <f t="shared" si="30"/>
        <v>32</v>
      </c>
      <c r="I247" s="6">
        <f t="shared" si="31"/>
        <v>6.25E-2</v>
      </c>
      <c r="J247" s="6">
        <f t="shared" si="32"/>
        <v>0.1875</v>
      </c>
      <c r="K247" s="6">
        <f t="shared" si="33"/>
        <v>0.1875</v>
      </c>
      <c r="L247" s="6">
        <f t="shared" si="34"/>
        <v>0.1875</v>
      </c>
      <c r="M247" s="6">
        <f t="shared" si="35"/>
        <v>0.1875</v>
      </c>
      <c r="N247" s="6">
        <f t="shared" si="36"/>
        <v>0.1875</v>
      </c>
      <c r="O247" s="40" t="e">
        <f>IF(G247&gt;0,DT!AC247*I247+DT!AD247*J247+DT!AE247*K247+DT!AF247*L247+DT!AG247*M247+DT!AH247*N247,"")</f>
        <v>#VALUE!</v>
      </c>
    </row>
    <row r="248" spans="1:15">
      <c r="A248" s="47">
        <v>5</v>
      </c>
      <c r="B248" s="47">
        <v>7</v>
      </c>
      <c r="C248" s="47">
        <v>7</v>
      </c>
      <c r="D248" s="47">
        <v>7</v>
      </c>
      <c r="E248" s="47">
        <v>5</v>
      </c>
      <c r="F248" s="47">
        <v>5</v>
      </c>
      <c r="G248" s="1">
        <f t="shared" si="30"/>
        <v>36</v>
      </c>
      <c r="I248" s="6">
        <f t="shared" si="31"/>
        <v>0.1388888888888889</v>
      </c>
      <c r="J248" s="6">
        <f t="shared" si="32"/>
        <v>0.19444444444444445</v>
      </c>
      <c r="K248" s="6">
        <f t="shared" si="33"/>
        <v>0.19444444444444445</v>
      </c>
      <c r="L248" s="6">
        <f t="shared" si="34"/>
        <v>0.19444444444444445</v>
      </c>
      <c r="M248" s="6">
        <f t="shared" si="35"/>
        <v>0.1388888888888889</v>
      </c>
      <c r="N248" s="6">
        <f t="shared" si="36"/>
        <v>0.1388888888888889</v>
      </c>
      <c r="O248" s="40" t="e">
        <f>IF(G248&gt;0,DT!AC248*I248+DT!AD248*J248+DT!AE248*K248+DT!AF248*L248+DT!AG248*M248+DT!AH248*N248,"")</f>
        <v>#VALUE!</v>
      </c>
    </row>
    <row r="249" spans="1:15">
      <c r="A249" s="47">
        <v>5</v>
      </c>
      <c r="B249" s="47">
        <v>4</v>
      </c>
      <c r="C249" s="47">
        <v>5</v>
      </c>
      <c r="D249" s="47">
        <v>6</v>
      </c>
      <c r="E249" s="47">
        <v>3</v>
      </c>
      <c r="F249" s="47">
        <v>4</v>
      </c>
      <c r="G249" s="1">
        <f t="shared" si="30"/>
        <v>27</v>
      </c>
      <c r="I249" s="6">
        <f t="shared" si="31"/>
        <v>0.18518518518518517</v>
      </c>
      <c r="J249" s="6">
        <f t="shared" si="32"/>
        <v>0.14814814814814814</v>
      </c>
      <c r="K249" s="6">
        <f t="shared" si="33"/>
        <v>0.18518518518518517</v>
      </c>
      <c r="L249" s="6">
        <f t="shared" si="34"/>
        <v>0.22222222222222221</v>
      </c>
      <c r="M249" s="6">
        <f t="shared" si="35"/>
        <v>0.1111111111111111</v>
      </c>
      <c r="N249" s="6">
        <f t="shared" si="36"/>
        <v>0.14814814814814814</v>
      </c>
      <c r="O249" s="40" t="e">
        <f>IF(G249&gt;0,DT!AC249*I249+DT!AD249*J249+DT!AE249*K249+DT!AF249*L249+DT!AG249*M249+DT!AH249*N249,"")</f>
        <v>#VALUE!</v>
      </c>
    </row>
    <row r="250" spans="1:15">
      <c r="A250" s="47">
        <v>5</v>
      </c>
      <c r="B250" s="47">
        <v>7</v>
      </c>
      <c r="C250" s="47">
        <v>7</v>
      </c>
      <c r="D250" s="47">
        <v>7</v>
      </c>
      <c r="E250" s="47">
        <v>4</v>
      </c>
      <c r="F250" s="47">
        <v>4</v>
      </c>
      <c r="G250" s="1">
        <f t="shared" si="30"/>
        <v>34</v>
      </c>
      <c r="I250" s="6">
        <f t="shared" si="31"/>
        <v>0.14705882352941177</v>
      </c>
      <c r="J250" s="6">
        <f t="shared" si="32"/>
        <v>0.20588235294117646</v>
      </c>
      <c r="K250" s="6">
        <f t="shared" si="33"/>
        <v>0.20588235294117646</v>
      </c>
      <c r="L250" s="6">
        <f t="shared" si="34"/>
        <v>0.20588235294117646</v>
      </c>
      <c r="M250" s="6">
        <f t="shared" si="35"/>
        <v>0.11764705882352941</v>
      </c>
      <c r="N250" s="6">
        <f t="shared" si="36"/>
        <v>0.11764705882352941</v>
      </c>
      <c r="O250" s="40" t="e">
        <f>IF(G250&gt;0,DT!AC250*I250+DT!AD250*J250+DT!AE250*K250+DT!AF250*L250+DT!AG250*M250+DT!AH250*N250,"")</f>
        <v>#VALUE!</v>
      </c>
    </row>
    <row r="251" spans="1:15">
      <c r="A251" s="47">
        <v>5</v>
      </c>
      <c r="B251" s="47">
        <v>6</v>
      </c>
      <c r="C251" s="47">
        <v>5</v>
      </c>
      <c r="D251" s="47">
        <v>5</v>
      </c>
      <c r="E251" s="47">
        <v>5</v>
      </c>
      <c r="F251" s="47">
        <v>5</v>
      </c>
      <c r="G251" s="1">
        <f t="shared" si="30"/>
        <v>31</v>
      </c>
      <c r="I251" s="6">
        <f t="shared" si="31"/>
        <v>0.16129032258064516</v>
      </c>
      <c r="J251" s="6">
        <f t="shared" si="32"/>
        <v>0.19354838709677419</v>
      </c>
      <c r="K251" s="6">
        <f t="shared" si="33"/>
        <v>0.16129032258064516</v>
      </c>
      <c r="L251" s="6">
        <f t="shared" si="34"/>
        <v>0.16129032258064516</v>
      </c>
      <c r="M251" s="6">
        <f t="shared" si="35"/>
        <v>0.16129032258064516</v>
      </c>
      <c r="N251" s="6">
        <f t="shared" si="36"/>
        <v>0.16129032258064516</v>
      </c>
      <c r="O251" s="40" t="e">
        <f>IF(G251&gt;0,DT!AC251*I251+DT!AD251*J251+DT!AE251*K251+DT!AF251*L251+DT!AG251*M251+DT!AH251*N251,"")</f>
        <v>#VALUE!</v>
      </c>
    </row>
    <row r="252" spans="1:15">
      <c r="A252" s="47">
        <v>7</v>
      </c>
      <c r="B252" s="47">
        <v>6</v>
      </c>
      <c r="C252" s="47">
        <v>7</v>
      </c>
      <c r="D252" s="47">
        <v>7</v>
      </c>
      <c r="E252" s="47">
        <v>7</v>
      </c>
      <c r="F252" s="47">
        <v>5</v>
      </c>
      <c r="G252" s="1">
        <f t="shared" si="30"/>
        <v>39</v>
      </c>
      <c r="I252" s="6">
        <f t="shared" si="31"/>
        <v>0.17948717948717949</v>
      </c>
      <c r="J252" s="6">
        <f t="shared" si="32"/>
        <v>0.15384615384615385</v>
      </c>
      <c r="K252" s="6">
        <f t="shared" si="33"/>
        <v>0.17948717948717949</v>
      </c>
      <c r="L252" s="6">
        <f t="shared" si="34"/>
        <v>0.17948717948717949</v>
      </c>
      <c r="M252" s="6">
        <f t="shared" si="35"/>
        <v>0.17948717948717949</v>
      </c>
      <c r="N252" s="6">
        <f t="shared" si="36"/>
        <v>0.12820512820512819</v>
      </c>
      <c r="O252" s="40" t="e">
        <f>IF(G252&gt;0,DT!AC252*I252+DT!AD252*J252+DT!AE252*K252+DT!AF252*L252+DT!AG252*M252+DT!AH252*N252,"")</f>
        <v>#VALUE!</v>
      </c>
    </row>
    <row r="253" spans="1:15">
      <c r="A253" s="47">
        <v>5</v>
      </c>
      <c r="B253" s="47">
        <v>6</v>
      </c>
      <c r="C253" s="47">
        <v>6</v>
      </c>
      <c r="D253" s="47">
        <v>6</v>
      </c>
      <c r="E253" s="47">
        <v>6</v>
      </c>
      <c r="F253" s="47">
        <v>6</v>
      </c>
      <c r="G253" s="1">
        <f t="shared" si="30"/>
        <v>35</v>
      </c>
      <c r="I253" s="6">
        <f t="shared" si="31"/>
        <v>0.14285714285714285</v>
      </c>
      <c r="J253" s="6">
        <f t="shared" si="32"/>
        <v>0.17142857142857143</v>
      </c>
      <c r="K253" s="6">
        <f t="shared" si="33"/>
        <v>0.17142857142857143</v>
      </c>
      <c r="L253" s="6">
        <f t="shared" si="34"/>
        <v>0.17142857142857143</v>
      </c>
      <c r="M253" s="6">
        <f t="shared" si="35"/>
        <v>0.17142857142857143</v>
      </c>
      <c r="N253" s="6">
        <f t="shared" si="36"/>
        <v>0.17142857142857143</v>
      </c>
      <c r="O253" s="40" t="e">
        <f>IF(G253&gt;0,DT!AC253*I253+DT!AD253*J253+DT!AE253*K253+DT!AF253*L253+DT!AG253*M253+DT!AH253*N253,"")</f>
        <v>#VALUE!</v>
      </c>
    </row>
    <row r="254" spans="1:15">
      <c r="A254" s="47">
        <v>6</v>
      </c>
      <c r="B254" s="47">
        <v>6</v>
      </c>
      <c r="C254" s="47">
        <v>6</v>
      </c>
      <c r="D254" s="47">
        <v>6</v>
      </c>
      <c r="E254" s="47">
        <v>6</v>
      </c>
      <c r="F254" s="47">
        <v>6</v>
      </c>
      <c r="G254" s="1">
        <f t="shared" si="30"/>
        <v>36</v>
      </c>
      <c r="I254" s="6">
        <f t="shared" si="31"/>
        <v>0.16666666666666666</v>
      </c>
      <c r="J254" s="6">
        <f t="shared" si="32"/>
        <v>0.16666666666666666</v>
      </c>
      <c r="K254" s="6">
        <f t="shared" si="33"/>
        <v>0.16666666666666666</v>
      </c>
      <c r="L254" s="6">
        <f t="shared" si="34"/>
        <v>0.16666666666666666</v>
      </c>
      <c r="M254" s="6">
        <f t="shared" si="35"/>
        <v>0.16666666666666666</v>
      </c>
      <c r="N254" s="6">
        <f t="shared" si="36"/>
        <v>0.16666666666666666</v>
      </c>
      <c r="O254" s="40" t="e">
        <f>IF(G254&gt;0,DT!AC254*I254+DT!AD254*J254+DT!AE254*K254+DT!AF254*L254+DT!AG254*M254+DT!AH254*N254,"")</f>
        <v>#VALUE!</v>
      </c>
    </row>
    <row r="255" spans="1:15">
      <c r="A255" s="47">
        <v>6</v>
      </c>
      <c r="B255" s="47">
        <v>6</v>
      </c>
      <c r="C255" s="47">
        <v>6</v>
      </c>
      <c r="D255" s="47">
        <v>7</v>
      </c>
      <c r="E255" s="47">
        <v>4</v>
      </c>
      <c r="F255" s="47">
        <v>4</v>
      </c>
      <c r="G255" s="1">
        <f t="shared" si="30"/>
        <v>33</v>
      </c>
      <c r="I255" s="6">
        <f t="shared" si="31"/>
        <v>0.18181818181818182</v>
      </c>
      <c r="J255" s="6">
        <f t="shared" si="32"/>
        <v>0.18181818181818182</v>
      </c>
      <c r="K255" s="6">
        <f t="shared" si="33"/>
        <v>0.18181818181818182</v>
      </c>
      <c r="L255" s="6">
        <f t="shared" si="34"/>
        <v>0.21212121212121213</v>
      </c>
      <c r="M255" s="6">
        <f t="shared" si="35"/>
        <v>0.12121212121212122</v>
      </c>
      <c r="N255" s="6">
        <f t="shared" si="36"/>
        <v>0.12121212121212122</v>
      </c>
      <c r="O255" s="40" t="e">
        <f>IF(G255&gt;0,DT!AC255*I255+DT!AD255*J255+DT!AE255*K255+DT!AF255*L255+DT!AG255*M255+DT!AH255*N255,"")</f>
        <v>#VALUE!</v>
      </c>
    </row>
    <row r="256" spans="1:15">
      <c r="A256" s="47">
        <v>6</v>
      </c>
      <c r="B256" s="47">
        <v>6</v>
      </c>
      <c r="C256" s="47">
        <v>6</v>
      </c>
      <c r="D256" s="47">
        <v>5</v>
      </c>
      <c r="E256" s="47">
        <v>6</v>
      </c>
      <c r="F256" s="47">
        <v>6</v>
      </c>
      <c r="G256" s="1">
        <f t="shared" si="30"/>
        <v>35</v>
      </c>
      <c r="I256" s="6">
        <f t="shared" si="31"/>
        <v>0.17142857142857143</v>
      </c>
      <c r="J256" s="6">
        <f t="shared" si="32"/>
        <v>0.17142857142857143</v>
      </c>
      <c r="K256" s="6">
        <f t="shared" si="33"/>
        <v>0.17142857142857143</v>
      </c>
      <c r="L256" s="6">
        <f t="shared" si="34"/>
        <v>0.14285714285714285</v>
      </c>
      <c r="M256" s="6">
        <f t="shared" si="35"/>
        <v>0.17142857142857143</v>
      </c>
      <c r="N256" s="6">
        <f t="shared" si="36"/>
        <v>0.17142857142857143</v>
      </c>
      <c r="O256" s="40" t="e">
        <f>IF(G256&gt;0,DT!AC256*I256+DT!AD256*J256+DT!AE256*K256+DT!AF256*L256+DT!AG256*M256+DT!AH256*N256,"")</f>
        <v>#VALUE!</v>
      </c>
    </row>
    <row r="257" spans="1:15">
      <c r="A257" s="47">
        <v>7</v>
      </c>
      <c r="B257" s="47">
        <v>7</v>
      </c>
      <c r="C257" s="47">
        <v>7</v>
      </c>
      <c r="D257" s="47">
        <v>7</v>
      </c>
      <c r="E257" s="47">
        <v>7</v>
      </c>
      <c r="F257" s="47">
        <v>7</v>
      </c>
      <c r="G257" s="1">
        <f t="shared" si="30"/>
        <v>42</v>
      </c>
      <c r="I257" s="6">
        <f t="shared" si="31"/>
        <v>0.16666666666666666</v>
      </c>
      <c r="J257" s="6">
        <f t="shared" si="32"/>
        <v>0.16666666666666666</v>
      </c>
      <c r="K257" s="6">
        <f t="shared" si="33"/>
        <v>0.16666666666666666</v>
      </c>
      <c r="L257" s="6">
        <f t="shared" si="34"/>
        <v>0.16666666666666666</v>
      </c>
      <c r="M257" s="6">
        <f t="shared" si="35"/>
        <v>0.16666666666666666</v>
      </c>
      <c r="N257" s="6">
        <f t="shared" si="36"/>
        <v>0.16666666666666666</v>
      </c>
      <c r="O257" s="40" t="e">
        <f>IF(G257&gt;0,DT!AC257*I257+DT!AD257*J257+DT!AE257*K257+DT!AF257*L257+DT!AG257*M257+DT!AH257*N257,"")</f>
        <v>#VALUE!</v>
      </c>
    </row>
    <row r="258" spans="1:15">
      <c r="A258" s="47">
        <v>7</v>
      </c>
      <c r="B258" s="47">
        <v>7</v>
      </c>
      <c r="C258" s="47">
        <v>7</v>
      </c>
      <c r="D258" s="47">
        <v>7</v>
      </c>
      <c r="E258" s="47">
        <v>7</v>
      </c>
      <c r="F258" s="47">
        <v>6</v>
      </c>
      <c r="G258" s="1">
        <f t="shared" si="30"/>
        <v>41</v>
      </c>
      <c r="I258" s="6">
        <f t="shared" si="31"/>
        <v>0.17073170731707318</v>
      </c>
      <c r="J258" s="6">
        <f t="shared" si="32"/>
        <v>0.17073170731707318</v>
      </c>
      <c r="K258" s="6">
        <f t="shared" si="33"/>
        <v>0.17073170731707318</v>
      </c>
      <c r="L258" s="6">
        <f t="shared" si="34"/>
        <v>0.17073170731707318</v>
      </c>
      <c r="M258" s="6">
        <f t="shared" si="35"/>
        <v>0.17073170731707318</v>
      </c>
      <c r="N258" s="6">
        <f t="shared" si="36"/>
        <v>0.14634146341463414</v>
      </c>
      <c r="O258" s="40" t="e">
        <f>IF(G258&gt;0,DT!AC258*I258+DT!AD258*J258+DT!AE258*K258+DT!AF258*L258+DT!AG258*M258+DT!AH258*N258,"")</f>
        <v>#VALUE!</v>
      </c>
    </row>
    <row r="259" spans="1:15">
      <c r="A259" s="1"/>
      <c r="B259" s="1"/>
      <c r="C259" s="1"/>
      <c r="D259" s="1"/>
      <c r="E259" s="1"/>
      <c r="F259" s="1"/>
      <c r="G259" s="1">
        <f t="shared" si="30"/>
        <v>0</v>
      </c>
      <c r="I259" s="6" t="str">
        <f t="shared" si="31"/>
        <v/>
      </c>
      <c r="J259" s="6" t="str">
        <f t="shared" si="32"/>
        <v/>
      </c>
      <c r="K259" s="6" t="str">
        <f t="shared" si="33"/>
        <v/>
      </c>
      <c r="L259" s="6" t="str">
        <f t="shared" si="34"/>
        <v/>
      </c>
      <c r="M259" s="6" t="str">
        <f t="shared" si="35"/>
        <v/>
      </c>
      <c r="N259" s="6" t="str">
        <f t="shared" si="36"/>
        <v/>
      </c>
      <c r="O259" s="40" t="str">
        <f>IF(G259&gt;0,DT!AC259*I259+DT!AD259*J259+DT!AE259*K259+DT!AF259*L259+DT!AG259*M259+DT!AH259*N259,"")</f>
        <v/>
      </c>
    </row>
    <row r="260" spans="1:15">
      <c r="A260" s="1"/>
      <c r="B260" s="1"/>
      <c r="C260" s="1"/>
      <c r="D260" s="1"/>
      <c r="E260" s="1"/>
      <c r="F260" s="1"/>
      <c r="G260" s="1">
        <f t="shared" si="30"/>
        <v>0</v>
      </c>
      <c r="I260" s="6" t="str">
        <f t="shared" si="31"/>
        <v/>
      </c>
      <c r="J260" s="6" t="str">
        <f t="shared" si="32"/>
        <v/>
      </c>
      <c r="K260" s="6" t="str">
        <f t="shared" si="33"/>
        <v/>
      </c>
      <c r="L260" s="6" t="str">
        <f t="shared" si="34"/>
        <v/>
      </c>
      <c r="M260" s="6" t="str">
        <f t="shared" si="35"/>
        <v/>
      </c>
      <c r="N260" s="6" t="str">
        <f t="shared" si="36"/>
        <v/>
      </c>
      <c r="O260" s="40" t="str">
        <f>IF(G260&gt;0,DT!AC260*I260+DT!AD260*J260+DT!AE260*K260+DT!AF260*L260+DT!AG260*M260+DT!AH260*N260,"")</f>
        <v/>
      </c>
    </row>
    <row r="261" spans="1:15">
      <c r="A261" s="1"/>
      <c r="B261" s="1"/>
      <c r="C261" s="1"/>
      <c r="D261" s="1"/>
      <c r="E261" s="1"/>
      <c r="F261" s="1"/>
      <c r="G261" s="1">
        <f t="shared" ref="G261:G324" si="37">SUM(A261:F261)</f>
        <v>0</v>
      </c>
      <c r="I261" s="6" t="str">
        <f t="shared" si="31"/>
        <v/>
      </c>
      <c r="J261" s="6" t="str">
        <f t="shared" si="32"/>
        <v/>
      </c>
      <c r="K261" s="6" t="str">
        <f t="shared" si="33"/>
        <v/>
      </c>
      <c r="L261" s="6" t="str">
        <f t="shared" si="34"/>
        <v/>
      </c>
      <c r="M261" s="6" t="str">
        <f t="shared" si="35"/>
        <v/>
      </c>
      <c r="N261" s="6" t="str">
        <f t="shared" si="36"/>
        <v/>
      </c>
      <c r="O261" s="40" t="str">
        <f>IF(G261&gt;0,DT!AC261*I261+DT!AD261*J261+DT!AE261*K261+DT!AF261*L261+DT!AG261*M261+DT!AH261*N261,"")</f>
        <v/>
      </c>
    </row>
    <row r="262" spans="1:15">
      <c r="A262" s="1"/>
      <c r="B262" s="1"/>
      <c r="C262" s="1"/>
      <c r="D262" s="1"/>
      <c r="E262" s="1"/>
      <c r="F262" s="1"/>
      <c r="G262" s="1">
        <f t="shared" si="37"/>
        <v>0</v>
      </c>
      <c r="I262" s="6" t="str">
        <f t="shared" si="31"/>
        <v/>
      </c>
      <c r="J262" s="6" t="str">
        <f t="shared" si="32"/>
        <v/>
      </c>
      <c r="K262" s="6" t="str">
        <f t="shared" si="33"/>
        <v/>
      </c>
      <c r="L262" s="6" t="str">
        <f t="shared" si="34"/>
        <v/>
      </c>
      <c r="M262" s="6" t="str">
        <f t="shared" si="35"/>
        <v/>
      </c>
      <c r="N262" s="6" t="str">
        <f t="shared" si="36"/>
        <v/>
      </c>
      <c r="O262" s="40" t="str">
        <f>IF(G262&gt;0,DT!AC262*I262+DT!AD262*J262+DT!AE262*K262+DT!AF262*L262+DT!AG262*M262+DT!AH262*N262,"")</f>
        <v/>
      </c>
    </row>
    <row r="263" spans="1:15">
      <c r="A263" s="1"/>
      <c r="B263" s="1"/>
      <c r="C263" s="1"/>
      <c r="D263" s="1"/>
      <c r="E263" s="1"/>
      <c r="F263" s="1"/>
      <c r="G263" s="1">
        <f t="shared" si="37"/>
        <v>0</v>
      </c>
      <c r="I263" s="6" t="str">
        <f t="shared" si="31"/>
        <v/>
      </c>
      <c r="J263" s="6" t="str">
        <f t="shared" si="32"/>
        <v/>
      </c>
      <c r="K263" s="6" t="str">
        <f t="shared" si="33"/>
        <v/>
      </c>
      <c r="L263" s="6" t="str">
        <f t="shared" si="34"/>
        <v/>
      </c>
      <c r="M263" s="6" t="str">
        <f t="shared" si="35"/>
        <v/>
      </c>
      <c r="N263" s="6" t="str">
        <f t="shared" si="36"/>
        <v/>
      </c>
      <c r="O263" s="40" t="str">
        <f>IF(G263&gt;0,DT!AC263*I263+DT!AD263*J263+DT!AE263*K263+DT!AF263*L263+DT!AG263*M263+DT!AH263*N263,"")</f>
        <v/>
      </c>
    </row>
    <row r="264" spans="1:15">
      <c r="A264" s="1"/>
      <c r="B264" s="1"/>
      <c r="C264" s="1"/>
      <c r="D264" s="1"/>
      <c r="E264" s="1"/>
      <c r="F264" s="1"/>
      <c r="G264" s="1">
        <f t="shared" si="37"/>
        <v>0</v>
      </c>
      <c r="I264" s="6" t="str">
        <f t="shared" si="31"/>
        <v/>
      </c>
      <c r="J264" s="6" t="str">
        <f t="shared" si="32"/>
        <v/>
      </c>
      <c r="K264" s="6" t="str">
        <f t="shared" si="33"/>
        <v/>
      </c>
      <c r="L264" s="6" t="str">
        <f t="shared" si="34"/>
        <v/>
      </c>
      <c r="M264" s="6" t="str">
        <f t="shared" si="35"/>
        <v/>
      </c>
      <c r="N264" s="6" t="str">
        <f t="shared" si="36"/>
        <v/>
      </c>
      <c r="O264" s="40" t="str">
        <f>IF(G264&gt;0,DT!AC264*I264+DT!AD264*J264+DT!AE264*K264+DT!AF264*L264+DT!AG264*M264+DT!AH264*N264,"")</f>
        <v/>
      </c>
    </row>
    <row r="265" spans="1:15">
      <c r="A265" s="1"/>
      <c r="B265" s="1"/>
      <c r="C265" s="1"/>
      <c r="D265" s="1"/>
      <c r="E265" s="1"/>
      <c r="F265" s="1"/>
      <c r="G265" s="1">
        <f t="shared" si="37"/>
        <v>0</v>
      </c>
      <c r="I265" s="6" t="str">
        <f t="shared" si="31"/>
        <v/>
      </c>
      <c r="J265" s="6" t="str">
        <f t="shared" si="32"/>
        <v/>
      </c>
      <c r="K265" s="6" t="str">
        <f t="shared" si="33"/>
        <v/>
      </c>
      <c r="L265" s="6" t="str">
        <f t="shared" si="34"/>
        <v/>
      </c>
      <c r="M265" s="6" t="str">
        <f t="shared" si="35"/>
        <v/>
      </c>
      <c r="N265" s="6" t="str">
        <f t="shared" si="36"/>
        <v/>
      </c>
      <c r="O265" s="40" t="str">
        <f>IF(G265&gt;0,DT!AC265*I265+DT!AD265*J265+DT!AE265*K265+DT!AF265*L265+DT!AG265*M265+DT!AH265*N265,"")</f>
        <v/>
      </c>
    </row>
    <row r="266" spans="1:15">
      <c r="A266" s="1"/>
      <c r="B266" s="1"/>
      <c r="C266" s="1"/>
      <c r="D266" s="1"/>
      <c r="E266" s="1"/>
      <c r="F266" s="1"/>
      <c r="G266" s="1">
        <f t="shared" si="37"/>
        <v>0</v>
      </c>
      <c r="I266" s="6" t="str">
        <f t="shared" si="31"/>
        <v/>
      </c>
      <c r="J266" s="6" t="str">
        <f t="shared" si="32"/>
        <v/>
      </c>
      <c r="K266" s="6" t="str">
        <f t="shared" si="33"/>
        <v/>
      </c>
      <c r="L266" s="6" t="str">
        <f t="shared" si="34"/>
        <v/>
      </c>
      <c r="M266" s="6" t="str">
        <f t="shared" si="35"/>
        <v/>
      </c>
      <c r="N266" s="6" t="str">
        <f t="shared" si="36"/>
        <v/>
      </c>
      <c r="O266" s="40" t="str">
        <f>IF(G266&gt;0,DT!AC266*I266+DT!AD266*J266+DT!AE266*K266+DT!AF266*L266+DT!AG266*M266+DT!AH266*N266,"")</f>
        <v/>
      </c>
    </row>
    <row r="267" spans="1:15">
      <c r="A267" s="1"/>
      <c r="B267" s="1"/>
      <c r="C267" s="1"/>
      <c r="D267" s="1"/>
      <c r="E267" s="1"/>
      <c r="F267" s="1"/>
      <c r="G267" s="1">
        <f t="shared" si="37"/>
        <v>0</v>
      </c>
      <c r="I267" s="6" t="str">
        <f t="shared" si="31"/>
        <v/>
      </c>
      <c r="J267" s="6" t="str">
        <f t="shared" si="32"/>
        <v/>
      </c>
      <c r="K267" s="6" t="str">
        <f t="shared" si="33"/>
        <v/>
      </c>
      <c r="L267" s="6" t="str">
        <f t="shared" si="34"/>
        <v/>
      </c>
      <c r="M267" s="6" t="str">
        <f t="shared" si="35"/>
        <v/>
      </c>
      <c r="N267" s="6" t="str">
        <f t="shared" si="36"/>
        <v/>
      </c>
      <c r="O267" s="40" t="str">
        <f>IF(G267&gt;0,DT!AC267*I267+DT!AD267*J267+DT!AE267*K267+DT!AF267*L267+DT!AG267*M267+DT!AH267*N267,"")</f>
        <v/>
      </c>
    </row>
    <row r="268" spans="1:15">
      <c r="A268" s="1"/>
      <c r="B268" s="1"/>
      <c r="C268" s="1"/>
      <c r="D268" s="1"/>
      <c r="E268" s="1"/>
      <c r="F268" s="1"/>
      <c r="G268" s="1">
        <f t="shared" si="37"/>
        <v>0</v>
      </c>
      <c r="I268" s="6" t="str">
        <f t="shared" si="31"/>
        <v/>
      </c>
      <c r="J268" s="6" t="str">
        <f t="shared" si="32"/>
        <v/>
      </c>
      <c r="K268" s="6" t="str">
        <f t="shared" si="33"/>
        <v/>
      </c>
      <c r="L268" s="6" t="str">
        <f t="shared" si="34"/>
        <v/>
      </c>
      <c r="M268" s="6" t="str">
        <f t="shared" si="35"/>
        <v/>
      </c>
      <c r="N268" s="6" t="str">
        <f t="shared" si="36"/>
        <v/>
      </c>
      <c r="O268" s="40" t="str">
        <f>IF(G268&gt;0,DT!AC268*I268+DT!AD268*J268+DT!AE268*K268+DT!AF268*L268+DT!AG268*M268+DT!AH268*N268,"")</f>
        <v/>
      </c>
    </row>
    <row r="269" spans="1:15">
      <c r="A269" s="1"/>
      <c r="B269" s="1"/>
      <c r="C269" s="1"/>
      <c r="D269" s="1"/>
      <c r="E269" s="1"/>
      <c r="F269" s="1"/>
      <c r="G269" s="1">
        <f t="shared" si="37"/>
        <v>0</v>
      </c>
      <c r="I269" s="6" t="str">
        <f t="shared" si="31"/>
        <v/>
      </c>
      <c r="J269" s="6" t="str">
        <f t="shared" si="32"/>
        <v/>
      </c>
      <c r="K269" s="6" t="str">
        <f t="shared" si="33"/>
        <v/>
      </c>
      <c r="L269" s="6" t="str">
        <f t="shared" si="34"/>
        <v/>
      </c>
      <c r="M269" s="6" t="str">
        <f t="shared" si="35"/>
        <v/>
      </c>
      <c r="N269" s="6" t="str">
        <f t="shared" si="36"/>
        <v/>
      </c>
      <c r="O269" s="40" t="str">
        <f>IF(G269&gt;0,DT!AC269*I269+DT!AD269*J269+DT!AE269*K269+DT!AF269*L269+DT!AG269*M269+DT!AH269*N269,"")</f>
        <v/>
      </c>
    </row>
    <row r="270" spans="1:15">
      <c r="A270" s="1"/>
      <c r="B270" s="1"/>
      <c r="C270" s="1"/>
      <c r="D270" s="1"/>
      <c r="E270" s="1"/>
      <c r="F270" s="1"/>
      <c r="G270" s="1">
        <f t="shared" si="37"/>
        <v>0</v>
      </c>
      <c r="I270" s="6" t="str">
        <f t="shared" si="31"/>
        <v/>
      </c>
      <c r="J270" s="6" t="str">
        <f t="shared" si="32"/>
        <v/>
      </c>
      <c r="K270" s="6" t="str">
        <f t="shared" si="33"/>
        <v/>
      </c>
      <c r="L270" s="6" t="str">
        <f t="shared" si="34"/>
        <v/>
      </c>
      <c r="M270" s="6" t="str">
        <f t="shared" si="35"/>
        <v/>
      </c>
      <c r="N270" s="6" t="str">
        <f t="shared" si="36"/>
        <v/>
      </c>
      <c r="O270" s="40" t="str">
        <f>IF(G270&gt;0,DT!AC270*I270+DT!AD270*J270+DT!AE270*K270+DT!AF270*L270+DT!AG270*M270+DT!AH270*N270,"")</f>
        <v/>
      </c>
    </row>
    <row r="271" spans="1:15">
      <c r="A271" s="1"/>
      <c r="B271" s="1"/>
      <c r="C271" s="1"/>
      <c r="D271" s="1"/>
      <c r="E271" s="1"/>
      <c r="F271" s="1"/>
      <c r="G271" s="1">
        <f t="shared" si="37"/>
        <v>0</v>
      </c>
      <c r="I271" s="6" t="str">
        <f t="shared" si="31"/>
        <v/>
      </c>
      <c r="J271" s="6" t="str">
        <f t="shared" si="32"/>
        <v/>
      </c>
      <c r="K271" s="6" t="str">
        <f t="shared" si="33"/>
        <v/>
      </c>
      <c r="L271" s="6" t="str">
        <f t="shared" si="34"/>
        <v/>
      </c>
      <c r="M271" s="6" t="str">
        <f t="shared" si="35"/>
        <v/>
      </c>
      <c r="N271" s="6" t="str">
        <f t="shared" si="36"/>
        <v/>
      </c>
      <c r="O271" s="40" t="str">
        <f>IF(G271&gt;0,DT!AC271*I271+DT!AD271*J271+DT!AE271*K271+DT!AF271*L271+DT!AG271*M271+DT!AH271*N271,"")</f>
        <v/>
      </c>
    </row>
    <row r="272" spans="1:15">
      <c r="A272" s="1"/>
      <c r="B272" s="1"/>
      <c r="C272" s="1"/>
      <c r="D272" s="1"/>
      <c r="E272" s="1"/>
      <c r="F272" s="1"/>
      <c r="G272" s="1">
        <f t="shared" si="37"/>
        <v>0</v>
      </c>
      <c r="I272" s="6" t="str">
        <f t="shared" si="31"/>
        <v/>
      </c>
      <c r="J272" s="6" t="str">
        <f t="shared" si="32"/>
        <v/>
      </c>
      <c r="K272" s="6" t="str">
        <f t="shared" si="33"/>
        <v/>
      </c>
      <c r="L272" s="6" t="str">
        <f t="shared" si="34"/>
        <v/>
      </c>
      <c r="M272" s="6" t="str">
        <f t="shared" si="35"/>
        <v/>
      </c>
      <c r="N272" s="6" t="str">
        <f t="shared" si="36"/>
        <v/>
      </c>
      <c r="O272" s="40" t="str">
        <f>IF(G272&gt;0,DT!AC272*I272+DT!AD272*J272+DT!AE272*K272+DT!AF272*L272+DT!AG272*M272+DT!AH272*N272,"")</f>
        <v/>
      </c>
    </row>
    <row r="273" spans="1:15">
      <c r="A273" s="1"/>
      <c r="B273" s="1"/>
      <c r="C273" s="1"/>
      <c r="D273" s="1"/>
      <c r="E273" s="1"/>
      <c r="F273" s="1"/>
      <c r="G273" s="1">
        <f t="shared" si="37"/>
        <v>0</v>
      </c>
      <c r="I273" s="6" t="str">
        <f t="shared" si="31"/>
        <v/>
      </c>
      <c r="J273" s="6" t="str">
        <f t="shared" si="32"/>
        <v/>
      </c>
      <c r="K273" s="6" t="str">
        <f t="shared" si="33"/>
        <v/>
      </c>
      <c r="L273" s="6" t="str">
        <f t="shared" si="34"/>
        <v/>
      </c>
      <c r="M273" s="6" t="str">
        <f t="shared" si="35"/>
        <v/>
      </c>
      <c r="N273" s="6" t="str">
        <f t="shared" si="36"/>
        <v/>
      </c>
      <c r="O273" s="40" t="str">
        <f>IF(G273&gt;0,DT!AC273*I273+DT!AD273*J273+DT!AE273*K273+DT!AF273*L273+DT!AG273*M273+DT!AH273*N273,"")</f>
        <v/>
      </c>
    </row>
    <row r="274" spans="1:15">
      <c r="A274" s="1"/>
      <c r="B274" s="1"/>
      <c r="C274" s="1"/>
      <c r="D274" s="1"/>
      <c r="E274" s="1"/>
      <c r="F274" s="1"/>
      <c r="G274" s="1">
        <f t="shared" si="37"/>
        <v>0</v>
      </c>
      <c r="I274" s="6" t="str">
        <f t="shared" si="31"/>
        <v/>
      </c>
      <c r="J274" s="6" t="str">
        <f t="shared" si="32"/>
        <v/>
      </c>
      <c r="K274" s="6" t="str">
        <f t="shared" si="33"/>
        <v/>
      </c>
      <c r="L274" s="6" t="str">
        <f t="shared" si="34"/>
        <v/>
      </c>
      <c r="M274" s="6" t="str">
        <f t="shared" si="35"/>
        <v/>
      </c>
      <c r="N274" s="6" t="str">
        <f t="shared" si="36"/>
        <v/>
      </c>
      <c r="O274" s="40" t="str">
        <f>IF(G274&gt;0,DT!AC274*I274+DT!AD274*J274+DT!AE274*K274+DT!AF274*L274+DT!AG274*M274+DT!AH274*N274,"")</f>
        <v/>
      </c>
    </row>
    <row r="275" spans="1:15">
      <c r="A275" s="1"/>
      <c r="B275" s="1"/>
      <c r="C275" s="1"/>
      <c r="D275" s="1"/>
      <c r="E275" s="1"/>
      <c r="F275" s="1"/>
      <c r="G275" s="1">
        <f t="shared" si="37"/>
        <v>0</v>
      </c>
      <c r="I275" s="6" t="str">
        <f t="shared" si="31"/>
        <v/>
      </c>
      <c r="J275" s="6" t="str">
        <f t="shared" si="32"/>
        <v/>
      </c>
      <c r="K275" s="6" t="str">
        <f t="shared" si="33"/>
        <v/>
      </c>
      <c r="L275" s="6" t="str">
        <f t="shared" si="34"/>
        <v/>
      </c>
      <c r="M275" s="6" t="str">
        <f t="shared" si="35"/>
        <v/>
      </c>
      <c r="N275" s="6" t="str">
        <f t="shared" si="36"/>
        <v/>
      </c>
      <c r="O275" s="40" t="str">
        <f>IF(G275&gt;0,DT!AC275*I275+DT!AD275*J275+DT!AE275*K275+DT!AF275*L275+DT!AG275*M275+DT!AH275*N275,"")</f>
        <v/>
      </c>
    </row>
    <row r="276" spans="1:15">
      <c r="A276" s="1"/>
      <c r="B276" s="1"/>
      <c r="C276" s="1"/>
      <c r="D276" s="1"/>
      <c r="E276" s="1"/>
      <c r="F276" s="1"/>
      <c r="G276" s="1">
        <f t="shared" si="37"/>
        <v>0</v>
      </c>
      <c r="I276" s="6" t="str">
        <f t="shared" si="31"/>
        <v/>
      </c>
      <c r="J276" s="6" t="str">
        <f t="shared" si="32"/>
        <v/>
      </c>
      <c r="K276" s="6" t="str">
        <f t="shared" si="33"/>
        <v/>
      </c>
      <c r="L276" s="6" t="str">
        <f t="shared" si="34"/>
        <v/>
      </c>
      <c r="M276" s="6" t="str">
        <f t="shared" si="35"/>
        <v/>
      </c>
      <c r="N276" s="6" t="str">
        <f t="shared" si="36"/>
        <v/>
      </c>
      <c r="O276" s="40" t="str">
        <f>IF(G276&gt;0,DT!AC276*I276+DT!AD276*J276+DT!AE276*K276+DT!AF276*L276+DT!AG276*M276+DT!AH276*N276,"")</f>
        <v/>
      </c>
    </row>
    <row r="277" spans="1:15">
      <c r="A277" s="1"/>
      <c r="B277" s="1"/>
      <c r="C277" s="1"/>
      <c r="D277" s="1"/>
      <c r="E277" s="1"/>
      <c r="F277" s="1"/>
      <c r="G277" s="1">
        <f t="shared" si="37"/>
        <v>0</v>
      </c>
      <c r="I277" s="6" t="str">
        <f t="shared" si="31"/>
        <v/>
      </c>
      <c r="J277" s="6" t="str">
        <f t="shared" si="32"/>
        <v/>
      </c>
      <c r="K277" s="6" t="str">
        <f t="shared" si="33"/>
        <v/>
      </c>
      <c r="L277" s="6" t="str">
        <f t="shared" si="34"/>
        <v/>
      </c>
      <c r="M277" s="6" t="str">
        <f t="shared" si="35"/>
        <v/>
      </c>
      <c r="N277" s="6" t="str">
        <f t="shared" si="36"/>
        <v/>
      </c>
      <c r="O277" s="40" t="str">
        <f>IF(G277&gt;0,DT!AC277*I277+DT!AD277*J277+DT!AE277*K277+DT!AF277*L277+DT!AG277*M277+DT!AH277*N277,"")</f>
        <v/>
      </c>
    </row>
    <row r="278" spans="1:15">
      <c r="A278" s="1"/>
      <c r="B278" s="1"/>
      <c r="C278" s="1"/>
      <c r="D278" s="1"/>
      <c r="E278" s="1"/>
      <c r="F278" s="1"/>
      <c r="G278" s="1">
        <f t="shared" si="37"/>
        <v>0</v>
      </c>
      <c r="I278" s="6" t="str">
        <f t="shared" si="31"/>
        <v/>
      </c>
      <c r="J278" s="6" t="str">
        <f t="shared" si="32"/>
        <v/>
      </c>
      <c r="K278" s="6" t="str">
        <f t="shared" si="33"/>
        <v/>
      </c>
      <c r="L278" s="6" t="str">
        <f t="shared" si="34"/>
        <v/>
      </c>
      <c r="M278" s="6" t="str">
        <f t="shared" si="35"/>
        <v/>
      </c>
      <c r="N278" s="6" t="str">
        <f t="shared" si="36"/>
        <v/>
      </c>
      <c r="O278" s="40" t="str">
        <f>IF(G278&gt;0,DT!AC278*I278+DT!AD278*J278+DT!AE278*K278+DT!AF278*L278+DT!AG278*M278+DT!AH278*N278,"")</f>
        <v/>
      </c>
    </row>
    <row r="279" spans="1:15">
      <c r="A279" s="1"/>
      <c r="B279" s="1"/>
      <c r="C279" s="1"/>
      <c r="D279" s="1"/>
      <c r="E279" s="1"/>
      <c r="F279" s="1"/>
      <c r="G279" s="1">
        <f t="shared" si="37"/>
        <v>0</v>
      </c>
      <c r="I279" s="6" t="str">
        <f t="shared" si="31"/>
        <v/>
      </c>
      <c r="J279" s="6" t="str">
        <f t="shared" si="32"/>
        <v/>
      </c>
      <c r="K279" s="6" t="str">
        <f t="shared" si="33"/>
        <v/>
      </c>
      <c r="L279" s="6" t="str">
        <f t="shared" si="34"/>
        <v/>
      </c>
      <c r="M279" s="6" t="str">
        <f t="shared" si="35"/>
        <v/>
      </c>
      <c r="N279" s="6" t="str">
        <f t="shared" si="36"/>
        <v/>
      </c>
      <c r="O279" s="40" t="str">
        <f>IF(G279&gt;0,DT!AC279*I279+DT!AD279*J279+DT!AE279*K279+DT!AF279*L279+DT!AG279*M279+DT!AH279*N279,"")</f>
        <v/>
      </c>
    </row>
    <row r="280" spans="1:15">
      <c r="A280" s="1"/>
      <c r="B280" s="1"/>
      <c r="C280" s="1"/>
      <c r="D280" s="1"/>
      <c r="E280" s="1"/>
      <c r="F280" s="1"/>
      <c r="G280" s="1">
        <f t="shared" si="37"/>
        <v>0</v>
      </c>
      <c r="I280" s="6" t="str">
        <f t="shared" si="31"/>
        <v/>
      </c>
      <c r="J280" s="6" t="str">
        <f t="shared" si="32"/>
        <v/>
      </c>
      <c r="K280" s="6" t="str">
        <f t="shared" si="33"/>
        <v/>
      </c>
      <c r="L280" s="6" t="str">
        <f t="shared" si="34"/>
        <v/>
      </c>
      <c r="M280" s="6" t="str">
        <f t="shared" si="35"/>
        <v/>
      </c>
      <c r="N280" s="6" t="str">
        <f t="shared" si="36"/>
        <v/>
      </c>
      <c r="O280" s="40" t="str">
        <f>IF(G280&gt;0,DT!AC280*I280+DT!AD280*J280+DT!AE280*K280+DT!AF280*L280+DT!AG280*M280+DT!AH280*N280,"")</f>
        <v/>
      </c>
    </row>
    <row r="281" spans="1:15">
      <c r="A281" s="1"/>
      <c r="B281" s="1"/>
      <c r="C281" s="1"/>
      <c r="D281" s="1"/>
      <c r="E281" s="1"/>
      <c r="F281" s="1"/>
      <c r="G281" s="1">
        <f t="shared" si="37"/>
        <v>0</v>
      </c>
      <c r="I281" s="6" t="str">
        <f t="shared" si="31"/>
        <v/>
      </c>
      <c r="J281" s="6" t="str">
        <f t="shared" si="32"/>
        <v/>
      </c>
      <c r="K281" s="6" t="str">
        <f t="shared" si="33"/>
        <v/>
      </c>
      <c r="L281" s="6" t="str">
        <f t="shared" si="34"/>
        <v/>
      </c>
      <c r="M281" s="6" t="str">
        <f t="shared" si="35"/>
        <v/>
      </c>
      <c r="N281" s="6" t="str">
        <f t="shared" si="36"/>
        <v/>
      </c>
      <c r="O281" s="40" t="str">
        <f>IF(G281&gt;0,DT!AC281*I281+DT!AD281*J281+DT!AE281*K281+DT!AF281*L281+DT!AG281*M281+DT!AH281*N281,"")</f>
        <v/>
      </c>
    </row>
    <row r="282" spans="1:15">
      <c r="A282" s="1"/>
      <c r="B282" s="1"/>
      <c r="C282" s="1"/>
      <c r="D282" s="1"/>
      <c r="E282" s="1"/>
      <c r="F282" s="1"/>
      <c r="G282" s="1">
        <f t="shared" si="37"/>
        <v>0</v>
      </c>
      <c r="I282" s="6" t="str">
        <f t="shared" si="31"/>
        <v/>
      </c>
      <c r="J282" s="6" t="str">
        <f t="shared" si="32"/>
        <v/>
      </c>
      <c r="K282" s="6" t="str">
        <f t="shared" si="33"/>
        <v/>
      </c>
      <c r="L282" s="6" t="str">
        <f t="shared" si="34"/>
        <v/>
      </c>
      <c r="M282" s="6" t="str">
        <f t="shared" si="35"/>
        <v/>
      </c>
      <c r="N282" s="6" t="str">
        <f t="shared" si="36"/>
        <v/>
      </c>
      <c r="O282" s="40" t="str">
        <f>IF(G282&gt;0,DT!AC282*I282+DT!AD282*J282+DT!AE282*K282+DT!AF282*L282+DT!AG282*M282+DT!AH282*N282,"")</f>
        <v/>
      </c>
    </row>
    <row r="283" spans="1:15">
      <c r="A283" s="1"/>
      <c r="B283" s="1"/>
      <c r="C283" s="1"/>
      <c r="D283" s="1"/>
      <c r="E283" s="1"/>
      <c r="F283" s="1"/>
      <c r="G283" s="1">
        <f t="shared" si="37"/>
        <v>0</v>
      </c>
      <c r="I283" s="6" t="str">
        <f t="shared" si="31"/>
        <v/>
      </c>
      <c r="J283" s="6" t="str">
        <f t="shared" si="32"/>
        <v/>
      </c>
      <c r="K283" s="6" t="str">
        <f t="shared" si="33"/>
        <v/>
      </c>
      <c r="L283" s="6" t="str">
        <f t="shared" si="34"/>
        <v/>
      </c>
      <c r="M283" s="6" t="str">
        <f t="shared" si="35"/>
        <v/>
      </c>
      <c r="N283" s="6" t="str">
        <f t="shared" si="36"/>
        <v/>
      </c>
      <c r="O283" s="40" t="str">
        <f>IF(G283&gt;0,DT!AC283*I283+DT!AD283*J283+DT!AE283*K283+DT!AF283*L283+DT!AG283*M283+DT!AH283*N283,"")</f>
        <v/>
      </c>
    </row>
    <row r="284" spans="1:15">
      <c r="A284" s="1"/>
      <c r="B284" s="1"/>
      <c r="C284" s="1"/>
      <c r="D284" s="1"/>
      <c r="E284" s="1"/>
      <c r="F284" s="1"/>
      <c r="G284" s="1">
        <f t="shared" si="37"/>
        <v>0</v>
      </c>
      <c r="I284" s="6" t="str">
        <f t="shared" si="31"/>
        <v/>
      </c>
      <c r="J284" s="6" t="str">
        <f t="shared" si="32"/>
        <v/>
      </c>
      <c r="K284" s="6" t="str">
        <f t="shared" si="33"/>
        <v/>
      </c>
      <c r="L284" s="6" t="str">
        <f t="shared" si="34"/>
        <v/>
      </c>
      <c r="M284" s="6" t="str">
        <f t="shared" si="35"/>
        <v/>
      </c>
      <c r="N284" s="6" t="str">
        <f t="shared" si="36"/>
        <v/>
      </c>
      <c r="O284" s="40" t="str">
        <f>IF(G284&gt;0,DT!AC284*I284+DT!AD284*J284+DT!AE284*K284+DT!AF284*L284+DT!AG284*M284+DT!AH284*N284,"")</f>
        <v/>
      </c>
    </row>
    <row r="285" spans="1:15">
      <c r="A285" s="1"/>
      <c r="B285" s="1"/>
      <c r="C285" s="1"/>
      <c r="D285" s="1"/>
      <c r="E285" s="1"/>
      <c r="F285" s="1"/>
      <c r="G285" s="1">
        <f t="shared" si="37"/>
        <v>0</v>
      </c>
      <c r="I285" s="6" t="str">
        <f t="shared" si="31"/>
        <v/>
      </c>
      <c r="J285" s="6" t="str">
        <f t="shared" si="32"/>
        <v/>
      </c>
      <c r="K285" s="6" t="str">
        <f t="shared" si="33"/>
        <v/>
      </c>
      <c r="L285" s="6" t="str">
        <f t="shared" si="34"/>
        <v/>
      </c>
      <c r="M285" s="6" t="str">
        <f t="shared" si="35"/>
        <v/>
      </c>
      <c r="N285" s="6" t="str">
        <f t="shared" si="36"/>
        <v/>
      </c>
      <c r="O285" s="40" t="str">
        <f>IF(G285&gt;0,DT!AC285*I285+DT!AD285*J285+DT!AE285*K285+DT!AF285*L285+DT!AG285*M285+DT!AH285*N285,"")</f>
        <v/>
      </c>
    </row>
    <row r="286" spans="1:15">
      <c r="A286" s="1"/>
      <c r="B286" s="1"/>
      <c r="C286" s="1"/>
      <c r="D286" s="1"/>
      <c r="E286" s="1"/>
      <c r="F286" s="1"/>
      <c r="G286" s="1">
        <f t="shared" si="37"/>
        <v>0</v>
      </c>
      <c r="I286" s="6" t="str">
        <f t="shared" si="31"/>
        <v/>
      </c>
      <c r="J286" s="6" t="str">
        <f t="shared" si="32"/>
        <v/>
      </c>
      <c r="K286" s="6" t="str">
        <f t="shared" si="33"/>
        <v/>
      </c>
      <c r="L286" s="6" t="str">
        <f t="shared" si="34"/>
        <v/>
      </c>
      <c r="M286" s="6" t="str">
        <f t="shared" si="35"/>
        <v/>
      </c>
      <c r="N286" s="6" t="str">
        <f t="shared" si="36"/>
        <v/>
      </c>
      <c r="O286" s="40" t="str">
        <f>IF(G286&gt;0,DT!AC286*I286+DT!AD286*J286+DT!AE286*K286+DT!AF286*L286+DT!AG286*M286+DT!AH286*N286,"")</f>
        <v/>
      </c>
    </row>
    <row r="287" spans="1:15">
      <c r="A287" s="1"/>
      <c r="B287" s="1"/>
      <c r="C287" s="1"/>
      <c r="D287" s="1"/>
      <c r="E287" s="1"/>
      <c r="F287" s="1"/>
      <c r="G287" s="1">
        <f t="shared" si="37"/>
        <v>0</v>
      </c>
      <c r="I287" s="6" t="str">
        <f t="shared" si="31"/>
        <v/>
      </c>
      <c r="J287" s="6" t="str">
        <f t="shared" si="32"/>
        <v/>
      </c>
      <c r="K287" s="6" t="str">
        <f t="shared" si="33"/>
        <v/>
      </c>
      <c r="L287" s="6" t="str">
        <f t="shared" si="34"/>
        <v/>
      </c>
      <c r="M287" s="6" t="str">
        <f t="shared" si="35"/>
        <v/>
      </c>
      <c r="N287" s="6" t="str">
        <f t="shared" si="36"/>
        <v/>
      </c>
      <c r="O287" s="40" t="str">
        <f>IF(G287&gt;0,DT!AC287*I287+DT!AD287*J287+DT!AE287*K287+DT!AF287*L287+DT!AG287*M287+DT!AH287*N287,"")</f>
        <v/>
      </c>
    </row>
    <row r="288" spans="1:15">
      <c r="A288" s="1"/>
      <c r="B288" s="1"/>
      <c r="C288" s="1"/>
      <c r="D288" s="1"/>
      <c r="E288" s="1"/>
      <c r="F288" s="1"/>
      <c r="G288" s="1">
        <f t="shared" si="37"/>
        <v>0</v>
      </c>
      <c r="I288" s="6" t="str">
        <f t="shared" si="31"/>
        <v/>
      </c>
      <c r="J288" s="6" t="str">
        <f t="shared" si="32"/>
        <v/>
      </c>
      <c r="K288" s="6" t="str">
        <f t="shared" si="33"/>
        <v/>
      </c>
      <c r="L288" s="6" t="str">
        <f t="shared" si="34"/>
        <v/>
      </c>
      <c r="M288" s="6" t="str">
        <f t="shared" si="35"/>
        <v/>
      </c>
      <c r="N288" s="6" t="str">
        <f t="shared" si="36"/>
        <v/>
      </c>
      <c r="O288" s="40" t="str">
        <f>IF(G288&gt;0,DT!AC288*I288+DT!AD288*J288+DT!AE288*K288+DT!AF288*L288+DT!AG288*M288+DT!AH288*N288,"")</f>
        <v/>
      </c>
    </row>
    <row r="289" spans="1:15">
      <c r="A289" s="1"/>
      <c r="B289" s="1"/>
      <c r="C289" s="1"/>
      <c r="D289" s="1"/>
      <c r="E289" s="1"/>
      <c r="F289" s="1"/>
      <c r="G289" s="1">
        <f t="shared" si="37"/>
        <v>0</v>
      </c>
      <c r="I289" s="6" t="str">
        <f t="shared" si="31"/>
        <v/>
      </c>
      <c r="J289" s="6" t="str">
        <f t="shared" si="32"/>
        <v/>
      </c>
      <c r="K289" s="6" t="str">
        <f t="shared" si="33"/>
        <v/>
      </c>
      <c r="L289" s="6" t="str">
        <f t="shared" si="34"/>
        <v/>
      </c>
      <c r="M289" s="6" t="str">
        <f t="shared" si="35"/>
        <v/>
      </c>
      <c r="N289" s="6" t="str">
        <f t="shared" si="36"/>
        <v/>
      </c>
      <c r="O289" s="40" t="str">
        <f>IF(G289&gt;0,DT!AC289*I289+DT!AD289*J289+DT!AE289*K289+DT!AF289*L289+DT!AG289*M289+DT!AH289*N289,"")</f>
        <v/>
      </c>
    </row>
    <row r="290" spans="1:15">
      <c r="A290" s="1"/>
      <c r="B290" s="1"/>
      <c r="C290" s="1"/>
      <c r="D290" s="1"/>
      <c r="E290" s="1"/>
      <c r="F290" s="1"/>
      <c r="G290" s="1">
        <f t="shared" si="37"/>
        <v>0</v>
      </c>
      <c r="I290" s="6" t="str">
        <f t="shared" si="31"/>
        <v/>
      </c>
      <c r="J290" s="6" t="str">
        <f t="shared" si="32"/>
        <v/>
      </c>
      <c r="K290" s="6" t="str">
        <f t="shared" si="33"/>
        <v/>
      </c>
      <c r="L290" s="6" t="str">
        <f t="shared" si="34"/>
        <v/>
      </c>
      <c r="M290" s="6" t="str">
        <f t="shared" si="35"/>
        <v/>
      </c>
      <c r="N290" s="6" t="str">
        <f t="shared" si="36"/>
        <v/>
      </c>
      <c r="O290" s="40" t="str">
        <f>IF(G290&gt;0,DT!AC290*I290+DT!AD290*J290+DT!AE290*K290+DT!AF290*L290+DT!AG290*M290+DT!AH290*N290,"")</f>
        <v/>
      </c>
    </row>
    <row r="291" spans="1:15">
      <c r="A291" s="1"/>
      <c r="B291" s="1"/>
      <c r="C291" s="1"/>
      <c r="D291" s="1"/>
      <c r="E291" s="1"/>
      <c r="F291" s="1"/>
      <c r="G291" s="1">
        <f t="shared" si="37"/>
        <v>0</v>
      </c>
      <c r="I291" s="6" t="str">
        <f t="shared" si="31"/>
        <v/>
      </c>
      <c r="J291" s="6" t="str">
        <f t="shared" si="32"/>
        <v/>
      </c>
      <c r="K291" s="6" t="str">
        <f t="shared" si="33"/>
        <v/>
      </c>
      <c r="L291" s="6" t="str">
        <f t="shared" si="34"/>
        <v/>
      </c>
      <c r="M291" s="6" t="str">
        <f t="shared" si="35"/>
        <v/>
      </c>
      <c r="N291" s="6" t="str">
        <f t="shared" si="36"/>
        <v/>
      </c>
      <c r="O291" s="40" t="str">
        <f>IF(G291&gt;0,DT!AC291*I291+DT!AD291*J291+DT!AE291*K291+DT!AF291*L291+DT!AG291*M291+DT!AH291*N291,"")</f>
        <v/>
      </c>
    </row>
    <row r="292" spans="1:15">
      <c r="A292" s="1"/>
      <c r="B292" s="1"/>
      <c r="C292" s="1"/>
      <c r="D292" s="1"/>
      <c r="E292" s="1"/>
      <c r="F292" s="1"/>
      <c r="G292" s="1">
        <f t="shared" si="37"/>
        <v>0</v>
      </c>
      <c r="I292" s="6" t="str">
        <f t="shared" si="31"/>
        <v/>
      </c>
      <c r="J292" s="6" t="str">
        <f t="shared" si="32"/>
        <v/>
      </c>
      <c r="K292" s="6" t="str">
        <f t="shared" si="33"/>
        <v/>
      </c>
      <c r="L292" s="6" t="str">
        <f t="shared" si="34"/>
        <v/>
      </c>
      <c r="M292" s="6" t="str">
        <f t="shared" si="35"/>
        <v/>
      </c>
      <c r="N292" s="6" t="str">
        <f t="shared" si="36"/>
        <v/>
      </c>
      <c r="O292" s="40" t="str">
        <f>IF(G292&gt;0,DT!AC292*I292+DT!AD292*J292+DT!AE292*K292+DT!AF292*L292+DT!AG292*M292+DT!AH292*N292,"")</f>
        <v/>
      </c>
    </row>
    <row r="293" spans="1:15">
      <c r="A293" s="1"/>
      <c r="B293" s="1"/>
      <c r="C293" s="1"/>
      <c r="D293" s="1"/>
      <c r="E293" s="1"/>
      <c r="F293" s="1"/>
      <c r="G293" s="1">
        <f t="shared" si="37"/>
        <v>0</v>
      </c>
      <c r="I293" s="6" t="str">
        <f t="shared" si="31"/>
        <v/>
      </c>
      <c r="J293" s="6" t="str">
        <f t="shared" si="32"/>
        <v/>
      </c>
      <c r="K293" s="6" t="str">
        <f t="shared" si="33"/>
        <v/>
      </c>
      <c r="L293" s="6" t="str">
        <f t="shared" si="34"/>
        <v/>
      </c>
      <c r="M293" s="6" t="str">
        <f t="shared" si="35"/>
        <v/>
      </c>
      <c r="N293" s="6" t="str">
        <f t="shared" si="36"/>
        <v/>
      </c>
      <c r="O293" s="40" t="str">
        <f>IF(G293&gt;0,DT!AC293*I293+DT!AD293*J293+DT!AE293*K293+DT!AF293*L293+DT!AG293*M293+DT!AH293*N293,"")</f>
        <v/>
      </c>
    </row>
    <row r="294" spans="1:15">
      <c r="A294" s="1"/>
      <c r="B294" s="1"/>
      <c r="C294" s="1"/>
      <c r="D294" s="1"/>
      <c r="E294" s="1"/>
      <c r="F294" s="1"/>
      <c r="G294" s="1">
        <f t="shared" si="37"/>
        <v>0</v>
      </c>
      <c r="I294" s="6" t="str">
        <f t="shared" si="31"/>
        <v/>
      </c>
      <c r="J294" s="6" t="str">
        <f t="shared" si="32"/>
        <v/>
      </c>
      <c r="K294" s="6" t="str">
        <f t="shared" si="33"/>
        <v/>
      </c>
      <c r="L294" s="6" t="str">
        <f t="shared" si="34"/>
        <v/>
      </c>
      <c r="M294" s="6" t="str">
        <f t="shared" si="35"/>
        <v/>
      </c>
      <c r="N294" s="6" t="str">
        <f t="shared" si="36"/>
        <v/>
      </c>
      <c r="O294" s="40" t="str">
        <f>IF(G294&gt;0,DT!AC294*I294+DT!AD294*J294+DT!AE294*K294+DT!AF294*L294+DT!AG294*M294+DT!AH294*N294,"")</f>
        <v/>
      </c>
    </row>
    <row r="295" spans="1:15">
      <c r="A295" s="1"/>
      <c r="B295" s="1"/>
      <c r="C295" s="1"/>
      <c r="D295" s="1"/>
      <c r="E295" s="1"/>
      <c r="F295" s="1"/>
      <c r="G295" s="1">
        <f t="shared" si="37"/>
        <v>0</v>
      </c>
      <c r="I295" s="6" t="str">
        <f t="shared" si="31"/>
        <v/>
      </c>
      <c r="J295" s="6" t="str">
        <f t="shared" si="32"/>
        <v/>
      </c>
      <c r="K295" s="6" t="str">
        <f t="shared" si="33"/>
        <v/>
      </c>
      <c r="L295" s="6" t="str">
        <f t="shared" si="34"/>
        <v/>
      </c>
      <c r="M295" s="6" t="str">
        <f t="shared" si="35"/>
        <v/>
      </c>
      <c r="N295" s="6" t="str">
        <f t="shared" si="36"/>
        <v/>
      </c>
      <c r="O295" s="40" t="str">
        <f>IF(G295&gt;0,DT!AC295*I295+DT!AD295*J295+DT!AE295*K295+DT!AF295*L295+DT!AG295*M295+DT!AH295*N295,"")</f>
        <v/>
      </c>
    </row>
    <row r="296" spans="1:15">
      <c r="A296" s="1"/>
      <c r="B296" s="1"/>
      <c r="C296" s="1"/>
      <c r="D296" s="1"/>
      <c r="E296" s="1"/>
      <c r="F296" s="1"/>
      <c r="G296" s="1">
        <f t="shared" si="37"/>
        <v>0</v>
      </c>
      <c r="I296" s="6" t="str">
        <f t="shared" si="31"/>
        <v/>
      </c>
      <c r="J296" s="6" t="str">
        <f t="shared" si="32"/>
        <v/>
      </c>
      <c r="K296" s="6" t="str">
        <f t="shared" si="33"/>
        <v/>
      </c>
      <c r="L296" s="6" t="str">
        <f t="shared" si="34"/>
        <v/>
      </c>
      <c r="M296" s="6" t="str">
        <f t="shared" si="35"/>
        <v/>
      </c>
      <c r="N296" s="6" t="str">
        <f t="shared" si="36"/>
        <v/>
      </c>
      <c r="O296" s="40" t="str">
        <f>IF(G296&gt;0,DT!AC296*I296+DT!AD296*J296+DT!AE296*K296+DT!AF296*L296+DT!AG296*M296+DT!AH296*N296,"")</f>
        <v/>
      </c>
    </row>
    <row r="297" spans="1:15">
      <c r="A297" s="1"/>
      <c r="B297" s="1"/>
      <c r="C297" s="1"/>
      <c r="D297" s="1"/>
      <c r="E297" s="1"/>
      <c r="F297" s="1"/>
      <c r="G297" s="1">
        <f t="shared" si="37"/>
        <v>0</v>
      </c>
      <c r="I297" s="6" t="str">
        <f t="shared" si="31"/>
        <v/>
      </c>
      <c r="J297" s="6" t="str">
        <f t="shared" si="32"/>
        <v/>
      </c>
      <c r="K297" s="6" t="str">
        <f t="shared" si="33"/>
        <v/>
      </c>
      <c r="L297" s="6" t="str">
        <f t="shared" si="34"/>
        <v/>
      </c>
      <c r="M297" s="6" t="str">
        <f t="shared" si="35"/>
        <v/>
      </c>
      <c r="N297" s="6" t="str">
        <f t="shared" si="36"/>
        <v/>
      </c>
      <c r="O297" s="40" t="str">
        <f>IF(G297&gt;0,DT!AC297*I297+DT!AD297*J297+DT!AE297*K297+DT!AF297*L297+DT!AG297*M297+DT!AH297*N297,"")</f>
        <v/>
      </c>
    </row>
    <row r="298" spans="1:15">
      <c r="A298" s="1"/>
      <c r="B298" s="1"/>
      <c r="C298" s="1"/>
      <c r="D298" s="1"/>
      <c r="E298" s="1"/>
      <c r="F298" s="1"/>
      <c r="G298" s="1">
        <f t="shared" si="37"/>
        <v>0</v>
      </c>
      <c r="I298" s="6" t="str">
        <f t="shared" si="31"/>
        <v/>
      </c>
      <c r="J298" s="6" t="str">
        <f t="shared" si="32"/>
        <v/>
      </c>
      <c r="K298" s="6" t="str">
        <f t="shared" si="33"/>
        <v/>
      </c>
      <c r="L298" s="6" t="str">
        <f t="shared" si="34"/>
        <v/>
      </c>
      <c r="M298" s="6" t="str">
        <f t="shared" si="35"/>
        <v/>
      </c>
      <c r="N298" s="6" t="str">
        <f t="shared" si="36"/>
        <v/>
      </c>
      <c r="O298" s="40" t="str">
        <f>IF(G298&gt;0,DT!AC298*I298+DT!AD298*J298+DT!AE298*K298+DT!AF298*L298+DT!AG298*M298+DT!AH298*N298,"")</f>
        <v/>
      </c>
    </row>
    <row r="299" spans="1:15">
      <c r="A299" s="1"/>
      <c r="B299" s="1"/>
      <c r="C299" s="1"/>
      <c r="D299" s="1"/>
      <c r="E299" s="1"/>
      <c r="F299" s="1"/>
      <c r="G299" s="1">
        <f t="shared" si="37"/>
        <v>0</v>
      </c>
      <c r="I299" s="6" t="str">
        <f t="shared" si="31"/>
        <v/>
      </c>
      <c r="J299" s="6" t="str">
        <f t="shared" si="32"/>
        <v/>
      </c>
      <c r="K299" s="6" t="str">
        <f t="shared" si="33"/>
        <v/>
      </c>
      <c r="L299" s="6" t="str">
        <f t="shared" si="34"/>
        <v/>
      </c>
      <c r="M299" s="6" t="str">
        <f t="shared" si="35"/>
        <v/>
      </c>
      <c r="N299" s="6" t="str">
        <f t="shared" si="36"/>
        <v/>
      </c>
      <c r="O299" s="40" t="str">
        <f>IF(G299&gt;0,DT!AC299*I299+DT!AD299*J299+DT!AE299*K299+DT!AF299*L299+DT!AG299*M299+DT!AH299*N299,"")</f>
        <v/>
      </c>
    </row>
    <row r="300" spans="1:15">
      <c r="A300" s="1"/>
      <c r="B300" s="1"/>
      <c r="C300" s="1"/>
      <c r="D300" s="1"/>
      <c r="E300" s="1"/>
      <c r="F300" s="1"/>
      <c r="G300" s="1">
        <f t="shared" si="37"/>
        <v>0</v>
      </c>
      <c r="I300" s="6" t="str">
        <f t="shared" si="31"/>
        <v/>
      </c>
      <c r="J300" s="6" t="str">
        <f t="shared" si="32"/>
        <v/>
      </c>
      <c r="K300" s="6" t="str">
        <f t="shared" si="33"/>
        <v/>
      </c>
      <c r="L300" s="6" t="str">
        <f t="shared" si="34"/>
        <v/>
      </c>
      <c r="M300" s="6" t="str">
        <f t="shared" si="35"/>
        <v/>
      </c>
      <c r="N300" s="6" t="str">
        <f t="shared" si="36"/>
        <v/>
      </c>
      <c r="O300" s="40" t="str">
        <f>IF(G300&gt;0,DT!AC300*I300+DT!AD300*J300+DT!AE300*K300+DT!AF300*L300+DT!AG300*M300+DT!AH300*N300,"")</f>
        <v/>
      </c>
    </row>
    <row r="301" spans="1:15">
      <c r="A301" s="1"/>
      <c r="B301" s="1"/>
      <c r="C301" s="1"/>
      <c r="D301" s="1"/>
      <c r="E301" s="1"/>
      <c r="F301" s="1"/>
      <c r="G301" s="1">
        <f t="shared" si="37"/>
        <v>0</v>
      </c>
      <c r="I301" s="6" t="str">
        <f t="shared" si="31"/>
        <v/>
      </c>
      <c r="J301" s="6" t="str">
        <f t="shared" si="32"/>
        <v/>
      </c>
      <c r="K301" s="6" t="str">
        <f t="shared" si="33"/>
        <v/>
      </c>
      <c r="L301" s="6" t="str">
        <f t="shared" si="34"/>
        <v/>
      </c>
      <c r="M301" s="6" t="str">
        <f t="shared" si="35"/>
        <v/>
      </c>
      <c r="N301" s="6" t="str">
        <f t="shared" si="36"/>
        <v/>
      </c>
      <c r="O301" s="40" t="str">
        <f>IF(G301&gt;0,DT!AC301*I301+DT!AD301*J301+DT!AE301*K301+DT!AF301*L301+DT!AG301*M301+DT!AH301*N301,"")</f>
        <v/>
      </c>
    </row>
    <row r="302" spans="1:15">
      <c r="A302" s="1"/>
      <c r="B302" s="1"/>
      <c r="C302" s="1"/>
      <c r="D302" s="1"/>
      <c r="E302" s="1"/>
      <c r="F302" s="1"/>
      <c r="G302" s="1">
        <f t="shared" si="37"/>
        <v>0</v>
      </c>
      <c r="I302" s="6" t="str">
        <f t="shared" si="31"/>
        <v/>
      </c>
      <c r="J302" s="6" t="str">
        <f t="shared" si="32"/>
        <v/>
      </c>
      <c r="K302" s="6" t="str">
        <f t="shared" si="33"/>
        <v/>
      </c>
      <c r="L302" s="6" t="str">
        <f t="shared" si="34"/>
        <v/>
      </c>
      <c r="M302" s="6" t="str">
        <f t="shared" si="35"/>
        <v/>
      </c>
      <c r="N302" s="6" t="str">
        <f t="shared" si="36"/>
        <v/>
      </c>
      <c r="O302" s="40" t="str">
        <f>IF(G302&gt;0,DT!AC302*I302+DT!AD302*J302+DT!AE302*K302+DT!AF302*L302+DT!AG302*M302+DT!AH302*N302,"")</f>
        <v/>
      </c>
    </row>
    <row r="303" spans="1:15">
      <c r="A303" s="1"/>
      <c r="B303" s="1"/>
      <c r="C303" s="1"/>
      <c r="D303" s="1"/>
      <c r="E303" s="1"/>
      <c r="F303" s="1"/>
      <c r="G303" s="1">
        <f t="shared" si="37"/>
        <v>0</v>
      </c>
      <c r="I303" s="6" t="str">
        <f t="shared" si="31"/>
        <v/>
      </c>
      <c r="J303" s="6" t="str">
        <f t="shared" si="32"/>
        <v/>
      </c>
      <c r="K303" s="6" t="str">
        <f t="shared" si="33"/>
        <v/>
      </c>
      <c r="L303" s="6" t="str">
        <f t="shared" si="34"/>
        <v/>
      </c>
      <c r="M303" s="6" t="str">
        <f t="shared" si="35"/>
        <v/>
      </c>
      <c r="N303" s="6" t="str">
        <f t="shared" si="36"/>
        <v/>
      </c>
      <c r="O303" s="40" t="str">
        <f>IF(G303&gt;0,DT!AC303*I303+DT!AD303*J303+DT!AE303*K303+DT!AF303*L303+DT!AG303*M303+DT!AH303*N303,"")</f>
        <v/>
      </c>
    </row>
    <row r="304" spans="1:15">
      <c r="A304" s="1"/>
      <c r="B304" s="1"/>
      <c r="C304" s="1"/>
      <c r="D304" s="1"/>
      <c r="E304" s="1"/>
      <c r="F304" s="1"/>
      <c r="G304" s="1">
        <f t="shared" si="37"/>
        <v>0</v>
      </c>
      <c r="I304" s="6" t="str">
        <f t="shared" si="31"/>
        <v/>
      </c>
      <c r="J304" s="6" t="str">
        <f t="shared" si="32"/>
        <v/>
      </c>
      <c r="K304" s="6" t="str">
        <f t="shared" si="33"/>
        <v/>
      </c>
      <c r="L304" s="6" t="str">
        <f t="shared" si="34"/>
        <v/>
      </c>
      <c r="M304" s="6" t="str">
        <f t="shared" si="35"/>
        <v/>
      </c>
      <c r="N304" s="6" t="str">
        <f t="shared" si="36"/>
        <v/>
      </c>
      <c r="O304" s="40" t="str">
        <f>IF(G304&gt;0,DT!AC304*I304+DT!AD304*J304+DT!AE304*K304+DT!AF304*L304+DT!AG304*M304+DT!AH304*N304,"")</f>
        <v/>
      </c>
    </row>
    <row r="305" spans="1:15">
      <c r="A305" s="1"/>
      <c r="B305" s="1"/>
      <c r="C305" s="1"/>
      <c r="D305" s="1"/>
      <c r="E305" s="1"/>
      <c r="F305" s="1"/>
      <c r="G305" s="1">
        <f t="shared" si="37"/>
        <v>0</v>
      </c>
      <c r="I305" s="6" t="str">
        <f t="shared" si="31"/>
        <v/>
      </c>
      <c r="J305" s="6" t="str">
        <f t="shared" si="32"/>
        <v/>
      </c>
      <c r="K305" s="6" t="str">
        <f t="shared" si="33"/>
        <v/>
      </c>
      <c r="L305" s="6" t="str">
        <f t="shared" si="34"/>
        <v/>
      </c>
      <c r="M305" s="6" t="str">
        <f t="shared" si="35"/>
        <v/>
      </c>
      <c r="N305" s="6" t="str">
        <f t="shared" si="36"/>
        <v/>
      </c>
      <c r="O305" s="40" t="str">
        <f>IF(G305&gt;0,DT!AC305*I305+DT!AD305*J305+DT!AE305*K305+DT!AF305*L305+DT!AG305*M305+DT!AH305*N305,"")</f>
        <v/>
      </c>
    </row>
    <row r="306" spans="1:15">
      <c r="A306" s="1"/>
      <c r="B306" s="1"/>
      <c r="C306" s="1"/>
      <c r="D306" s="1"/>
      <c r="E306" s="1"/>
      <c r="F306" s="1"/>
      <c r="G306" s="1">
        <f t="shared" si="37"/>
        <v>0</v>
      </c>
      <c r="I306" s="6" t="str">
        <f t="shared" si="31"/>
        <v/>
      </c>
      <c r="J306" s="6" t="str">
        <f t="shared" si="32"/>
        <v/>
      </c>
      <c r="K306" s="6" t="str">
        <f t="shared" si="33"/>
        <v/>
      </c>
      <c r="L306" s="6" t="str">
        <f t="shared" si="34"/>
        <v/>
      </c>
      <c r="M306" s="6" t="str">
        <f t="shared" si="35"/>
        <v/>
      </c>
      <c r="N306" s="6" t="str">
        <f t="shared" si="36"/>
        <v/>
      </c>
      <c r="O306" s="40" t="str">
        <f>IF(G306&gt;0,DT!AC306*I306+DT!AD306*J306+DT!AE306*K306+DT!AF306*L306+DT!AG306*M306+DT!AH306*N306,"")</f>
        <v/>
      </c>
    </row>
    <row r="307" spans="1:15">
      <c r="A307" s="1"/>
      <c r="B307" s="1"/>
      <c r="C307" s="1"/>
      <c r="D307" s="1"/>
      <c r="E307" s="1"/>
      <c r="F307" s="1"/>
      <c r="G307" s="1">
        <f t="shared" si="37"/>
        <v>0</v>
      </c>
      <c r="I307" s="6" t="str">
        <f t="shared" si="31"/>
        <v/>
      </c>
      <c r="J307" s="6" t="str">
        <f t="shared" si="32"/>
        <v/>
      </c>
      <c r="K307" s="6" t="str">
        <f t="shared" si="33"/>
        <v/>
      </c>
      <c r="L307" s="6" t="str">
        <f t="shared" si="34"/>
        <v/>
      </c>
      <c r="M307" s="6" t="str">
        <f t="shared" si="35"/>
        <v/>
      </c>
      <c r="N307" s="6" t="str">
        <f t="shared" si="36"/>
        <v/>
      </c>
      <c r="O307" s="40" t="str">
        <f>IF(G307&gt;0,DT!AC307*I307+DT!AD307*J307+DT!AE307*K307+DT!AF307*L307+DT!AG307*M307+DT!AH307*N307,"")</f>
        <v/>
      </c>
    </row>
    <row r="308" spans="1:15">
      <c r="A308" s="1"/>
      <c r="B308" s="1"/>
      <c r="C308" s="1"/>
      <c r="D308" s="1"/>
      <c r="E308" s="1"/>
      <c r="F308" s="1"/>
      <c r="G308" s="1">
        <f t="shared" si="37"/>
        <v>0</v>
      </c>
      <c r="I308" s="6" t="str">
        <f t="shared" ref="I308:I371" si="38">IF(G308&gt;0,A308/G308,"")</f>
        <v/>
      </c>
      <c r="J308" s="6" t="str">
        <f t="shared" ref="J308:J371" si="39">IF(G308&gt;0,B308/G308,"")</f>
        <v/>
      </c>
      <c r="K308" s="6" t="str">
        <f t="shared" ref="K308:K371" si="40">IF(G308&gt;0,C308/G308,"")</f>
        <v/>
      </c>
      <c r="L308" s="6" t="str">
        <f t="shared" ref="L308:L371" si="41">IF(G308&gt;0,D308/G308,"")</f>
        <v/>
      </c>
      <c r="M308" s="6" t="str">
        <f t="shared" ref="M308:M371" si="42">IF(G308&gt;0,E308/G308,"")</f>
        <v/>
      </c>
      <c r="N308" s="6" t="str">
        <f t="shared" ref="N308:N371" si="43">IF(G308&gt;0,F308/G308,"")</f>
        <v/>
      </c>
      <c r="O308" s="40" t="str">
        <f>IF(G308&gt;0,DT!AC308*I308+DT!AD308*J308+DT!AE308*K308+DT!AF308*L308+DT!AG308*M308+DT!AH308*N308,"")</f>
        <v/>
      </c>
    </row>
    <row r="309" spans="1:15">
      <c r="A309" s="1"/>
      <c r="B309" s="1"/>
      <c r="C309" s="1"/>
      <c r="D309" s="1"/>
      <c r="E309" s="1"/>
      <c r="F309" s="1"/>
      <c r="G309" s="1">
        <f t="shared" si="37"/>
        <v>0</v>
      </c>
      <c r="I309" s="6" t="str">
        <f t="shared" si="38"/>
        <v/>
      </c>
      <c r="J309" s="6" t="str">
        <f t="shared" si="39"/>
        <v/>
      </c>
      <c r="K309" s="6" t="str">
        <f t="shared" si="40"/>
        <v/>
      </c>
      <c r="L309" s="6" t="str">
        <f t="shared" si="41"/>
        <v/>
      </c>
      <c r="M309" s="6" t="str">
        <f t="shared" si="42"/>
        <v/>
      </c>
      <c r="N309" s="6" t="str">
        <f t="shared" si="43"/>
        <v/>
      </c>
      <c r="O309" s="40" t="str">
        <f>IF(G309&gt;0,DT!AC309*I309+DT!AD309*J309+DT!AE309*K309+DT!AF309*L309+DT!AG309*M309+DT!AH309*N309,"")</f>
        <v/>
      </c>
    </row>
    <row r="310" spans="1:15">
      <c r="A310" s="1"/>
      <c r="B310" s="1"/>
      <c r="C310" s="1"/>
      <c r="D310" s="1"/>
      <c r="E310" s="1"/>
      <c r="F310" s="1"/>
      <c r="G310" s="1">
        <f t="shared" si="37"/>
        <v>0</v>
      </c>
      <c r="I310" s="6" t="str">
        <f t="shared" si="38"/>
        <v/>
      </c>
      <c r="J310" s="6" t="str">
        <f t="shared" si="39"/>
        <v/>
      </c>
      <c r="K310" s="6" t="str">
        <f t="shared" si="40"/>
        <v/>
      </c>
      <c r="L310" s="6" t="str">
        <f t="shared" si="41"/>
        <v/>
      </c>
      <c r="M310" s="6" t="str">
        <f t="shared" si="42"/>
        <v/>
      </c>
      <c r="N310" s="6" t="str">
        <f t="shared" si="43"/>
        <v/>
      </c>
      <c r="O310" s="40" t="str">
        <f>IF(G310&gt;0,DT!AC310*I310+DT!AD310*J310+DT!AE310*K310+DT!AF310*L310+DT!AG310*M310+DT!AH310*N310,"")</f>
        <v/>
      </c>
    </row>
    <row r="311" spans="1:15">
      <c r="A311" s="1"/>
      <c r="B311" s="1"/>
      <c r="C311" s="1"/>
      <c r="D311" s="1"/>
      <c r="E311" s="1"/>
      <c r="F311" s="1"/>
      <c r="G311" s="1">
        <f t="shared" si="37"/>
        <v>0</v>
      </c>
      <c r="I311" s="6" t="str">
        <f t="shared" si="38"/>
        <v/>
      </c>
      <c r="J311" s="6" t="str">
        <f t="shared" si="39"/>
        <v/>
      </c>
      <c r="K311" s="6" t="str">
        <f t="shared" si="40"/>
        <v/>
      </c>
      <c r="L311" s="6" t="str">
        <f t="shared" si="41"/>
        <v/>
      </c>
      <c r="M311" s="6" t="str">
        <f t="shared" si="42"/>
        <v/>
      </c>
      <c r="N311" s="6" t="str">
        <f t="shared" si="43"/>
        <v/>
      </c>
      <c r="O311" s="40" t="str">
        <f>IF(G311&gt;0,DT!AC311*I311+DT!AD311*J311+DT!AE311*K311+DT!AF311*L311+DT!AG311*M311+DT!AH311*N311,"")</f>
        <v/>
      </c>
    </row>
    <row r="312" spans="1:15">
      <c r="A312" s="1"/>
      <c r="B312" s="1"/>
      <c r="C312" s="1"/>
      <c r="D312" s="1"/>
      <c r="E312" s="1"/>
      <c r="F312" s="1"/>
      <c r="G312" s="1">
        <f t="shared" si="37"/>
        <v>0</v>
      </c>
      <c r="I312" s="6" t="str">
        <f t="shared" si="38"/>
        <v/>
      </c>
      <c r="J312" s="6" t="str">
        <f t="shared" si="39"/>
        <v/>
      </c>
      <c r="K312" s="6" t="str">
        <f t="shared" si="40"/>
        <v/>
      </c>
      <c r="L312" s="6" t="str">
        <f t="shared" si="41"/>
        <v/>
      </c>
      <c r="M312" s="6" t="str">
        <f t="shared" si="42"/>
        <v/>
      </c>
      <c r="N312" s="6" t="str">
        <f t="shared" si="43"/>
        <v/>
      </c>
      <c r="O312" s="40" t="str">
        <f>IF(G312&gt;0,DT!AC312*I312+DT!AD312*J312+DT!AE312*K312+DT!AF312*L312+DT!AG312*M312+DT!AH312*N312,"")</f>
        <v/>
      </c>
    </row>
    <row r="313" spans="1:15">
      <c r="A313" s="1"/>
      <c r="B313" s="1"/>
      <c r="C313" s="1"/>
      <c r="D313" s="1"/>
      <c r="E313" s="1"/>
      <c r="F313" s="1"/>
      <c r="G313" s="1">
        <f t="shared" si="37"/>
        <v>0</v>
      </c>
      <c r="I313" s="6" t="str">
        <f t="shared" si="38"/>
        <v/>
      </c>
      <c r="J313" s="6" t="str">
        <f t="shared" si="39"/>
        <v/>
      </c>
      <c r="K313" s="6" t="str">
        <f t="shared" si="40"/>
        <v/>
      </c>
      <c r="L313" s="6" t="str">
        <f t="shared" si="41"/>
        <v/>
      </c>
      <c r="M313" s="6" t="str">
        <f t="shared" si="42"/>
        <v/>
      </c>
      <c r="N313" s="6" t="str">
        <f t="shared" si="43"/>
        <v/>
      </c>
      <c r="O313" s="40" t="str">
        <f>IF(G313&gt;0,DT!AC313*I313+DT!AD313*J313+DT!AE313*K313+DT!AF313*L313+DT!AG313*M313+DT!AH313*N313,"")</f>
        <v/>
      </c>
    </row>
    <row r="314" spans="1:15">
      <c r="A314" s="1"/>
      <c r="B314" s="1"/>
      <c r="C314" s="1"/>
      <c r="D314" s="1"/>
      <c r="E314" s="1"/>
      <c r="F314" s="1"/>
      <c r="G314" s="1">
        <f t="shared" si="37"/>
        <v>0</v>
      </c>
      <c r="I314" s="6" t="str">
        <f t="shared" si="38"/>
        <v/>
      </c>
      <c r="J314" s="6" t="str">
        <f t="shared" si="39"/>
        <v/>
      </c>
      <c r="K314" s="6" t="str">
        <f t="shared" si="40"/>
        <v/>
      </c>
      <c r="L314" s="6" t="str">
        <f t="shared" si="41"/>
        <v/>
      </c>
      <c r="M314" s="6" t="str">
        <f t="shared" si="42"/>
        <v/>
      </c>
      <c r="N314" s="6" t="str">
        <f t="shared" si="43"/>
        <v/>
      </c>
      <c r="O314" s="40" t="str">
        <f>IF(G314&gt;0,DT!AC314*I314+DT!AD314*J314+DT!AE314*K314+DT!AF314*L314+DT!AG314*M314+DT!AH314*N314,"")</f>
        <v/>
      </c>
    </row>
    <row r="315" spans="1:15">
      <c r="A315" s="1"/>
      <c r="B315" s="1"/>
      <c r="C315" s="1"/>
      <c r="D315" s="1"/>
      <c r="E315" s="1"/>
      <c r="F315" s="1"/>
      <c r="G315" s="1">
        <f t="shared" si="37"/>
        <v>0</v>
      </c>
      <c r="I315" s="6" t="str">
        <f t="shared" si="38"/>
        <v/>
      </c>
      <c r="J315" s="6" t="str">
        <f t="shared" si="39"/>
        <v/>
      </c>
      <c r="K315" s="6" t="str">
        <f t="shared" si="40"/>
        <v/>
      </c>
      <c r="L315" s="6" t="str">
        <f t="shared" si="41"/>
        <v/>
      </c>
      <c r="M315" s="6" t="str">
        <f t="shared" si="42"/>
        <v/>
      </c>
      <c r="N315" s="6" t="str">
        <f t="shared" si="43"/>
        <v/>
      </c>
      <c r="O315" s="40" t="str">
        <f>IF(G315&gt;0,DT!AC315*I315+DT!AD315*J315+DT!AE315*K315+DT!AF315*L315+DT!AG315*M315+DT!AH315*N315,"")</f>
        <v/>
      </c>
    </row>
    <row r="316" spans="1:15">
      <c r="A316" s="1"/>
      <c r="B316" s="1"/>
      <c r="C316" s="1"/>
      <c r="D316" s="1"/>
      <c r="E316" s="1"/>
      <c r="F316" s="1"/>
      <c r="G316" s="1">
        <f t="shared" si="37"/>
        <v>0</v>
      </c>
      <c r="I316" s="6" t="str">
        <f t="shared" si="38"/>
        <v/>
      </c>
      <c r="J316" s="6" t="str">
        <f t="shared" si="39"/>
        <v/>
      </c>
      <c r="K316" s="6" t="str">
        <f t="shared" si="40"/>
        <v/>
      </c>
      <c r="L316" s="6" t="str">
        <f t="shared" si="41"/>
        <v/>
      </c>
      <c r="M316" s="6" t="str">
        <f t="shared" si="42"/>
        <v/>
      </c>
      <c r="N316" s="6" t="str">
        <f t="shared" si="43"/>
        <v/>
      </c>
      <c r="O316" s="40" t="str">
        <f>IF(G316&gt;0,DT!AC316*I316+DT!AD316*J316+DT!AE316*K316+DT!AF316*L316+DT!AG316*M316+DT!AH316*N316,"")</f>
        <v/>
      </c>
    </row>
    <row r="317" spans="1:15">
      <c r="A317" s="1"/>
      <c r="B317" s="1"/>
      <c r="C317" s="1"/>
      <c r="D317" s="1"/>
      <c r="E317" s="1"/>
      <c r="F317" s="1"/>
      <c r="G317" s="1">
        <f t="shared" si="37"/>
        <v>0</v>
      </c>
      <c r="I317" s="6" t="str">
        <f t="shared" si="38"/>
        <v/>
      </c>
      <c r="J317" s="6" t="str">
        <f t="shared" si="39"/>
        <v/>
      </c>
      <c r="K317" s="6" t="str">
        <f t="shared" si="40"/>
        <v/>
      </c>
      <c r="L317" s="6" t="str">
        <f t="shared" si="41"/>
        <v/>
      </c>
      <c r="M317" s="6" t="str">
        <f t="shared" si="42"/>
        <v/>
      </c>
      <c r="N317" s="6" t="str">
        <f t="shared" si="43"/>
        <v/>
      </c>
      <c r="O317" s="40" t="str">
        <f>IF(G317&gt;0,DT!AC317*I317+DT!AD317*J317+DT!AE317*K317+DT!AF317*L317+DT!AG317*M317+DT!AH317*N317,"")</f>
        <v/>
      </c>
    </row>
    <row r="318" spans="1:15">
      <c r="A318" s="1"/>
      <c r="B318" s="1"/>
      <c r="C318" s="1"/>
      <c r="D318" s="1"/>
      <c r="E318" s="1"/>
      <c r="F318" s="1"/>
      <c r="G318" s="1">
        <f t="shared" si="37"/>
        <v>0</v>
      </c>
      <c r="I318" s="6" t="str">
        <f t="shared" si="38"/>
        <v/>
      </c>
      <c r="J318" s="6" t="str">
        <f t="shared" si="39"/>
        <v/>
      </c>
      <c r="K318" s="6" t="str">
        <f t="shared" si="40"/>
        <v/>
      </c>
      <c r="L318" s="6" t="str">
        <f t="shared" si="41"/>
        <v/>
      </c>
      <c r="M318" s="6" t="str">
        <f t="shared" si="42"/>
        <v/>
      </c>
      <c r="N318" s="6" t="str">
        <f t="shared" si="43"/>
        <v/>
      </c>
      <c r="O318" s="40" t="str">
        <f>IF(G318&gt;0,DT!AC318*I318+DT!AD318*J318+DT!AE318*K318+DT!AF318*L318+DT!AG318*M318+DT!AH318*N318,"")</f>
        <v/>
      </c>
    </row>
    <row r="319" spans="1:15">
      <c r="A319" s="1"/>
      <c r="B319" s="1"/>
      <c r="C319" s="1"/>
      <c r="D319" s="1"/>
      <c r="E319" s="1"/>
      <c r="F319" s="1"/>
      <c r="G319" s="1">
        <f t="shared" si="37"/>
        <v>0</v>
      </c>
      <c r="I319" s="6" t="str">
        <f t="shared" si="38"/>
        <v/>
      </c>
      <c r="J319" s="6" t="str">
        <f t="shared" si="39"/>
        <v/>
      </c>
      <c r="K319" s="6" t="str">
        <f t="shared" si="40"/>
        <v/>
      </c>
      <c r="L319" s="6" t="str">
        <f t="shared" si="41"/>
        <v/>
      </c>
      <c r="M319" s="6" t="str">
        <f t="shared" si="42"/>
        <v/>
      </c>
      <c r="N319" s="6" t="str">
        <f t="shared" si="43"/>
        <v/>
      </c>
      <c r="O319" s="40" t="str">
        <f>IF(G319&gt;0,DT!AC319*I319+DT!AD319*J319+DT!AE319*K319+DT!AF319*L319+DT!AG319*M319+DT!AH319*N319,"")</f>
        <v/>
      </c>
    </row>
    <row r="320" spans="1:15">
      <c r="A320" s="1"/>
      <c r="B320" s="1"/>
      <c r="C320" s="1"/>
      <c r="D320" s="1"/>
      <c r="E320" s="1"/>
      <c r="F320" s="1"/>
      <c r="G320" s="1">
        <f t="shared" si="37"/>
        <v>0</v>
      </c>
      <c r="I320" s="6" t="str">
        <f t="shared" si="38"/>
        <v/>
      </c>
      <c r="J320" s="6" t="str">
        <f t="shared" si="39"/>
        <v/>
      </c>
      <c r="K320" s="6" t="str">
        <f t="shared" si="40"/>
        <v/>
      </c>
      <c r="L320" s="6" t="str">
        <f t="shared" si="41"/>
        <v/>
      </c>
      <c r="M320" s="6" t="str">
        <f t="shared" si="42"/>
        <v/>
      </c>
      <c r="N320" s="6" t="str">
        <f t="shared" si="43"/>
        <v/>
      </c>
      <c r="O320" s="40" t="str">
        <f>IF(G320&gt;0,DT!AC320*I320+DT!AD320*J320+DT!AE320*K320+DT!AF320*L320+DT!AG320*M320+DT!AH320*N320,"")</f>
        <v/>
      </c>
    </row>
    <row r="321" spans="1:15">
      <c r="A321" s="1"/>
      <c r="B321" s="1"/>
      <c r="C321" s="1"/>
      <c r="D321" s="1"/>
      <c r="E321" s="1"/>
      <c r="F321" s="1"/>
      <c r="G321" s="1">
        <f t="shared" si="37"/>
        <v>0</v>
      </c>
      <c r="I321" s="6" t="str">
        <f t="shared" si="38"/>
        <v/>
      </c>
      <c r="J321" s="6" t="str">
        <f t="shared" si="39"/>
        <v/>
      </c>
      <c r="K321" s="6" t="str">
        <f t="shared" si="40"/>
        <v/>
      </c>
      <c r="L321" s="6" t="str">
        <f t="shared" si="41"/>
        <v/>
      </c>
      <c r="M321" s="6" t="str">
        <f t="shared" si="42"/>
        <v/>
      </c>
      <c r="N321" s="6" t="str">
        <f t="shared" si="43"/>
        <v/>
      </c>
      <c r="O321" s="40" t="str">
        <f>IF(G321&gt;0,DT!AC321*I321+DT!AD321*J321+DT!AE321*K321+DT!AF321*L321+DT!AG321*M321+DT!AH321*N321,"")</f>
        <v/>
      </c>
    </row>
    <row r="322" spans="1:15">
      <c r="A322" s="1"/>
      <c r="B322" s="1"/>
      <c r="C322" s="1"/>
      <c r="D322" s="1"/>
      <c r="E322" s="1"/>
      <c r="F322" s="1"/>
      <c r="G322" s="1">
        <f t="shared" si="37"/>
        <v>0</v>
      </c>
      <c r="I322" s="6" t="str">
        <f t="shared" si="38"/>
        <v/>
      </c>
      <c r="J322" s="6" t="str">
        <f t="shared" si="39"/>
        <v/>
      </c>
      <c r="K322" s="6" t="str">
        <f t="shared" si="40"/>
        <v/>
      </c>
      <c r="L322" s="6" t="str">
        <f t="shared" si="41"/>
        <v/>
      </c>
      <c r="M322" s="6" t="str">
        <f t="shared" si="42"/>
        <v/>
      </c>
      <c r="N322" s="6" t="str">
        <f t="shared" si="43"/>
        <v/>
      </c>
      <c r="O322" s="40" t="str">
        <f>IF(G322&gt;0,DT!AC322*I322+DT!AD322*J322+DT!AE322*K322+DT!AF322*L322+DT!AG322*M322+DT!AH322*N322,"")</f>
        <v/>
      </c>
    </row>
    <row r="323" spans="1:15">
      <c r="A323" s="1"/>
      <c r="B323" s="1"/>
      <c r="C323" s="1"/>
      <c r="D323" s="1"/>
      <c r="E323" s="1"/>
      <c r="F323" s="1"/>
      <c r="G323" s="1">
        <f t="shared" si="37"/>
        <v>0</v>
      </c>
      <c r="I323" s="6" t="str">
        <f t="shared" si="38"/>
        <v/>
      </c>
      <c r="J323" s="6" t="str">
        <f t="shared" si="39"/>
        <v/>
      </c>
      <c r="K323" s="6" t="str">
        <f t="shared" si="40"/>
        <v/>
      </c>
      <c r="L323" s="6" t="str">
        <f t="shared" si="41"/>
        <v/>
      </c>
      <c r="M323" s="6" t="str">
        <f t="shared" si="42"/>
        <v/>
      </c>
      <c r="N323" s="6" t="str">
        <f t="shared" si="43"/>
        <v/>
      </c>
      <c r="O323" s="40" t="str">
        <f>IF(G323&gt;0,DT!AC323*I323+DT!AD323*J323+DT!AE323*K323+DT!AF323*L323+DT!AG323*M323+DT!AH323*N323,"")</f>
        <v/>
      </c>
    </row>
    <row r="324" spans="1:15">
      <c r="A324" s="1"/>
      <c r="B324" s="1"/>
      <c r="C324" s="1"/>
      <c r="D324" s="1"/>
      <c r="E324" s="1"/>
      <c r="F324" s="1"/>
      <c r="G324" s="1">
        <f t="shared" si="37"/>
        <v>0</v>
      </c>
      <c r="I324" s="6" t="str">
        <f t="shared" si="38"/>
        <v/>
      </c>
      <c r="J324" s="6" t="str">
        <f t="shared" si="39"/>
        <v/>
      </c>
      <c r="K324" s="6" t="str">
        <f t="shared" si="40"/>
        <v/>
      </c>
      <c r="L324" s="6" t="str">
        <f t="shared" si="41"/>
        <v/>
      </c>
      <c r="M324" s="6" t="str">
        <f t="shared" si="42"/>
        <v/>
      </c>
      <c r="N324" s="6" t="str">
        <f t="shared" si="43"/>
        <v/>
      </c>
      <c r="O324" s="40" t="str">
        <f>IF(G324&gt;0,DT!AC324*I324+DT!AD324*J324+DT!AE324*K324+DT!AF324*L324+DT!AG324*M324+DT!AH324*N324,"")</f>
        <v/>
      </c>
    </row>
    <row r="325" spans="1:15">
      <c r="A325" s="1"/>
      <c r="B325" s="1"/>
      <c r="C325" s="1"/>
      <c r="D325" s="1"/>
      <c r="E325" s="1"/>
      <c r="F325" s="1"/>
      <c r="G325" s="1">
        <f t="shared" ref="G325:G388" si="44">SUM(A325:F325)</f>
        <v>0</v>
      </c>
      <c r="I325" s="6" t="str">
        <f t="shared" si="38"/>
        <v/>
      </c>
      <c r="J325" s="6" t="str">
        <f t="shared" si="39"/>
        <v/>
      </c>
      <c r="K325" s="6" t="str">
        <f t="shared" si="40"/>
        <v/>
      </c>
      <c r="L325" s="6" t="str">
        <f t="shared" si="41"/>
        <v/>
      </c>
      <c r="M325" s="6" t="str">
        <f t="shared" si="42"/>
        <v/>
      </c>
      <c r="N325" s="6" t="str">
        <f t="shared" si="43"/>
        <v/>
      </c>
      <c r="O325" s="40" t="str">
        <f>IF(G325&gt;0,DT!AC325*I325+DT!AD325*J325+DT!AE325*K325+DT!AF325*L325+DT!AG325*M325+DT!AH325*N325,"")</f>
        <v/>
      </c>
    </row>
    <row r="326" spans="1:15">
      <c r="A326" s="1"/>
      <c r="B326" s="1"/>
      <c r="C326" s="1"/>
      <c r="D326" s="1"/>
      <c r="E326" s="1"/>
      <c r="F326" s="1"/>
      <c r="G326" s="1">
        <f t="shared" si="44"/>
        <v>0</v>
      </c>
      <c r="I326" s="6" t="str">
        <f t="shared" si="38"/>
        <v/>
      </c>
      <c r="J326" s="6" t="str">
        <f t="shared" si="39"/>
        <v/>
      </c>
      <c r="K326" s="6" t="str">
        <f t="shared" si="40"/>
        <v/>
      </c>
      <c r="L326" s="6" t="str">
        <f t="shared" si="41"/>
        <v/>
      </c>
      <c r="M326" s="6" t="str">
        <f t="shared" si="42"/>
        <v/>
      </c>
      <c r="N326" s="6" t="str">
        <f t="shared" si="43"/>
        <v/>
      </c>
      <c r="O326" s="40" t="str">
        <f>IF(G326&gt;0,DT!AC326*I326+DT!AD326*J326+DT!AE326*K326+DT!AF326*L326+DT!AG326*M326+DT!AH326*N326,"")</f>
        <v/>
      </c>
    </row>
    <row r="327" spans="1:15">
      <c r="A327" s="1"/>
      <c r="B327" s="1"/>
      <c r="C327" s="1"/>
      <c r="D327" s="1"/>
      <c r="E327" s="1"/>
      <c r="F327" s="1"/>
      <c r="G327" s="1">
        <f t="shared" si="44"/>
        <v>0</v>
      </c>
      <c r="I327" s="6" t="str">
        <f t="shared" si="38"/>
        <v/>
      </c>
      <c r="J327" s="6" t="str">
        <f t="shared" si="39"/>
        <v/>
      </c>
      <c r="K327" s="6" t="str">
        <f t="shared" si="40"/>
        <v/>
      </c>
      <c r="L327" s="6" t="str">
        <f t="shared" si="41"/>
        <v/>
      </c>
      <c r="M327" s="6" t="str">
        <f t="shared" si="42"/>
        <v/>
      </c>
      <c r="N327" s="6" t="str">
        <f t="shared" si="43"/>
        <v/>
      </c>
      <c r="O327" s="40" t="str">
        <f>IF(G327&gt;0,DT!AC327*I327+DT!AD327*J327+DT!AE327*K327+DT!AF327*L327+DT!AG327*M327+DT!AH327*N327,"")</f>
        <v/>
      </c>
    </row>
    <row r="328" spans="1:15">
      <c r="A328" s="1"/>
      <c r="B328" s="1"/>
      <c r="C328" s="1"/>
      <c r="D328" s="1"/>
      <c r="E328" s="1"/>
      <c r="F328" s="1"/>
      <c r="G328" s="1">
        <f t="shared" si="44"/>
        <v>0</v>
      </c>
      <c r="I328" s="6" t="str">
        <f t="shared" si="38"/>
        <v/>
      </c>
      <c r="J328" s="6" t="str">
        <f t="shared" si="39"/>
        <v/>
      </c>
      <c r="K328" s="6" t="str">
        <f t="shared" si="40"/>
        <v/>
      </c>
      <c r="L328" s="6" t="str">
        <f t="shared" si="41"/>
        <v/>
      </c>
      <c r="M328" s="6" t="str">
        <f t="shared" si="42"/>
        <v/>
      </c>
      <c r="N328" s="6" t="str">
        <f t="shared" si="43"/>
        <v/>
      </c>
      <c r="O328" s="40" t="str">
        <f>IF(G328&gt;0,DT!AC328*I328+DT!AD328*J328+DT!AE328*K328+DT!AF328*L328+DT!AG328*M328+DT!AH328*N328,"")</f>
        <v/>
      </c>
    </row>
    <row r="329" spans="1:15">
      <c r="A329" s="1"/>
      <c r="B329" s="1"/>
      <c r="C329" s="1"/>
      <c r="D329" s="1"/>
      <c r="E329" s="1"/>
      <c r="F329" s="1"/>
      <c r="G329" s="1">
        <f t="shared" si="44"/>
        <v>0</v>
      </c>
      <c r="I329" s="6" t="str">
        <f t="shared" si="38"/>
        <v/>
      </c>
      <c r="J329" s="6" t="str">
        <f t="shared" si="39"/>
        <v/>
      </c>
      <c r="K329" s="6" t="str">
        <f t="shared" si="40"/>
        <v/>
      </c>
      <c r="L329" s="6" t="str">
        <f t="shared" si="41"/>
        <v/>
      </c>
      <c r="M329" s="6" t="str">
        <f t="shared" si="42"/>
        <v/>
      </c>
      <c r="N329" s="6" t="str">
        <f t="shared" si="43"/>
        <v/>
      </c>
      <c r="O329" s="40" t="str">
        <f>IF(G329&gt;0,DT!AC329*I329+DT!AD329*J329+DT!AE329*K329+DT!AF329*L329+DT!AG329*M329+DT!AH329*N329,"")</f>
        <v/>
      </c>
    </row>
    <row r="330" spans="1:15">
      <c r="A330" s="1"/>
      <c r="B330" s="1"/>
      <c r="C330" s="1"/>
      <c r="D330" s="1"/>
      <c r="E330" s="1"/>
      <c r="F330" s="1"/>
      <c r="G330" s="1">
        <f t="shared" si="44"/>
        <v>0</v>
      </c>
      <c r="I330" s="6" t="str">
        <f t="shared" si="38"/>
        <v/>
      </c>
      <c r="J330" s="6" t="str">
        <f t="shared" si="39"/>
        <v/>
      </c>
      <c r="K330" s="6" t="str">
        <f t="shared" si="40"/>
        <v/>
      </c>
      <c r="L330" s="6" t="str">
        <f t="shared" si="41"/>
        <v/>
      </c>
      <c r="M330" s="6" t="str">
        <f t="shared" si="42"/>
        <v/>
      </c>
      <c r="N330" s="6" t="str">
        <f t="shared" si="43"/>
        <v/>
      </c>
      <c r="O330" s="40" t="str">
        <f>IF(G330&gt;0,DT!AC330*I330+DT!AD330*J330+DT!AE330*K330+DT!AF330*L330+DT!AG330*M330+DT!AH330*N330,"")</f>
        <v/>
      </c>
    </row>
    <row r="331" spans="1:15">
      <c r="A331" s="1"/>
      <c r="B331" s="1"/>
      <c r="C331" s="1"/>
      <c r="D331" s="1"/>
      <c r="E331" s="1"/>
      <c r="F331" s="1"/>
      <c r="G331" s="1">
        <f t="shared" si="44"/>
        <v>0</v>
      </c>
      <c r="I331" s="6" t="str">
        <f t="shared" si="38"/>
        <v/>
      </c>
      <c r="J331" s="6" t="str">
        <f t="shared" si="39"/>
        <v/>
      </c>
      <c r="K331" s="6" t="str">
        <f t="shared" si="40"/>
        <v/>
      </c>
      <c r="L331" s="6" t="str">
        <f t="shared" si="41"/>
        <v/>
      </c>
      <c r="M331" s="6" t="str">
        <f t="shared" si="42"/>
        <v/>
      </c>
      <c r="N331" s="6" t="str">
        <f t="shared" si="43"/>
        <v/>
      </c>
      <c r="O331" s="40" t="str">
        <f>IF(G331&gt;0,DT!AC331*I331+DT!AD331*J331+DT!AE331*K331+DT!AF331*L331+DT!AG331*M331+DT!AH331*N331,"")</f>
        <v/>
      </c>
    </row>
    <row r="332" spans="1:15">
      <c r="A332" s="1"/>
      <c r="B332" s="1"/>
      <c r="C332" s="1"/>
      <c r="D332" s="1"/>
      <c r="E332" s="1"/>
      <c r="F332" s="1"/>
      <c r="G332" s="1">
        <f t="shared" si="44"/>
        <v>0</v>
      </c>
      <c r="I332" s="6" t="str">
        <f t="shared" si="38"/>
        <v/>
      </c>
      <c r="J332" s="6" t="str">
        <f t="shared" si="39"/>
        <v/>
      </c>
      <c r="K332" s="6" t="str">
        <f t="shared" si="40"/>
        <v/>
      </c>
      <c r="L332" s="6" t="str">
        <f t="shared" si="41"/>
        <v/>
      </c>
      <c r="M332" s="6" t="str">
        <f t="shared" si="42"/>
        <v/>
      </c>
      <c r="N332" s="6" t="str">
        <f t="shared" si="43"/>
        <v/>
      </c>
      <c r="O332" s="40" t="str">
        <f>IF(G332&gt;0,DT!AC332*I332+DT!AD332*J332+DT!AE332*K332+DT!AF332*L332+DT!AG332*M332+DT!AH332*N332,"")</f>
        <v/>
      </c>
    </row>
    <row r="333" spans="1:15">
      <c r="A333" s="1"/>
      <c r="B333" s="1"/>
      <c r="C333" s="1"/>
      <c r="D333" s="1"/>
      <c r="E333" s="1"/>
      <c r="F333" s="1"/>
      <c r="G333" s="1">
        <f t="shared" si="44"/>
        <v>0</v>
      </c>
      <c r="I333" s="6" t="str">
        <f t="shared" si="38"/>
        <v/>
      </c>
      <c r="J333" s="6" t="str">
        <f t="shared" si="39"/>
        <v/>
      </c>
      <c r="K333" s="6" t="str">
        <f t="shared" si="40"/>
        <v/>
      </c>
      <c r="L333" s="6" t="str">
        <f t="shared" si="41"/>
        <v/>
      </c>
      <c r="M333" s="6" t="str">
        <f t="shared" si="42"/>
        <v/>
      </c>
      <c r="N333" s="6" t="str">
        <f t="shared" si="43"/>
        <v/>
      </c>
      <c r="O333" s="40" t="str">
        <f>IF(G333&gt;0,DT!AC333*I333+DT!AD333*J333+DT!AE333*K333+DT!AF333*L333+DT!AG333*M333+DT!AH333*N333,"")</f>
        <v/>
      </c>
    </row>
    <row r="334" spans="1:15">
      <c r="A334" s="1"/>
      <c r="B334" s="1"/>
      <c r="C334" s="1"/>
      <c r="D334" s="1"/>
      <c r="E334" s="1"/>
      <c r="F334" s="1"/>
      <c r="G334" s="1">
        <f t="shared" si="44"/>
        <v>0</v>
      </c>
      <c r="I334" s="6" t="str">
        <f t="shared" si="38"/>
        <v/>
      </c>
      <c r="J334" s="6" t="str">
        <f t="shared" si="39"/>
        <v/>
      </c>
      <c r="K334" s="6" t="str">
        <f t="shared" si="40"/>
        <v/>
      </c>
      <c r="L334" s="6" t="str">
        <f t="shared" si="41"/>
        <v/>
      </c>
      <c r="M334" s="6" t="str">
        <f t="shared" si="42"/>
        <v/>
      </c>
      <c r="N334" s="6" t="str">
        <f t="shared" si="43"/>
        <v/>
      </c>
      <c r="O334" s="40" t="str">
        <f>IF(G334&gt;0,DT!AC334*I334+DT!AD334*J334+DT!AE334*K334+DT!AF334*L334+DT!AG334*M334+DT!AH334*N334,"")</f>
        <v/>
      </c>
    </row>
    <row r="335" spans="1:15">
      <c r="A335" s="1"/>
      <c r="B335" s="1"/>
      <c r="C335" s="1"/>
      <c r="D335" s="1"/>
      <c r="E335" s="1"/>
      <c r="F335" s="1"/>
      <c r="G335" s="1">
        <f t="shared" si="44"/>
        <v>0</v>
      </c>
      <c r="I335" s="6" t="str">
        <f t="shared" si="38"/>
        <v/>
      </c>
      <c r="J335" s="6" t="str">
        <f t="shared" si="39"/>
        <v/>
      </c>
      <c r="K335" s="6" t="str">
        <f t="shared" si="40"/>
        <v/>
      </c>
      <c r="L335" s="6" t="str">
        <f t="shared" si="41"/>
        <v/>
      </c>
      <c r="M335" s="6" t="str">
        <f t="shared" si="42"/>
        <v/>
      </c>
      <c r="N335" s="6" t="str">
        <f t="shared" si="43"/>
        <v/>
      </c>
      <c r="O335" s="40" t="str">
        <f>IF(G335&gt;0,DT!AC335*I335+DT!AD335*J335+DT!AE335*K335+DT!AF335*L335+DT!AG335*M335+DT!AH335*N335,"")</f>
        <v/>
      </c>
    </row>
    <row r="336" spans="1:15">
      <c r="A336" s="1"/>
      <c r="B336" s="1"/>
      <c r="C336" s="1"/>
      <c r="D336" s="1"/>
      <c r="E336" s="1"/>
      <c r="F336" s="1"/>
      <c r="G336" s="1">
        <f t="shared" si="44"/>
        <v>0</v>
      </c>
      <c r="I336" s="6" t="str">
        <f t="shared" si="38"/>
        <v/>
      </c>
      <c r="J336" s="6" t="str">
        <f t="shared" si="39"/>
        <v/>
      </c>
      <c r="K336" s="6" t="str">
        <f t="shared" si="40"/>
        <v/>
      </c>
      <c r="L336" s="6" t="str">
        <f t="shared" si="41"/>
        <v/>
      </c>
      <c r="M336" s="6" t="str">
        <f t="shared" si="42"/>
        <v/>
      </c>
      <c r="N336" s="6" t="str">
        <f t="shared" si="43"/>
        <v/>
      </c>
      <c r="O336" s="40" t="str">
        <f>IF(G336&gt;0,DT!AC336*I336+DT!AD336*J336+DT!AE336*K336+DT!AF336*L336+DT!AG336*M336+DT!AH336*N336,"")</f>
        <v/>
      </c>
    </row>
    <row r="337" spans="1:15">
      <c r="A337" s="1"/>
      <c r="B337" s="1"/>
      <c r="C337" s="1"/>
      <c r="D337" s="1"/>
      <c r="E337" s="1"/>
      <c r="F337" s="1"/>
      <c r="G337" s="1">
        <f t="shared" si="44"/>
        <v>0</v>
      </c>
      <c r="I337" s="6" t="str">
        <f t="shared" si="38"/>
        <v/>
      </c>
      <c r="J337" s="6" t="str">
        <f t="shared" si="39"/>
        <v/>
      </c>
      <c r="K337" s="6" t="str">
        <f t="shared" si="40"/>
        <v/>
      </c>
      <c r="L337" s="6" t="str">
        <f t="shared" si="41"/>
        <v/>
      </c>
      <c r="M337" s="6" t="str">
        <f t="shared" si="42"/>
        <v/>
      </c>
      <c r="N337" s="6" t="str">
        <f t="shared" si="43"/>
        <v/>
      </c>
      <c r="O337" s="40" t="str">
        <f>IF(G337&gt;0,DT!AC337*I337+DT!AD337*J337+DT!AE337*K337+DT!AF337*L337+DT!AG337*M337+DT!AH337*N337,"")</f>
        <v/>
      </c>
    </row>
    <row r="338" spans="1:15">
      <c r="A338" s="1"/>
      <c r="B338" s="1"/>
      <c r="C338" s="1"/>
      <c r="D338" s="1"/>
      <c r="E338" s="1"/>
      <c r="F338" s="1"/>
      <c r="G338" s="1">
        <f t="shared" si="44"/>
        <v>0</v>
      </c>
      <c r="I338" s="6" t="str">
        <f t="shared" si="38"/>
        <v/>
      </c>
      <c r="J338" s="6" t="str">
        <f t="shared" si="39"/>
        <v/>
      </c>
      <c r="K338" s="6" t="str">
        <f t="shared" si="40"/>
        <v/>
      </c>
      <c r="L338" s="6" t="str">
        <f t="shared" si="41"/>
        <v/>
      </c>
      <c r="M338" s="6" t="str">
        <f t="shared" si="42"/>
        <v/>
      </c>
      <c r="N338" s="6" t="str">
        <f t="shared" si="43"/>
        <v/>
      </c>
      <c r="O338" s="40" t="str">
        <f>IF(G338&gt;0,DT!AC338*I338+DT!AD338*J338+DT!AE338*K338+DT!AF338*L338+DT!AG338*M338+DT!AH338*N338,"")</f>
        <v/>
      </c>
    </row>
    <row r="339" spans="1:15">
      <c r="A339" s="1"/>
      <c r="B339" s="1"/>
      <c r="C339" s="1"/>
      <c r="D339" s="1"/>
      <c r="E339" s="1"/>
      <c r="F339" s="1"/>
      <c r="G339" s="1">
        <f t="shared" si="44"/>
        <v>0</v>
      </c>
      <c r="I339" s="6" t="str">
        <f t="shared" si="38"/>
        <v/>
      </c>
      <c r="J339" s="6" t="str">
        <f t="shared" si="39"/>
        <v/>
      </c>
      <c r="K339" s="6" t="str">
        <f t="shared" si="40"/>
        <v/>
      </c>
      <c r="L339" s="6" t="str">
        <f t="shared" si="41"/>
        <v/>
      </c>
      <c r="M339" s="6" t="str">
        <f t="shared" si="42"/>
        <v/>
      </c>
      <c r="N339" s="6" t="str">
        <f t="shared" si="43"/>
        <v/>
      </c>
      <c r="O339" s="40" t="str">
        <f>IF(G339&gt;0,DT!AC339*I339+DT!AD339*J339+DT!AE339*K339+DT!AF339*L339+DT!AG339*M339+DT!AH339*N339,"")</f>
        <v/>
      </c>
    </row>
    <row r="340" spans="1:15">
      <c r="A340" s="1"/>
      <c r="B340" s="1"/>
      <c r="C340" s="1"/>
      <c r="D340" s="1"/>
      <c r="E340" s="1"/>
      <c r="F340" s="1"/>
      <c r="G340" s="1">
        <f t="shared" si="44"/>
        <v>0</v>
      </c>
      <c r="I340" s="6" t="str">
        <f t="shared" si="38"/>
        <v/>
      </c>
      <c r="J340" s="6" t="str">
        <f t="shared" si="39"/>
        <v/>
      </c>
      <c r="K340" s="6" t="str">
        <f t="shared" si="40"/>
        <v/>
      </c>
      <c r="L340" s="6" t="str">
        <f t="shared" si="41"/>
        <v/>
      </c>
      <c r="M340" s="6" t="str">
        <f t="shared" si="42"/>
        <v/>
      </c>
      <c r="N340" s="6" t="str">
        <f t="shared" si="43"/>
        <v/>
      </c>
      <c r="O340" s="40" t="str">
        <f>IF(G340&gt;0,DT!AC340*I340+DT!AD340*J340+DT!AE340*K340+DT!AF340*L340+DT!AG340*M340+DT!AH340*N340,"")</f>
        <v/>
      </c>
    </row>
    <row r="341" spans="1:15">
      <c r="A341" s="1"/>
      <c r="B341" s="1"/>
      <c r="C341" s="1"/>
      <c r="D341" s="1"/>
      <c r="E341" s="1"/>
      <c r="F341" s="1"/>
      <c r="G341" s="1">
        <f t="shared" si="44"/>
        <v>0</v>
      </c>
      <c r="I341" s="6" t="str">
        <f t="shared" si="38"/>
        <v/>
      </c>
      <c r="J341" s="6" t="str">
        <f t="shared" si="39"/>
        <v/>
      </c>
      <c r="K341" s="6" t="str">
        <f t="shared" si="40"/>
        <v/>
      </c>
      <c r="L341" s="6" t="str">
        <f t="shared" si="41"/>
        <v/>
      </c>
      <c r="M341" s="6" t="str">
        <f t="shared" si="42"/>
        <v/>
      </c>
      <c r="N341" s="6" t="str">
        <f t="shared" si="43"/>
        <v/>
      </c>
      <c r="O341" s="40" t="str">
        <f>IF(G341&gt;0,DT!AC341*I341+DT!AD341*J341+DT!AE341*K341+DT!AF341*L341+DT!AG341*M341+DT!AH341*N341,"")</f>
        <v/>
      </c>
    </row>
    <row r="342" spans="1:15">
      <c r="A342" s="1"/>
      <c r="B342" s="1"/>
      <c r="C342" s="1"/>
      <c r="D342" s="1"/>
      <c r="E342" s="1"/>
      <c r="F342" s="1"/>
      <c r="G342" s="1">
        <f t="shared" si="44"/>
        <v>0</v>
      </c>
      <c r="I342" s="6" t="str">
        <f t="shared" si="38"/>
        <v/>
      </c>
      <c r="J342" s="6" t="str">
        <f t="shared" si="39"/>
        <v/>
      </c>
      <c r="K342" s="6" t="str">
        <f t="shared" si="40"/>
        <v/>
      </c>
      <c r="L342" s="6" t="str">
        <f t="shared" si="41"/>
        <v/>
      </c>
      <c r="M342" s="6" t="str">
        <f t="shared" si="42"/>
        <v/>
      </c>
      <c r="N342" s="6" t="str">
        <f t="shared" si="43"/>
        <v/>
      </c>
      <c r="O342" s="40" t="str">
        <f>IF(G342&gt;0,DT!AC342*I342+DT!AD342*J342+DT!AE342*K342+DT!AF342*L342+DT!AG342*M342+DT!AH342*N342,"")</f>
        <v/>
      </c>
    </row>
    <row r="343" spans="1:15">
      <c r="A343" s="1"/>
      <c r="B343" s="1"/>
      <c r="C343" s="1"/>
      <c r="D343" s="1"/>
      <c r="E343" s="1"/>
      <c r="F343" s="1"/>
      <c r="G343" s="1">
        <f t="shared" si="44"/>
        <v>0</v>
      </c>
      <c r="I343" s="6" t="str">
        <f t="shared" si="38"/>
        <v/>
      </c>
      <c r="J343" s="6" t="str">
        <f t="shared" si="39"/>
        <v/>
      </c>
      <c r="K343" s="6" t="str">
        <f t="shared" si="40"/>
        <v/>
      </c>
      <c r="L343" s="6" t="str">
        <f t="shared" si="41"/>
        <v/>
      </c>
      <c r="M343" s="6" t="str">
        <f t="shared" si="42"/>
        <v/>
      </c>
      <c r="N343" s="6" t="str">
        <f t="shared" si="43"/>
        <v/>
      </c>
      <c r="O343" s="40" t="str">
        <f>IF(G343&gt;0,DT!AC343*I343+DT!AD343*J343+DT!AE343*K343+DT!AF343*L343+DT!AG343*M343+DT!AH343*N343,"")</f>
        <v/>
      </c>
    </row>
    <row r="344" spans="1:15">
      <c r="A344" s="1"/>
      <c r="B344" s="1"/>
      <c r="C344" s="1"/>
      <c r="D344" s="1"/>
      <c r="E344" s="1"/>
      <c r="F344" s="1"/>
      <c r="G344" s="1">
        <f t="shared" si="44"/>
        <v>0</v>
      </c>
      <c r="I344" s="6" t="str">
        <f t="shared" si="38"/>
        <v/>
      </c>
      <c r="J344" s="6" t="str">
        <f t="shared" si="39"/>
        <v/>
      </c>
      <c r="K344" s="6" t="str">
        <f t="shared" si="40"/>
        <v/>
      </c>
      <c r="L344" s="6" t="str">
        <f t="shared" si="41"/>
        <v/>
      </c>
      <c r="M344" s="6" t="str">
        <f t="shared" si="42"/>
        <v/>
      </c>
      <c r="N344" s="6" t="str">
        <f t="shared" si="43"/>
        <v/>
      </c>
      <c r="O344" s="40" t="str">
        <f>IF(G344&gt;0,DT!AC344*I344+DT!AD344*J344+DT!AE344*K344+DT!AF344*L344+DT!AG344*M344+DT!AH344*N344,"")</f>
        <v/>
      </c>
    </row>
    <row r="345" spans="1:15">
      <c r="A345" s="1"/>
      <c r="B345" s="1"/>
      <c r="C345" s="1"/>
      <c r="D345" s="1"/>
      <c r="E345" s="1"/>
      <c r="F345" s="1"/>
      <c r="G345" s="1">
        <f t="shared" si="44"/>
        <v>0</v>
      </c>
      <c r="I345" s="6" t="str">
        <f t="shared" si="38"/>
        <v/>
      </c>
      <c r="J345" s="6" t="str">
        <f t="shared" si="39"/>
        <v/>
      </c>
      <c r="K345" s="6" t="str">
        <f t="shared" si="40"/>
        <v/>
      </c>
      <c r="L345" s="6" t="str">
        <f t="shared" si="41"/>
        <v/>
      </c>
      <c r="M345" s="6" t="str">
        <f t="shared" si="42"/>
        <v/>
      </c>
      <c r="N345" s="6" t="str">
        <f t="shared" si="43"/>
        <v/>
      </c>
      <c r="O345" s="40" t="str">
        <f>IF(G345&gt;0,DT!AC345*I345+DT!AD345*J345+DT!AE345*K345+DT!AF345*L345+DT!AG345*M345+DT!AH345*N345,"")</f>
        <v/>
      </c>
    </row>
    <row r="346" spans="1:15">
      <c r="A346" s="1"/>
      <c r="B346" s="1"/>
      <c r="C346" s="1"/>
      <c r="D346" s="1"/>
      <c r="E346" s="1"/>
      <c r="F346" s="1"/>
      <c r="G346" s="1">
        <f t="shared" si="44"/>
        <v>0</v>
      </c>
      <c r="I346" s="6" t="str">
        <f t="shared" si="38"/>
        <v/>
      </c>
      <c r="J346" s="6" t="str">
        <f t="shared" si="39"/>
        <v/>
      </c>
      <c r="K346" s="6" t="str">
        <f t="shared" si="40"/>
        <v/>
      </c>
      <c r="L346" s="6" t="str">
        <f t="shared" si="41"/>
        <v/>
      </c>
      <c r="M346" s="6" t="str">
        <f t="shared" si="42"/>
        <v/>
      </c>
      <c r="N346" s="6" t="str">
        <f t="shared" si="43"/>
        <v/>
      </c>
      <c r="O346" s="40" t="str">
        <f>IF(G346&gt;0,DT!AC346*I346+DT!AD346*J346+DT!AE346*K346+DT!AF346*L346+DT!AG346*M346+DT!AH346*N346,"")</f>
        <v/>
      </c>
    </row>
    <row r="347" spans="1:15">
      <c r="A347" s="1"/>
      <c r="B347" s="1"/>
      <c r="C347" s="1"/>
      <c r="D347" s="1"/>
      <c r="E347" s="1"/>
      <c r="F347" s="1"/>
      <c r="G347" s="1">
        <f t="shared" si="44"/>
        <v>0</v>
      </c>
      <c r="I347" s="6" t="str">
        <f t="shared" si="38"/>
        <v/>
      </c>
      <c r="J347" s="6" t="str">
        <f t="shared" si="39"/>
        <v/>
      </c>
      <c r="K347" s="6" t="str">
        <f t="shared" si="40"/>
        <v/>
      </c>
      <c r="L347" s="6" t="str">
        <f t="shared" si="41"/>
        <v/>
      </c>
      <c r="M347" s="6" t="str">
        <f t="shared" si="42"/>
        <v/>
      </c>
      <c r="N347" s="6" t="str">
        <f t="shared" si="43"/>
        <v/>
      </c>
      <c r="O347" s="40" t="str">
        <f>IF(G347&gt;0,DT!AC347*I347+DT!AD347*J347+DT!AE347*K347+DT!AF347*L347+DT!AG347*M347+DT!AH347*N347,"")</f>
        <v/>
      </c>
    </row>
    <row r="348" spans="1:15">
      <c r="A348" s="1"/>
      <c r="B348" s="1"/>
      <c r="C348" s="1"/>
      <c r="D348" s="1"/>
      <c r="E348" s="1"/>
      <c r="F348" s="1"/>
      <c r="G348" s="1">
        <f t="shared" si="44"/>
        <v>0</v>
      </c>
      <c r="I348" s="6" t="str">
        <f t="shared" si="38"/>
        <v/>
      </c>
      <c r="J348" s="6" t="str">
        <f t="shared" si="39"/>
        <v/>
      </c>
      <c r="K348" s="6" t="str">
        <f t="shared" si="40"/>
        <v/>
      </c>
      <c r="L348" s="6" t="str">
        <f t="shared" si="41"/>
        <v/>
      </c>
      <c r="M348" s="6" t="str">
        <f t="shared" si="42"/>
        <v/>
      </c>
      <c r="N348" s="6" t="str">
        <f t="shared" si="43"/>
        <v/>
      </c>
      <c r="O348" s="40" t="str">
        <f>IF(G348&gt;0,DT!AC348*I348+DT!AD348*J348+DT!AE348*K348+DT!AF348*L348+DT!AG348*M348+DT!AH348*N348,"")</f>
        <v/>
      </c>
    </row>
    <row r="349" spans="1:15">
      <c r="A349" s="1"/>
      <c r="B349" s="1"/>
      <c r="C349" s="1"/>
      <c r="D349" s="1"/>
      <c r="E349" s="1"/>
      <c r="F349" s="1"/>
      <c r="G349" s="1">
        <f t="shared" si="44"/>
        <v>0</v>
      </c>
      <c r="I349" s="6" t="str">
        <f t="shared" si="38"/>
        <v/>
      </c>
      <c r="J349" s="6" t="str">
        <f t="shared" si="39"/>
        <v/>
      </c>
      <c r="K349" s="6" t="str">
        <f t="shared" si="40"/>
        <v/>
      </c>
      <c r="L349" s="6" t="str">
        <f t="shared" si="41"/>
        <v/>
      </c>
      <c r="M349" s="6" t="str">
        <f t="shared" si="42"/>
        <v/>
      </c>
      <c r="N349" s="6" t="str">
        <f t="shared" si="43"/>
        <v/>
      </c>
      <c r="O349" s="40" t="str">
        <f>IF(G349&gt;0,DT!AC349*I349+DT!AD349*J349+DT!AE349*K349+DT!AF349*L349+DT!AG349*M349+DT!AH349*N349,"")</f>
        <v/>
      </c>
    </row>
    <row r="350" spans="1:15">
      <c r="A350" s="1"/>
      <c r="B350" s="1"/>
      <c r="C350" s="1"/>
      <c r="D350" s="1"/>
      <c r="E350" s="1"/>
      <c r="F350" s="1"/>
      <c r="G350" s="1">
        <f t="shared" si="44"/>
        <v>0</v>
      </c>
      <c r="I350" s="6" t="str">
        <f t="shared" si="38"/>
        <v/>
      </c>
      <c r="J350" s="6" t="str">
        <f t="shared" si="39"/>
        <v/>
      </c>
      <c r="K350" s="6" t="str">
        <f t="shared" si="40"/>
        <v/>
      </c>
      <c r="L350" s="6" t="str">
        <f t="shared" si="41"/>
        <v/>
      </c>
      <c r="M350" s="6" t="str">
        <f t="shared" si="42"/>
        <v/>
      </c>
      <c r="N350" s="6" t="str">
        <f t="shared" si="43"/>
        <v/>
      </c>
      <c r="O350" s="40" t="str">
        <f>IF(G350&gt;0,DT!AC350*I350+DT!AD350*J350+DT!AE350*K350+DT!AF350*L350+DT!AG350*M350+DT!AH350*N350,"")</f>
        <v/>
      </c>
    </row>
    <row r="351" spans="1:15">
      <c r="A351" s="1"/>
      <c r="B351" s="1"/>
      <c r="C351" s="1"/>
      <c r="D351" s="1"/>
      <c r="E351" s="1"/>
      <c r="F351" s="1"/>
      <c r="G351" s="1">
        <f t="shared" si="44"/>
        <v>0</v>
      </c>
      <c r="I351" s="6" t="str">
        <f t="shared" si="38"/>
        <v/>
      </c>
      <c r="J351" s="6" t="str">
        <f t="shared" si="39"/>
        <v/>
      </c>
      <c r="K351" s="6" t="str">
        <f t="shared" si="40"/>
        <v/>
      </c>
      <c r="L351" s="6" t="str">
        <f t="shared" si="41"/>
        <v/>
      </c>
      <c r="M351" s="6" t="str">
        <f t="shared" si="42"/>
        <v/>
      </c>
      <c r="N351" s="6" t="str">
        <f t="shared" si="43"/>
        <v/>
      </c>
      <c r="O351" s="40" t="str">
        <f>IF(G351&gt;0,DT!AC351*I351+DT!AD351*J351+DT!AE351*K351+DT!AF351*L351+DT!AG351*M351+DT!AH351*N351,"")</f>
        <v/>
      </c>
    </row>
    <row r="352" spans="1:15">
      <c r="A352" s="1"/>
      <c r="B352" s="1"/>
      <c r="C352" s="1"/>
      <c r="D352" s="1"/>
      <c r="E352" s="1"/>
      <c r="F352" s="1"/>
      <c r="G352" s="1">
        <f t="shared" si="44"/>
        <v>0</v>
      </c>
      <c r="I352" s="6" t="str">
        <f t="shared" si="38"/>
        <v/>
      </c>
      <c r="J352" s="6" t="str">
        <f t="shared" si="39"/>
        <v/>
      </c>
      <c r="K352" s="6" t="str">
        <f t="shared" si="40"/>
        <v/>
      </c>
      <c r="L352" s="6" t="str">
        <f t="shared" si="41"/>
        <v/>
      </c>
      <c r="M352" s="6" t="str">
        <f t="shared" si="42"/>
        <v/>
      </c>
      <c r="N352" s="6" t="str">
        <f t="shared" si="43"/>
        <v/>
      </c>
      <c r="O352" s="40" t="str">
        <f>IF(G352&gt;0,DT!AC352*I352+DT!AD352*J352+DT!AE352*K352+DT!AF352*L352+DT!AG352*M352+DT!AH352*N352,"")</f>
        <v/>
      </c>
    </row>
    <row r="353" spans="1:15">
      <c r="A353" s="1"/>
      <c r="B353" s="1"/>
      <c r="C353" s="1"/>
      <c r="D353" s="1"/>
      <c r="E353" s="1"/>
      <c r="F353" s="1"/>
      <c r="G353" s="1">
        <f t="shared" si="44"/>
        <v>0</v>
      </c>
      <c r="I353" s="6" t="str">
        <f t="shared" si="38"/>
        <v/>
      </c>
      <c r="J353" s="6" t="str">
        <f t="shared" si="39"/>
        <v/>
      </c>
      <c r="K353" s="6" t="str">
        <f t="shared" si="40"/>
        <v/>
      </c>
      <c r="L353" s="6" t="str">
        <f t="shared" si="41"/>
        <v/>
      </c>
      <c r="M353" s="6" t="str">
        <f t="shared" si="42"/>
        <v/>
      </c>
      <c r="N353" s="6" t="str">
        <f t="shared" si="43"/>
        <v/>
      </c>
      <c r="O353" s="40" t="str">
        <f>IF(G353&gt;0,DT!AC353*I353+DT!AD353*J353+DT!AE353*K353+DT!AF353*L353+DT!AG353*M353+DT!AH353*N353,"")</f>
        <v/>
      </c>
    </row>
    <row r="354" spans="1:15">
      <c r="A354" s="1"/>
      <c r="B354" s="1"/>
      <c r="C354" s="1"/>
      <c r="D354" s="1"/>
      <c r="E354" s="1"/>
      <c r="F354" s="1"/>
      <c r="G354" s="1">
        <f t="shared" si="44"/>
        <v>0</v>
      </c>
      <c r="I354" s="6" t="str">
        <f t="shared" si="38"/>
        <v/>
      </c>
      <c r="J354" s="6" t="str">
        <f t="shared" si="39"/>
        <v/>
      </c>
      <c r="K354" s="6" t="str">
        <f t="shared" si="40"/>
        <v/>
      </c>
      <c r="L354" s="6" t="str">
        <f t="shared" si="41"/>
        <v/>
      </c>
      <c r="M354" s="6" t="str">
        <f t="shared" si="42"/>
        <v/>
      </c>
      <c r="N354" s="6" t="str">
        <f t="shared" si="43"/>
        <v/>
      </c>
      <c r="O354" s="40" t="str">
        <f>IF(G354&gt;0,DT!AC354*I354+DT!AD354*J354+DT!AE354*K354+DT!AF354*L354+DT!AG354*M354+DT!AH354*N354,"")</f>
        <v/>
      </c>
    </row>
    <row r="355" spans="1:15">
      <c r="A355" s="1"/>
      <c r="B355" s="1"/>
      <c r="C355" s="1"/>
      <c r="D355" s="1"/>
      <c r="E355" s="1"/>
      <c r="F355" s="1"/>
      <c r="G355" s="1">
        <f t="shared" si="44"/>
        <v>0</v>
      </c>
      <c r="I355" s="6" t="str">
        <f t="shared" si="38"/>
        <v/>
      </c>
      <c r="J355" s="6" t="str">
        <f t="shared" si="39"/>
        <v/>
      </c>
      <c r="K355" s="6" t="str">
        <f t="shared" si="40"/>
        <v/>
      </c>
      <c r="L355" s="6" t="str">
        <f t="shared" si="41"/>
        <v/>
      </c>
      <c r="M355" s="6" t="str">
        <f t="shared" si="42"/>
        <v/>
      </c>
      <c r="N355" s="6" t="str">
        <f t="shared" si="43"/>
        <v/>
      </c>
      <c r="O355" s="40" t="str">
        <f>IF(G355&gt;0,DT!AC355*I355+DT!AD355*J355+DT!AE355*K355+DT!AF355*L355+DT!AG355*M355+DT!AH355*N355,"")</f>
        <v/>
      </c>
    </row>
    <row r="356" spans="1:15">
      <c r="A356" s="1"/>
      <c r="B356" s="1"/>
      <c r="C356" s="1"/>
      <c r="D356" s="1"/>
      <c r="E356" s="1"/>
      <c r="F356" s="1"/>
      <c r="G356" s="1">
        <f t="shared" si="44"/>
        <v>0</v>
      </c>
      <c r="I356" s="6" t="str">
        <f t="shared" si="38"/>
        <v/>
      </c>
      <c r="J356" s="6" t="str">
        <f t="shared" si="39"/>
        <v/>
      </c>
      <c r="K356" s="6" t="str">
        <f t="shared" si="40"/>
        <v/>
      </c>
      <c r="L356" s="6" t="str">
        <f t="shared" si="41"/>
        <v/>
      </c>
      <c r="M356" s="6" t="str">
        <f t="shared" si="42"/>
        <v/>
      </c>
      <c r="N356" s="6" t="str">
        <f t="shared" si="43"/>
        <v/>
      </c>
      <c r="O356" s="40" t="str">
        <f>IF(G356&gt;0,DT!AC356*I356+DT!AD356*J356+DT!AE356*K356+DT!AF356*L356+DT!AG356*M356+DT!AH356*N356,"")</f>
        <v/>
      </c>
    </row>
    <row r="357" spans="1:15">
      <c r="A357" s="1"/>
      <c r="B357" s="1"/>
      <c r="C357" s="1"/>
      <c r="D357" s="1"/>
      <c r="E357" s="1"/>
      <c r="F357" s="1"/>
      <c r="G357" s="1">
        <f t="shared" si="44"/>
        <v>0</v>
      </c>
      <c r="I357" s="6" t="str">
        <f t="shared" si="38"/>
        <v/>
      </c>
      <c r="J357" s="6" t="str">
        <f t="shared" si="39"/>
        <v/>
      </c>
      <c r="K357" s="6" t="str">
        <f t="shared" si="40"/>
        <v/>
      </c>
      <c r="L357" s="6" t="str">
        <f t="shared" si="41"/>
        <v/>
      </c>
      <c r="M357" s="6" t="str">
        <f t="shared" si="42"/>
        <v/>
      </c>
      <c r="N357" s="6" t="str">
        <f t="shared" si="43"/>
        <v/>
      </c>
      <c r="O357" s="40" t="str">
        <f>IF(G357&gt;0,DT!AC357*I357+DT!AD357*J357+DT!AE357*K357+DT!AF357*L357+DT!AG357*M357+DT!AH357*N357,"")</f>
        <v/>
      </c>
    </row>
    <row r="358" spans="1:15">
      <c r="A358" s="1"/>
      <c r="B358" s="1"/>
      <c r="C358" s="1"/>
      <c r="D358" s="1"/>
      <c r="E358" s="1"/>
      <c r="F358" s="1"/>
      <c r="G358" s="1">
        <f t="shared" si="44"/>
        <v>0</v>
      </c>
      <c r="I358" s="6" t="str">
        <f t="shared" si="38"/>
        <v/>
      </c>
      <c r="J358" s="6" t="str">
        <f t="shared" si="39"/>
        <v/>
      </c>
      <c r="K358" s="6" t="str">
        <f t="shared" si="40"/>
        <v/>
      </c>
      <c r="L358" s="6" t="str">
        <f t="shared" si="41"/>
        <v/>
      </c>
      <c r="M358" s="6" t="str">
        <f t="shared" si="42"/>
        <v/>
      </c>
      <c r="N358" s="6" t="str">
        <f t="shared" si="43"/>
        <v/>
      </c>
      <c r="O358" s="40" t="str">
        <f>IF(G358&gt;0,DT!AC358*I358+DT!AD358*J358+DT!AE358*K358+DT!AF358*L358+DT!AG358*M358+DT!AH358*N358,"")</f>
        <v/>
      </c>
    </row>
    <row r="359" spans="1:15">
      <c r="A359" s="1"/>
      <c r="B359" s="1"/>
      <c r="C359" s="1"/>
      <c r="D359" s="1"/>
      <c r="E359" s="1"/>
      <c r="F359" s="1"/>
      <c r="G359" s="1">
        <f t="shared" si="44"/>
        <v>0</v>
      </c>
      <c r="I359" s="6" t="str">
        <f t="shared" si="38"/>
        <v/>
      </c>
      <c r="J359" s="6" t="str">
        <f t="shared" si="39"/>
        <v/>
      </c>
      <c r="K359" s="6" t="str">
        <f t="shared" si="40"/>
        <v/>
      </c>
      <c r="L359" s="6" t="str">
        <f t="shared" si="41"/>
        <v/>
      </c>
      <c r="M359" s="6" t="str">
        <f t="shared" si="42"/>
        <v/>
      </c>
      <c r="N359" s="6" t="str">
        <f t="shared" si="43"/>
        <v/>
      </c>
      <c r="O359" s="40" t="str">
        <f>IF(G359&gt;0,DT!AC359*I359+DT!AD359*J359+DT!AE359*K359+DT!AF359*L359+DT!AG359*M359+DT!AH359*N359,"")</f>
        <v/>
      </c>
    </row>
    <row r="360" spans="1:15">
      <c r="A360" s="1"/>
      <c r="B360" s="1"/>
      <c r="C360" s="1"/>
      <c r="D360" s="1"/>
      <c r="E360" s="1"/>
      <c r="F360" s="1"/>
      <c r="G360" s="1">
        <f t="shared" si="44"/>
        <v>0</v>
      </c>
      <c r="I360" s="6" t="str">
        <f t="shared" si="38"/>
        <v/>
      </c>
      <c r="J360" s="6" t="str">
        <f t="shared" si="39"/>
        <v/>
      </c>
      <c r="K360" s="6" t="str">
        <f t="shared" si="40"/>
        <v/>
      </c>
      <c r="L360" s="6" t="str">
        <f t="shared" si="41"/>
        <v/>
      </c>
      <c r="M360" s="6" t="str">
        <f t="shared" si="42"/>
        <v/>
      </c>
      <c r="N360" s="6" t="str">
        <f t="shared" si="43"/>
        <v/>
      </c>
      <c r="O360" s="40" t="str">
        <f>IF(G360&gt;0,DT!AC360*I360+DT!AD360*J360+DT!AE360*K360+DT!AF360*L360+DT!AG360*M360+DT!AH360*N360,"")</f>
        <v/>
      </c>
    </row>
    <row r="361" spans="1:15">
      <c r="A361" s="1"/>
      <c r="B361" s="1"/>
      <c r="C361" s="1"/>
      <c r="D361" s="1"/>
      <c r="E361" s="1"/>
      <c r="F361" s="1"/>
      <c r="G361" s="1">
        <f t="shared" si="44"/>
        <v>0</v>
      </c>
      <c r="I361" s="6" t="str">
        <f t="shared" si="38"/>
        <v/>
      </c>
      <c r="J361" s="6" t="str">
        <f t="shared" si="39"/>
        <v/>
      </c>
      <c r="K361" s="6" t="str">
        <f t="shared" si="40"/>
        <v/>
      </c>
      <c r="L361" s="6" t="str">
        <f t="shared" si="41"/>
        <v/>
      </c>
      <c r="M361" s="6" t="str">
        <f t="shared" si="42"/>
        <v/>
      </c>
      <c r="N361" s="6" t="str">
        <f t="shared" si="43"/>
        <v/>
      </c>
      <c r="O361" s="40" t="str">
        <f>IF(G361&gt;0,DT!AC361*I361+DT!AD361*J361+DT!AE361*K361+DT!AF361*L361+DT!AG361*M361+DT!AH361*N361,"")</f>
        <v/>
      </c>
    </row>
    <row r="362" spans="1:15">
      <c r="A362" s="1"/>
      <c r="B362" s="1"/>
      <c r="C362" s="1"/>
      <c r="D362" s="1"/>
      <c r="E362" s="1"/>
      <c r="F362" s="1"/>
      <c r="G362" s="1">
        <f t="shared" si="44"/>
        <v>0</v>
      </c>
      <c r="I362" s="6" t="str">
        <f t="shared" si="38"/>
        <v/>
      </c>
      <c r="J362" s="6" t="str">
        <f t="shared" si="39"/>
        <v/>
      </c>
      <c r="K362" s="6" t="str">
        <f t="shared" si="40"/>
        <v/>
      </c>
      <c r="L362" s="6" t="str">
        <f t="shared" si="41"/>
        <v/>
      </c>
      <c r="M362" s="6" t="str">
        <f t="shared" si="42"/>
        <v/>
      </c>
      <c r="N362" s="6" t="str">
        <f t="shared" si="43"/>
        <v/>
      </c>
      <c r="O362" s="40" t="str">
        <f>IF(G362&gt;0,DT!AC362*I362+DT!AD362*J362+DT!AE362*K362+DT!AF362*L362+DT!AG362*M362+DT!AH362*N362,"")</f>
        <v/>
      </c>
    </row>
    <row r="363" spans="1:15">
      <c r="A363" s="1"/>
      <c r="B363" s="1"/>
      <c r="C363" s="1"/>
      <c r="D363" s="1"/>
      <c r="E363" s="1"/>
      <c r="F363" s="1"/>
      <c r="G363" s="1">
        <f t="shared" si="44"/>
        <v>0</v>
      </c>
      <c r="I363" s="6" t="str">
        <f t="shared" si="38"/>
        <v/>
      </c>
      <c r="J363" s="6" t="str">
        <f t="shared" si="39"/>
        <v/>
      </c>
      <c r="K363" s="6" t="str">
        <f t="shared" si="40"/>
        <v/>
      </c>
      <c r="L363" s="6" t="str">
        <f t="shared" si="41"/>
        <v/>
      </c>
      <c r="M363" s="6" t="str">
        <f t="shared" si="42"/>
        <v/>
      </c>
      <c r="N363" s="6" t="str">
        <f t="shared" si="43"/>
        <v/>
      </c>
      <c r="O363" s="40" t="str">
        <f>IF(G363&gt;0,DT!AC363*I363+DT!AD363*J363+DT!AE363*K363+DT!AF363*L363+DT!AG363*M363+DT!AH363*N363,"")</f>
        <v/>
      </c>
    </row>
    <row r="364" spans="1:15">
      <c r="A364" s="1"/>
      <c r="B364" s="1"/>
      <c r="C364" s="1"/>
      <c r="D364" s="1"/>
      <c r="E364" s="1"/>
      <c r="F364" s="1"/>
      <c r="G364" s="1">
        <f t="shared" si="44"/>
        <v>0</v>
      </c>
      <c r="I364" s="6" t="str">
        <f t="shared" si="38"/>
        <v/>
      </c>
      <c r="J364" s="6" t="str">
        <f t="shared" si="39"/>
        <v/>
      </c>
      <c r="K364" s="6" t="str">
        <f t="shared" si="40"/>
        <v/>
      </c>
      <c r="L364" s="6" t="str">
        <f t="shared" si="41"/>
        <v/>
      </c>
      <c r="M364" s="6" t="str">
        <f t="shared" si="42"/>
        <v/>
      </c>
      <c r="N364" s="6" t="str">
        <f t="shared" si="43"/>
        <v/>
      </c>
      <c r="O364" s="40" t="str">
        <f>IF(G364&gt;0,DT!AC364*I364+DT!AD364*J364+DT!AE364*K364+DT!AF364*L364+DT!AG364*M364+DT!AH364*N364,"")</f>
        <v/>
      </c>
    </row>
    <row r="365" spans="1:15">
      <c r="A365" s="1"/>
      <c r="B365" s="1"/>
      <c r="C365" s="1"/>
      <c r="D365" s="1"/>
      <c r="E365" s="1"/>
      <c r="F365" s="1"/>
      <c r="G365" s="1">
        <f t="shared" si="44"/>
        <v>0</v>
      </c>
      <c r="I365" s="6" t="str">
        <f t="shared" si="38"/>
        <v/>
      </c>
      <c r="J365" s="6" t="str">
        <f t="shared" si="39"/>
        <v/>
      </c>
      <c r="K365" s="6" t="str">
        <f t="shared" si="40"/>
        <v/>
      </c>
      <c r="L365" s="6" t="str">
        <f t="shared" si="41"/>
        <v/>
      </c>
      <c r="M365" s="6" t="str">
        <f t="shared" si="42"/>
        <v/>
      </c>
      <c r="N365" s="6" t="str">
        <f t="shared" si="43"/>
        <v/>
      </c>
      <c r="O365" s="40" t="str">
        <f>IF(G365&gt;0,DT!AC365*I365+DT!AD365*J365+DT!AE365*K365+DT!AF365*L365+DT!AG365*M365+DT!AH365*N365,"")</f>
        <v/>
      </c>
    </row>
    <row r="366" spans="1:15">
      <c r="A366" s="1"/>
      <c r="B366" s="1"/>
      <c r="C366" s="1"/>
      <c r="D366" s="1"/>
      <c r="E366" s="1"/>
      <c r="F366" s="1"/>
      <c r="G366" s="1">
        <f t="shared" si="44"/>
        <v>0</v>
      </c>
      <c r="I366" s="6" t="str">
        <f t="shared" si="38"/>
        <v/>
      </c>
      <c r="J366" s="6" t="str">
        <f t="shared" si="39"/>
        <v/>
      </c>
      <c r="K366" s="6" t="str">
        <f t="shared" si="40"/>
        <v/>
      </c>
      <c r="L366" s="6" t="str">
        <f t="shared" si="41"/>
        <v/>
      </c>
      <c r="M366" s="6" t="str">
        <f t="shared" si="42"/>
        <v/>
      </c>
      <c r="N366" s="6" t="str">
        <f t="shared" si="43"/>
        <v/>
      </c>
      <c r="O366" s="40" t="str">
        <f>IF(G366&gt;0,DT!AC366*I366+DT!AD366*J366+DT!AE366*K366+DT!AF366*L366+DT!AG366*M366+DT!AH366*N366,"")</f>
        <v/>
      </c>
    </row>
    <row r="367" spans="1:15">
      <c r="A367" s="1"/>
      <c r="B367" s="1"/>
      <c r="C367" s="1"/>
      <c r="D367" s="1"/>
      <c r="E367" s="1"/>
      <c r="F367" s="1"/>
      <c r="G367" s="1">
        <f t="shared" si="44"/>
        <v>0</v>
      </c>
      <c r="I367" s="6" t="str">
        <f t="shared" si="38"/>
        <v/>
      </c>
      <c r="J367" s="6" t="str">
        <f t="shared" si="39"/>
        <v/>
      </c>
      <c r="K367" s="6" t="str">
        <f t="shared" si="40"/>
        <v/>
      </c>
      <c r="L367" s="6" t="str">
        <f t="shared" si="41"/>
        <v/>
      </c>
      <c r="M367" s="6" t="str">
        <f t="shared" si="42"/>
        <v/>
      </c>
      <c r="N367" s="6" t="str">
        <f t="shared" si="43"/>
        <v/>
      </c>
      <c r="O367" s="40" t="str">
        <f>IF(G367&gt;0,DT!AC367*I367+DT!AD367*J367+DT!AE367*K367+DT!AF367*L367+DT!AG367*M367+DT!AH367*N367,"")</f>
        <v/>
      </c>
    </row>
    <row r="368" spans="1:15">
      <c r="A368" s="1"/>
      <c r="B368" s="1"/>
      <c r="C368" s="1"/>
      <c r="D368" s="1"/>
      <c r="E368" s="1"/>
      <c r="F368" s="1"/>
      <c r="G368" s="1">
        <f t="shared" si="44"/>
        <v>0</v>
      </c>
      <c r="I368" s="6" t="str">
        <f t="shared" si="38"/>
        <v/>
      </c>
      <c r="J368" s="6" t="str">
        <f t="shared" si="39"/>
        <v/>
      </c>
      <c r="K368" s="6" t="str">
        <f t="shared" si="40"/>
        <v/>
      </c>
      <c r="L368" s="6" t="str">
        <f t="shared" si="41"/>
        <v/>
      </c>
      <c r="M368" s="6" t="str">
        <f t="shared" si="42"/>
        <v/>
      </c>
      <c r="N368" s="6" t="str">
        <f t="shared" si="43"/>
        <v/>
      </c>
      <c r="O368" s="40" t="str">
        <f>IF(G368&gt;0,DT!AC368*I368+DT!AD368*J368+DT!AE368*K368+DT!AF368*L368+DT!AG368*M368+DT!AH368*N368,"")</f>
        <v/>
      </c>
    </row>
    <row r="369" spans="1:15">
      <c r="A369" s="1"/>
      <c r="B369" s="1"/>
      <c r="C369" s="1"/>
      <c r="D369" s="1"/>
      <c r="E369" s="1"/>
      <c r="F369" s="1"/>
      <c r="G369" s="1">
        <f t="shared" si="44"/>
        <v>0</v>
      </c>
      <c r="I369" s="6" t="str">
        <f t="shared" si="38"/>
        <v/>
      </c>
      <c r="J369" s="6" t="str">
        <f t="shared" si="39"/>
        <v/>
      </c>
      <c r="K369" s="6" t="str">
        <f t="shared" si="40"/>
        <v/>
      </c>
      <c r="L369" s="6" t="str">
        <f t="shared" si="41"/>
        <v/>
      </c>
      <c r="M369" s="6" t="str">
        <f t="shared" si="42"/>
        <v/>
      </c>
      <c r="N369" s="6" t="str">
        <f t="shared" si="43"/>
        <v/>
      </c>
      <c r="O369" s="40" t="str">
        <f>IF(G369&gt;0,DT!AC369*I369+DT!AD369*J369+DT!AE369*K369+DT!AF369*L369+DT!AG369*M369+DT!AH369*N369,"")</f>
        <v/>
      </c>
    </row>
    <row r="370" spans="1:15">
      <c r="A370" s="1"/>
      <c r="B370" s="1"/>
      <c r="C370" s="1"/>
      <c r="D370" s="1"/>
      <c r="E370" s="1"/>
      <c r="F370" s="1"/>
      <c r="G370" s="1">
        <f t="shared" si="44"/>
        <v>0</v>
      </c>
      <c r="I370" s="6" t="str">
        <f t="shared" si="38"/>
        <v/>
      </c>
      <c r="J370" s="6" t="str">
        <f t="shared" si="39"/>
        <v/>
      </c>
      <c r="K370" s="6" t="str">
        <f t="shared" si="40"/>
        <v/>
      </c>
      <c r="L370" s="6" t="str">
        <f t="shared" si="41"/>
        <v/>
      </c>
      <c r="M370" s="6" t="str">
        <f t="shared" si="42"/>
        <v/>
      </c>
      <c r="N370" s="6" t="str">
        <f t="shared" si="43"/>
        <v/>
      </c>
      <c r="O370" s="40" t="str">
        <f>IF(G370&gt;0,DT!AC370*I370+DT!AD370*J370+DT!AE370*K370+DT!AF370*L370+DT!AG370*M370+DT!AH370*N370,"")</f>
        <v/>
      </c>
    </row>
    <row r="371" spans="1:15">
      <c r="A371" s="1"/>
      <c r="B371" s="1"/>
      <c r="C371" s="1"/>
      <c r="D371" s="1"/>
      <c r="E371" s="1"/>
      <c r="F371" s="1"/>
      <c r="G371" s="1">
        <f t="shared" si="44"/>
        <v>0</v>
      </c>
      <c r="I371" s="6" t="str">
        <f t="shared" si="38"/>
        <v/>
      </c>
      <c r="J371" s="6" t="str">
        <f t="shared" si="39"/>
        <v/>
      </c>
      <c r="K371" s="6" t="str">
        <f t="shared" si="40"/>
        <v/>
      </c>
      <c r="L371" s="6" t="str">
        <f t="shared" si="41"/>
        <v/>
      </c>
      <c r="M371" s="6" t="str">
        <f t="shared" si="42"/>
        <v/>
      </c>
      <c r="N371" s="6" t="str">
        <f t="shared" si="43"/>
        <v/>
      </c>
      <c r="O371" s="40" t="str">
        <f>IF(G371&gt;0,DT!AC371*I371+DT!AD371*J371+DT!AE371*K371+DT!AF371*L371+DT!AG371*M371+DT!AH371*N371,"")</f>
        <v/>
      </c>
    </row>
    <row r="372" spans="1:15">
      <c r="A372" s="1"/>
      <c r="B372" s="1"/>
      <c r="C372" s="1"/>
      <c r="D372" s="1"/>
      <c r="E372" s="1"/>
      <c r="F372" s="1"/>
      <c r="G372" s="1">
        <f t="shared" si="44"/>
        <v>0</v>
      </c>
      <c r="I372" s="6" t="str">
        <f t="shared" ref="I372:I435" si="45">IF(G372&gt;0,A372/G372,"")</f>
        <v/>
      </c>
      <c r="J372" s="6" t="str">
        <f t="shared" ref="J372:J435" si="46">IF(G372&gt;0,B372/G372,"")</f>
        <v/>
      </c>
      <c r="K372" s="6" t="str">
        <f t="shared" ref="K372:K435" si="47">IF(G372&gt;0,C372/G372,"")</f>
        <v/>
      </c>
      <c r="L372" s="6" t="str">
        <f t="shared" ref="L372:L435" si="48">IF(G372&gt;0,D372/G372,"")</f>
        <v/>
      </c>
      <c r="M372" s="6" t="str">
        <f t="shared" ref="M372:M435" si="49">IF(G372&gt;0,E372/G372,"")</f>
        <v/>
      </c>
      <c r="N372" s="6" t="str">
        <f t="shared" ref="N372:N435" si="50">IF(G372&gt;0,F372/G372,"")</f>
        <v/>
      </c>
      <c r="O372" s="40" t="str">
        <f>IF(G372&gt;0,DT!AC372*I372+DT!AD372*J372+DT!AE372*K372+DT!AF372*L372+DT!AG372*M372+DT!AH372*N372,"")</f>
        <v/>
      </c>
    </row>
    <row r="373" spans="1:15">
      <c r="A373" s="1"/>
      <c r="B373" s="1"/>
      <c r="C373" s="1"/>
      <c r="D373" s="1"/>
      <c r="E373" s="1"/>
      <c r="F373" s="1"/>
      <c r="G373" s="1">
        <f t="shared" si="44"/>
        <v>0</v>
      </c>
      <c r="I373" s="6" t="str">
        <f t="shared" si="45"/>
        <v/>
      </c>
      <c r="J373" s="6" t="str">
        <f t="shared" si="46"/>
        <v/>
      </c>
      <c r="K373" s="6" t="str">
        <f t="shared" si="47"/>
        <v/>
      </c>
      <c r="L373" s="6" t="str">
        <f t="shared" si="48"/>
        <v/>
      </c>
      <c r="M373" s="6" t="str">
        <f t="shared" si="49"/>
        <v/>
      </c>
      <c r="N373" s="6" t="str">
        <f t="shared" si="50"/>
        <v/>
      </c>
      <c r="O373" s="40" t="str">
        <f>IF(G373&gt;0,DT!AC373*I373+DT!AD373*J373+DT!AE373*K373+DT!AF373*L373+DT!AG373*M373+DT!AH373*N373,"")</f>
        <v/>
      </c>
    </row>
    <row r="374" spans="1:15">
      <c r="A374" s="1"/>
      <c r="B374" s="1"/>
      <c r="C374" s="1"/>
      <c r="D374" s="1"/>
      <c r="E374" s="1"/>
      <c r="F374" s="1"/>
      <c r="G374" s="1">
        <f t="shared" si="44"/>
        <v>0</v>
      </c>
      <c r="I374" s="6" t="str">
        <f t="shared" si="45"/>
        <v/>
      </c>
      <c r="J374" s="6" t="str">
        <f t="shared" si="46"/>
        <v/>
      </c>
      <c r="K374" s="6" t="str">
        <f t="shared" si="47"/>
        <v/>
      </c>
      <c r="L374" s="6" t="str">
        <f t="shared" si="48"/>
        <v/>
      </c>
      <c r="M374" s="6" t="str">
        <f t="shared" si="49"/>
        <v/>
      </c>
      <c r="N374" s="6" t="str">
        <f t="shared" si="50"/>
        <v/>
      </c>
      <c r="O374" s="40" t="str">
        <f>IF(G374&gt;0,DT!AC374*I374+DT!AD374*J374+DT!AE374*K374+DT!AF374*L374+DT!AG374*M374+DT!AH374*N374,"")</f>
        <v/>
      </c>
    </row>
    <row r="375" spans="1:15">
      <c r="A375" s="1"/>
      <c r="B375" s="1"/>
      <c r="C375" s="1"/>
      <c r="D375" s="1"/>
      <c r="E375" s="1"/>
      <c r="F375" s="1"/>
      <c r="G375" s="1">
        <f t="shared" si="44"/>
        <v>0</v>
      </c>
      <c r="I375" s="6" t="str">
        <f t="shared" si="45"/>
        <v/>
      </c>
      <c r="J375" s="6" t="str">
        <f t="shared" si="46"/>
        <v/>
      </c>
      <c r="K375" s="6" t="str">
        <f t="shared" si="47"/>
        <v/>
      </c>
      <c r="L375" s="6" t="str">
        <f t="shared" si="48"/>
        <v/>
      </c>
      <c r="M375" s="6" t="str">
        <f t="shared" si="49"/>
        <v/>
      </c>
      <c r="N375" s="6" t="str">
        <f t="shared" si="50"/>
        <v/>
      </c>
      <c r="O375" s="40" t="str">
        <f>IF(G375&gt;0,DT!AC375*I375+DT!AD375*J375+DT!AE375*K375+DT!AF375*L375+DT!AG375*M375+DT!AH375*N375,"")</f>
        <v/>
      </c>
    </row>
    <row r="376" spans="1:15">
      <c r="A376" s="1"/>
      <c r="B376" s="1"/>
      <c r="C376" s="1"/>
      <c r="D376" s="1"/>
      <c r="E376" s="1"/>
      <c r="F376" s="1"/>
      <c r="G376" s="1">
        <f t="shared" si="44"/>
        <v>0</v>
      </c>
      <c r="I376" s="6" t="str">
        <f t="shared" si="45"/>
        <v/>
      </c>
      <c r="J376" s="6" t="str">
        <f t="shared" si="46"/>
        <v/>
      </c>
      <c r="K376" s="6" t="str">
        <f t="shared" si="47"/>
        <v/>
      </c>
      <c r="L376" s="6" t="str">
        <f t="shared" si="48"/>
        <v/>
      </c>
      <c r="M376" s="6" t="str">
        <f t="shared" si="49"/>
        <v/>
      </c>
      <c r="N376" s="6" t="str">
        <f t="shared" si="50"/>
        <v/>
      </c>
      <c r="O376" s="40" t="str">
        <f>IF(G376&gt;0,DT!AC376*I376+DT!AD376*J376+DT!AE376*K376+DT!AF376*L376+DT!AG376*M376+DT!AH376*N376,"")</f>
        <v/>
      </c>
    </row>
    <row r="377" spans="1:15">
      <c r="A377" s="1"/>
      <c r="B377" s="1"/>
      <c r="C377" s="1"/>
      <c r="D377" s="1"/>
      <c r="E377" s="1"/>
      <c r="F377" s="1"/>
      <c r="G377" s="1">
        <f t="shared" si="44"/>
        <v>0</v>
      </c>
      <c r="I377" s="6" t="str">
        <f t="shared" si="45"/>
        <v/>
      </c>
      <c r="J377" s="6" t="str">
        <f t="shared" si="46"/>
        <v/>
      </c>
      <c r="K377" s="6" t="str">
        <f t="shared" si="47"/>
        <v/>
      </c>
      <c r="L377" s="6" t="str">
        <f t="shared" si="48"/>
        <v/>
      </c>
      <c r="M377" s="6" t="str">
        <f t="shared" si="49"/>
        <v/>
      </c>
      <c r="N377" s="6" t="str">
        <f t="shared" si="50"/>
        <v/>
      </c>
      <c r="O377" s="40" t="str">
        <f>IF(G377&gt;0,DT!AC377*I377+DT!AD377*J377+DT!AE377*K377+DT!AF377*L377+DT!AG377*M377+DT!AH377*N377,"")</f>
        <v/>
      </c>
    </row>
    <row r="378" spans="1:15">
      <c r="A378" s="1"/>
      <c r="B378" s="1"/>
      <c r="C378" s="1"/>
      <c r="D378" s="1"/>
      <c r="E378" s="1"/>
      <c r="F378" s="1"/>
      <c r="G378" s="1">
        <f t="shared" si="44"/>
        <v>0</v>
      </c>
      <c r="I378" s="6" t="str">
        <f t="shared" si="45"/>
        <v/>
      </c>
      <c r="J378" s="6" t="str">
        <f t="shared" si="46"/>
        <v/>
      </c>
      <c r="K378" s="6" t="str">
        <f t="shared" si="47"/>
        <v/>
      </c>
      <c r="L378" s="6" t="str">
        <f t="shared" si="48"/>
        <v/>
      </c>
      <c r="M378" s="6" t="str">
        <f t="shared" si="49"/>
        <v/>
      </c>
      <c r="N378" s="6" t="str">
        <f t="shared" si="50"/>
        <v/>
      </c>
      <c r="O378" s="40" t="str">
        <f>IF(G378&gt;0,DT!AC378*I378+DT!AD378*J378+DT!AE378*K378+DT!AF378*L378+DT!AG378*M378+DT!AH378*N378,"")</f>
        <v/>
      </c>
    </row>
    <row r="379" spans="1:15">
      <c r="A379" s="1"/>
      <c r="B379" s="1"/>
      <c r="C379" s="1"/>
      <c r="D379" s="1"/>
      <c r="E379" s="1"/>
      <c r="F379" s="1"/>
      <c r="G379" s="1">
        <f t="shared" si="44"/>
        <v>0</v>
      </c>
      <c r="I379" s="6" t="str">
        <f t="shared" si="45"/>
        <v/>
      </c>
      <c r="J379" s="6" t="str">
        <f t="shared" si="46"/>
        <v/>
      </c>
      <c r="K379" s="6" t="str">
        <f t="shared" si="47"/>
        <v/>
      </c>
      <c r="L379" s="6" t="str">
        <f t="shared" si="48"/>
        <v/>
      </c>
      <c r="M379" s="6" t="str">
        <f t="shared" si="49"/>
        <v/>
      </c>
      <c r="N379" s="6" t="str">
        <f t="shared" si="50"/>
        <v/>
      </c>
      <c r="O379" s="40" t="str">
        <f>IF(G379&gt;0,DT!AC379*I379+DT!AD379*J379+DT!AE379*K379+DT!AF379*L379+DT!AG379*M379+DT!AH379*N379,"")</f>
        <v/>
      </c>
    </row>
    <row r="380" spans="1:15">
      <c r="A380" s="1"/>
      <c r="B380" s="1"/>
      <c r="C380" s="1"/>
      <c r="D380" s="1"/>
      <c r="E380" s="1"/>
      <c r="F380" s="1"/>
      <c r="G380" s="1">
        <f t="shared" si="44"/>
        <v>0</v>
      </c>
      <c r="I380" s="6" t="str">
        <f t="shared" si="45"/>
        <v/>
      </c>
      <c r="J380" s="6" t="str">
        <f t="shared" si="46"/>
        <v/>
      </c>
      <c r="K380" s="6" t="str">
        <f t="shared" si="47"/>
        <v/>
      </c>
      <c r="L380" s="6" t="str">
        <f t="shared" si="48"/>
        <v/>
      </c>
      <c r="M380" s="6" t="str">
        <f t="shared" si="49"/>
        <v/>
      </c>
      <c r="N380" s="6" t="str">
        <f t="shared" si="50"/>
        <v/>
      </c>
      <c r="O380" s="40" t="str">
        <f>IF(G380&gt;0,DT!AC380*I380+DT!AD380*J380+DT!AE380*K380+DT!AF380*L380+DT!AG380*M380+DT!AH380*N380,"")</f>
        <v/>
      </c>
    </row>
    <row r="381" spans="1:15">
      <c r="A381" s="1"/>
      <c r="B381" s="1"/>
      <c r="C381" s="1"/>
      <c r="D381" s="1"/>
      <c r="E381" s="1"/>
      <c r="F381" s="1"/>
      <c r="G381" s="1">
        <f t="shared" si="44"/>
        <v>0</v>
      </c>
      <c r="I381" s="6" t="str">
        <f t="shared" si="45"/>
        <v/>
      </c>
      <c r="J381" s="6" t="str">
        <f t="shared" si="46"/>
        <v/>
      </c>
      <c r="K381" s="6" t="str">
        <f t="shared" si="47"/>
        <v/>
      </c>
      <c r="L381" s="6" t="str">
        <f t="shared" si="48"/>
        <v/>
      </c>
      <c r="M381" s="6" t="str">
        <f t="shared" si="49"/>
        <v/>
      </c>
      <c r="N381" s="6" t="str">
        <f t="shared" si="50"/>
        <v/>
      </c>
      <c r="O381" s="40" t="str">
        <f>IF(G381&gt;0,DT!AC381*I381+DT!AD381*J381+DT!AE381*K381+DT!AF381*L381+DT!AG381*M381+DT!AH381*N381,"")</f>
        <v/>
      </c>
    </row>
    <row r="382" spans="1:15">
      <c r="A382" s="1"/>
      <c r="B382" s="1"/>
      <c r="C382" s="1"/>
      <c r="D382" s="1"/>
      <c r="E382" s="1"/>
      <c r="F382" s="1"/>
      <c r="G382" s="1">
        <f t="shared" si="44"/>
        <v>0</v>
      </c>
      <c r="I382" s="6" t="str">
        <f t="shared" si="45"/>
        <v/>
      </c>
      <c r="J382" s="6" t="str">
        <f t="shared" si="46"/>
        <v/>
      </c>
      <c r="K382" s="6" t="str">
        <f t="shared" si="47"/>
        <v/>
      </c>
      <c r="L382" s="6" t="str">
        <f t="shared" si="48"/>
        <v/>
      </c>
      <c r="M382" s="6" t="str">
        <f t="shared" si="49"/>
        <v/>
      </c>
      <c r="N382" s="6" t="str">
        <f t="shared" si="50"/>
        <v/>
      </c>
      <c r="O382" s="40" t="str">
        <f>IF(G382&gt;0,DT!AC382*I382+DT!AD382*J382+DT!AE382*K382+DT!AF382*L382+DT!AG382*M382+DT!AH382*N382,"")</f>
        <v/>
      </c>
    </row>
    <row r="383" spans="1:15">
      <c r="A383" s="1"/>
      <c r="B383" s="1"/>
      <c r="C383" s="1"/>
      <c r="D383" s="1"/>
      <c r="E383" s="1"/>
      <c r="F383" s="1"/>
      <c r="G383" s="1">
        <f t="shared" si="44"/>
        <v>0</v>
      </c>
      <c r="I383" s="6" t="str">
        <f t="shared" si="45"/>
        <v/>
      </c>
      <c r="J383" s="6" t="str">
        <f t="shared" si="46"/>
        <v/>
      </c>
      <c r="K383" s="6" t="str">
        <f t="shared" si="47"/>
        <v/>
      </c>
      <c r="L383" s="6" t="str">
        <f t="shared" si="48"/>
        <v/>
      </c>
      <c r="M383" s="6" t="str">
        <f t="shared" si="49"/>
        <v/>
      </c>
      <c r="N383" s="6" t="str">
        <f t="shared" si="50"/>
        <v/>
      </c>
      <c r="O383" s="40" t="str">
        <f>IF(G383&gt;0,DT!AC383*I383+DT!AD383*J383+DT!AE383*K383+DT!AF383*L383+DT!AG383*M383+DT!AH383*N383,"")</f>
        <v/>
      </c>
    </row>
    <row r="384" spans="1:15">
      <c r="A384" s="1"/>
      <c r="B384" s="1"/>
      <c r="C384" s="1"/>
      <c r="D384" s="1"/>
      <c r="E384" s="1"/>
      <c r="F384" s="1"/>
      <c r="G384" s="1">
        <f t="shared" si="44"/>
        <v>0</v>
      </c>
      <c r="I384" s="6" t="str">
        <f t="shared" si="45"/>
        <v/>
      </c>
      <c r="J384" s="6" t="str">
        <f t="shared" si="46"/>
        <v/>
      </c>
      <c r="K384" s="6" t="str">
        <f t="shared" si="47"/>
        <v/>
      </c>
      <c r="L384" s="6" t="str">
        <f t="shared" si="48"/>
        <v/>
      </c>
      <c r="M384" s="6" t="str">
        <f t="shared" si="49"/>
        <v/>
      </c>
      <c r="N384" s="6" t="str">
        <f t="shared" si="50"/>
        <v/>
      </c>
      <c r="O384" s="40" t="str">
        <f>IF(G384&gt;0,DT!AC384*I384+DT!AD384*J384+DT!AE384*K384+DT!AF384*L384+DT!AG384*M384+DT!AH384*N384,"")</f>
        <v/>
      </c>
    </row>
    <row r="385" spans="1:15">
      <c r="A385" s="1"/>
      <c r="B385" s="1"/>
      <c r="C385" s="1"/>
      <c r="D385" s="1"/>
      <c r="E385" s="1"/>
      <c r="F385" s="1"/>
      <c r="G385" s="1">
        <f t="shared" si="44"/>
        <v>0</v>
      </c>
      <c r="I385" s="6" t="str">
        <f t="shared" si="45"/>
        <v/>
      </c>
      <c r="J385" s="6" t="str">
        <f t="shared" si="46"/>
        <v/>
      </c>
      <c r="K385" s="6" t="str">
        <f t="shared" si="47"/>
        <v/>
      </c>
      <c r="L385" s="6" t="str">
        <f t="shared" si="48"/>
        <v/>
      </c>
      <c r="M385" s="6" t="str">
        <f t="shared" si="49"/>
        <v/>
      </c>
      <c r="N385" s="6" t="str">
        <f t="shared" si="50"/>
        <v/>
      </c>
      <c r="O385" s="40" t="str">
        <f>IF(G385&gt;0,DT!AC385*I385+DT!AD385*J385+DT!AE385*K385+DT!AF385*L385+DT!AG385*M385+DT!AH385*N385,"")</f>
        <v/>
      </c>
    </row>
    <row r="386" spans="1:15">
      <c r="A386" s="1"/>
      <c r="B386" s="1"/>
      <c r="C386" s="1"/>
      <c r="D386" s="1"/>
      <c r="E386" s="1"/>
      <c r="F386" s="1"/>
      <c r="G386" s="1">
        <f t="shared" si="44"/>
        <v>0</v>
      </c>
      <c r="I386" s="6" t="str">
        <f t="shared" si="45"/>
        <v/>
      </c>
      <c r="J386" s="6" t="str">
        <f t="shared" si="46"/>
        <v/>
      </c>
      <c r="K386" s="6" t="str">
        <f t="shared" si="47"/>
        <v/>
      </c>
      <c r="L386" s="6" t="str">
        <f t="shared" si="48"/>
        <v/>
      </c>
      <c r="M386" s="6" t="str">
        <f t="shared" si="49"/>
        <v/>
      </c>
      <c r="N386" s="6" t="str">
        <f t="shared" si="50"/>
        <v/>
      </c>
      <c r="O386" s="40" t="str">
        <f>IF(G386&gt;0,DT!AC386*I386+DT!AD386*J386+DT!AE386*K386+DT!AF386*L386+DT!AG386*M386+DT!AH386*N386,"")</f>
        <v/>
      </c>
    </row>
    <row r="387" spans="1:15">
      <c r="A387" s="1"/>
      <c r="B387" s="1"/>
      <c r="C387" s="1"/>
      <c r="D387" s="1"/>
      <c r="E387" s="1"/>
      <c r="F387" s="1"/>
      <c r="G387" s="1">
        <f t="shared" si="44"/>
        <v>0</v>
      </c>
      <c r="I387" s="6" t="str">
        <f t="shared" si="45"/>
        <v/>
      </c>
      <c r="J387" s="6" t="str">
        <f t="shared" si="46"/>
        <v/>
      </c>
      <c r="K387" s="6" t="str">
        <f t="shared" si="47"/>
        <v/>
      </c>
      <c r="L387" s="6" t="str">
        <f t="shared" si="48"/>
        <v/>
      </c>
      <c r="M387" s="6" t="str">
        <f t="shared" si="49"/>
        <v/>
      </c>
      <c r="N387" s="6" t="str">
        <f t="shared" si="50"/>
        <v/>
      </c>
      <c r="O387" s="40" t="str">
        <f>IF(G387&gt;0,DT!AC387*I387+DT!AD387*J387+DT!AE387*K387+DT!AF387*L387+DT!AG387*M387+DT!AH387*N387,"")</f>
        <v/>
      </c>
    </row>
    <row r="388" spans="1:15">
      <c r="A388" s="1"/>
      <c r="B388" s="1"/>
      <c r="C388" s="1"/>
      <c r="D388" s="1"/>
      <c r="E388" s="1"/>
      <c r="F388" s="1"/>
      <c r="G388" s="1">
        <f t="shared" si="44"/>
        <v>0</v>
      </c>
      <c r="I388" s="6" t="str">
        <f t="shared" si="45"/>
        <v/>
      </c>
      <c r="J388" s="6" t="str">
        <f t="shared" si="46"/>
        <v/>
      </c>
      <c r="K388" s="6" t="str">
        <f t="shared" si="47"/>
        <v/>
      </c>
      <c r="L388" s="6" t="str">
        <f t="shared" si="48"/>
        <v/>
      </c>
      <c r="M388" s="6" t="str">
        <f t="shared" si="49"/>
        <v/>
      </c>
      <c r="N388" s="6" t="str">
        <f t="shared" si="50"/>
        <v/>
      </c>
      <c r="O388" s="40" t="str">
        <f>IF(G388&gt;0,DT!AC388*I388+DT!AD388*J388+DT!AE388*K388+DT!AF388*L388+DT!AG388*M388+DT!AH388*N388,"")</f>
        <v/>
      </c>
    </row>
    <row r="389" spans="1:15">
      <c r="A389" s="1"/>
      <c r="B389" s="1"/>
      <c r="C389" s="1"/>
      <c r="D389" s="1"/>
      <c r="E389" s="1"/>
      <c r="F389" s="1"/>
      <c r="G389" s="1">
        <f t="shared" ref="G389:G452" si="51">SUM(A389:F389)</f>
        <v>0</v>
      </c>
      <c r="I389" s="6" t="str">
        <f t="shared" si="45"/>
        <v/>
      </c>
      <c r="J389" s="6" t="str">
        <f t="shared" si="46"/>
        <v/>
      </c>
      <c r="K389" s="6" t="str">
        <f t="shared" si="47"/>
        <v/>
      </c>
      <c r="L389" s="6" t="str">
        <f t="shared" si="48"/>
        <v/>
      </c>
      <c r="M389" s="6" t="str">
        <f t="shared" si="49"/>
        <v/>
      </c>
      <c r="N389" s="6" t="str">
        <f t="shared" si="50"/>
        <v/>
      </c>
      <c r="O389" s="40" t="str">
        <f>IF(G389&gt;0,DT!AC389*I389+DT!AD389*J389+DT!AE389*K389+DT!AF389*L389+DT!AG389*M389+DT!AH389*N389,"")</f>
        <v/>
      </c>
    </row>
    <row r="390" spans="1:15">
      <c r="A390" s="1"/>
      <c r="B390" s="1"/>
      <c r="C390" s="1"/>
      <c r="D390" s="1"/>
      <c r="E390" s="1"/>
      <c r="F390" s="1"/>
      <c r="G390" s="1">
        <f t="shared" si="51"/>
        <v>0</v>
      </c>
      <c r="I390" s="6" t="str">
        <f t="shared" si="45"/>
        <v/>
      </c>
      <c r="J390" s="6" t="str">
        <f t="shared" si="46"/>
        <v/>
      </c>
      <c r="K390" s="6" t="str">
        <f t="shared" si="47"/>
        <v/>
      </c>
      <c r="L390" s="6" t="str">
        <f t="shared" si="48"/>
        <v/>
      </c>
      <c r="M390" s="6" t="str">
        <f t="shared" si="49"/>
        <v/>
      </c>
      <c r="N390" s="6" t="str">
        <f t="shared" si="50"/>
        <v/>
      </c>
      <c r="O390" s="40" t="str">
        <f>IF(G390&gt;0,DT!AC390*I390+DT!AD390*J390+DT!AE390*K390+DT!AF390*L390+DT!AG390*M390+DT!AH390*N390,"")</f>
        <v/>
      </c>
    </row>
    <row r="391" spans="1:15">
      <c r="A391" s="1"/>
      <c r="B391" s="1"/>
      <c r="C391" s="1"/>
      <c r="D391" s="1"/>
      <c r="E391" s="1"/>
      <c r="F391" s="1"/>
      <c r="G391" s="1">
        <f t="shared" si="51"/>
        <v>0</v>
      </c>
      <c r="I391" s="6" t="str">
        <f t="shared" si="45"/>
        <v/>
      </c>
      <c r="J391" s="6" t="str">
        <f t="shared" si="46"/>
        <v/>
      </c>
      <c r="K391" s="6" t="str">
        <f t="shared" si="47"/>
        <v/>
      </c>
      <c r="L391" s="6" t="str">
        <f t="shared" si="48"/>
        <v/>
      </c>
      <c r="M391" s="6" t="str">
        <f t="shared" si="49"/>
        <v/>
      </c>
      <c r="N391" s="6" t="str">
        <f t="shared" si="50"/>
        <v/>
      </c>
      <c r="O391" s="40" t="str">
        <f>IF(G391&gt;0,DT!AC391*I391+DT!AD391*J391+DT!AE391*K391+DT!AF391*L391+DT!AG391*M391+DT!AH391*N391,"")</f>
        <v/>
      </c>
    </row>
    <row r="392" spans="1:15">
      <c r="A392" s="1"/>
      <c r="B392" s="1"/>
      <c r="C392" s="1"/>
      <c r="D392" s="1"/>
      <c r="E392" s="1"/>
      <c r="F392" s="1"/>
      <c r="G392" s="1">
        <f t="shared" si="51"/>
        <v>0</v>
      </c>
      <c r="I392" s="6" t="str">
        <f t="shared" si="45"/>
        <v/>
      </c>
      <c r="J392" s="6" t="str">
        <f t="shared" si="46"/>
        <v/>
      </c>
      <c r="K392" s="6" t="str">
        <f t="shared" si="47"/>
        <v/>
      </c>
      <c r="L392" s="6" t="str">
        <f t="shared" si="48"/>
        <v/>
      </c>
      <c r="M392" s="6" t="str">
        <f t="shared" si="49"/>
        <v/>
      </c>
      <c r="N392" s="6" t="str">
        <f t="shared" si="50"/>
        <v/>
      </c>
      <c r="O392" s="40" t="str">
        <f>IF(G392&gt;0,DT!AC392*I392+DT!AD392*J392+DT!AE392*K392+DT!AF392*L392+DT!AG392*M392+DT!AH392*N392,"")</f>
        <v/>
      </c>
    </row>
    <row r="393" spans="1:15">
      <c r="A393" s="1"/>
      <c r="B393" s="1"/>
      <c r="C393" s="1"/>
      <c r="D393" s="1"/>
      <c r="E393" s="1"/>
      <c r="F393" s="1"/>
      <c r="G393" s="1">
        <f t="shared" si="51"/>
        <v>0</v>
      </c>
      <c r="I393" s="6" t="str">
        <f t="shared" si="45"/>
        <v/>
      </c>
      <c r="J393" s="6" t="str">
        <f t="shared" si="46"/>
        <v/>
      </c>
      <c r="K393" s="6" t="str">
        <f t="shared" si="47"/>
        <v/>
      </c>
      <c r="L393" s="6" t="str">
        <f t="shared" si="48"/>
        <v/>
      </c>
      <c r="M393" s="6" t="str">
        <f t="shared" si="49"/>
        <v/>
      </c>
      <c r="N393" s="6" t="str">
        <f t="shared" si="50"/>
        <v/>
      </c>
      <c r="O393" s="40" t="str">
        <f>IF(G393&gt;0,DT!AC393*I393+DT!AD393*J393+DT!AE393*K393+DT!AF393*L393+DT!AG393*M393+DT!AH393*N393,"")</f>
        <v/>
      </c>
    </row>
    <row r="394" spans="1:15">
      <c r="A394" s="1"/>
      <c r="B394" s="1"/>
      <c r="C394" s="1"/>
      <c r="D394" s="1"/>
      <c r="E394" s="1"/>
      <c r="F394" s="1"/>
      <c r="G394" s="1">
        <f t="shared" si="51"/>
        <v>0</v>
      </c>
      <c r="I394" s="6" t="str">
        <f t="shared" si="45"/>
        <v/>
      </c>
      <c r="J394" s="6" t="str">
        <f t="shared" si="46"/>
        <v/>
      </c>
      <c r="K394" s="6" t="str">
        <f t="shared" si="47"/>
        <v/>
      </c>
      <c r="L394" s="6" t="str">
        <f t="shared" si="48"/>
        <v/>
      </c>
      <c r="M394" s="6" t="str">
        <f t="shared" si="49"/>
        <v/>
      </c>
      <c r="N394" s="6" t="str">
        <f t="shared" si="50"/>
        <v/>
      </c>
      <c r="O394" s="40" t="str">
        <f>IF(G394&gt;0,DT!AC394*I394+DT!AD394*J394+DT!AE394*K394+DT!AF394*L394+DT!AG394*M394+DT!AH394*N394,"")</f>
        <v/>
      </c>
    </row>
    <row r="395" spans="1:15">
      <c r="A395" s="1"/>
      <c r="B395" s="1"/>
      <c r="C395" s="1"/>
      <c r="D395" s="1"/>
      <c r="E395" s="1"/>
      <c r="F395" s="1"/>
      <c r="G395" s="1">
        <f t="shared" si="51"/>
        <v>0</v>
      </c>
      <c r="I395" s="6" t="str">
        <f t="shared" si="45"/>
        <v/>
      </c>
      <c r="J395" s="6" t="str">
        <f t="shared" si="46"/>
        <v/>
      </c>
      <c r="K395" s="6" t="str">
        <f t="shared" si="47"/>
        <v/>
      </c>
      <c r="L395" s="6" t="str">
        <f t="shared" si="48"/>
        <v/>
      </c>
      <c r="M395" s="6" t="str">
        <f t="shared" si="49"/>
        <v/>
      </c>
      <c r="N395" s="6" t="str">
        <f t="shared" si="50"/>
        <v/>
      </c>
      <c r="O395" s="40" t="str">
        <f>IF(G395&gt;0,DT!AC395*I395+DT!AD395*J395+DT!AE395*K395+DT!AF395*L395+DT!AG395*M395+DT!AH395*N395,"")</f>
        <v/>
      </c>
    </row>
    <row r="396" spans="1:15">
      <c r="A396" s="1"/>
      <c r="B396" s="1"/>
      <c r="C396" s="1"/>
      <c r="D396" s="1"/>
      <c r="E396" s="1"/>
      <c r="F396" s="1"/>
      <c r="G396" s="1">
        <f t="shared" si="51"/>
        <v>0</v>
      </c>
      <c r="I396" s="6" t="str">
        <f t="shared" si="45"/>
        <v/>
      </c>
      <c r="J396" s="6" t="str">
        <f t="shared" si="46"/>
        <v/>
      </c>
      <c r="K396" s="6" t="str">
        <f t="shared" si="47"/>
        <v/>
      </c>
      <c r="L396" s="6" t="str">
        <f t="shared" si="48"/>
        <v/>
      </c>
      <c r="M396" s="6" t="str">
        <f t="shared" si="49"/>
        <v/>
      </c>
      <c r="N396" s="6" t="str">
        <f t="shared" si="50"/>
        <v/>
      </c>
      <c r="O396" s="40" t="str">
        <f>IF(G396&gt;0,DT!AC396*I396+DT!AD396*J396+DT!AE396*K396+DT!AF396*L396+DT!AG396*M396+DT!AH396*N396,"")</f>
        <v/>
      </c>
    </row>
    <row r="397" spans="1:15">
      <c r="A397" s="1"/>
      <c r="B397" s="1"/>
      <c r="C397" s="1"/>
      <c r="D397" s="1"/>
      <c r="E397" s="1"/>
      <c r="F397" s="1"/>
      <c r="G397" s="1">
        <f t="shared" si="51"/>
        <v>0</v>
      </c>
      <c r="I397" s="6" t="str">
        <f t="shared" si="45"/>
        <v/>
      </c>
      <c r="J397" s="6" t="str">
        <f t="shared" si="46"/>
        <v/>
      </c>
      <c r="K397" s="6" t="str">
        <f t="shared" si="47"/>
        <v/>
      </c>
      <c r="L397" s="6" t="str">
        <f t="shared" si="48"/>
        <v/>
      </c>
      <c r="M397" s="6" t="str">
        <f t="shared" si="49"/>
        <v/>
      </c>
      <c r="N397" s="6" t="str">
        <f t="shared" si="50"/>
        <v/>
      </c>
      <c r="O397" s="40" t="str">
        <f>IF(G397&gt;0,DT!AC397*I397+DT!AD397*J397+DT!AE397*K397+DT!AF397*L397+DT!AG397*M397+DT!AH397*N397,"")</f>
        <v/>
      </c>
    </row>
    <row r="398" spans="1:15">
      <c r="A398" s="1"/>
      <c r="B398" s="1"/>
      <c r="C398" s="1"/>
      <c r="D398" s="1"/>
      <c r="E398" s="1"/>
      <c r="F398" s="1"/>
      <c r="G398" s="1">
        <f t="shared" si="51"/>
        <v>0</v>
      </c>
      <c r="I398" s="6" t="str">
        <f t="shared" si="45"/>
        <v/>
      </c>
      <c r="J398" s="6" t="str">
        <f t="shared" si="46"/>
        <v/>
      </c>
      <c r="K398" s="6" t="str">
        <f t="shared" si="47"/>
        <v/>
      </c>
      <c r="L398" s="6" t="str">
        <f t="shared" si="48"/>
        <v/>
      </c>
      <c r="M398" s="6" t="str">
        <f t="shared" si="49"/>
        <v/>
      </c>
      <c r="N398" s="6" t="str">
        <f t="shared" si="50"/>
        <v/>
      </c>
      <c r="O398" s="40" t="str">
        <f>IF(G398&gt;0,DT!AC398*I398+DT!AD398*J398+DT!AE398*K398+DT!AF398*L398+DT!AG398*M398+DT!AH398*N398,"")</f>
        <v/>
      </c>
    </row>
    <row r="399" spans="1:15">
      <c r="A399" s="1"/>
      <c r="B399" s="1"/>
      <c r="C399" s="1"/>
      <c r="D399" s="1"/>
      <c r="E399" s="1"/>
      <c r="F399" s="1"/>
      <c r="G399" s="1">
        <f t="shared" si="51"/>
        <v>0</v>
      </c>
      <c r="I399" s="6" t="str">
        <f t="shared" si="45"/>
        <v/>
      </c>
      <c r="J399" s="6" t="str">
        <f t="shared" si="46"/>
        <v/>
      </c>
      <c r="K399" s="6" t="str">
        <f t="shared" si="47"/>
        <v/>
      </c>
      <c r="L399" s="6" t="str">
        <f t="shared" si="48"/>
        <v/>
      </c>
      <c r="M399" s="6" t="str">
        <f t="shared" si="49"/>
        <v/>
      </c>
      <c r="N399" s="6" t="str">
        <f t="shared" si="50"/>
        <v/>
      </c>
      <c r="O399" s="40" t="str">
        <f>IF(G399&gt;0,DT!AC399*I399+DT!AD399*J399+DT!AE399*K399+DT!AF399*L399+DT!AG399*M399+DT!AH399*N399,"")</f>
        <v/>
      </c>
    </row>
    <row r="400" spans="1:15">
      <c r="A400" s="1"/>
      <c r="B400" s="1"/>
      <c r="C400" s="1"/>
      <c r="D400" s="1"/>
      <c r="E400" s="1"/>
      <c r="F400" s="1"/>
      <c r="G400" s="1">
        <f t="shared" si="51"/>
        <v>0</v>
      </c>
      <c r="I400" s="6" t="str">
        <f t="shared" si="45"/>
        <v/>
      </c>
      <c r="J400" s="6" t="str">
        <f t="shared" si="46"/>
        <v/>
      </c>
      <c r="K400" s="6" t="str">
        <f t="shared" si="47"/>
        <v/>
      </c>
      <c r="L400" s="6" t="str">
        <f t="shared" si="48"/>
        <v/>
      </c>
      <c r="M400" s="6" t="str">
        <f t="shared" si="49"/>
        <v/>
      </c>
      <c r="N400" s="6" t="str">
        <f t="shared" si="50"/>
        <v/>
      </c>
      <c r="O400" s="40" t="str">
        <f>IF(G400&gt;0,DT!AC400*I400+DT!AD400*J400+DT!AE400*K400+DT!AF400*L400+DT!AG400*M400+DT!AH400*N400,"")</f>
        <v/>
      </c>
    </row>
    <row r="401" spans="1:15">
      <c r="A401" s="1"/>
      <c r="B401" s="1"/>
      <c r="C401" s="1"/>
      <c r="D401" s="1"/>
      <c r="E401" s="1"/>
      <c r="F401" s="1"/>
      <c r="G401" s="1">
        <f t="shared" si="51"/>
        <v>0</v>
      </c>
      <c r="I401" s="6" t="str">
        <f t="shared" si="45"/>
        <v/>
      </c>
      <c r="J401" s="6" t="str">
        <f t="shared" si="46"/>
        <v/>
      </c>
      <c r="K401" s="6" t="str">
        <f t="shared" si="47"/>
        <v/>
      </c>
      <c r="L401" s="6" t="str">
        <f t="shared" si="48"/>
        <v/>
      </c>
      <c r="M401" s="6" t="str">
        <f t="shared" si="49"/>
        <v/>
      </c>
      <c r="N401" s="6" t="str">
        <f t="shared" si="50"/>
        <v/>
      </c>
      <c r="O401" s="40" t="str">
        <f>IF(G401&gt;0,DT!AC401*I401+DT!AD401*J401+DT!AE401*K401+DT!AF401*L401+DT!AG401*M401+DT!AH401*N401,"")</f>
        <v/>
      </c>
    </row>
    <row r="402" spans="1:15">
      <c r="A402" s="1"/>
      <c r="B402" s="1"/>
      <c r="C402" s="1"/>
      <c r="D402" s="1"/>
      <c r="E402" s="1"/>
      <c r="F402" s="1"/>
      <c r="G402" s="1">
        <f t="shared" si="51"/>
        <v>0</v>
      </c>
      <c r="I402" s="6" t="str">
        <f t="shared" si="45"/>
        <v/>
      </c>
      <c r="J402" s="6" t="str">
        <f t="shared" si="46"/>
        <v/>
      </c>
      <c r="K402" s="6" t="str">
        <f t="shared" si="47"/>
        <v/>
      </c>
      <c r="L402" s="6" t="str">
        <f t="shared" si="48"/>
        <v/>
      </c>
      <c r="M402" s="6" t="str">
        <f t="shared" si="49"/>
        <v/>
      </c>
      <c r="N402" s="6" t="str">
        <f t="shared" si="50"/>
        <v/>
      </c>
      <c r="O402" s="40" t="str">
        <f>IF(G402&gt;0,DT!AC402*I402+DT!AD402*J402+DT!AE402*K402+DT!AF402*L402+DT!AG402*M402+DT!AH402*N402,"")</f>
        <v/>
      </c>
    </row>
    <row r="403" spans="1:15">
      <c r="A403" s="1"/>
      <c r="B403" s="1"/>
      <c r="C403" s="1"/>
      <c r="D403" s="1"/>
      <c r="E403" s="1"/>
      <c r="F403" s="1"/>
      <c r="G403" s="1">
        <f t="shared" si="51"/>
        <v>0</v>
      </c>
      <c r="I403" s="6" t="str">
        <f t="shared" si="45"/>
        <v/>
      </c>
      <c r="J403" s="6" t="str">
        <f t="shared" si="46"/>
        <v/>
      </c>
      <c r="K403" s="6" t="str">
        <f t="shared" si="47"/>
        <v/>
      </c>
      <c r="L403" s="6" t="str">
        <f t="shared" si="48"/>
        <v/>
      </c>
      <c r="M403" s="6" t="str">
        <f t="shared" si="49"/>
        <v/>
      </c>
      <c r="N403" s="6" t="str">
        <f t="shared" si="50"/>
        <v/>
      </c>
      <c r="O403" s="40" t="str">
        <f>IF(G403&gt;0,DT!AC403*I403+DT!AD403*J403+DT!AE403*K403+DT!AF403*L403+DT!AG403*M403+DT!AH403*N403,"")</f>
        <v/>
      </c>
    </row>
    <row r="404" spans="1:15">
      <c r="A404" s="1"/>
      <c r="B404" s="1"/>
      <c r="C404" s="1"/>
      <c r="D404" s="1"/>
      <c r="E404" s="1"/>
      <c r="F404" s="1"/>
      <c r="G404" s="1">
        <f t="shared" si="51"/>
        <v>0</v>
      </c>
      <c r="I404" s="6" t="str">
        <f t="shared" si="45"/>
        <v/>
      </c>
      <c r="J404" s="6" t="str">
        <f t="shared" si="46"/>
        <v/>
      </c>
      <c r="K404" s="6" t="str">
        <f t="shared" si="47"/>
        <v/>
      </c>
      <c r="L404" s="6" t="str">
        <f t="shared" si="48"/>
        <v/>
      </c>
      <c r="M404" s="6" t="str">
        <f t="shared" si="49"/>
        <v/>
      </c>
      <c r="N404" s="6" t="str">
        <f t="shared" si="50"/>
        <v/>
      </c>
      <c r="O404" s="40" t="str">
        <f>IF(G404&gt;0,DT!AC404*I404+DT!AD404*J404+DT!AE404*K404+DT!AF404*L404+DT!AG404*M404+DT!AH404*N404,"")</f>
        <v/>
      </c>
    </row>
    <row r="405" spans="1:15">
      <c r="A405" s="1"/>
      <c r="B405" s="1"/>
      <c r="C405" s="1"/>
      <c r="D405" s="1"/>
      <c r="E405" s="1"/>
      <c r="F405" s="1"/>
      <c r="G405" s="1">
        <f t="shared" si="51"/>
        <v>0</v>
      </c>
      <c r="I405" s="6" t="str">
        <f t="shared" si="45"/>
        <v/>
      </c>
      <c r="J405" s="6" t="str">
        <f t="shared" si="46"/>
        <v/>
      </c>
      <c r="K405" s="6" t="str">
        <f t="shared" si="47"/>
        <v/>
      </c>
      <c r="L405" s="6" t="str">
        <f t="shared" si="48"/>
        <v/>
      </c>
      <c r="M405" s="6" t="str">
        <f t="shared" si="49"/>
        <v/>
      </c>
      <c r="N405" s="6" t="str">
        <f t="shared" si="50"/>
        <v/>
      </c>
      <c r="O405" s="40" t="str">
        <f>IF(G405&gt;0,DT!AC405*I405+DT!AD405*J405+DT!AE405*K405+DT!AF405*L405+DT!AG405*M405+DT!AH405*N405,"")</f>
        <v/>
      </c>
    </row>
    <row r="406" spans="1:15">
      <c r="A406" s="1"/>
      <c r="B406" s="1"/>
      <c r="C406" s="1"/>
      <c r="D406" s="1"/>
      <c r="E406" s="1"/>
      <c r="F406" s="1"/>
      <c r="G406" s="1">
        <f t="shared" si="51"/>
        <v>0</v>
      </c>
      <c r="I406" s="6" t="str">
        <f t="shared" si="45"/>
        <v/>
      </c>
      <c r="J406" s="6" t="str">
        <f t="shared" si="46"/>
        <v/>
      </c>
      <c r="K406" s="6" t="str">
        <f t="shared" si="47"/>
        <v/>
      </c>
      <c r="L406" s="6" t="str">
        <f t="shared" si="48"/>
        <v/>
      </c>
      <c r="M406" s="6" t="str">
        <f t="shared" si="49"/>
        <v/>
      </c>
      <c r="N406" s="6" t="str">
        <f t="shared" si="50"/>
        <v/>
      </c>
      <c r="O406" s="40" t="str">
        <f>IF(G406&gt;0,DT!AC406*I406+DT!AD406*J406+DT!AE406*K406+DT!AF406*L406+DT!AG406*M406+DT!AH406*N406,"")</f>
        <v/>
      </c>
    </row>
    <row r="407" spans="1:15">
      <c r="A407" s="1"/>
      <c r="B407" s="1"/>
      <c r="C407" s="1"/>
      <c r="D407" s="1"/>
      <c r="E407" s="1"/>
      <c r="F407" s="1"/>
      <c r="G407" s="1">
        <f t="shared" si="51"/>
        <v>0</v>
      </c>
      <c r="I407" s="6" t="str">
        <f t="shared" si="45"/>
        <v/>
      </c>
      <c r="J407" s="6" t="str">
        <f t="shared" si="46"/>
        <v/>
      </c>
      <c r="K407" s="6" t="str">
        <f t="shared" si="47"/>
        <v/>
      </c>
      <c r="L407" s="6" t="str">
        <f t="shared" si="48"/>
        <v/>
      </c>
      <c r="M407" s="6" t="str">
        <f t="shared" si="49"/>
        <v/>
      </c>
      <c r="N407" s="6" t="str">
        <f t="shared" si="50"/>
        <v/>
      </c>
      <c r="O407" s="40" t="str">
        <f>IF(G407&gt;0,DT!AC407*I407+DT!AD407*J407+DT!AE407*K407+DT!AF407*L407+DT!AG407*M407+DT!AH407*N407,"")</f>
        <v/>
      </c>
    </row>
    <row r="408" spans="1:15">
      <c r="A408" s="1"/>
      <c r="B408" s="1"/>
      <c r="C408" s="1"/>
      <c r="D408" s="1"/>
      <c r="E408" s="1"/>
      <c r="F408" s="1"/>
      <c r="G408" s="1">
        <f t="shared" si="51"/>
        <v>0</v>
      </c>
      <c r="I408" s="6" t="str">
        <f t="shared" si="45"/>
        <v/>
      </c>
      <c r="J408" s="6" t="str">
        <f t="shared" si="46"/>
        <v/>
      </c>
      <c r="K408" s="6" t="str">
        <f t="shared" si="47"/>
        <v/>
      </c>
      <c r="L408" s="6" t="str">
        <f t="shared" si="48"/>
        <v/>
      </c>
      <c r="M408" s="6" t="str">
        <f t="shared" si="49"/>
        <v/>
      </c>
      <c r="N408" s="6" t="str">
        <f t="shared" si="50"/>
        <v/>
      </c>
      <c r="O408" s="40" t="str">
        <f>IF(G408&gt;0,DT!AC408*I408+DT!AD408*J408+DT!AE408*K408+DT!AF408*L408+DT!AG408*M408+DT!AH408*N408,"")</f>
        <v/>
      </c>
    </row>
    <row r="409" spans="1:15">
      <c r="A409" s="1"/>
      <c r="B409" s="1"/>
      <c r="C409" s="1"/>
      <c r="D409" s="1"/>
      <c r="E409" s="1"/>
      <c r="F409" s="1"/>
      <c r="G409" s="1">
        <f t="shared" si="51"/>
        <v>0</v>
      </c>
      <c r="I409" s="6" t="str">
        <f t="shared" si="45"/>
        <v/>
      </c>
      <c r="J409" s="6" t="str">
        <f t="shared" si="46"/>
        <v/>
      </c>
      <c r="K409" s="6" t="str">
        <f t="shared" si="47"/>
        <v/>
      </c>
      <c r="L409" s="6" t="str">
        <f t="shared" si="48"/>
        <v/>
      </c>
      <c r="M409" s="6" t="str">
        <f t="shared" si="49"/>
        <v/>
      </c>
      <c r="N409" s="6" t="str">
        <f t="shared" si="50"/>
        <v/>
      </c>
      <c r="O409" s="40" t="str">
        <f>IF(G409&gt;0,DT!AC409*I409+DT!AD409*J409+DT!AE409*K409+DT!AF409*L409+DT!AG409*M409+DT!AH409*N409,"")</f>
        <v/>
      </c>
    </row>
    <row r="410" spans="1:15">
      <c r="A410" s="1"/>
      <c r="B410" s="1"/>
      <c r="C410" s="1"/>
      <c r="D410" s="1"/>
      <c r="E410" s="1"/>
      <c r="F410" s="1"/>
      <c r="G410" s="1">
        <f t="shared" si="51"/>
        <v>0</v>
      </c>
      <c r="I410" s="6" t="str">
        <f t="shared" si="45"/>
        <v/>
      </c>
      <c r="J410" s="6" t="str">
        <f t="shared" si="46"/>
        <v/>
      </c>
      <c r="K410" s="6" t="str">
        <f t="shared" si="47"/>
        <v/>
      </c>
      <c r="L410" s="6" t="str">
        <f t="shared" si="48"/>
        <v/>
      </c>
      <c r="M410" s="6" t="str">
        <f t="shared" si="49"/>
        <v/>
      </c>
      <c r="N410" s="6" t="str">
        <f t="shared" si="50"/>
        <v/>
      </c>
      <c r="O410" s="40" t="str">
        <f>IF(G410&gt;0,DT!AC410*I410+DT!AD410*J410+DT!AE410*K410+DT!AF410*L410+DT!AG410*M410+DT!AH410*N410,"")</f>
        <v/>
      </c>
    </row>
    <row r="411" spans="1:15">
      <c r="A411" s="1"/>
      <c r="B411" s="1"/>
      <c r="C411" s="1"/>
      <c r="D411" s="1"/>
      <c r="E411" s="1"/>
      <c r="F411" s="1"/>
      <c r="G411" s="1">
        <f t="shared" si="51"/>
        <v>0</v>
      </c>
      <c r="I411" s="6" t="str">
        <f t="shared" si="45"/>
        <v/>
      </c>
      <c r="J411" s="6" t="str">
        <f t="shared" si="46"/>
        <v/>
      </c>
      <c r="K411" s="6" t="str">
        <f t="shared" si="47"/>
        <v/>
      </c>
      <c r="L411" s="6" t="str">
        <f t="shared" si="48"/>
        <v/>
      </c>
      <c r="M411" s="6" t="str">
        <f t="shared" si="49"/>
        <v/>
      </c>
      <c r="N411" s="6" t="str">
        <f t="shared" si="50"/>
        <v/>
      </c>
      <c r="O411" s="40" t="str">
        <f>IF(G411&gt;0,DT!AC411*I411+DT!AD411*J411+DT!AE411*K411+DT!AF411*L411+DT!AG411*M411+DT!AH411*N411,"")</f>
        <v/>
      </c>
    </row>
    <row r="412" spans="1:15">
      <c r="A412" s="1"/>
      <c r="B412" s="1"/>
      <c r="C412" s="1"/>
      <c r="D412" s="1"/>
      <c r="E412" s="1"/>
      <c r="F412" s="1"/>
      <c r="G412" s="1">
        <f t="shared" si="51"/>
        <v>0</v>
      </c>
      <c r="I412" s="6" t="str">
        <f t="shared" si="45"/>
        <v/>
      </c>
      <c r="J412" s="6" t="str">
        <f t="shared" si="46"/>
        <v/>
      </c>
      <c r="K412" s="6" t="str">
        <f t="shared" si="47"/>
        <v/>
      </c>
      <c r="L412" s="6" t="str">
        <f t="shared" si="48"/>
        <v/>
      </c>
      <c r="M412" s="6" t="str">
        <f t="shared" si="49"/>
        <v/>
      </c>
      <c r="N412" s="6" t="str">
        <f t="shared" si="50"/>
        <v/>
      </c>
      <c r="O412" s="40" t="str">
        <f>IF(G412&gt;0,DT!AC412*I412+DT!AD412*J412+DT!AE412*K412+DT!AF412*L412+DT!AG412*M412+DT!AH412*N412,"")</f>
        <v/>
      </c>
    </row>
    <row r="413" spans="1:15">
      <c r="A413" s="1"/>
      <c r="B413" s="1"/>
      <c r="C413" s="1"/>
      <c r="D413" s="1"/>
      <c r="E413" s="1"/>
      <c r="F413" s="1"/>
      <c r="G413" s="1">
        <f t="shared" si="51"/>
        <v>0</v>
      </c>
      <c r="I413" s="6" t="str">
        <f t="shared" si="45"/>
        <v/>
      </c>
      <c r="J413" s="6" t="str">
        <f t="shared" si="46"/>
        <v/>
      </c>
      <c r="K413" s="6" t="str">
        <f t="shared" si="47"/>
        <v/>
      </c>
      <c r="L413" s="6" t="str">
        <f t="shared" si="48"/>
        <v/>
      </c>
      <c r="M413" s="6" t="str">
        <f t="shared" si="49"/>
        <v/>
      </c>
      <c r="N413" s="6" t="str">
        <f t="shared" si="50"/>
        <v/>
      </c>
      <c r="O413" s="40" t="str">
        <f>IF(G413&gt;0,DT!AC413*I413+DT!AD413*J413+DT!AE413*K413+DT!AF413*L413+DT!AG413*M413+DT!AH413*N413,"")</f>
        <v/>
      </c>
    </row>
    <row r="414" spans="1:15">
      <c r="A414" s="1"/>
      <c r="B414" s="1"/>
      <c r="C414" s="1"/>
      <c r="D414" s="1"/>
      <c r="E414" s="1"/>
      <c r="F414" s="1"/>
      <c r="G414" s="1">
        <f t="shared" si="51"/>
        <v>0</v>
      </c>
      <c r="I414" s="6" t="str">
        <f t="shared" si="45"/>
        <v/>
      </c>
      <c r="J414" s="6" t="str">
        <f t="shared" si="46"/>
        <v/>
      </c>
      <c r="K414" s="6" t="str">
        <f t="shared" si="47"/>
        <v/>
      </c>
      <c r="L414" s="6" t="str">
        <f t="shared" si="48"/>
        <v/>
      </c>
      <c r="M414" s="6" t="str">
        <f t="shared" si="49"/>
        <v/>
      </c>
      <c r="N414" s="6" t="str">
        <f t="shared" si="50"/>
        <v/>
      </c>
      <c r="O414" s="40" t="str">
        <f>IF(G414&gt;0,DT!AC414*I414+DT!AD414*J414+DT!AE414*K414+DT!AF414*L414+DT!AG414*M414+DT!AH414*N414,"")</f>
        <v/>
      </c>
    </row>
    <row r="415" spans="1:15">
      <c r="A415" s="1"/>
      <c r="B415" s="1"/>
      <c r="C415" s="1"/>
      <c r="D415" s="1"/>
      <c r="E415" s="1"/>
      <c r="F415" s="1"/>
      <c r="G415" s="1">
        <f t="shared" si="51"/>
        <v>0</v>
      </c>
      <c r="I415" s="6" t="str">
        <f t="shared" si="45"/>
        <v/>
      </c>
      <c r="J415" s="6" t="str">
        <f t="shared" si="46"/>
        <v/>
      </c>
      <c r="K415" s="6" t="str">
        <f t="shared" si="47"/>
        <v/>
      </c>
      <c r="L415" s="6" t="str">
        <f t="shared" si="48"/>
        <v/>
      </c>
      <c r="M415" s="6" t="str">
        <f t="shared" si="49"/>
        <v/>
      </c>
      <c r="N415" s="6" t="str">
        <f t="shared" si="50"/>
        <v/>
      </c>
      <c r="O415" s="40" t="str">
        <f>IF(G415&gt;0,DT!AC415*I415+DT!AD415*J415+DT!AE415*K415+DT!AF415*L415+DT!AG415*M415+DT!AH415*N415,"")</f>
        <v/>
      </c>
    </row>
    <row r="416" spans="1:15">
      <c r="A416" s="1"/>
      <c r="B416" s="1"/>
      <c r="C416" s="1"/>
      <c r="D416" s="1"/>
      <c r="E416" s="1"/>
      <c r="F416" s="1"/>
      <c r="G416" s="1">
        <f t="shared" si="51"/>
        <v>0</v>
      </c>
      <c r="I416" s="6" t="str">
        <f t="shared" si="45"/>
        <v/>
      </c>
      <c r="J416" s="6" t="str">
        <f t="shared" si="46"/>
        <v/>
      </c>
      <c r="K416" s="6" t="str">
        <f t="shared" si="47"/>
        <v/>
      </c>
      <c r="L416" s="6" t="str">
        <f t="shared" si="48"/>
        <v/>
      </c>
      <c r="M416" s="6" t="str">
        <f t="shared" si="49"/>
        <v/>
      </c>
      <c r="N416" s="6" t="str">
        <f t="shared" si="50"/>
        <v/>
      </c>
      <c r="O416" s="40" t="str">
        <f>IF(G416&gt;0,DT!AC416*I416+DT!AD416*J416+DT!AE416*K416+DT!AF416*L416+DT!AG416*M416+DT!AH416*N416,"")</f>
        <v/>
      </c>
    </row>
    <row r="417" spans="1:15">
      <c r="A417" s="1"/>
      <c r="B417" s="1"/>
      <c r="C417" s="1"/>
      <c r="D417" s="1"/>
      <c r="E417" s="1"/>
      <c r="F417" s="1"/>
      <c r="G417" s="1">
        <f t="shared" si="51"/>
        <v>0</v>
      </c>
      <c r="I417" s="6" t="str">
        <f t="shared" si="45"/>
        <v/>
      </c>
      <c r="J417" s="6" t="str">
        <f t="shared" si="46"/>
        <v/>
      </c>
      <c r="K417" s="6" t="str">
        <f t="shared" si="47"/>
        <v/>
      </c>
      <c r="L417" s="6" t="str">
        <f t="shared" si="48"/>
        <v/>
      </c>
      <c r="M417" s="6" t="str">
        <f t="shared" si="49"/>
        <v/>
      </c>
      <c r="N417" s="6" t="str">
        <f t="shared" si="50"/>
        <v/>
      </c>
      <c r="O417" s="40" t="str">
        <f>IF(G417&gt;0,DT!AC417*I417+DT!AD417*J417+DT!AE417*K417+DT!AF417*L417+DT!AG417*M417+DT!AH417*N417,"")</f>
        <v/>
      </c>
    </row>
    <row r="418" spans="1:15">
      <c r="A418" s="1"/>
      <c r="B418" s="1"/>
      <c r="C418" s="1"/>
      <c r="D418" s="1"/>
      <c r="E418" s="1"/>
      <c r="F418" s="1"/>
      <c r="G418" s="1">
        <f t="shared" si="51"/>
        <v>0</v>
      </c>
      <c r="I418" s="6" t="str">
        <f t="shared" si="45"/>
        <v/>
      </c>
      <c r="J418" s="6" t="str">
        <f t="shared" si="46"/>
        <v/>
      </c>
      <c r="K418" s="6" t="str">
        <f t="shared" si="47"/>
        <v/>
      </c>
      <c r="L418" s="6" t="str">
        <f t="shared" si="48"/>
        <v/>
      </c>
      <c r="M418" s="6" t="str">
        <f t="shared" si="49"/>
        <v/>
      </c>
      <c r="N418" s="6" t="str">
        <f t="shared" si="50"/>
        <v/>
      </c>
      <c r="O418" s="40" t="str">
        <f>IF(G418&gt;0,DT!AC418*I418+DT!AD418*J418+DT!AE418*K418+DT!AF418*L418+DT!AG418*M418+DT!AH418*N418,"")</f>
        <v/>
      </c>
    </row>
    <row r="419" spans="1:15">
      <c r="A419" s="1"/>
      <c r="B419" s="1"/>
      <c r="C419" s="1"/>
      <c r="D419" s="1"/>
      <c r="E419" s="1"/>
      <c r="F419" s="1"/>
      <c r="G419" s="1">
        <f t="shared" si="51"/>
        <v>0</v>
      </c>
      <c r="I419" s="6" t="str">
        <f t="shared" si="45"/>
        <v/>
      </c>
      <c r="J419" s="6" t="str">
        <f t="shared" si="46"/>
        <v/>
      </c>
      <c r="K419" s="6" t="str">
        <f t="shared" si="47"/>
        <v/>
      </c>
      <c r="L419" s="6" t="str">
        <f t="shared" si="48"/>
        <v/>
      </c>
      <c r="M419" s="6" t="str">
        <f t="shared" si="49"/>
        <v/>
      </c>
      <c r="N419" s="6" t="str">
        <f t="shared" si="50"/>
        <v/>
      </c>
      <c r="O419" s="40" t="str">
        <f>IF(G419&gt;0,DT!AC419*I419+DT!AD419*J419+DT!AE419*K419+DT!AF419*L419+DT!AG419*M419+DT!AH419*N419,"")</f>
        <v/>
      </c>
    </row>
    <row r="420" spans="1:15">
      <c r="A420" s="1"/>
      <c r="B420" s="1"/>
      <c r="C420" s="1"/>
      <c r="D420" s="1"/>
      <c r="E420" s="1"/>
      <c r="F420" s="1"/>
      <c r="G420" s="1">
        <f t="shared" si="51"/>
        <v>0</v>
      </c>
      <c r="I420" s="6" t="str">
        <f t="shared" si="45"/>
        <v/>
      </c>
      <c r="J420" s="6" t="str">
        <f t="shared" si="46"/>
        <v/>
      </c>
      <c r="K420" s="6" t="str">
        <f t="shared" si="47"/>
        <v/>
      </c>
      <c r="L420" s="6" t="str">
        <f t="shared" si="48"/>
        <v/>
      </c>
      <c r="M420" s="6" t="str">
        <f t="shared" si="49"/>
        <v/>
      </c>
      <c r="N420" s="6" t="str">
        <f t="shared" si="50"/>
        <v/>
      </c>
      <c r="O420" s="40" t="str">
        <f>IF(G420&gt;0,DT!AC420*I420+DT!AD420*J420+DT!AE420*K420+DT!AF420*L420+DT!AG420*M420+DT!AH420*N420,"")</f>
        <v/>
      </c>
    </row>
    <row r="421" spans="1:15">
      <c r="A421" s="1"/>
      <c r="B421" s="1"/>
      <c r="C421" s="1"/>
      <c r="D421" s="1"/>
      <c r="E421" s="1"/>
      <c r="F421" s="1"/>
      <c r="G421" s="1">
        <f t="shared" si="51"/>
        <v>0</v>
      </c>
      <c r="I421" s="6" t="str">
        <f t="shared" si="45"/>
        <v/>
      </c>
      <c r="J421" s="6" t="str">
        <f t="shared" si="46"/>
        <v/>
      </c>
      <c r="K421" s="6" t="str">
        <f t="shared" si="47"/>
        <v/>
      </c>
      <c r="L421" s="6" t="str">
        <f t="shared" si="48"/>
        <v/>
      </c>
      <c r="M421" s="6" t="str">
        <f t="shared" si="49"/>
        <v/>
      </c>
      <c r="N421" s="6" t="str">
        <f t="shared" si="50"/>
        <v/>
      </c>
      <c r="O421" s="40" t="str">
        <f>IF(G421&gt;0,DT!AC421*I421+DT!AD421*J421+DT!AE421*K421+DT!AF421*L421+DT!AG421*M421+DT!AH421*N421,"")</f>
        <v/>
      </c>
    </row>
    <row r="422" spans="1:15">
      <c r="A422" s="1"/>
      <c r="B422" s="1"/>
      <c r="C422" s="1"/>
      <c r="D422" s="1"/>
      <c r="E422" s="1"/>
      <c r="F422" s="1"/>
      <c r="G422" s="1">
        <f t="shared" si="51"/>
        <v>0</v>
      </c>
      <c r="I422" s="6" t="str">
        <f t="shared" si="45"/>
        <v/>
      </c>
      <c r="J422" s="6" t="str">
        <f t="shared" si="46"/>
        <v/>
      </c>
      <c r="K422" s="6" t="str">
        <f t="shared" si="47"/>
        <v/>
      </c>
      <c r="L422" s="6" t="str">
        <f t="shared" si="48"/>
        <v/>
      </c>
      <c r="M422" s="6" t="str">
        <f t="shared" si="49"/>
        <v/>
      </c>
      <c r="N422" s="6" t="str">
        <f t="shared" si="50"/>
        <v/>
      </c>
      <c r="O422" s="40" t="str">
        <f>IF(G422&gt;0,DT!AC422*I422+DT!AD422*J422+DT!AE422*K422+DT!AF422*L422+DT!AG422*M422+DT!AH422*N422,"")</f>
        <v/>
      </c>
    </row>
    <row r="423" spans="1:15">
      <c r="A423" s="1"/>
      <c r="B423" s="1"/>
      <c r="C423" s="1"/>
      <c r="D423" s="1"/>
      <c r="E423" s="1"/>
      <c r="F423" s="1"/>
      <c r="G423" s="1">
        <f t="shared" si="51"/>
        <v>0</v>
      </c>
      <c r="I423" s="6" t="str">
        <f t="shared" si="45"/>
        <v/>
      </c>
      <c r="J423" s="6" t="str">
        <f t="shared" si="46"/>
        <v/>
      </c>
      <c r="K423" s="6" t="str">
        <f t="shared" si="47"/>
        <v/>
      </c>
      <c r="L423" s="6" t="str">
        <f t="shared" si="48"/>
        <v/>
      </c>
      <c r="M423" s="6" t="str">
        <f t="shared" si="49"/>
        <v/>
      </c>
      <c r="N423" s="6" t="str">
        <f t="shared" si="50"/>
        <v/>
      </c>
      <c r="O423" s="40" t="str">
        <f>IF(G423&gt;0,DT!AC423*I423+DT!AD423*J423+DT!AE423*K423+DT!AF423*L423+DT!AG423*M423+DT!AH423*N423,"")</f>
        <v/>
      </c>
    </row>
    <row r="424" spans="1:15">
      <c r="A424" s="1"/>
      <c r="B424" s="1"/>
      <c r="C424" s="1"/>
      <c r="D424" s="1"/>
      <c r="E424" s="1"/>
      <c r="F424" s="1"/>
      <c r="G424" s="1">
        <f t="shared" si="51"/>
        <v>0</v>
      </c>
      <c r="I424" s="6" t="str">
        <f t="shared" si="45"/>
        <v/>
      </c>
      <c r="J424" s="6" t="str">
        <f t="shared" si="46"/>
        <v/>
      </c>
      <c r="K424" s="6" t="str">
        <f t="shared" si="47"/>
        <v/>
      </c>
      <c r="L424" s="6" t="str">
        <f t="shared" si="48"/>
        <v/>
      </c>
      <c r="M424" s="6" t="str">
        <f t="shared" si="49"/>
        <v/>
      </c>
      <c r="N424" s="6" t="str">
        <f t="shared" si="50"/>
        <v/>
      </c>
      <c r="O424" s="40" t="str">
        <f>IF(G424&gt;0,DT!AC424*I424+DT!AD424*J424+DT!AE424*K424+DT!AF424*L424+DT!AG424*M424+DT!AH424*N424,"")</f>
        <v/>
      </c>
    </row>
    <row r="425" spans="1:15">
      <c r="A425" s="1"/>
      <c r="B425" s="1"/>
      <c r="C425" s="1"/>
      <c r="D425" s="1"/>
      <c r="E425" s="1"/>
      <c r="F425" s="1"/>
      <c r="G425" s="1">
        <f t="shared" si="51"/>
        <v>0</v>
      </c>
      <c r="I425" s="6" t="str">
        <f t="shared" si="45"/>
        <v/>
      </c>
      <c r="J425" s="6" t="str">
        <f t="shared" si="46"/>
        <v/>
      </c>
      <c r="K425" s="6" t="str">
        <f t="shared" si="47"/>
        <v/>
      </c>
      <c r="L425" s="6" t="str">
        <f t="shared" si="48"/>
        <v/>
      </c>
      <c r="M425" s="6" t="str">
        <f t="shared" si="49"/>
        <v/>
      </c>
      <c r="N425" s="6" t="str">
        <f t="shared" si="50"/>
        <v/>
      </c>
      <c r="O425" s="40" t="str">
        <f>IF(G425&gt;0,DT!AC425*I425+DT!AD425*J425+DT!AE425*K425+DT!AF425*L425+DT!AG425*M425+DT!AH425*N425,"")</f>
        <v/>
      </c>
    </row>
    <row r="426" spans="1:15">
      <c r="A426" s="1"/>
      <c r="B426" s="1"/>
      <c r="C426" s="1"/>
      <c r="D426" s="1"/>
      <c r="E426" s="1"/>
      <c r="F426" s="1"/>
      <c r="G426" s="1">
        <f t="shared" si="51"/>
        <v>0</v>
      </c>
      <c r="I426" s="6" t="str">
        <f t="shared" si="45"/>
        <v/>
      </c>
      <c r="J426" s="6" t="str">
        <f t="shared" si="46"/>
        <v/>
      </c>
      <c r="K426" s="6" t="str">
        <f t="shared" si="47"/>
        <v/>
      </c>
      <c r="L426" s="6" t="str">
        <f t="shared" si="48"/>
        <v/>
      </c>
      <c r="M426" s="6" t="str">
        <f t="shared" si="49"/>
        <v/>
      </c>
      <c r="N426" s="6" t="str">
        <f t="shared" si="50"/>
        <v/>
      </c>
      <c r="O426" s="40" t="str">
        <f>IF(G426&gt;0,DT!AC426*I426+DT!AD426*J426+DT!AE426*K426+DT!AF426*L426+DT!AG426*M426+DT!AH426*N426,"")</f>
        <v/>
      </c>
    </row>
    <row r="427" spans="1:15">
      <c r="A427" s="1"/>
      <c r="B427" s="1"/>
      <c r="C427" s="1"/>
      <c r="D427" s="1"/>
      <c r="E427" s="1"/>
      <c r="F427" s="1"/>
      <c r="G427" s="1">
        <f t="shared" si="51"/>
        <v>0</v>
      </c>
      <c r="I427" s="6" t="str">
        <f t="shared" si="45"/>
        <v/>
      </c>
      <c r="J427" s="6" t="str">
        <f t="shared" si="46"/>
        <v/>
      </c>
      <c r="K427" s="6" t="str">
        <f t="shared" si="47"/>
        <v/>
      </c>
      <c r="L427" s="6" t="str">
        <f t="shared" si="48"/>
        <v/>
      </c>
      <c r="M427" s="6" t="str">
        <f t="shared" si="49"/>
        <v/>
      </c>
      <c r="N427" s="6" t="str">
        <f t="shared" si="50"/>
        <v/>
      </c>
      <c r="O427" s="40" t="str">
        <f>IF(G427&gt;0,DT!AC427*I427+DT!AD427*J427+DT!AE427*K427+DT!AF427*L427+DT!AG427*M427+DT!AH427*N427,"")</f>
        <v/>
      </c>
    </row>
    <row r="428" spans="1:15">
      <c r="A428" s="1"/>
      <c r="B428" s="1"/>
      <c r="C428" s="1"/>
      <c r="D428" s="1"/>
      <c r="E428" s="1"/>
      <c r="F428" s="1"/>
      <c r="G428" s="1">
        <f t="shared" si="51"/>
        <v>0</v>
      </c>
      <c r="I428" s="6" t="str">
        <f t="shared" si="45"/>
        <v/>
      </c>
      <c r="J428" s="6" t="str">
        <f t="shared" si="46"/>
        <v/>
      </c>
      <c r="K428" s="6" t="str">
        <f t="shared" si="47"/>
        <v/>
      </c>
      <c r="L428" s="6" t="str">
        <f t="shared" si="48"/>
        <v/>
      </c>
      <c r="M428" s="6" t="str">
        <f t="shared" si="49"/>
        <v/>
      </c>
      <c r="N428" s="6" t="str">
        <f t="shared" si="50"/>
        <v/>
      </c>
      <c r="O428" s="40" t="str">
        <f>IF(G428&gt;0,DT!AC428*I428+DT!AD428*J428+DT!AE428*K428+DT!AF428*L428+DT!AG428*M428+DT!AH428*N428,"")</f>
        <v/>
      </c>
    </row>
    <row r="429" spans="1:15">
      <c r="A429" s="1"/>
      <c r="B429" s="1"/>
      <c r="C429" s="1"/>
      <c r="D429" s="1"/>
      <c r="E429" s="1"/>
      <c r="F429" s="1"/>
      <c r="G429" s="1">
        <f t="shared" si="51"/>
        <v>0</v>
      </c>
      <c r="I429" s="6" t="str">
        <f t="shared" si="45"/>
        <v/>
      </c>
      <c r="J429" s="6" t="str">
        <f t="shared" si="46"/>
        <v/>
      </c>
      <c r="K429" s="6" t="str">
        <f t="shared" si="47"/>
        <v/>
      </c>
      <c r="L429" s="6" t="str">
        <f t="shared" si="48"/>
        <v/>
      </c>
      <c r="M429" s="6" t="str">
        <f t="shared" si="49"/>
        <v/>
      </c>
      <c r="N429" s="6" t="str">
        <f t="shared" si="50"/>
        <v/>
      </c>
      <c r="O429" s="40" t="str">
        <f>IF(G429&gt;0,DT!AC429*I429+DT!AD429*J429+DT!AE429*K429+DT!AF429*L429+DT!AG429*M429+DT!AH429*N429,"")</f>
        <v/>
      </c>
    </row>
    <row r="430" spans="1:15">
      <c r="A430" s="1"/>
      <c r="B430" s="1"/>
      <c r="C430" s="1"/>
      <c r="D430" s="1"/>
      <c r="E430" s="1"/>
      <c r="F430" s="1"/>
      <c r="G430" s="1">
        <f t="shared" si="51"/>
        <v>0</v>
      </c>
      <c r="I430" s="6" t="str">
        <f t="shared" si="45"/>
        <v/>
      </c>
      <c r="J430" s="6" t="str">
        <f t="shared" si="46"/>
        <v/>
      </c>
      <c r="K430" s="6" t="str">
        <f t="shared" si="47"/>
        <v/>
      </c>
      <c r="L430" s="6" t="str">
        <f t="shared" si="48"/>
        <v/>
      </c>
      <c r="M430" s="6" t="str">
        <f t="shared" si="49"/>
        <v/>
      </c>
      <c r="N430" s="6" t="str">
        <f t="shared" si="50"/>
        <v/>
      </c>
      <c r="O430" s="40" t="str">
        <f>IF(G430&gt;0,DT!AC430*I430+DT!AD430*J430+DT!AE430*K430+DT!AF430*L430+DT!AG430*M430+DT!AH430*N430,"")</f>
        <v/>
      </c>
    </row>
    <row r="431" spans="1:15">
      <c r="A431" s="1"/>
      <c r="B431" s="1"/>
      <c r="C431" s="1"/>
      <c r="D431" s="1"/>
      <c r="E431" s="1"/>
      <c r="F431" s="1"/>
      <c r="G431" s="1">
        <f t="shared" si="51"/>
        <v>0</v>
      </c>
      <c r="I431" s="6" t="str">
        <f t="shared" si="45"/>
        <v/>
      </c>
      <c r="J431" s="6" t="str">
        <f t="shared" si="46"/>
        <v/>
      </c>
      <c r="K431" s="6" t="str">
        <f t="shared" si="47"/>
        <v/>
      </c>
      <c r="L431" s="6" t="str">
        <f t="shared" si="48"/>
        <v/>
      </c>
      <c r="M431" s="6" t="str">
        <f t="shared" si="49"/>
        <v/>
      </c>
      <c r="N431" s="6" t="str">
        <f t="shared" si="50"/>
        <v/>
      </c>
      <c r="O431" s="40" t="str">
        <f>IF(G431&gt;0,DT!AC431*I431+DT!AD431*J431+DT!AE431*K431+DT!AF431*L431+DT!AG431*M431+DT!AH431*N431,"")</f>
        <v/>
      </c>
    </row>
    <row r="432" spans="1:15">
      <c r="A432" s="1"/>
      <c r="B432" s="1"/>
      <c r="C432" s="1"/>
      <c r="D432" s="1"/>
      <c r="E432" s="1"/>
      <c r="F432" s="1"/>
      <c r="G432" s="1">
        <f t="shared" si="51"/>
        <v>0</v>
      </c>
      <c r="I432" s="6" t="str">
        <f t="shared" si="45"/>
        <v/>
      </c>
      <c r="J432" s="6" t="str">
        <f t="shared" si="46"/>
        <v/>
      </c>
      <c r="K432" s="6" t="str">
        <f t="shared" si="47"/>
        <v/>
      </c>
      <c r="L432" s="6" t="str">
        <f t="shared" si="48"/>
        <v/>
      </c>
      <c r="M432" s="6" t="str">
        <f t="shared" si="49"/>
        <v/>
      </c>
      <c r="N432" s="6" t="str">
        <f t="shared" si="50"/>
        <v/>
      </c>
      <c r="O432" s="40" t="str">
        <f>IF(G432&gt;0,DT!AC432*I432+DT!AD432*J432+DT!AE432*K432+DT!AF432*L432+DT!AG432*M432+DT!AH432*N432,"")</f>
        <v/>
      </c>
    </row>
    <row r="433" spans="1:15">
      <c r="A433" s="1"/>
      <c r="B433" s="1"/>
      <c r="C433" s="1"/>
      <c r="D433" s="1"/>
      <c r="E433" s="1"/>
      <c r="F433" s="1"/>
      <c r="G433" s="1">
        <f t="shared" si="51"/>
        <v>0</v>
      </c>
      <c r="I433" s="6" t="str">
        <f t="shared" si="45"/>
        <v/>
      </c>
      <c r="J433" s="6" t="str">
        <f t="shared" si="46"/>
        <v/>
      </c>
      <c r="K433" s="6" t="str">
        <f t="shared" si="47"/>
        <v/>
      </c>
      <c r="L433" s="6" t="str">
        <f t="shared" si="48"/>
        <v/>
      </c>
      <c r="M433" s="6" t="str">
        <f t="shared" si="49"/>
        <v/>
      </c>
      <c r="N433" s="6" t="str">
        <f t="shared" si="50"/>
        <v/>
      </c>
      <c r="O433" s="40" t="str">
        <f>IF(G433&gt;0,DT!AC433*I433+DT!AD433*J433+DT!AE433*K433+DT!AF433*L433+DT!AG433*M433+DT!AH433*N433,"")</f>
        <v/>
      </c>
    </row>
    <row r="434" spans="1:15">
      <c r="A434" s="1"/>
      <c r="B434" s="1"/>
      <c r="C434" s="1"/>
      <c r="D434" s="1"/>
      <c r="E434" s="1"/>
      <c r="F434" s="1"/>
      <c r="G434" s="1">
        <f t="shared" si="51"/>
        <v>0</v>
      </c>
      <c r="I434" s="6" t="str">
        <f t="shared" si="45"/>
        <v/>
      </c>
      <c r="J434" s="6" t="str">
        <f t="shared" si="46"/>
        <v/>
      </c>
      <c r="K434" s="6" t="str">
        <f t="shared" si="47"/>
        <v/>
      </c>
      <c r="L434" s="6" t="str">
        <f t="shared" si="48"/>
        <v/>
      </c>
      <c r="M434" s="6" t="str">
        <f t="shared" si="49"/>
        <v/>
      </c>
      <c r="N434" s="6" t="str">
        <f t="shared" si="50"/>
        <v/>
      </c>
      <c r="O434" s="40" t="str">
        <f>IF(G434&gt;0,DT!AC434*I434+DT!AD434*J434+DT!AE434*K434+DT!AF434*L434+DT!AG434*M434+DT!AH434*N434,"")</f>
        <v/>
      </c>
    </row>
    <row r="435" spans="1:15">
      <c r="A435" s="1"/>
      <c r="B435" s="1"/>
      <c r="C435" s="1"/>
      <c r="D435" s="1"/>
      <c r="E435" s="1"/>
      <c r="F435" s="1"/>
      <c r="G435" s="1">
        <f t="shared" si="51"/>
        <v>0</v>
      </c>
      <c r="I435" s="6" t="str">
        <f t="shared" si="45"/>
        <v/>
      </c>
      <c r="J435" s="6" t="str">
        <f t="shared" si="46"/>
        <v/>
      </c>
      <c r="K435" s="6" t="str">
        <f t="shared" si="47"/>
        <v/>
      </c>
      <c r="L435" s="6" t="str">
        <f t="shared" si="48"/>
        <v/>
      </c>
      <c r="M435" s="6" t="str">
        <f t="shared" si="49"/>
        <v/>
      </c>
      <c r="N435" s="6" t="str">
        <f t="shared" si="50"/>
        <v/>
      </c>
      <c r="O435" s="40" t="str">
        <f>IF(G435&gt;0,DT!AC435*I435+DT!AD435*J435+DT!AE435*K435+DT!AF435*L435+DT!AG435*M435+DT!AH435*N435,"")</f>
        <v/>
      </c>
    </row>
    <row r="436" spans="1:15">
      <c r="A436" s="1"/>
      <c r="B436" s="1"/>
      <c r="C436" s="1"/>
      <c r="D436" s="1"/>
      <c r="E436" s="1"/>
      <c r="F436" s="1"/>
      <c r="G436" s="1">
        <f t="shared" si="51"/>
        <v>0</v>
      </c>
      <c r="I436" s="6" t="str">
        <f t="shared" ref="I436:I499" si="52">IF(G436&gt;0,A436/G436,"")</f>
        <v/>
      </c>
      <c r="J436" s="6" t="str">
        <f t="shared" ref="J436:J499" si="53">IF(G436&gt;0,B436/G436,"")</f>
        <v/>
      </c>
      <c r="K436" s="6" t="str">
        <f t="shared" ref="K436:K499" si="54">IF(G436&gt;0,C436/G436,"")</f>
        <v/>
      </c>
      <c r="L436" s="6" t="str">
        <f t="shared" ref="L436:L499" si="55">IF(G436&gt;0,D436/G436,"")</f>
        <v/>
      </c>
      <c r="M436" s="6" t="str">
        <f t="shared" ref="M436:M499" si="56">IF(G436&gt;0,E436/G436,"")</f>
        <v/>
      </c>
      <c r="N436" s="6" t="str">
        <f t="shared" ref="N436:N499" si="57">IF(G436&gt;0,F436/G436,"")</f>
        <v/>
      </c>
      <c r="O436" s="40" t="str">
        <f>IF(G436&gt;0,DT!AC436*I436+DT!AD436*J436+DT!AE436*K436+DT!AF436*L436+DT!AG436*M436+DT!AH436*N436,"")</f>
        <v/>
      </c>
    </row>
    <row r="437" spans="1:15">
      <c r="A437" s="1"/>
      <c r="B437" s="1"/>
      <c r="C437" s="1"/>
      <c r="D437" s="1"/>
      <c r="E437" s="1"/>
      <c r="F437" s="1"/>
      <c r="G437" s="1">
        <f t="shared" si="51"/>
        <v>0</v>
      </c>
      <c r="I437" s="6" t="str">
        <f t="shared" si="52"/>
        <v/>
      </c>
      <c r="J437" s="6" t="str">
        <f t="shared" si="53"/>
        <v/>
      </c>
      <c r="K437" s="6" t="str">
        <f t="shared" si="54"/>
        <v/>
      </c>
      <c r="L437" s="6" t="str">
        <f t="shared" si="55"/>
        <v/>
      </c>
      <c r="M437" s="6" t="str">
        <f t="shared" si="56"/>
        <v/>
      </c>
      <c r="N437" s="6" t="str">
        <f t="shared" si="57"/>
        <v/>
      </c>
      <c r="O437" s="40" t="str">
        <f>IF(G437&gt;0,DT!AC437*I437+DT!AD437*J437+DT!AE437*K437+DT!AF437*L437+DT!AG437*M437+DT!AH437*N437,"")</f>
        <v/>
      </c>
    </row>
    <row r="438" spans="1:15">
      <c r="A438" s="1"/>
      <c r="B438" s="1"/>
      <c r="C438" s="1"/>
      <c r="D438" s="1"/>
      <c r="E438" s="1"/>
      <c r="F438" s="1"/>
      <c r="G438" s="1">
        <f t="shared" si="51"/>
        <v>0</v>
      </c>
      <c r="I438" s="6" t="str">
        <f t="shared" si="52"/>
        <v/>
      </c>
      <c r="J438" s="6" t="str">
        <f t="shared" si="53"/>
        <v/>
      </c>
      <c r="K438" s="6" t="str">
        <f t="shared" si="54"/>
        <v/>
      </c>
      <c r="L438" s="6" t="str">
        <f t="shared" si="55"/>
        <v/>
      </c>
      <c r="M438" s="6" t="str">
        <f t="shared" si="56"/>
        <v/>
      </c>
      <c r="N438" s="6" t="str">
        <f t="shared" si="57"/>
        <v/>
      </c>
      <c r="O438" s="40" t="str">
        <f>IF(G438&gt;0,DT!AC438*I438+DT!AD438*J438+DT!AE438*K438+DT!AF438*L438+DT!AG438*M438+DT!AH438*N438,"")</f>
        <v/>
      </c>
    </row>
    <row r="439" spans="1:15">
      <c r="A439" s="1"/>
      <c r="B439" s="1"/>
      <c r="C439" s="1"/>
      <c r="D439" s="1"/>
      <c r="E439" s="1"/>
      <c r="F439" s="1"/>
      <c r="G439" s="1">
        <f t="shared" si="51"/>
        <v>0</v>
      </c>
      <c r="I439" s="6" t="str">
        <f t="shared" si="52"/>
        <v/>
      </c>
      <c r="J439" s="6" t="str">
        <f t="shared" si="53"/>
        <v/>
      </c>
      <c r="K439" s="6" t="str">
        <f t="shared" si="54"/>
        <v/>
      </c>
      <c r="L439" s="6" t="str">
        <f t="shared" si="55"/>
        <v/>
      </c>
      <c r="M439" s="6" t="str">
        <f t="shared" si="56"/>
        <v/>
      </c>
      <c r="N439" s="6" t="str">
        <f t="shared" si="57"/>
        <v/>
      </c>
      <c r="O439" s="40" t="str">
        <f>IF(G439&gt;0,DT!AC439*I439+DT!AD439*J439+DT!AE439*K439+DT!AF439*L439+DT!AG439*M439+DT!AH439*N439,"")</f>
        <v/>
      </c>
    </row>
    <row r="440" spans="1:15">
      <c r="A440" s="1"/>
      <c r="B440" s="1"/>
      <c r="C440" s="1"/>
      <c r="D440" s="1"/>
      <c r="E440" s="1"/>
      <c r="F440" s="1"/>
      <c r="G440" s="1">
        <f t="shared" si="51"/>
        <v>0</v>
      </c>
      <c r="I440" s="6" t="str">
        <f t="shared" si="52"/>
        <v/>
      </c>
      <c r="J440" s="6" t="str">
        <f t="shared" si="53"/>
        <v/>
      </c>
      <c r="K440" s="6" t="str">
        <f t="shared" si="54"/>
        <v/>
      </c>
      <c r="L440" s="6" t="str">
        <f t="shared" si="55"/>
        <v/>
      </c>
      <c r="M440" s="6" t="str">
        <f t="shared" si="56"/>
        <v/>
      </c>
      <c r="N440" s="6" t="str">
        <f t="shared" si="57"/>
        <v/>
      </c>
      <c r="O440" s="40" t="str">
        <f>IF(G440&gt;0,DT!AC440*I440+DT!AD440*J440+DT!AE440*K440+DT!AF440*L440+DT!AG440*M440+DT!AH440*N440,"")</f>
        <v/>
      </c>
    </row>
    <row r="441" spans="1:15">
      <c r="A441" s="1"/>
      <c r="B441" s="1"/>
      <c r="C441" s="1"/>
      <c r="D441" s="1"/>
      <c r="E441" s="1"/>
      <c r="F441" s="1"/>
      <c r="G441" s="1">
        <f t="shared" si="51"/>
        <v>0</v>
      </c>
      <c r="I441" s="6" t="str">
        <f t="shared" si="52"/>
        <v/>
      </c>
      <c r="J441" s="6" t="str">
        <f t="shared" si="53"/>
        <v/>
      </c>
      <c r="K441" s="6" t="str">
        <f t="shared" si="54"/>
        <v/>
      </c>
      <c r="L441" s="6" t="str">
        <f t="shared" si="55"/>
        <v/>
      </c>
      <c r="M441" s="6" t="str">
        <f t="shared" si="56"/>
        <v/>
      </c>
      <c r="N441" s="6" t="str">
        <f t="shared" si="57"/>
        <v/>
      </c>
      <c r="O441" s="40" t="str">
        <f>IF(G441&gt;0,DT!AC441*I441+DT!AD441*J441+DT!AE441*K441+DT!AF441*L441+DT!AG441*M441+DT!AH441*N441,"")</f>
        <v/>
      </c>
    </row>
    <row r="442" spans="1:15">
      <c r="A442" s="1"/>
      <c r="B442" s="1"/>
      <c r="C442" s="1"/>
      <c r="D442" s="1"/>
      <c r="E442" s="1"/>
      <c r="F442" s="1"/>
      <c r="G442" s="1">
        <f t="shared" si="51"/>
        <v>0</v>
      </c>
      <c r="I442" s="6" t="str">
        <f t="shared" si="52"/>
        <v/>
      </c>
      <c r="J442" s="6" t="str">
        <f t="shared" si="53"/>
        <v/>
      </c>
      <c r="K442" s="6" t="str">
        <f t="shared" si="54"/>
        <v/>
      </c>
      <c r="L442" s="6" t="str">
        <f t="shared" si="55"/>
        <v/>
      </c>
      <c r="M442" s="6" t="str">
        <f t="shared" si="56"/>
        <v/>
      </c>
      <c r="N442" s="6" t="str">
        <f t="shared" si="57"/>
        <v/>
      </c>
      <c r="O442" s="40" t="str">
        <f>IF(G442&gt;0,DT!AC442*I442+DT!AD442*J442+DT!AE442*K442+DT!AF442*L442+DT!AG442*M442+DT!AH442*N442,"")</f>
        <v/>
      </c>
    </row>
    <row r="443" spans="1:15">
      <c r="A443" s="1"/>
      <c r="B443" s="1"/>
      <c r="C443" s="1"/>
      <c r="D443" s="1"/>
      <c r="E443" s="1"/>
      <c r="F443" s="1"/>
      <c r="G443" s="1">
        <f t="shared" si="51"/>
        <v>0</v>
      </c>
      <c r="I443" s="6" t="str">
        <f t="shared" si="52"/>
        <v/>
      </c>
      <c r="J443" s="6" t="str">
        <f t="shared" si="53"/>
        <v/>
      </c>
      <c r="K443" s="6" t="str">
        <f t="shared" si="54"/>
        <v/>
      </c>
      <c r="L443" s="6" t="str">
        <f t="shared" si="55"/>
        <v/>
      </c>
      <c r="M443" s="6" t="str">
        <f t="shared" si="56"/>
        <v/>
      </c>
      <c r="N443" s="6" t="str">
        <f t="shared" si="57"/>
        <v/>
      </c>
      <c r="O443" s="40" t="str">
        <f>IF(G443&gt;0,DT!AC443*I443+DT!AD443*J443+DT!AE443*K443+DT!AF443*L443+DT!AG443*M443+DT!AH443*N443,"")</f>
        <v/>
      </c>
    </row>
    <row r="444" spans="1:15">
      <c r="A444" s="1"/>
      <c r="B444" s="1"/>
      <c r="C444" s="1"/>
      <c r="D444" s="1"/>
      <c r="E444" s="1"/>
      <c r="F444" s="1"/>
      <c r="G444" s="1">
        <f t="shared" si="51"/>
        <v>0</v>
      </c>
      <c r="I444" s="6" t="str">
        <f t="shared" si="52"/>
        <v/>
      </c>
      <c r="J444" s="6" t="str">
        <f t="shared" si="53"/>
        <v/>
      </c>
      <c r="K444" s="6" t="str">
        <f t="shared" si="54"/>
        <v/>
      </c>
      <c r="L444" s="6" t="str">
        <f t="shared" si="55"/>
        <v/>
      </c>
      <c r="M444" s="6" t="str">
        <f t="shared" si="56"/>
        <v/>
      </c>
      <c r="N444" s="6" t="str">
        <f t="shared" si="57"/>
        <v/>
      </c>
      <c r="O444" s="40" t="str">
        <f>IF(G444&gt;0,DT!AC444*I444+DT!AD444*J444+DT!AE444*K444+DT!AF444*L444+DT!AG444*M444+DT!AH444*N444,"")</f>
        <v/>
      </c>
    </row>
    <row r="445" spans="1:15">
      <c r="A445" s="1"/>
      <c r="B445" s="1"/>
      <c r="C445" s="1"/>
      <c r="D445" s="1"/>
      <c r="E445" s="1"/>
      <c r="F445" s="1"/>
      <c r="G445" s="1">
        <f t="shared" si="51"/>
        <v>0</v>
      </c>
      <c r="I445" s="6" t="str">
        <f t="shared" si="52"/>
        <v/>
      </c>
      <c r="J445" s="6" t="str">
        <f t="shared" si="53"/>
        <v/>
      </c>
      <c r="K445" s="6" t="str">
        <f t="shared" si="54"/>
        <v/>
      </c>
      <c r="L445" s="6" t="str">
        <f t="shared" si="55"/>
        <v/>
      </c>
      <c r="M445" s="6" t="str">
        <f t="shared" si="56"/>
        <v/>
      </c>
      <c r="N445" s="6" t="str">
        <f t="shared" si="57"/>
        <v/>
      </c>
      <c r="O445" s="40" t="str">
        <f>IF(G445&gt;0,DT!AC445*I445+DT!AD445*J445+DT!AE445*K445+DT!AF445*L445+DT!AG445*M445+DT!AH445*N445,"")</f>
        <v/>
      </c>
    </row>
    <row r="446" spans="1:15">
      <c r="A446" s="1"/>
      <c r="B446" s="1"/>
      <c r="C446" s="1"/>
      <c r="D446" s="1"/>
      <c r="E446" s="1"/>
      <c r="F446" s="1"/>
      <c r="G446" s="1">
        <f t="shared" si="51"/>
        <v>0</v>
      </c>
      <c r="I446" s="6" t="str">
        <f t="shared" si="52"/>
        <v/>
      </c>
      <c r="J446" s="6" t="str">
        <f t="shared" si="53"/>
        <v/>
      </c>
      <c r="K446" s="6" t="str">
        <f t="shared" si="54"/>
        <v/>
      </c>
      <c r="L446" s="6" t="str">
        <f t="shared" si="55"/>
        <v/>
      </c>
      <c r="M446" s="6" t="str">
        <f t="shared" si="56"/>
        <v/>
      </c>
      <c r="N446" s="6" t="str">
        <f t="shared" si="57"/>
        <v/>
      </c>
      <c r="O446" s="40" t="str">
        <f>IF(G446&gt;0,DT!AC446*I446+DT!AD446*J446+DT!AE446*K446+DT!AF446*L446+DT!AG446*M446+DT!AH446*N446,"")</f>
        <v/>
      </c>
    </row>
    <row r="447" spans="1:15">
      <c r="A447" s="1"/>
      <c r="B447" s="1"/>
      <c r="C447" s="1"/>
      <c r="D447" s="1"/>
      <c r="E447" s="1"/>
      <c r="F447" s="1"/>
      <c r="G447" s="1">
        <f t="shared" si="51"/>
        <v>0</v>
      </c>
      <c r="I447" s="6" t="str">
        <f t="shared" si="52"/>
        <v/>
      </c>
      <c r="J447" s="6" t="str">
        <f t="shared" si="53"/>
        <v/>
      </c>
      <c r="K447" s="6" t="str">
        <f t="shared" si="54"/>
        <v/>
      </c>
      <c r="L447" s="6" t="str">
        <f t="shared" si="55"/>
        <v/>
      </c>
      <c r="M447" s="6" t="str">
        <f t="shared" si="56"/>
        <v/>
      </c>
      <c r="N447" s="6" t="str">
        <f t="shared" si="57"/>
        <v/>
      </c>
      <c r="O447" s="40" t="str">
        <f>IF(G447&gt;0,DT!AC447*I447+DT!AD447*J447+DT!AE447*K447+DT!AF447*L447+DT!AG447*M447+DT!AH447*N447,"")</f>
        <v/>
      </c>
    </row>
    <row r="448" spans="1:15">
      <c r="A448" s="1"/>
      <c r="B448" s="1"/>
      <c r="C448" s="1"/>
      <c r="D448" s="1"/>
      <c r="E448" s="1"/>
      <c r="F448" s="1"/>
      <c r="G448" s="1">
        <f t="shared" si="51"/>
        <v>0</v>
      </c>
      <c r="I448" s="6" t="str">
        <f t="shared" si="52"/>
        <v/>
      </c>
      <c r="J448" s="6" t="str">
        <f t="shared" si="53"/>
        <v/>
      </c>
      <c r="K448" s="6" t="str">
        <f t="shared" si="54"/>
        <v/>
      </c>
      <c r="L448" s="6" t="str">
        <f t="shared" si="55"/>
        <v/>
      </c>
      <c r="M448" s="6" t="str">
        <f t="shared" si="56"/>
        <v/>
      </c>
      <c r="N448" s="6" t="str">
        <f t="shared" si="57"/>
        <v/>
      </c>
      <c r="O448" s="40" t="str">
        <f>IF(G448&gt;0,DT!AC448*I448+DT!AD448*J448+DT!AE448*K448+DT!AF448*L448+DT!AG448*M448+DT!AH448*N448,"")</f>
        <v/>
      </c>
    </row>
    <row r="449" spans="1:15">
      <c r="A449" s="1"/>
      <c r="B449" s="1"/>
      <c r="C449" s="1"/>
      <c r="D449" s="1"/>
      <c r="E449" s="1"/>
      <c r="F449" s="1"/>
      <c r="G449" s="1">
        <f t="shared" si="51"/>
        <v>0</v>
      </c>
      <c r="I449" s="6" t="str">
        <f t="shared" si="52"/>
        <v/>
      </c>
      <c r="J449" s="6" t="str">
        <f t="shared" si="53"/>
        <v/>
      </c>
      <c r="K449" s="6" t="str">
        <f t="shared" si="54"/>
        <v/>
      </c>
      <c r="L449" s="6" t="str">
        <f t="shared" si="55"/>
        <v/>
      </c>
      <c r="M449" s="6" t="str">
        <f t="shared" si="56"/>
        <v/>
      </c>
      <c r="N449" s="6" t="str">
        <f t="shared" si="57"/>
        <v/>
      </c>
      <c r="O449" s="40" t="str">
        <f>IF(G449&gt;0,DT!AC449*I449+DT!AD449*J449+DT!AE449*K449+DT!AF449*L449+DT!AG449*M449+DT!AH449*N449,"")</f>
        <v/>
      </c>
    </row>
    <row r="450" spans="1:15">
      <c r="A450" s="1"/>
      <c r="B450" s="1"/>
      <c r="C450" s="1"/>
      <c r="D450" s="1"/>
      <c r="E450" s="1"/>
      <c r="F450" s="1"/>
      <c r="G450" s="1">
        <f t="shared" si="51"/>
        <v>0</v>
      </c>
      <c r="I450" s="6" t="str">
        <f t="shared" si="52"/>
        <v/>
      </c>
      <c r="J450" s="6" t="str">
        <f t="shared" si="53"/>
        <v/>
      </c>
      <c r="K450" s="6" t="str">
        <f t="shared" si="54"/>
        <v/>
      </c>
      <c r="L450" s="6" t="str">
        <f t="shared" si="55"/>
        <v/>
      </c>
      <c r="M450" s="6" t="str">
        <f t="shared" si="56"/>
        <v/>
      </c>
      <c r="N450" s="6" t="str">
        <f t="shared" si="57"/>
        <v/>
      </c>
      <c r="O450" s="40" t="str">
        <f>IF(G450&gt;0,DT!AC450*I450+DT!AD450*J450+DT!AE450*K450+DT!AF450*L450+DT!AG450*M450+DT!AH450*N450,"")</f>
        <v/>
      </c>
    </row>
    <row r="451" spans="1:15">
      <c r="A451" s="1"/>
      <c r="B451" s="1"/>
      <c r="C451" s="1"/>
      <c r="D451" s="1"/>
      <c r="E451" s="1"/>
      <c r="F451" s="1"/>
      <c r="G451" s="1">
        <f t="shared" si="51"/>
        <v>0</v>
      </c>
      <c r="I451" s="6" t="str">
        <f t="shared" si="52"/>
        <v/>
      </c>
      <c r="J451" s="6" t="str">
        <f t="shared" si="53"/>
        <v/>
      </c>
      <c r="K451" s="6" t="str">
        <f t="shared" si="54"/>
        <v/>
      </c>
      <c r="L451" s="6" t="str">
        <f t="shared" si="55"/>
        <v/>
      </c>
      <c r="M451" s="6" t="str">
        <f t="shared" si="56"/>
        <v/>
      </c>
      <c r="N451" s="6" t="str">
        <f t="shared" si="57"/>
        <v/>
      </c>
      <c r="O451" s="40" t="str">
        <f>IF(G451&gt;0,DT!AC451*I451+DT!AD451*J451+DT!AE451*K451+DT!AF451*L451+DT!AG451*M451+DT!AH451*N451,"")</f>
        <v/>
      </c>
    </row>
    <row r="452" spans="1:15">
      <c r="A452" s="1"/>
      <c r="B452" s="1"/>
      <c r="C452" s="1"/>
      <c r="D452" s="1"/>
      <c r="E452" s="1"/>
      <c r="F452" s="1"/>
      <c r="G452" s="1">
        <f t="shared" si="51"/>
        <v>0</v>
      </c>
      <c r="I452" s="6" t="str">
        <f t="shared" si="52"/>
        <v/>
      </c>
      <c r="J452" s="6" t="str">
        <f t="shared" si="53"/>
        <v/>
      </c>
      <c r="K452" s="6" t="str">
        <f t="shared" si="54"/>
        <v/>
      </c>
      <c r="L452" s="6" t="str">
        <f t="shared" si="55"/>
        <v/>
      </c>
      <c r="M452" s="6" t="str">
        <f t="shared" si="56"/>
        <v/>
      </c>
      <c r="N452" s="6" t="str">
        <f t="shared" si="57"/>
        <v/>
      </c>
      <c r="O452" s="40" t="str">
        <f>IF(G452&gt;0,DT!AC452*I452+DT!AD452*J452+DT!AE452*K452+DT!AF452*L452+DT!AG452*M452+DT!AH452*N452,"")</f>
        <v/>
      </c>
    </row>
    <row r="453" spans="1:15">
      <c r="A453" s="1"/>
      <c r="B453" s="1"/>
      <c r="C453" s="1"/>
      <c r="D453" s="1"/>
      <c r="E453" s="1"/>
      <c r="F453" s="1"/>
      <c r="G453" s="1">
        <f t="shared" ref="G453:G516" si="58">SUM(A453:F453)</f>
        <v>0</v>
      </c>
      <c r="I453" s="6" t="str">
        <f t="shared" si="52"/>
        <v/>
      </c>
      <c r="J453" s="6" t="str">
        <f t="shared" si="53"/>
        <v/>
      </c>
      <c r="K453" s="6" t="str">
        <f t="shared" si="54"/>
        <v/>
      </c>
      <c r="L453" s="6" t="str">
        <f t="shared" si="55"/>
        <v/>
      </c>
      <c r="M453" s="6" t="str">
        <f t="shared" si="56"/>
        <v/>
      </c>
      <c r="N453" s="6" t="str">
        <f t="shared" si="57"/>
        <v/>
      </c>
      <c r="O453" s="40" t="str">
        <f>IF(G453&gt;0,DT!AC453*I453+DT!AD453*J453+DT!AE453*K453+DT!AF453*L453+DT!AG453*M453+DT!AH453*N453,"")</f>
        <v/>
      </c>
    </row>
    <row r="454" spans="1:15">
      <c r="A454" s="1"/>
      <c r="B454" s="1"/>
      <c r="C454" s="1"/>
      <c r="D454" s="1"/>
      <c r="E454" s="1"/>
      <c r="F454" s="1"/>
      <c r="G454" s="1">
        <f t="shared" si="58"/>
        <v>0</v>
      </c>
      <c r="I454" s="6" t="str">
        <f t="shared" si="52"/>
        <v/>
      </c>
      <c r="J454" s="6" t="str">
        <f t="shared" si="53"/>
        <v/>
      </c>
      <c r="K454" s="6" t="str">
        <f t="shared" si="54"/>
        <v/>
      </c>
      <c r="L454" s="6" t="str">
        <f t="shared" si="55"/>
        <v/>
      </c>
      <c r="M454" s="6" t="str">
        <f t="shared" si="56"/>
        <v/>
      </c>
      <c r="N454" s="6" t="str">
        <f t="shared" si="57"/>
        <v/>
      </c>
      <c r="O454" s="40" t="str">
        <f>IF(G454&gt;0,DT!AC454*I454+DT!AD454*J454+DT!AE454*K454+DT!AF454*L454+DT!AG454*M454+DT!AH454*N454,"")</f>
        <v/>
      </c>
    </row>
    <row r="455" spans="1:15">
      <c r="A455" s="1"/>
      <c r="B455" s="1"/>
      <c r="C455" s="1"/>
      <c r="D455" s="1"/>
      <c r="E455" s="1"/>
      <c r="F455" s="1"/>
      <c r="G455" s="1">
        <f t="shared" si="58"/>
        <v>0</v>
      </c>
      <c r="I455" s="6" t="str">
        <f t="shared" si="52"/>
        <v/>
      </c>
      <c r="J455" s="6" t="str">
        <f t="shared" si="53"/>
        <v/>
      </c>
      <c r="K455" s="6" t="str">
        <f t="shared" si="54"/>
        <v/>
      </c>
      <c r="L455" s="6" t="str">
        <f t="shared" si="55"/>
        <v/>
      </c>
      <c r="M455" s="6" t="str">
        <f t="shared" si="56"/>
        <v/>
      </c>
      <c r="N455" s="6" t="str">
        <f t="shared" si="57"/>
        <v/>
      </c>
      <c r="O455" s="40" t="str">
        <f>IF(G455&gt;0,DT!AC455*I455+DT!AD455*J455+DT!AE455*K455+DT!AF455*L455+DT!AG455*M455+DT!AH455*N455,"")</f>
        <v/>
      </c>
    </row>
    <row r="456" spans="1:15">
      <c r="A456" s="1"/>
      <c r="B456" s="1"/>
      <c r="C456" s="1"/>
      <c r="D456" s="1"/>
      <c r="E456" s="1"/>
      <c r="F456" s="1"/>
      <c r="G456" s="1">
        <f t="shared" si="58"/>
        <v>0</v>
      </c>
      <c r="I456" s="6" t="str">
        <f t="shared" si="52"/>
        <v/>
      </c>
      <c r="J456" s="6" t="str">
        <f t="shared" si="53"/>
        <v/>
      </c>
      <c r="K456" s="6" t="str">
        <f t="shared" si="54"/>
        <v/>
      </c>
      <c r="L456" s="6" t="str">
        <f t="shared" si="55"/>
        <v/>
      </c>
      <c r="M456" s="6" t="str">
        <f t="shared" si="56"/>
        <v/>
      </c>
      <c r="N456" s="6" t="str">
        <f t="shared" si="57"/>
        <v/>
      </c>
      <c r="O456" s="40" t="str">
        <f>IF(G456&gt;0,DT!AC456*I456+DT!AD456*J456+DT!AE456*K456+DT!AF456*L456+DT!AG456*M456+DT!AH456*N456,"")</f>
        <v/>
      </c>
    </row>
    <row r="457" spans="1:15">
      <c r="A457" s="1"/>
      <c r="B457" s="1"/>
      <c r="C457" s="1"/>
      <c r="D457" s="1"/>
      <c r="E457" s="1"/>
      <c r="F457" s="1"/>
      <c r="G457" s="1">
        <f t="shared" si="58"/>
        <v>0</v>
      </c>
      <c r="I457" s="6" t="str">
        <f t="shared" si="52"/>
        <v/>
      </c>
      <c r="J457" s="6" t="str">
        <f t="shared" si="53"/>
        <v/>
      </c>
      <c r="K457" s="6" t="str">
        <f t="shared" si="54"/>
        <v/>
      </c>
      <c r="L457" s="6" t="str">
        <f t="shared" si="55"/>
        <v/>
      </c>
      <c r="M457" s="6" t="str">
        <f t="shared" si="56"/>
        <v/>
      </c>
      <c r="N457" s="6" t="str">
        <f t="shared" si="57"/>
        <v/>
      </c>
      <c r="O457" s="40" t="str">
        <f>IF(G457&gt;0,DT!AC457*I457+DT!AD457*J457+DT!AE457*K457+DT!AF457*L457+DT!AG457*M457+DT!AH457*N457,"")</f>
        <v/>
      </c>
    </row>
    <row r="458" spans="1:15">
      <c r="A458" s="1"/>
      <c r="B458" s="1"/>
      <c r="C458" s="1"/>
      <c r="D458" s="1"/>
      <c r="E458" s="1"/>
      <c r="F458" s="1"/>
      <c r="G458" s="1">
        <f t="shared" si="58"/>
        <v>0</v>
      </c>
      <c r="I458" s="6" t="str">
        <f t="shared" si="52"/>
        <v/>
      </c>
      <c r="J458" s="6" t="str">
        <f t="shared" si="53"/>
        <v/>
      </c>
      <c r="K458" s="6" t="str">
        <f t="shared" si="54"/>
        <v/>
      </c>
      <c r="L458" s="6" t="str">
        <f t="shared" si="55"/>
        <v/>
      </c>
      <c r="M458" s="6" t="str">
        <f t="shared" si="56"/>
        <v/>
      </c>
      <c r="N458" s="6" t="str">
        <f t="shared" si="57"/>
        <v/>
      </c>
      <c r="O458" s="40" t="str">
        <f>IF(G458&gt;0,DT!AC458*I458+DT!AD458*J458+DT!AE458*K458+DT!AF458*L458+DT!AG458*M458+DT!AH458*N458,"")</f>
        <v/>
      </c>
    </row>
    <row r="459" spans="1:15">
      <c r="A459" s="1"/>
      <c r="B459" s="1"/>
      <c r="C459" s="1"/>
      <c r="D459" s="1"/>
      <c r="E459" s="1"/>
      <c r="F459" s="1"/>
      <c r="G459" s="1">
        <f t="shared" si="58"/>
        <v>0</v>
      </c>
      <c r="I459" s="6" t="str">
        <f t="shared" si="52"/>
        <v/>
      </c>
      <c r="J459" s="6" t="str">
        <f t="shared" si="53"/>
        <v/>
      </c>
      <c r="K459" s="6" t="str">
        <f t="shared" si="54"/>
        <v/>
      </c>
      <c r="L459" s="6" t="str">
        <f t="shared" si="55"/>
        <v/>
      </c>
      <c r="M459" s="6" t="str">
        <f t="shared" si="56"/>
        <v/>
      </c>
      <c r="N459" s="6" t="str">
        <f t="shared" si="57"/>
        <v/>
      </c>
      <c r="O459" s="40" t="str">
        <f>IF(G459&gt;0,DT!AC459*I459+DT!AD459*J459+DT!AE459*K459+DT!AF459*L459+DT!AG459*M459+DT!AH459*N459,"")</f>
        <v/>
      </c>
    </row>
    <row r="460" spans="1:15">
      <c r="A460" s="1"/>
      <c r="B460" s="1"/>
      <c r="C460" s="1"/>
      <c r="D460" s="1"/>
      <c r="E460" s="1"/>
      <c r="F460" s="1"/>
      <c r="G460" s="1">
        <f t="shared" si="58"/>
        <v>0</v>
      </c>
      <c r="I460" s="6" t="str">
        <f t="shared" si="52"/>
        <v/>
      </c>
      <c r="J460" s="6" t="str">
        <f t="shared" si="53"/>
        <v/>
      </c>
      <c r="K460" s="6" t="str">
        <f t="shared" si="54"/>
        <v/>
      </c>
      <c r="L460" s="6" t="str">
        <f t="shared" si="55"/>
        <v/>
      </c>
      <c r="M460" s="6" t="str">
        <f t="shared" si="56"/>
        <v/>
      </c>
      <c r="N460" s="6" t="str">
        <f t="shared" si="57"/>
        <v/>
      </c>
      <c r="O460" s="40" t="str">
        <f>IF(G460&gt;0,DT!AC460*I460+DT!AD460*J460+DT!AE460*K460+DT!AF460*L460+DT!AG460*M460+DT!AH460*N460,"")</f>
        <v/>
      </c>
    </row>
    <row r="461" spans="1:15">
      <c r="A461" s="1"/>
      <c r="B461" s="1"/>
      <c r="C461" s="1"/>
      <c r="D461" s="1"/>
      <c r="E461" s="1"/>
      <c r="F461" s="1"/>
      <c r="G461" s="1">
        <f t="shared" si="58"/>
        <v>0</v>
      </c>
      <c r="I461" s="6" t="str">
        <f t="shared" si="52"/>
        <v/>
      </c>
      <c r="J461" s="6" t="str">
        <f t="shared" si="53"/>
        <v/>
      </c>
      <c r="K461" s="6" t="str">
        <f t="shared" si="54"/>
        <v/>
      </c>
      <c r="L461" s="6" t="str">
        <f t="shared" si="55"/>
        <v/>
      </c>
      <c r="M461" s="6" t="str">
        <f t="shared" si="56"/>
        <v/>
      </c>
      <c r="N461" s="6" t="str">
        <f t="shared" si="57"/>
        <v/>
      </c>
      <c r="O461" s="40" t="str">
        <f>IF(G461&gt;0,DT!AC461*I461+DT!AD461*J461+DT!AE461*K461+DT!AF461*L461+DT!AG461*M461+DT!AH461*N461,"")</f>
        <v/>
      </c>
    </row>
    <row r="462" spans="1:15">
      <c r="A462" s="1"/>
      <c r="B462" s="1"/>
      <c r="C462" s="1"/>
      <c r="D462" s="1"/>
      <c r="E462" s="1"/>
      <c r="F462" s="1"/>
      <c r="G462" s="1">
        <f t="shared" si="58"/>
        <v>0</v>
      </c>
      <c r="I462" s="6" t="str">
        <f t="shared" si="52"/>
        <v/>
      </c>
      <c r="J462" s="6" t="str">
        <f t="shared" si="53"/>
        <v/>
      </c>
      <c r="K462" s="6" t="str">
        <f t="shared" si="54"/>
        <v/>
      </c>
      <c r="L462" s="6" t="str">
        <f t="shared" si="55"/>
        <v/>
      </c>
      <c r="M462" s="6" t="str">
        <f t="shared" si="56"/>
        <v/>
      </c>
      <c r="N462" s="6" t="str">
        <f t="shared" si="57"/>
        <v/>
      </c>
      <c r="O462" s="40" t="str">
        <f>IF(G462&gt;0,DT!AC462*I462+DT!AD462*J462+DT!AE462*K462+DT!AF462*L462+DT!AG462*M462+DT!AH462*N462,"")</f>
        <v/>
      </c>
    </row>
    <row r="463" spans="1:15">
      <c r="A463" s="1"/>
      <c r="B463" s="1"/>
      <c r="C463" s="1"/>
      <c r="D463" s="1"/>
      <c r="E463" s="1"/>
      <c r="F463" s="1"/>
      <c r="G463" s="1">
        <f t="shared" si="58"/>
        <v>0</v>
      </c>
      <c r="I463" s="6" t="str">
        <f t="shared" si="52"/>
        <v/>
      </c>
      <c r="J463" s="6" t="str">
        <f t="shared" si="53"/>
        <v/>
      </c>
      <c r="K463" s="6" t="str">
        <f t="shared" si="54"/>
        <v/>
      </c>
      <c r="L463" s="6" t="str">
        <f t="shared" si="55"/>
        <v/>
      </c>
      <c r="M463" s="6" t="str">
        <f t="shared" si="56"/>
        <v/>
      </c>
      <c r="N463" s="6" t="str">
        <f t="shared" si="57"/>
        <v/>
      </c>
      <c r="O463" s="40" t="str">
        <f>IF(G463&gt;0,DT!AC463*I463+DT!AD463*J463+DT!AE463*K463+DT!AF463*L463+DT!AG463*M463+DT!AH463*N463,"")</f>
        <v/>
      </c>
    </row>
    <row r="464" spans="1:15">
      <c r="A464" s="1"/>
      <c r="B464" s="1"/>
      <c r="C464" s="1"/>
      <c r="D464" s="1"/>
      <c r="E464" s="1"/>
      <c r="F464" s="1"/>
      <c r="G464" s="1">
        <f t="shared" si="58"/>
        <v>0</v>
      </c>
      <c r="I464" s="6" t="str">
        <f t="shared" si="52"/>
        <v/>
      </c>
      <c r="J464" s="6" t="str">
        <f t="shared" si="53"/>
        <v/>
      </c>
      <c r="K464" s="6" t="str">
        <f t="shared" si="54"/>
        <v/>
      </c>
      <c r="L464" s="6" t="str">
        <f t="shared" si="55"/>
        <v/>
      </c>
      <c r="M464" s="6" t="str">
        <f t="shared" si="56"/>
        <v/>
      </c>
      <c r="N464" s="6" t="str">
        <f t="shared" si="57"/>
        <v/>
      </c>
      <c r="O464" s="40" t="str">
        <f>IF(G464&gt;0,DT!AC464*I464+DT!AD464*J464+DT!AE464*K464+DT!AF464*L464+DT!AG464*M464+DT!AH464*N464,"")</f>
        <v/>
      </c>
    </row>
    <row r="465" spans="1:15">
      <c r="A465" s="1"/>
      <c r="B465" s="1"/>
      <c r="C465" s="1"/>
      <c r="D465" s="1"/>
      <c r="E465" s="1"/>
      <c r="F465" s="1"/>
      <c r="G465" s="1">
        <f t="shared" si="58"/>
        <v>0</v>
      </c>
      <c r="I465" s="6" t="str">
        <f t="shared" si="52"/>
        <v/>
      </c>
      <c r="J465" s="6" t="str">
        <f t="shared" si="53"/>
        <v/>
      </c>
      <c r="K465" s="6" t="str">
        <f t="shared" si="54"/>
        <v/>
      </c>
      <c r="L465" s="6" t="str">
        <f t="shared" si="55"/>
        <v/>
      </c>
      <c r="M465" s="6" t="str">
        <f t="shared" si="56"/>
        <v/>
      </c>
      <c r="N465" s="6" t="str">
        <f t="shared" si="57"/>
        <v/>
      </c>
      <c r="O465" s="40" t="str">
        <f>IF(G465&gt;0,DT!AC465*I465+DT!AD465*J465+DT!AE465*K465+DT!AF465*L465+DT!AG465*M465+DT!AH465*N465,"")</f>
        <v/>
      </c>
    </row>
    <row r="466" spans="1:15">
      <c r="A466" s="1"/>
      <c r="B466" s="1"/>
      <c r="C466" s="1"/>
      <c r="D466" s="1"/>
      <c r="E466" s="1"/>
      <c r="F466" s="1"/>
      <c r="G466" s="1">
        <f t="shared" si="58"/>
        <v>0</v>
      </c>
      <c r="I466" s="6" t="str">
        <f t="shared" si="52"/>
        <v/>
      </c>
      <c r="J466" s="6" t="str">
        <f t="shared" si="53"/>
        <v/>
      </c>
      <c r="K466" s="6" t="str">
        <f t="shared" si="54"/>
        <v/>
      </c>
      <c r="L466" s="6" t="str">
        <f t="shared" si="55"/>
        <v/>
      </c>
      <c r="M466" s="6" t="str">
        <f t="shared" si="56"/>
        <v/>
      </c>
      <c r="N466" s="6" t="str">
        <f t="shared" si="57"/>
        <v/>
      </c>
      <c r="O466" s="40" t="str">
        <f>IF(G466&gt;0,DT!AC466*I466+DT!AD466*J466+DT!AE466*K466+DT!AF466*L466+DT!AG466*M466+DT!AH466*N466,"")</f>
        <v/>
      </c>
    </row>
    <row r="467" spans="1:15">
      <c r="A467" s="1"/>
      <c r="B467" s="1"/>
      <c r="C467" s="1"/>
      <c r="D467" s="1"/>
      <c r="E467" s="1"/>
      <c r="F467" s="1"/>
      <c r="G467" s="1">
        <f t="shared" si="58"/>
        <v>0</v>
      </c>
      <c r="I467" s="6" t="str">
        <f t="shared" si="52"/>
        <v/>
      </c>
      <c r="J467" s="6" t="str">
        <f t="shared" si="53"/>
        <v/>
      </c>
      <c r="K467" s="6" t="str">
        <f t="shared" si="54"/>
        <v/>
      </c>
      <c r="L467" s="6" t="str">
        <f t="shared" si="55"/>
        <v/>
      </c>
      <c r="M467" s="6" t="str">
        <f t="shared" si="56"/>
        <v/>
      </c>
      <c r="N467" s="6" t="str">
        <f t="shared" si="57"/>
        <v/>
      </c>
      <c r="O467" s="40" t="str">
        <f>IF(G467&gt;0,DT!AC467*I467+DT!AD467*J467+DT!AE467*K467+DT!AF467*L467+DT!AG467*M467+DT!AH467*N467,"")</f>
        <v/>
      </c>
    </row>
    <row r="468" spans="1:15">
      <c r="A468" s="1"/>
      <c r="B468" s="1"/>
      <c r="C468" s="1"/>
      <c r="D468" s="1"/>
      <c r="E468" s="1"/>
      <c r="F468" s="1"/>
      <c r="G468" s="1">
        <f t="shared" si="58"/>
        <v>0</v>
      </c>
      <c r="I468" s="6" t="str">
        <f t="shared" si="52"/>
        <v/>
      </c>
      <c r="J468" s="6" t="str">
        <f t="shared" si="53"/>
        <v/>
      </c>
      <c r="K468" s="6" t="str">
        <f t="shared" si="54"/>
        <v/>
      </c>
      <c r="L468" s="6" t="str">
        <f t="shared" si="55"/>
        <v/>
      </c>
      <c r="M468" s="6" t="str">
        <f t="shared" si="56"/>
        <v/>
      </c>
      <c r="N468" s="6" t="str">
        <f t="shared" si="57"/>
        <v/>
      </c>
      <c r="O468" s="40" t="str">
        <f>IF(G468&gt;0,DT!AC468*I468+DT!AD468*J468+DT!AE468*K468+DT!AF468*L468+DT!AG468*M468+DT!AH468*N468,"")</f>
        <v/>
      </c>
    </row>
    <row r="469" spans="1:15">
      <c r="A469" s="1"/>
      <c r="B469" s="1"/>
      <c r="C469" s="1"/>
      <c r="D469" s="1"/>
      <c r="E469" s="1"/>
      <c r="F469" s="1"/>
      <c r="G469" s="1">
        <f t="shared" si="58"/>
        <v>0</v>
      </c>
      <c r="I469" s="6" t="str">
        <f t="shared" si="52"/>
        <v/>
      </c>
      <c r="J469" s="6" t="str">
        <f t="shared" si="53"/>
        <v/>
      </c>
      <c r="K469" s="6" t="str">
        <f t="shared" si="54"/>
        <v/>
      </c>
      <c r="L469" s="6" t="str">
        <f t="shared" si="55"/>
        <v/>
      </c>
      <c r="M469" s="6" t="str">
        <f t="shared" si="56"/>
        <v/>
      </c>
      <c r="N469" s="6" t="str">
        <f t="shared" si="57"/>
        <v/>
      </c>
      <c r="O469" s="40" t="str">
        <f>IF(G469&gt;0,DT!AC469*I469+DT!AD469*J469+DT!AE469*K469+DT!AF469*L469+DT!AG469*M469+DT!AH469*N469,"")</f>
        <v/>
      </c>
    </row>
    <row r="470" spans="1:15">
      <c r="A470" s="1"/>
      <c r="B470" s="1"/>
      <c r="C470" s="1"/>
      <c r="D470" s="1"/>
      <c r="E470" s="1"/>
      <c r="F470" s="1"/>
      <c r="G470" s="1">
        <f t="shared" si="58"/>
        <v>0</v>
      </c>
      <c r="I470" s="6" t="str">
        <f t="shared" si="52"/>
        <v/>
      </c>
      <c r="J470" s="6" t="str">
        <f t="shared" si="53"/>
        <v/>
      </c>
      <c r="K470" s="6" t="str">
        <f t="shared" si="54"/>
        <v/>
      </c>
      <c r="L470" s="6" t="str">
        <f t="shared" si="55"/>
        <v/>
      </c>
      <c r="M470" s="6" t="str">
        <f t="shared" si="56"/>
        <v/>
      </c>
      <c r="N470" s="6" t="str">
        <f t="shared" si="57"/>
        <v/>
      </c>
      <c r="O470" s="40" t="str">
        <f>IF(G470&gt;0,DT!AC470*I470+DT!AD470*J470+DT!AE470*K470+DT!AF470*L470+DT!AG470*M470+DT!AH470*N470,"")</f>
        <v/>
      </c>
    </row>
    <row r="471" spans="1:15">
      <c r="A471" s="1"/>
      <c r="B471" s="1"/>
      <c r="C471" s="1"/>
      <c r="D471" s="1"/>
      <c r="E471" s="1"/>
      <c r="F471" s="1"/>
      <c r="G471" s="1">
        <f t="shared" si="58"/>
        <v>0</v>
      </c>
      <c r="I471" s="6" t="str">
        <f t="shared" si="52"/>
        <v/>
      </c>
      <c r="J471" s="6" t="str">
        <f t="shared" si="53"/>
        <v/>
      </c>
      <c r="K471" s="6" t="str">
        <f t="shared" si="54"/>
        <v/>
      </c>
      <c r="L471" s="6" t="str">
        <f t="shared" si="55"/>
        <v/>
      </c>
      <c r="M471" s="6" t="str">
        <f t="shared" si="56"/>
        <v/>
      </c>
      <c r="N471" s="6" t="str">
        <f t="shared" si="57"/>
        <v/>
      </c>
      <c r="O471" s="40" t="str">
        <f>IF(G471&gt;0,DT!AC471*I471+DT!AD471*J471+DT!AE471*K471+DT!AF471*L471+DT!AG471*M471+DT!AH471*N471,"")</f>
        <v/>
      </c>
    </row>
    <row r="472" spans="1:15">
      <c r="A472" s="1"/>
      <c r="B472" s="1"/>
      <c r="C472" s="1"/>
      <c r="D472" s="1"/>
      <c r="E472" s="1"/>
      <c r="F472" s="1"/>
      <c r="G472" s="1">
        <f t="shared" si="58"/>
        <v>0</v>
      </c>
      <c r="I472" s="6" t="str">
        <f t="shared" si="52"/>
        <v/>
      </c>
      <c r="J472" s="6" t="str">
        <f t="shared" si="53"/>
        <v/>
      </c>
      <c r="K472" s="6" t="str">
        <f t="shared" si="54"/>
        <v/>
      </c>
      <c r="L472" s="6" t="str">
        <f t="shared" si="55"/>
        <v/>
      </c>
      <c r="M472" s="6" t="str">
        <f t="shared" si="56"/>
        <v/>
      </c>
      <c r="N472" s="6" t="str">
        <f t="shared" si="57"/>
        <v/>
      </c>
      <c r="O472" s="40" t="str">
        <f>IF(G472&gt;0,DT!AC472*I472+DT!AD472*J472+DT!AE472*K472+DT!AF472*L472+DT!AG472*M472+DT!AH472*N472,"")</f>
        <v/>
      </c>
    </row>
    <row r="473" spans="1:15">
      <c r="A473" s="1"/>
      <c r="B473" s="1"/>
      <c r="C473" s="1"/>
      <c r="D473" s="1"/>
      <c r="E473" s="1"/>
      <c r="F473" s="1"/>
      <c r="G473" s="1">
        <f t="shared" si="58"/>
        <v>0</v>
      </c>
      <c r="I473" s="6" t="str">
        <f t="shared" si="52"/>
        <v/>
      </c>
      <c r="J473" s="6" t="str">
        <f t="shared" si="53"/>
        <v/>
      </c>
      <c r="K473" s="6" t="str">
        <f t="shared" si="54"/>
        <v/>
      </c>
      <c r="L473" s="6" t="str">
        <f t="shared" si="55"/>
        <v/>
      </c>
      <c r="M473" s="6" t="str">
        <f t="shared" si="56"/>
        <v/>
      </c>
      <c r="N473" s="6" t="str">
        <f t="shared" si="57"/>
        <v/>
      </c>
      <c r="O473" s="40" t="str">
        <f>IF(G473&gt;0,DT!AC473*I473+DT!AD473*J473+DT!AE473*K473+DT!AF473*L473+DT!AG473*M473+DT!AH473*N473,"")</f>
        <v/>
      </c>
    </row>
    <row r="474" spans="1:15">
      <c r="A474" s="1"/>
      <c r="B474" s="1"/>
      <c r="C474" s="1"/>
      <c r="D474" s="1"/>
      <c r="E474" s="1"/>
      <c r="F474" s="1"/>
      <c r="G474" s="1">
        <f t="shared" si="58"/>
        <v>0</v>
      </c>
      <c r="I474" s="6" t="str">
        <f t="shared" si="52"/>
        <v/>
      </c>
      <c r="J474" s="6" t="str">
        <f t="shared" si="53"/>
        <v/>
      </c>
      <c r="K474" s="6" t="str">
        <f t="shared" si="54"/>
        <v/>
      </c>
      <c r="L474" s="6" t="str">
        <f t="shared" si="55"/>
        <v/>
      </c>
      <c r="M474" s="6" t="str">
        <f t="shared" si="56"/>
        <v/>
      </c>
      <c r="N474" s="6" t="str">
        <f t="shared" si="57"/>
        <v/>
      </c>
      <c r="O474" s="40" t="str">
        <f>IF(G474&gt;0,DT!AC474*I474+DT!AD474*J474+DT!AE474*K474+DT!AF474*L474+DT!AG474*M474+DT!AH474*N474,"")</f>
        <v/>
      </c>
    </row>
    <row r="475" spans="1:15">
      <c r="A475" s="1"/>
      <c r="B475" s="1"/>
      <c r="C475" s="1"/>
      <c r="D475" s="1"/>
      <c r="E475" s="1"/>
      <c r="F475" s="1"/>
      <c r="G475" s="1">
        <f t="shared" si="58"/>
        <v>0</v>
      </c>
      <c r="I475" s="6" t="str">
        <f t="shared" si="52"/>
        <v/>
      </c>
      <c r="J475" s="6" t="str">
        <f t="shared" si="53"/>
        <v/>
      </c>
      <c r="K475" s="6" t="str">
        <f t="shared" si="54"/>
        <v/>
      </c>
      <c r="L475" s="6" t="str">
        <f t="shared" si="55"/>
        <v/>
      </c>
      <c r="M475" s="6" t="str">
        <f t="shared" si="56"/>
        <v/>
      </c>
      <c r="N475" s="6" t="str">
        <f t="shared" si="57"/>
        <v/>
      </c>
      <c r="O475" s="40" t="str">
        <f>IF(G475&gt;0,DT!AC475*I475+DT!AD475*J475+DT!AE475*K475+DT!AF475*L475+DT!AG475*M475+DT!AH475*N475,"")</f>
        <v/>
      </c>
    </row>
    <row r="476" spans="1:15">
      <c r="A476" s="1"/>
      <c r="B476" s="1"/>
      <c r="C476" s="1"/>
      <c r="D476" s="1"/>
      <c r="E476" s="1"/>
      <c r="F476" s="1"/>
      <c r="G476" s="1">
        <f t="shared" si="58"/>
        <v>0</v>
      </c>
      <c r="I476" s="6" t="str">
        <f t="shared" si="52"/>
        <v/>
      </c>
      <c r="J476" s="6" t="str">
        <f t="shared" si="53"/>
        <v/>
      </c>
      <c r="K476" s="6" t="str">
        <f t="shared" si="54"/>
        <v/>
      </c>
      <c r="L476" s="6" t="str">
        <f t="shared" si="55"/>
        <v/>
      </c>
      <c r="M476" s="6" t="str">
        <f t="shared" si="56"/>
        <v/>
      </c>
      <c r="N476" s="6" t="str">
        <f t="shared" si="57"/>
        <v/>
      </c>
      <c r="O476" s="40" t="str">
        <f>IF(G476&gt;0,DT!AC476*I476+DT!AD476*J476+DT!AE476*K476+DT!AF476*L476+DT!AG476*M476+DT!AH476*N476,"")</f>
        <v/>
      </c>
    </row>
    <row r="477" spans="1:15">
      <c r="A477" s="1"/>
      <c r="B477" s="1"/>
      <c r="C477" s="1"/>
      <c r="D477" s="1"/>
      <c r="E477" s="1"/>
      <c r="F477" s="1"/>
      <c r="G477" s="1">
        <f t="shared" si="58"/>
        <v>0</v>
      </c>
      <c r="I477" s="6" t="str">
        <f t="shared" si="52"/>
        <v/>
      </c>
      <c r="J477" s="6" t="str">
        <f t="shared" si="53"/>
        <v/>
      </c>
      <c r="K477" s="6" t="str">
        <f t="shared" si="54"/>
        <v/>
      </c>
      <c r="L477" s="6" t="str">
        <f t="shared" si="55"/>
        <v/>
      </c>
      <c r="M477" s="6" t="str">
        <f t="shared" si="56"/>
        <v/>
      </c>
      <c r="N477" s="6" t="str">
        <f t="shared" si="57"/>
        <v/>
      </c>
      <c r="O477" s="40" t="str">
        <f>IF(G477&gt;0,DT!AC477*I477+DT!AD477*J477+DT!AE477*K477+DT!AF477*L477+DT!AG477*M477+DT!AH477*N477,"")</f>
        <v/>
      </c>
    </row>
    <row r="478" spans="1:15">
      <c r="A478" s="1"/>
      <c r="B478" s="1"/>
      <c r="C478" s="1"/>
      <c r="D478" s="1"/>
      <c r="E478" s="1"/>
      <c r="F478" s="1"/>
      <c r="G478" s="1">
        <f t="shared" si="58"/>
        <v>0</v>
      </c>
      <c r="I478" s="6" t="str">
        <f t="shared" si="52"/>
        <v/>
      </c>
      <c r="J478" s="6" t="str">
        <f t="shared" si="53"/>
        <v/>
      </c>
      <c r="K478" s="6" t="str">
        <f t="shared" si="54"/>
        <v/>
      </c>
      <c r="L478" s="6" t="str">
        <f t="shared" si="55"/>
        <v/>
      </c>
      <c r="M478" s="6" t="str">
        <f t="shared" si="56"/>
        <v/>
      </c>
      <c r="N478" s="6" t="str">
        <f t="shared" si="57"/>
        <v/>
      </c>
      <c r="O478" s="40" t="str">
        <f>IF(G478&gt;0,DT!AC478*I478+DT!AD478*J478+DT!AE478*K478+DT!AF478*L478+DT!AG478*M478+DT!AH478*N478,"")</f>
        <v/>
      </c>
    </row>
    <row r="479" spans="1:15">
      <c r="A479" s="1"/>
      <c r="B479" s="1"/>
      <c r="C479" s="1"/>
      <c r="D479" s="1"/>
      <c r="E479" s="1"/>
      <c r="F479" s="1"/>
      <c r="G479" s="1">
        <f t="shared" si="58"/>
        <v>0</v>
      </c>
      <c r="I479" s="6" t="str">
        <f t="shared" si="52"/>
        <v/>
      </c>
      <c r="J479" s="6" t="str">
        <f t="shared" si="53"/>
        <v/>
      </c>
      <c r="K479" s="6" t="str">
        <f t="shared" si="54"/>
        <v/>
      </c>
      <c r="L479" s="6" t="str">
        <f t="shared" si="55"/>
        <v/>
      </c>
      <c r="M479" s="6" t="str">
        <f t="shared" si="56"/>
        <v/>
      </c>
      <c r="N479" s="6" t="str">
        <f t="shared" si="57"/>
        <v/>
      </c>
      <c r="O479" s="40" t="str">
        <f>IF(G479&gt;0,DT!AC479*I479+DT!AD479*J479+DT!AE479*K479+DT!AF479*L479+DT!AG479*M479+DT!AH479*N479,"")</f>
        <v/>
      </c>
    </row>
    <row r="480" spans="1:15">
      <c r="A480" s="1"/>
      <c r="B480" s="1"/>
      <c r="C480" s="1"/>
      <c r="D480" s="1"/>
      <c r="E480" s="1"/>
      <c r="F480" s="1"/>
      <c r="G480" s="1">
        <f t="shared" si="58"/>
        <v>0</v>
      </c>
      <c r="I480" s="6" t="str">
        <f t="shared" si="52"/>
        <v/>
      </c>
      <c r="J480" s="6" t="str">
        <f t="shared" si="53"/>
        <v/>
      </c>
      <c r="K480" s="6" t="str">
        <f t="shared" si="54"/>
        <v/>
      </c>
      <c r="L480" s="6" t="str">
        <f t="shared" si="55"/>
        <v/>
      </c>
      <c r="M480" s="6" t="str">
        <f t="shared" si="56"/>
        <v/>
      </c>
      <c r="N480" s="6" t="str">
        <f t="shared" si="57"/>
        <v/>
      </c>
      <c r="O480" s="40" t="str">
        <f>IF(G480&gt;0,DT!AC480*I480+DT!AD480*J480+DT!AE480*K480+DT!AF480*L480+DT!AG480*M480+DT!AH480*N480,"")</f>
        <v/>
      </c>
    </row>
    <row r="481" spans="1:15">
      <c r="A481" s="1"/>
      <c r="B481" s="1"/>
      <c r="C481" s="1"/>
      <c r="D481" s="1"/>
      <c r="E481" s="1"/>
      <c r="F481" s="1"/>
      <c r="G481" s="1">
        <f t="shared" si="58"/>
        <v>0</v>
      </c>
      <c r="I481" s="6" t="str">
        <f t="shared" si="52"/>
        <v/>
      </c>
      <c r="J481" s="6" t="str">
        <f t="shared" si="53"/>
        <v/>
      </c>
      <c r="K481" s="6" t="str">
        <f t="shared" si="54"/>
        <v/>
      </c>
      <c r="L481" s="6" t="str">
        <f t="shared" si="55"/>
        <v/>
      </c>
      <c r="M481" s="6" t="str">
        <f t="shared" si="56"/>
        <v/>
      </c>
      <c r="N481" s="6" t="str">
        <f t="shared" si="57"/>
        <v/>
      </c>
      <c r="O481" s="40" t="str">
        <f>IF(G481&gt;0,DT!AC481*I481+DT!AD481*J481+DT!AE481*K481+DT!AF481*L481+DT!AG481*M481+DT!AH481*N481,"")</f>
        <v/>
      </c>
    </row>
    <row r="482" spans="1:15">
      <c r="A482" s="1"/>
      <c r="B482" s="1"/>
      <c r="C482" s="1"/>
      <c r="D482" s="1"/>
      <c r="E482" s="1"/>
      <c r="F482" s="1"/>
      <c r="G482" s="1">
        <f t="shared" si="58"/>
        <v>0</v>
      </c>
      <c r="I482" s="6" t="str">
        <f t="shared" si="52"/>
        <v/>
      </c>
      <c r="J482" s="6" t="str">
        <f t="shared" si="53"/>
        <v/>
      </c>
      <c r="K482" s="6" t="str">
        <f t="shared" si="54"/>
        <v/>
      </c>
      <c r="L482" s="6" t="str">
        <f t="shared" si="55"/>
        <v/>
      </c>
      <c r="M482" s="6" t="str">
        <f t="shared" si="56"/>
        <v/>
      </c>
      <c r="N482" s="6" t="str">
        <f t="shared" si="57"/>
        <v/>
      </c>
      <c r="O482" s="40" t="str">
        <f>IF(G482&gt;0,DT!AC482*I482+DT!AD482*J482+DT!AE482*K482+DT!AF482*L482+DT!AG482*M482+DT!AH482*N482,"")</f>
        <v/>
      </c>
    </row>
    <row r="483" spans="1:15">
      <c r="A483" s="1"/>
      <c r="B483" s="1"/>
      <c r="C483" s="1"/>
      <c r="D483" s="1"/>
      <c r="E483" s="1"/>
      <c r="F483" s="1"/>
      <c r="G483" s="1">
        <f t="shared" si="58"/>
        <v>0</v>
      </c>
      <c r="I483" s="6" t="str">
        <f t="shared" si="52"/>
        <v/>
      </c>
      <c r="J483" s="6" t="str">
        <f t="shared" si="53"/>
        <v/>
      </c>
      <c r="K483" s="6" t="str">
        <f t="shared" si="54"/>
        <v/>
      </c>
      <c r="L483" s="6" t="str">
        <f t="shared" si="55"/>
        <v/>
      </c>
      <c r="M483" s="6" t="str">
        <f t="shared" si="56"/>
        <v/>
      </c>
      <c r="N483" s="6" t="str">
        <f t="shared" si="57"/>
        <v/>
      </c>
      <c r="O483" s="40" t="str">
        <f>IF(G483&gt;0,DT!AC483*I483+DT!AD483*J483+DT!AE483*K483+DT!AF483*L483+DT!AG483*M483+DT!AH483*N483,"")</f>
        <v/>
      </c>
    </row>
    <row r="484" spans="1:15">
      <c r="A484" s="1"/>
      <c r="B484" s="1"/>
      <c r="C484" s="1"/>
      <c r="D484" s="1"/>
      <c r="E484" s="1"/>
      <c r="F484" s="1"/>
      <c r="G484" s="1">
        <f t="shared" si="58"/>
        <v>0</v>
      </c>
      <c r="I484" s="6" t="str">
        <f t="shared" si="52"/>
        <v/>
      </c>
      <c r="J484" s="6" t="str">
        <f t="shared" si="53"/>
        <v/>
      </c>
      <c r="K484" s="6" t="str">
        <f t="shared" si="54"/>
        <v/>
      </c>
      <c r="L484" s="6" t="str">
        <f t="shared" si="55"/>
        <v/>
      </c>
      <c r="M484" s="6" t="str">
        <f t="shared" si="56"/>
        <v/>
      </c>
      <c r="N484" s="6" t="str">
        <f t="shared" si="57"/>
        <v/>
      </c>
      <c r="O484" s="40" t="str">
        <f>IF(G484&gt;0,DT!AC484*I484+DT!AD484*J484+DT!AE484*K484+DT!AF484*L484+DT!AG484*M484+DT!AH484*N484,"")</f>
        <v/>
      </c>
    </row>
    <row r="485" spans="1:15">
      <c r="A485" s="1"/>
      <c r="B485" s="1"/>
      <c r="C485" s="1"/>
      <c r="D485" s="1"/>
      <c r="E485" s="1"/>
      <c r="F485" s="1"/>
      <c r="G485" s="1">
        <f t="shared" si="58"/>
        <v>0</v>
      </c>
      <c r="I485" s="6" t="str">
        <f t="shared" si="52"/>
        <v/>
      </c>
      <c r="J485" s="6" t="str">
        <f t="shared" si="53"/>
        <v/>
      </c>
      <c r="K485" s="6" t="str">
        <f t="shared" si="54"/>
        <v/>
      </c>
      <c r="L485" s="6" t="str">
        <f t="shared" si="55"/>
        <v/>
      </c>
      <c r="M485" s="6" t="str">
        <f t="shared" si="56"/>
        <v/>
      </c>
      <c r="N485" s="6" t="str">
        <f t="shared" si="57"/>
        <v/>
      </c>
      <c r="O485" s="40" t="str">
        <f>IF(G485&gt;0,DT!AC485*I485+DT!AD485*J485+DT!AE485*K485+DT!AF485*L485+DT!AG485*M485+DT!AH485*N485,"")</f>
        <v/>
      </c>
    </row>
    <row r="486" spans="1:15">
      <c r="A486" s="1"/>
      <c r="B486" s="1"/>
      <c r="C486" s="1"/>
      <c r="D486" s="1"/>
      <c r="E486" s="1"/>
      <c r="F486" s="1"/>
      <c r="G486" s="1">
        <f t="shared" si="58"/>
        <v>0</v>
      </c>
      <c r="I486" s="6" t="str">
        <f t="shared" si="52"/>
        <v/>
      </c>
      <c r="J486" s="6" t="str">
        <f t="shared" si="53"/>
        <v/>
      </c>
      <c r="K486" s="6" t="str">
        <f t="shared" si="54"/>
        <v/>
      </c>
      <c r="L486" s="6" t="str">
        <f t="shared" si="55"/>
        <v/>
      </c>
      <c r="M486" s="6" t="str">
        <f t="shared" si="56"/>
        <v/>
      </c>
      <c r="N486" s="6" t="str">
        <f t="shared" si="57"/>
        <v/>
      </c>
      <c r="O486" s="40" t="str">
        <f>IF(G486&gt;0,DT!AC486*I486+DT!AD486*J486+DT!AE486*K486+DT!AF486*L486+DT!AG486*M486+DT!AH486*N486,"")</f>
        <v/>
      </c>
    </row>
    <row r="487" spans="1:15">
      <c r="A487" s="1"/>
      <c r="B487" s="1"/>
      <c r="C487" s="1"/>
      <c r="D487" s="1"/>
      <c r="E487" s="1"/>
      <c r="F487" s="1"/>
      <c r="G487" s="1">
        <f t="shared" si="58"/>
        <v>0</v>
      </c>
      <c r="I487" s="6" t="str">
        <f t="shared" si="52"/>
        <v/>
      </c>
      <c r="J487" s="6" t="str">
        <f t="shared" si="53"/>
        <v/>
      </c>
      <c r="K487" s="6" t="str">
        <f t="shared" si="54"/>
        <v/>
      </c>
      <c r="L487" s="6" t="str">
        <f t="shared" si="55"/>
        <v/>
      </c>
      <c r="M487" s="6" t="str">
        <f t="shared" si="56"/>
        <v/>
      </c>
      <c r="N487" s="6" t="str">
        <f t="shared" si="57"/>
        <v/>
      </c>
      <c r="O487" s="40" t="str">
        <f>IF(G487&gt;0,DT!AC487*I487+DT!AD487*J487+DT!AE487*K487+DT!AF487*L487+DT!AG487*M487+DT!AH487*N487,"")</f>
        <v/>
      </c>
    </row>
    <row r="488" spans="1:15">
      <c r="A488" s="1"/>
      <c r="B488" s="1"/>
      <c r="C488" s="1"/>
      <c r="D488" s="1"/>
      <c r="E488" s="1"/>
      <c r="F488" s="1"/>
      <c r="G488" s="1">
        <f t="shared" si="58"/>
        <v>0</v>
      </c>
      <c r="I488" s="6" t="str">
        <f t="shared" si="52"/>
        <v/>
      </c>
      <c r="J488" s="6" t="str">
        <f t="shared" si="53"/>
        <v/>
      </c>
      <c r="K488" s="6" t="str">
        <f t="shared" si="54"/>
        <v/>
      </c>
      <c r="L488" s="6" t="str">
        <f t="shared" si="55"/>
        <v/>
      </c>
      <c r="M488" s="6" t="str">
        <f t="shared" si="56"/>
        <v/>
      </c>
      <c r="N488" s="6" t="str">
        <f t="shared" si="57"/>
        <v/>
      </c>
      <c r="O488" s="40" t="str">
        <f>IF(G488&gt;0,DT!AC488*I488+DT!AD488*J488+DT!AE488*K488+DT!AF488*L488+DT!AG488*M488+DT!AH488*N488,"")</f>
        <v/>
      </c>
    </row>
    <row r="489" spans="1:15">
      <c r="A489" s="1"/>
      <c r="B489" s="1"/>
      <c r="C489" s="1"/>
      <c r="D489" s="1"/>
      <c r="E489" s="1"/>
      <c r="F489" s="1"/>
      <c r="G489" s="1">
        <f t="shared" si="58"/>
        <v>0</v>
      </c>
      <c r="I489" s="6" t="str">
        <f t="shared" si="52"/>
        <v/>
      </c>
      <c r="J489" s="6" t="str">
        <f t="shared" si="53"/>
        <v/>
      </c>
      <c r="K489" s="6" t="str">
        <f t="shared" si="54"/>
        <v/>
      </c>
      <c r="L489" s="6" t="str">
        <f t="shared" si="55"/>
        <v/>
      </c>
      <c r="M489" s="6" t="str">
        <f t="shared" si="56"/>
        <v/>
      </c>
      <c r="N489" s="6" t="str">
        <f t="shared" si="57"/>
        <v/>
      </c>
      <c r="O489" s="40" t="str">
        <f>IF(G489&gt;0,DT!AC489*I489+DT!AD489*J489+DT!AE489*K489+DT!AF489*L489+DT!AG489*M489+DT!AH489*N489,"")</f>
        <v/>
      </c>
    </row>
    <row r="490" spans="1:15">
      <c r="A490" s="1"/>
      <c r="B490" s="1"/>
      <c r="C490" s="1"/>
      <c r="D490" s="1"/>
      <c r="E490" s="1"/>
      <c r="F490" s="1"/>
      <c r="G490" s="1">
        <f t="shared" si="58"/>
        <v>0</v>
      </c>
      <c r="I490" s="6" t="str">
        <f t="shared" si="52"/>
        <v/>
      </c>
      <c r="J490" s="6" t="str">
        <f t="shared" si="53"/>
        <v/>
      </c>
      <c r="K490" s="6" t="str">
        <f t="shared" si="54"/>
        <v/>
      </c>
      <c r="L490" s="6" t="str">
        <f t="shared" si="55"/>
        <v/>
      </c>
      <c r="M490" s="6" t="str">
        <f t="shared" si="56"/>
        <v/>
      </c>
      <c r="N490" s="6" t="str">
        <f t="shared" si="57"/>
        <v/>
      </c>
      <c r="O490" s="40" t="str">
        <f>IF(G490&gt;0,DT!AC490*I490+DT!AD490*J490+DT!AE490*K490+DT!AF490*L490+DT!AG490*M490+DT!AH490*N490,"")</f>
        <v/>
      </c>
    </row>
    <row r="491" spans="1:15">
      <c r="A491" s="1"/>
      <c r="B491" s="1"/>
      <c r="C491" s="1"/>
      <c r="D491" s="1"/>
      <c r="E491" s="1"/>
      <c r="F491" s="1"/>
      <c r="G491" s="1">
        <f t="shared" si="58"/>
        <v>0</v>
      </c>
      <c r="I491" s="6" t="str">
        <f t="shared" si="52"/>
        <v/>
      </c>
      <c r="J491" s="6" t="str">
        <f t="shared" si="53"/>
        <v/>
      </c>
      <c r="K491" s="6" t="str">
        <f t="shared" si="54"/>
        <v/>
      </c>
      <c r="L491" s="6" t="str">
        <f t="shared" si="55"/>
        <v/>
      </c>
      <c r="M491" s="6" t="str">
        <f t="shared" si="56"/>
        <v/>
      </c>
      <c r="N491" s="6" t="str">
        <f t="shared" si="57"/>
        <v/>
      </c>
      <c r="O491" s="40" t="str">
        <f>IF(G491&gt;0,DT!AC491*I491+DT!AD491*J491+DT!AE491*K491+DT!AF491*L491+DT!AG491*M491+DT!AH491*N491,"")</f>
        <v/>
      </c>
    </row>
    <row r="492" spans="1:15">
      <c r="A492" s="1"/>
      <c r="B492" s="1"/>
      <c r="C492" s="1"/>
      <c r="D492" s="1"/>
      <c r="E492" s="1"/>
      <c r="F492" s="1"/>
      <c r="G492" s="1">
        <f t="shared" si="58"/>
        <v>0</v>
      </c>
      <c r="I492" s="6" t="str">
        <f t="shared" si="52"/>
        <v/>
      </c>
      <c r="J492" s="6" t="str">
        <f t="shared" si="53"/>
        <v/>
      </c>
      <c r="K492" s="6" t="str">
        <f t="shared" si="54"/>
        <v/>
      </c>
      <c r="L492" s="6" t="str">
        <f t="shared" si="55"/>
        <v/>
      </c>
      <c r="M492" s="6" t="str">
        <f t="shared" si="56"/>
        <v/>
      </c>
      <c r="N492" s="6" t="str">
        <f t="shared" si="57"/>
        <v/>
      </c>
      <c r="O492" s="40" t="str">
        <f>IF(G492&gt;0,DT!AC492*I492+DT!AD492*J492+DT!AE492*K492+DT!AF492*L492+DT!AG492*M492+DT!AH492*N492,"")</f>
        <v/>
      </c>
    </row>
    <row r="493" spans="1:15">
      <c r="A493" s="1"/>
      <c r="B493" s="1"/>
      <c r="C493" s="1"/>
      <c r="D493" s="1"/>
      <c r="E493" s="1"/>
      <c r="F493" s="1"/>
      <c r="G493" s="1">
        <f t="shared" si="58"/>
        <v>0</v>
      </c>
      <c r="I493" s="6" t="str">
        <f t="shared" si="52"/>
        <v/>
      </c>
      <c r="J493" s="6" t="str">
        <f t="shared" si="53"/>
        <v/>
      </c>
      <c r="K493" s="6" t="str">
        <f t="shared" si="54"/>
        <v/>
      </c>
      <c r="L493" s="6" t="str">
        <f t="shared" si="55"/>
        <v/>
      </c>
      <c r="M493" s="6" t="str">
        <f t="shared" si="56"/>
        <v/>
      </c>
      <c r="N493" s="6" t="str">
        <f t="shared" si="57"/>
        <v/>
      </c>
      <c r="O493" s="40" t="str">
        <f>IF(G493&gt;0,DT!AC493*I493+DT!AD493*J493+DT!AE493*K493+DT!AF493*L493+DT!AG493*M493+DT!AH493*N493,"")</f>
        <v/>
      </c>
    </row>
    <row r="494" spans="1:15">
      <c r="A494" s="1"/>
      <c r="B494" s="1"/>
      <c r="C494" s="1"/>
      <c r="D494" s="1"/>
      <c r="E494" s="1"/>
      <c r="F494" s="1"/>
      <c r="G494" s="1">
        <f t="shared" si="58"/>
        <v>0</v>
      </c>
      <c r="I494" s="6" t="str">
        <f t="shared" si="52"/>
        <v/>
      </c>
      <c r="J494" s="6" t="str">
        <f t="shared" si="53"/>
        <v/>
      </c>
      <c r="K494" s="6" t="str">
        <f t="shared" si="54"/>
        <v/>
      </c>
      <c r="L494" s="6" t="str">
        <f t="shared" si="55"/>
        <v/>
      </c>
      <c r="M494" s="6" t="str">
        <f t="shared" si="56"/>
        <v/>
      </c>
      <c r="N494" s="6" t="str">
        <f t="shared" si="57"/>
        <v/>
      </c>
      <c r="O494" s="40" t="str">
        <f>IF(G494&gt;0,DT!AC494*I494+DT!AD494*J494+DT!AE494*K494+DT!AF494*L494+DT!AG494*M494+DT!AH494*N494,"")</f>
        <v/>
      </c>
    </row>
    <row r="495" spans="1:15">
      <c r="A495" s="1"/>
      <c r="B495" s="1"/>
      <c r="C495" s="1"/>
      <c r="D495" s="1"/>
      <c r="E495" s="1"/>
      <c r="F495" s="1"/>
      <c r="G495" s="1">
        <f t="shared" si="58"/>
        <v>0</v>
      </c>
      <c r="I495" s="6" t="str">
        <f t="shared" si="52"/>
        <v/>
      </c>
      <c r="J495" s="6" t="str">
        <f t="shared" si="53"/>
        <v/>
      </c>
      <c r="K495" s="6" t="str">
        <f t="shared" si="54"/>
        <v/>
      </c>
      <c r="L495" s="6" t="str">
        <f t="shared" si="55"/>
        <v/>
      </c>
      <c r="M495" s="6" t="str">
        <f t="shared" si="56"/>
        <v/>
      </c>
      <c r="N495" s="6" t="str">
        <f t="shared" si="57"/>
        <v/>
      </c>
      <c r="O495" s="40" t="str">
        <f>IF(G495&gt;0,DT!AC495*I495+DT!AD495*J495+DT!AE495*K495+DT!AF495*L495+DT!AG495*M495+DT!AH495*N495,"")</f>
        <v/>
      </c>
    </row>
    <row r="496" spans="1:15">
      <c r="A496" s="1"/>
      <c r="B496" s="1"/>
      <c r="C496" s="1"/>
      <c r="D496" s="1"/>
      <c r="E496" s="1"/>
      <c r="F496" s="1"/>
      <c r="G496" s="1">
        <f t="shared" si="58"/>
        <v>0</v>
      </c>
      <c r="I496" s="6" t="str">
        <f t="shared" si="52"/>
        <v/>
      </c>
      <c r="J496" s="6" t="str">
        <f t="shared" si="53"/>
        <v/>
      </c>
      <c r="K496" s="6" t="str">
        <f t="shared" si="54"/>
        <v/>
      </c>
      <c r="L496" s="6" t="str">
        <f t="shared" si="55"/>
        <v/>
      </c>
      <c r="M496" s="6" t="str">
        <f t="shared" si="56"/>
        <v/>
      </c>
      <c r="N496" s="6" t="str">
        <f t="shared" si="57"/>
        <v/>
      </c>
      <c r="O496" s="40" t="str">
        <f>IF(G496&gt;0,DT!AC496*I496+DT!AD496*J496+DT!AE496*K496+DT!AF496*L496+DT!AG496*M496+DT!AH496*N496,"")</f>
        <v/>
      </c>
    </row>
    <row r="497" spans="1:15">
      <c r="A497" s="1"/>
      <c r="B497" s="1"/>
      <c r="C497" s="1"/>
      <c r="D497" s="1"/>
      <c r="E497" s="1"/>
      <c r="F497" s="1"/>
      <c r="G497" s="1">
        <f t="shared" si="58"/>
        <v>0</v>
      </c>
      <c r="I497" s="6" t="str">
        <f t="shared" si="52"/>
        <v/>
      </c>
      <c r="J497" s="6" t="str">
        <f t="shared" si="53"/>
        <v/>
      </c>
      <c r="K497" s="6" t="str">
        <f t="shared" si="54"/>
        <v/>
      </c>
      <c r="L497" s="6" t="str">
        <f t="shared" si="55"/>
        <v/>
      </c>
      <c r="M497" s="6" t="str">
        <f t="shared" si="56"/>
        <v/>
      </c>
      <c r="N497" s="6" t="str">
        <f t="shared" si="57"/>
        <v/>
      </c>
      <c r="O497" s="40" t="str">
        <f>IF(G497&gt;0,DT!AC497*I497+DT!AD497*J497+DT!AE497*K497+DT!AF497*L497+DT!AG497*M497+DT!AH497*N497,"")</f>
        <v/>
      </c>
    </row>
    <row r="498" spans="1:15">
      <c r="A498" s="1"/>
      <c r="B498" s="1"/>
      <c r="C498" s="1"/>
      <c r="D498" s="1"/>
      <c r="E498" s="1"/>
      <c r="F498" s="1"/>
      <c r="G498" s="1">
        <f t="shared" si="58"/>
        <v>0</v>
      </c>
      <c r="I498" s="6" t="str">
        <f t="shared" si="52"/>
        <v/>
      </c>
      <c r="J498" s="6" t="str">
        <f t="shared" si="53"/>
        <v/>
      </c>
      <c r="K498" s="6" t="str">
        <f t="shared" si="54"/>
        <v/>
      </c>
      <c r="L498" s="6" t="str">
        <f t="shared" si="55"/>
        <v/>
      </c>
      <c r="M498" s="6" t="str">
        <f t="shared" si="56"/>
        <v/>
      </c>
      <c r="N498" s="6" t="str">
        <f t="shared" si="57"/>
        <v/>
      </c>
      <c r="O498" s="40" t="str">
        <f>IF(G498&gt;0,DT!AC498*I498+DT!AD498*J498+DT!AE498*K498+DT!AF498*L498+DT!AG498*M498+DT!AH498*N498,"")</f>
        <v/>
      </c>
    </row>
    <row r="499" spans="1:15">
      <c r="A499" s="1"/>
      <c r="B499" s="1"/>
      <c r="C499" s="1"/>
      <c r="D499" s="1"/>
      <c r="E499" s="1"/>
      <c r="F499" s="1"/>
      <c r="G499" s="1">
        <f t="shared" si="58"/>
        <v>0</v>
      </c>
      <c r="I499" s="6" t="str">
        <f t="shared" si="52"/>
        <v/>
      </c>
      <c r="J499" s="6" t="str">
        <f t="shared" si="53"/>
        <v/>
      </c>
      <c r="K499" s="6" t="str">
        <f t="shared" si="54"/>
        <v/>
      </c>
      <c r="L499" s="6" t="str">
        <f t="shared" si="55"/>
        <v/>
      </c>
      <c r="M499" s="6" t="str">
        <f t="shared" si="56"/>
        <v/>
      </c>
      <c r="N499" s="6" t="str">
        <f t="shared" si="57"/>
        <v/>
      </c>
      <c r="O499" s="40" t="str">
        <f>IF(G499&gt;0,DT!AC499*I499+DT!AD499*J499+DT!AE499*K499+DT!AF499*L499+DT!AG499*M499+DT!AH499*N499,"")</f>
        <v/>
      </c>
    </row>
    <row r="500" spans="1:15">
      <c r="A500" s="1"/>
      <c r="B500" s="1"/>
      <c r="C500" s="1"/>
      <c r="D500" s="1"/>
      <c r="E500" s="1"/>
      <c r="F500" s="1"/>
      <c r="G500" s="1">
        <f t="shared" si="58"/>
        <v>0</v>
      </c>
      <c r="I500" s="6" t="str">
        <f t="shared" ref="I500:I563" si="59">IF(G500&gt;0,A500/G500,"")</f>
        <v/>
      </c>
      <c r="J500" s="6" t="str">
        <f t="shared" ref="J500:J563" si="60">IF(G500&gt;0,B500/G500,"")</f>
        <v/>
      </c>
      <c r="K500" s="6" t="str">
        <f t="shared" ref="K500:K563" si="61">IF(G500&gt;0,C500/G500,"")</f>
        <v/>
      </c>
      <c r="L500" s="6" t="str">
        <f t="shared" ref="L500:L563" si="62">IF(G500&gt;0,D500/G500,"")</f>
        <v/>
      </c>
      <c r="M500" s="6" t="str">
        <f t="shared" ref="M500:M563" si="63">IF(G500&gt;0,E500/G500,"")</f>
        <v/>
      </c>
      <c r="N500" s="6" t="str">
        <f t="shared" ref="N500:N563" si="64">IF(G500&gt;0,F500/G500,"")</f>
        <v/>
      </c>
      <c r="O500" s="40" t="str">
        <f>IF(G500&gt;0,DT!AC500*I500+DT!AD500*J500+DT!AE500*K500+DT!AF500*L500+DT!AG500*M500+DT!AH500*N500,"")</f>
        <v/>
      </c>
    </row>
    <row r="501" spans="1:15">
      <c r="A501" s="1"/>
      <c r="B501" s="1"/>
      <c r="C501" s="1"/>
      <c r="D501" s="1"/>
      <c r="E501" s="1"/>
      <c r="F501" s="1"/>
      <c r="G501" s="1">
        <f t="shared" si="58"/>
        <v>0</v>
      </c>
      <c r="I501" s="6" t="str">
        <f t="shared" si="59"/>
        <v/>
      </c>
      <c r="J501" s="6" t="str">
        <f t="shared" si="60"/>
        <v/>
      </c>
      <c r="K501" s="6" t="str">
        <f t="shared" si="61"/>
        <v/>
      </c>
      <c r="L501" s="6" t="str">
        <f t="shared" si="62"/>
        <v/>
      </c>
      <c r="M501" s="6" t="str">
        <f t="shared" si="63"/>
        <v/>
      </c>
      <c r="N501" s="6" t="str">
        <f t="shared" si="64"/>
        <v/>
      </c>
      <c r="O501" s="40" t="str">
        <f>IF(G501&gt;0,DT!AC501*I501+DT!AD501*J501+DT!AE501*K501+DT!AF501*L501+DT!AG501*M501+DT!AH501*N501,"")</f>
        <v/>
      </c>
    </row>
    <row r="502" spans="1:15">
      <c r="A502" s="1"/>
      <c r="B502" s="1"/>
      <c r="C502" s="1"/>
      <c r="D502" s="1"/>
      <c r="E502" s="1"/>
      <c r="F502" s="1"/>
      <c r="G502" s="1">
        <f t="shared" si="58"/>
        <v>0</v>
      </c>
      <c r="I502" s="6" t="str">
        <f t="shared" si="59"/>
        <v/>
      </c>
      <c r="J502" s="6" t="str">
        <f t="shared" si="60"/>
        <v/>
      </c>
      <c r="K502" s="6" t="str">
        <f t="shared" si="61"/>
        <v/>
      </c>
      <c r="L502" s="6" t="str">
        <f t="shared" si="62"/>
        <v/>
      </c>
      <c r="M502" s="6" t="str">
        <f t="shared" si="63"/>
        <v/>
      </c>
      <c r="N502" s="6" t="str">
        <f t="shared" si="64"/>
        <v/>
      </c>
      <c r="O502" s="40" t="str">
        <f>IF(G502&gt;0,DT!AC502*I502+DT!AD502*J502+DT!AE502*K502+DT!AF502*L502+DT!AG502*M502+DT!AH502*N502,"")</f>
        <v/>
      </c>
    </row>
    <row r="503" spans="1:15">
      <c r="A503" s="1"/>
      <c r="B503" s="1"/>
      <c r="C503" s="1"/>
      <c r="D503" s="1"/>
      <c r="E503" s="1"/>
      <c r="F503" s="1"/>
      <c r="G503" s="1">
        <f t="shared" si="58"/>
        <v>0</v>
      </c>
      <c r="I503" s="6" t="str">
        <f t="shared" si="59"/>
        <v/>
      </c>
      <c r="J503" s="6" t="str">
        <f t="shared" si="60"/>
        <v/>
      </c>
      <c r="K503" s="6" t="str">
        <f t="shared" si="61"/>
        <v/>
      </c>
      <c r="L503" s="6" t="str">
        <f t="shared" si="62"/>
        <v/>
      </c>
      <c r="M503" s="6" t="str">
        <f t="shared" si="63"/>
        <v/>
      </c>
      <c r="N503" s="6" t="str">
        <f t="shared" si="64"/>
        <v/>
      </c>
      <c r="O503" s="40" t="str">
        <f>IF(G503&gt;0,DT!AC503*I503+DT!AD503*J503+DT!AE503*K503+DT!AF503*L503+DT!AG503*M503+DT!AH503*N503,"")</f>
        <v/>
      </c>
    </row>
    <row r="504" spans="1:15">
      <c r="A504" s="1"/>
      <c r="B504" s="1"/>
      <c r="C504" s="1"/>
      <c r="D504" s="1"/>
      <c r="E504" s="1"/>
      <c r="F504" s="1"/>
      <c r="G504" s="1">
        <f t="shared" si="58"/>
        <v>0</v>
      </c>
      <c r="I504" s="6" t="str">
        <f t="shared" si="59"/>
        <v/>
      </c>
      <c r="J504" s="6" t="str">
        <f t="shared" si="60"/>
        <v/>
      </c>
      <c r="K504" s="6" t="str">
        <f t="shared" si="61"/>
        <v/>
      </c>
      <c r="L504" s="6" t="str">
        <f t="shared" si="62"/>
        <v/>
      </c>
      <c r="M504" s="6" t="str">
        <f t="shared" si="63"/>
        <v/>
      </c>
      <c r="N504" s="6" t="str">
        <f t="shared" si="64"/>
        <v/>
      </c>
      <c r="O504" s="40" t="str">
        <f>IF(G504&gt;0,DT!AC504*I504+DT!AD504*J504+DT!AE504*K504+DT!AF504*L504+DT!AG504*M504+DT!AH504*N504,"")</f>
        <v/>
      </c>
    </row>
    <row r="505" spans="1:15">
      <c r="A505" s="1"/>
      <c r="B505" s="1"/>
      <c r="C505" s="1"/>
      <c r="D505" s="1"/>
      <c r="E505" s="1"/>
      <c r="F505" s="1"/>
      <c r="G505" s="1">
        <f t="shared" si="58"/>
        <v>0</v>
      </c>
      <c r="I505" s="6" t="str">
        <f t="shared" si="59"/>
        <v/>
      </c>
      <c r="J505" s="6" t="str">
        <f t="shared" si="60"/>
        <v/>
      </c>
      <c r="K505" s="6" t="str">
        <f t="shared" si="61"/>
        <v/>
      </c>
      <c r="L505" s="6" t="str">
        <f t="shared" si="62"/>
        <v/>
      </c>
      <c r="M505" s="6" t="str">
        <f t="shared" si="63"/>
        <v/>
      </c>
      <c r="N505" s="6" t="str">
        <f t="shared" si="64"/>
        <v/>
      </c>
      <c r="O505" s="40" t="str">
        <f>IF(G505&gt;0,DT!AC505*I505+DT!AD505*J505+DT!AE505*K505+DT!AF505*L505+DT!AG505*M505+DT!AH505*N505,"")</f>
        <v/>
      </c>
    </row>
    <row r="506" spans="1:15">
      <c r="A506" s="1"/>
      <c r="B506" s="1"/>
      <c r="C506" s="1"/>
      <c r="D506" s="1"/>
      <c r="E506" s="1"/>
      <c r="F506" s="1"/>
      <c r="G506" s="1">
        <f t="shared" si="58"/>
        <v>0</v>
      </c>
      <c r="I506" s="6" t="str">
        <f t="shared" si="59"/>
        <v/>
      </c>
      <c r="J506" s="6" t="str">
        <f t="shared" si="60"/>
        <v/>
      </c>
      <c r="K506" s="6" t="str">
        <f t="shared" si="61"/>
        <v/>
      </c>
      <c r="L506" s="6" t="str">
        <f t="shared" si="62"/>
        <v/>
      </c>
      <c r="M506" s="6" t="str">
        <f t="shared" si="63"/>
        <v/>
      </c>
      <c r="N506" s="6" t="str">
        <f t="shared" si="64"/>
        <v/>
      </c>
      <c r="O506" s="40" t="str">
        <f>IF(G506&gt;0,DT!AC506*I506+DT!AD506*J506+DT!AE506*K506+DT!AF506*L506+DT!AG506*M506+DT!AH506*N506,"")</f>
        <v/>
      </c>
    </row>
    <row r="507" spans="1:15">
      <c r="A507" s="1"/>
      <c r="B507" s="1"/>
      <c r="C507" s="1"/>
      <c r="D507" s="1"/>
      <c r="E507" s="1"/>
      <c r="F507" s="1"/>
      <c r="G507" s="1">
        <f t="shared" si="58"/>
        <v>0</v>
      </c>
      <c r="I507" s="6" t="str">
        <f t="shared" si="59"/>
        <v/>
      </c>
      <c r="J507" s="6" t="str">
        <f t="shared" si="60"/>
        <v/>
      </c>
      <c r="K507" s="6" t="str">
        <f t="shared" si="61"/>
        <v/>
      </c>
      <c r="L507" s="6" t="str">
        <f t="shared" si="62"/>
        <v/>
      </c>
      <c r="M507" s="6" t="str">
        <f t="shared" si="63"/>
        <v/>
      </c>
      <c r="N507" s="6" t="str">
        <f t="shared" si="64"/>
        <v/>
      </c>
      <c r="O507" s="40" t="str">
        <f>IF(G507&gt;0,DT!AC507*I507+DT!AD507*J507+DT!AE507*K507+DT!AF507*L507+DT!AG507*M507+DT!AH507*N507,"")</f>
        <v/>
      </c>
    </row>
    <row r="508" spans="1:15">
      <c r="A508" s="1"/>
      <c r="B508" s="1"/>
      <c r="C508" s="1"/>
      <c r="D508" s="1"/>
      <c r="E508" s="1"/>
      <c r="F508" s="1"/>
      <c r="G508" s="1">
        <f t="shared" si="58"/>
        <v>0</v>
      </c>
      <c r="I508" s="6" t="str">
        <f t="shared" si="59"/>
        <v/>
      </c>
      <c r="J508" s="6" t="str">
        <f t="shared" si="60"/>
        <v/>
      </c>
      <c r="K508" s="6" t="str">
        <f t="shared" si="61"/>
        <v/>
      </c>
      <c r="L508" s="6" t="str">
        <f t="shared" si="62"/>
        <v/>
      </c>
      <c r="M508" s="6" t="str">
        <f t="shared" si="63"/>
        <v/>
      </c>
      <c r="N508" s="6" t="str">
        <f t="shared" si="64"/>
        <v/>
      </c>
      <c r="O508" s="40" t="str">
        <f>IF(G508&gt;0,DT!AC508*I508+DT!AD508*J508+DT!AE508*K508+DT!AF508*L508+DT!AG508*M508+DT!AH508*N508,"")</f>
        <v/>
      </c>
    </row>
    <row r="509" spans="1:15">
      <c r="A509" s="1"/>
      <c r="B509" s="1"/>
      <c r="C509" s="1"/>
      <c r="D509" s="1"/>
      <c r="E509" s="1"/>
      <c r="F509" s="1"/>
      <c r="G509" s="1">
        <f t="shared" si="58"/>
        <v>0</v>
      </c>
      <c r="I509" s="6" t="str">
        <f t="shared" si="59"/>
        <v/>
      </c>
      <c r="J509" s="6" t="str">
        <f t="shared" si="60"/>
        <v/>
      </c>
      <c r="K509" s="6" t="str">
        <f t="shared" si="61"/>
        <v/>
      </c>
      <c r="L509" s="6" t="str">
        <f t="shared" si="62"/>
        <v/>
      </c>
      <c r="M509" s="6" t="str">
        <f t="shared" si="63"/>
        <v/>
      </c>
      <c r="N509" s="6" t="str">
        <f t="shared" si="64"/>
        <v/>
      </c>
      <c r="O509" s="40" t="str">
        <f>IF(G509&gt;0,DT!AC509*I509+DT!AD509*J509+DT!AE509*K509+DT!AF509*L509+DT!AG509*M509+DT!AH509*N509,"")</f>
        <v/>
      </c>
    </row>
    <row r="510" spans="1:15">
      <c r="A510" s="1"/>
      <c r="B510" s="1"/>
      <c r="C510" s="1"/>
      <c r="D510" s="1"/>
      <c r="E510" s="1"/>
      <c r="F510" s="1"/>
      <c r="G510" s="1">
        <f t="shared" si="58"/>
        <v>0</v>
      </c>
      <c r="I510" s="6" t="str">
        <f t="shared" si="59"/>
        <v/>
      </c>
      <c r="J510" s="6" t="str">
        <f t="shared" si="60"/>
        <v/>
      </c>
      <c r="K510" s="6" t="str">
        <f t="shared" si="61"/>
        <v/>
      </c>
      <c r="L510" s="6" t="str">
        <f t="shared" si="62"/>
        <v/>
      </c>
      <c r="M510" s="6" t="str">
        <f t="shared" si="63"/>
        <v/>
      </c>
      <c r="N510" s="6" t="str">
        <f t="shared" si="64"/>
        <v/>
      </c>
      <c r="O510" s="40" t="str">
        <f>IF(G510&gt;0,DT!AC510*I510+DT!AD510*J510+DT!AE510*K510+DT!AF510*L510+DT!AG510*M510+DT!AH510*N510,"")</f>
        <v/>
      </c>
    </row>
    <row r="511" spans="1:15">
      <c r="A511" s="1"/>
      <c r="B511" s="1"/>
      <c r="C511" s="1"/>
      <c r="D511" s="1"/>
      <c r="E511" s="1"/>
      <c r="F511" s="1"/>
      <c r="G511" s="1">
        <f t="shared" si="58"/>
        <v>0</v>
      </c>
      <c r="I511" s="6" t="str">
        <f t="shared" si="59"/>
        <v/>
      </c>
      <c r="J511" s="6" t="str">
        <f t="shared" si="60"/>
        <v/>
      </c>
      <c r="K511" s="6" t="str">
        <f t="shared" si="61"/>
        <v/>
      </c>
      <c r="L511" s="6" t="str">
        <f t="shared" si="62"/>
        <v/>
      </c>
      <c r="M511" s="6" t="str">
        <f t="shared" si="63"/>
        <v/>
      </c>
      <c r="N511" s="6" t="str">
        <f t="shared" si="64"/>
        <v/>
      </c>
      <c r="O511" s="40" t="str">
        <f>IF(G511&gt;0,DT!AC511*I511+DT!AD511*J511+DT!AE511*K511+DT!AF511*L511+DT!AG511*M511+DT!AH511*N511,"")</f>
        <v/>
      </c>
    </row>
    <row r="512" spans="1:15">
      <c r="A512" s="1"/>
      <c r="B512" s="1"/>
      <c r="C512" s="1"/>
      <c r="D512" s="1"/>
      <c r="E512" s="1"/>
      <c r="F512" s="1"/>
      <c r="G512" s="1">
        <f t="shared" si="58"/>
        <v>0</v>
      </c>
      <c r="I512" s="6" t="str">
        <f t="shared" si="59"/>
        <v/>
      </c>
      <c r="J512" s="6" t="str">
        <f t="shared" si="60"/>
        <v/>
      </c>
      <c r="K512" s="6" t="str">
        <f t="shared" si="61"/>
        <v/>
      </c>
      <c r="L512" s="6" t="str">
        <f t="shared" si="62"/>
        <v/>
      </c>
      <c r="M512" s="6" t="str">
        <f t="shared" si="63"/>
        <v/>
      </c>
      <c r="N512" s="6" t="str">
        <f t="shared" si="64"/>
        <v/>
      </c>
      <c r="O512" s="40" t="str">
        <f>IF(G512&gt;0,DT!AC512*I512+DT!AD512*J512+DT!AE512*K512+DT!AF512*L512+DT!AG512*M512+DT!AH512*N512,"")</f>
        <v/>
      </c>
    </row>
    <row r="513" spans="1:15">
      <c r="A513" s="1"/>
      <c r="B513" s="1"/>
      <c r="C513" s="1"/>
      <c r="D513" s="1"/>
      <c r="E513" s="1"/>
      <c r="F513" s="1"/>
      <c r="G513" s="1">
        <f t="shared" si="58"/>
        <v>0</v>
      </c>
      <c r="I513" s="6" t="str">
        <f t="shared" si="59"/>
        <v/>
      </c>
      <c r="J513" s="6" t="str">
        <f t="shared" si="60"/>
        <v/>
      </c>
      <c r="K513" s="6" t="str">
        <f t="shared" si="61"/>
        <v/>
      </c>
      <c r="L513" s="6" t="str">
        <f t="shared" si="62"/>
        <v/>
      </c>
      <c r="M513" s="6" t="str">
        <f t="shared" si="63"/>
        <v/>
      </c>
      <c r="N513" s="6" t="str">
        <f t="shared" si="64"/>
        <v/>
      </c>
      <c r="O513" s="40" t="str">
        <f>IF(G513&gt;0,DT!AC513*I513+DT!AD513*J513+DT!AE513*K513+DT!AF513*L513+DT!AG513*M513+DT!AH513*N513,"")</f>
        <v/>
      </c>
    </row>
    <row r="514" spans="1:15">
      <c r="A514" s="1"/>
      <c r="B514" s="1"/>
      <c r="C514" s="1"/>
      <c r="D514" s="1"/>
      <c r="E514" s="1"/>
      <c r="F514" s="1"/>
      <c r="G514" s="1">
        <f t="shared" si="58"/>
        <v>0</v>
      </c>
      <c r="I514" s="6" t="str">
        <f t="shared" si="59"/>
        <v/>
      </c>
      <c r="J514" s="6" t="str">
        <f t="shared" si="60"/>
        <v/>
      </c>
      <c r="K514" s="6" t="str">
        <f t="shared" si="61"/>
        <v/>
      </c>
      <c r="L514" s="6" t="str">
        <f t="shared" si="62"/>
        <v/>
      </c>
      <c r="M514" s="6" t="str">
        <f t="shared" si="63"/>
        <v/>
      </c>
      <c r="N514" s="6" t="str">
        <f t="shared" si="64"/>
        <v/>
      </c>
      <c r="O514" s="40" t="str">
        <f>IF(G514&gt;0,DT!AC514*I514+DT!AD514*J514+DT!AE514*K514+DT!AF514*L514+DT!AG514*M514+DT!AH514*N514,"")</f>
        <v/>
      </c>
    </row>
    <row r="515" spans="1:15">
      <c r="A515" s="1"/>
      <c r="B515" s="1"/>
      <c r="C515" s="1"/>
      <c r="D515" s="1"/>
      <c r="E515" s="1"/>
      <c r="F515" s="1"/>
      <c r="G515" s="1">
        <f t="shared" si="58"/>
        <v>0</v>
      </c>
      <c r="I515" s="6" t="str">
        <f t="shared" si="59"/>
        <v/>
      </c>
      <c r="J515" s="6" t="str">
        <f t="shared" si="60"/>
        <v/>
      </c>
      <c r="K515" s="6" t="str">
        <f t="shared" si="61"/>
        <v/>
      </c>
      <c r="L515" s="6" t="str">
        <f t="shared" si="62"/>
        <v/>
      </c>
      <c r="M515" s="6" t="str">
        <f t="shared" si="63"/>
        <v/>
      </c>
      <c r="N515" s="6" t="str">
        <f t="shared" si="64"/>
        <v/>
      </c>
      <c r="O515" s="40" t="str">
        <f>IF(G515&gt;0,DT!AC515*I515+DT!AD515*J515+DT!AE515*K515+DT!AF515*L515+DT!AG515*M515+DT!AH515*N515,"")</f>
        <v/>
      </c>
    </row>
    <row r="516" spans="1:15">
      <c r="A516" s="1"/>
      <c r="B516" s="1"/>
      <c r="C516" s="1"/>
      <c r="D516" s="1"/>
      <c r="E516" s="1"/>
      <c r="F516" s="1"/>
      <c r="G516" s="1">
        <f t="shared" si="58"/>
        <v>0</v>
      </c>
      <c r="I516" s="6" t="str">
        <f t="shared" si="59"/>
        <v/>
      </c>
      <c r="J516" s="6" t="str">
        <f t="shared" si="60"/>
        <v/>
      </c>
      <c r="K516" s="6" t="str">
        <f t="shared" si="61"/>
        <v/>
      </c>
      <c r="L516" s="6" t="str">
        <f t="shared" si="62"/>
        <v/>
      </c>
      <c r="M516" s="6" t="str">
        <f t="shared" si="63"/>
        <v/>
      </c>
      <c r="N516" s="6" t="str">
        <f t="shared" si="64"/>
        <v/>
      </c>
      <c r="O516" s="40" t="str">
        <f>IF(G516&gt;0,DT!AC516*I516+DT!AD516*J516+DT!AE516*K516+DT!AF516*L516+DT!AG516*M516+DT!AH516*N516,"")</f>
        <v/>
      </c>
    </row>
    <row r="517" spans="1:15">
      <c r="A517" s="1"/>
      <c r="B517" s="1"/>
      <c r="C517" s="1"/>
      <c r="D517" s="1"/>
      <c r="E517" s="1"/>
      <c r="F517" s="1"/>
      <c r="G517" s="1">
        <f t="shared" ref="G517:G580" si="65">SUM(A517:F517)</f>
        <v>0</v>
      </c>
      <c r="I517" s="6" t="str">
        <f t="shared" si="59"/>
        <v/>
      </c>
      <c r="J517" s="6" t="str">
        <f t="shared" si="60"/>
        <v/>
      </c>
      <c r="K517" s="6" t="str">
        <f t="shared" si="61"/>
        <v/>
      </c>
      <c r="L517" s="6" t="str">
        <f t="shared" si="62"/>
        <v/>
      </c>
      <c r="M517" s="6" t="str">
        <f t="shared" si="63"/>
        <v/>
      </c>
      <c r="N517" s="6" t="str">
        <f t="shared" si="64"/>
        <v/>
      </c>
      <c r="O517" s="40" t="str">
        <f>IF(G517&gt;0,DT!AC517*I517+DT!AD517*J517+DT!AE517*K517+DT!AF517*L517+DT!AG517*M517+DT!AH517*N517,"")</f>
        <v/>
      </c>
    </row>
    <row r="518" spans="1:15">
      <c r="A518" s="1"/>
      <c r="B518" s="1"/>
      <c r="C518" s="1"/>
      <c r="D518" s="1"/>
      <c r="E518" s="1"/>
      <c r="F518" s="1"/>
      <c r="G518" s="1">
        <f t="shared" si="65"/>
        <v>0</v>
      </c>
      <c r="I518" s="6" t="str">
        <f t="shared" si="59"/>
        <v/>
      </c>
      <c r="J518" s="6" t="str">
        <f t="shared" si="60"/>
        <v/>
      </c>
      <c r="K518" s="6" t="str">
        <f t="shared" si="61"/>
        <v/>
      </c>
      <c r="L518" s="6" t="str">
        <f t="shared" si="62"/>
        <v/>
      </c>
      <c r="M518" s="6" t="str">
        <f t="shared" si="63"/>
        <v/>
      </c>
      <c r="N518" s="6" t="str">
        <f t="shared" si="64"/>
        <v/>
      </c>
      <c r="O518" s="40" t="str">
        <f>IF(G518&gt;0,DT!AC518*I518+DT!AD518*J518+DT!AE518*K518+DT!AF518*L518+DT!AG518*M518+DT!AH518*N518,"")</f>
        <v/>
      </c>
    </row>
    <row r="519" spans="1:15">
      <c r="A519" s="1"/>
      <c r="B519" s="1"/>
      <c r="C519" s="1"/>
      <c r="D519" s="1"/>
      <c r="E519" s="1"/>
      <c r="F519" s="1"/>
      <c r="G519" s="1">
        <f t="shared" si="65"/>
        <v>0</v>
      </c>
      <c r="I519" s="6" t="str">
        <f t="shared" si="59"/>
        <v/>
      </c>
      <c r="J519" s="6" t="str">
        <f t="shared" si="60"/>
        <v/>
      </c>
      <c r="K519" s="6" t="str">
        <f t="shared" si="61"/>
        <v/>
      </c>
      <c r="L519" s="6" t="str">
        <f t="shared" si="62"/>
        <v/>
      </c>
      <c r="M519" s="6" t="str">
        <f t="shared" si="63"/>
        <v/>
      </c>
      <c r="N519" s="6" t="str">
        <f t="shared" si="64"/>
        <v/>
      </c>
      <c r="O519" s="40" t="str">
        <f>IF(G519&gt;0,DT!AC519*I519+DT!AD519*J519+DT!AE519*K519+DT!AF519*L519+DT!AG519*M519+DT!AH519*N519,"")</f>
        <v/>
      </c>
    </row>
    <row r="520" spans="1:15">
      <c r="A520" s="1"/>
      <c r="B520" s="1"/>
      <c r="C520" s="1"/>
      <c r="D520" s="1"/>
      <c r="E520" s="1"/>
      <c r="F520" s="1"/>
      <c r="G520" s="1">
        <f t="shared" si="65"/>
        <v>0</v>
      </c>
      <c r="I520" s="6" t="str">
        <f t="shared" si="59"/>
        <v/>
      </c>
      <c r="J520" s="6" t="str">
        <f t="shared" si="60"/>
        <v/>
      </c>
      <c r="K520" s="6" t="str">
        <f t="shared" si="61"/>
        <v/>
      </c>
      <c r="L520" s="6" t="str">
        <f t="shared" si="62"/>
        <v/>
      </c>
      <c r="M520" s="6" t="str">
        <f t="shared" si="63"/>
        <v/>
      </c>
      <c r="N520" s="6" t="str">
        <f t="shared" si="64"/>
        <v/>
      </c>
      <c r="O520" s="40" t="str">
        <f>IF(G520&gt;0,DT!AC520*I520+DT!AD520*J520+DT!AE520*K520+DT!AF520*L520+DT!AG520*M520+DT!AH520*N520,"")</f>
        <v/>
      </c>
    </row>
    <row r="521" spans="1:15">
      <c r="A521" s="1"/>
      <c r="B521" s="1"/>
      <c r="C521" s="1"/>
      <c r="D521" s="1"/>
      <c r="E521" s="1"/>
      <c r="F521" s="1"/>
      <c r="G521" s="1">
        <f t="shared" si="65"/>
        <v>0</v>
      </c>
      <c r="I521" s="6" t="str">
        <f t="shared" si="59"/>
        <v/>
      </c>
      <c r="J521" s="6" t="str">
        <f t="shared" si="60"/>
        <v/>
      </c>
      <c r="K521" s="6" t="str">
        <f t="shared" si="61"/>
        <v/>
      </c>
      <c r="L521" s="6" t="str">
        <f t="shared" si="62"/>
        <v/>
      </c>
      <c r="M521" s="6" t="str">
        <f t="shared" si="63"/>
        <v/>
      </c>
      <c r="N521" s="6" t="str">
        <f t="shared" si="64"/>
        <v/>
      </c>
      <c r="O521" s="40" t="str">
        <f>IF(G521&gt;0,DT!AC521*I521+DT!AD521*J521+DT!AE521*K521+DT!AF521*L521+DT!AG521*M521+DT!AH521*N521,"")</f>
        <v/>
      </c>
    </row>
    <row r="522" spans="1:15">
      <c r="A522" s="1"/>
      <c r="B522" s="1"/>
      <c r="C522" s="1"/>
      <c r="D522" s="1"/>
      <c r="E522" s="1"/>
      <c r="F522" s="1"/>
      <c r="G522" s="1">
        <f t="shared" si="65"/>
        <v>0</v>
      </c>
      <c r="I522" s="6" t="str">
        <f t="shared" si="59"/>
        <v/>
      </c>
      <c r="J522" s="6" t="str">
        <f t="shared" si="60"/>
        <v/>
      </c>
      <c r="K522" s="6" t="str">
        <f t="shared" si="61"/>
        <v/>
      </c>
      <c r="L522" s="6" t="str">
        <f t="shared" si="62"/>
        <v/>
      </c>
      <c r="M522" s="6" t="str">
        <f t="shared" si="63"/>
        <v/>
      </c>
      <c r="N522" s="6" t="str">
        <f t="shared" si="64"/>
        <v/>
      </c>
      <c r="O522" s="40" t="str">
        <f>IF(G522&gt;0,DT!AC522*I522+DT!AD522*J522+DT!AE522*K522+DT!AF522*L522+DT!AG522*M522+DT!AH522*N522,"")</f>
        <v/>
      </c>
    </row>
    <row r="523" spans="1:15">
      <c r="A523" s="1"/>
      <c r="B523" s="1"/>
      <c r="C523" s="1"/>
      <c r="D523" s="1"/>
      <c r="E523" s="1"/>
      <c r="F523" s="1"/>
      <c r="G523" s="1">
        <f t="shared" si="65"/>
        <v>0</v>
      </c>
      <c r="I523" s="6" t="str">
        <f t="shared" si="59"/>
        <v/>
      </c>
      <c r="J523" s="6" t="str">
        <f t="shared" si="60"/>
        <v/>
      </c>
      <c r="K523" s="6" t="str">
        <f t="shared" si="61"/>
        <v/>
      </c>
      <c r="L523" s="6" t="str">
        <f t="shared" si="62"/>
        <v/>
      </c>
      <c r="M523" s="6" t="str">
        <f t="shared" si="63"/>
        <v/>
      </c>
      <c r="N523" s="6" t="str">
        <f t="shared" si="64"/>
        <v/>
      </c>
      <c r="O523" s="40" t="str">
        <f>IF(G523&gt;0,DT!AC523*I523+DT!AD523*J523+DT!AE523*K523+DT!AF523*L523+DT!AG523*M523+DT!AH523*N523,"")</f>
        <v/>
      </c>
    </row>
    <row r="524" spans="1:15">
      <c r="A524" s="1"/>
      <c r="B524" s="1"/>
      <c r="C524" s="1"/>
      <c r="D524" s="1"/>
      <c r="E524" s="1"/>
      <c r="F524" s="1"/>
      <c r="G524" s="1">
        <f t="shared" si="65"/>
        <v>0</v>
      </c>
      <c r="I524" s="6" t="str">
        <f t="shared" si="59"/>
        <v/>
      </c>
      <c r="J524" s="6" t="str">
        <f t="shared" si="60"/>
        <v/>
      </c>
      <c r="K524" s="6" t="str">
        <f t="shared" si="61"/>
        <v/>
      </c>
      <c r="L524" s="6" t="str">
        <f t="shared" si="62"/>
        <v/>
      </c>
      <c r="M524" s="6" t="str">
        <f t="shared" si="63"/>
        <v/>
      </c>
      <c r="N524" s="6" t="str">
        <f t="shared" si="64"/>
        <v/>
      </c>
      <c r="O524" s="40" t="str">
        <f>IF(G524&gt;0,DT!AC524*I524+DT!AD524*J524+DT!AE524*K524+DT!AF524*L524+DT!AG524*M524+DT!AH524*N524,"")</f>
        <v/>
      </c>
    </row>
    <row r="525" spans="1:15">
      <c r="A525" s="1"/>
      <c r="B525" s="1"/>
      <c r="C525" s="1"/>
      <c r="D525" s="1"/>
      <c r="E525" s="1"/>
      <c r="F525" s="1"/>
      <c r="G525" s="1">
        <f t="shared" si="65"/>
        <v>0</v>
      </c>
      <c r="I525" s="6" t="str">
        <f t="shared" si="59"/>
        <v/>
      </c>
      <c r="J525" s="6" t="str">
        <f t="shared" si="60"/>
        <v/>
      </c>
      <c r="K525" s="6" t="str">
        <f t="shared" si="61"/>
        <v/>
      </c>
      <c r="L525" s="6" t="str">
        <f t="shared" si="62"/>
        <v/>
      </c>
      <c r="M525" s="6" t="str">
        <f t="shared" si="63"/>
        <v/>
      </c>
      <c r="N525" s="6" t="str">
        <f t="shared" si="64"/>
        <v/>
      </c>
      <c r="O525" s="40" t="str">
        <f>IF(G525&gt;0,DT!AC525*I525+DT!AD525*J525+DT!AE525*K525+DT!AF525*L525+DT!AG525*M525+DT!AH525*N525,"")</f>
        <v/>
      </c>
    </row>
    <row r="526" spans="1:15">
      <c r="A526" s="1"/>
      <c r="B526" s="1"/>
      <c r="C526" s="1"/>
      <c r="D526" s="1"/>
      <c r="E526" s="1"/>
      <c r="F526" s="1"/>
      <c r="G526" s="1">
        <f t="shared" si="65"/>
        <v>0</v>
      </c>
      <c r="I526" s="6" t="str">
        <f t="shared" si="59"/>
        <v/>
      </c>
      <c r="J526" s="6" t="str">
        <f t="shared" si="60"/>
        <v/>
      </c>
      <c r="K526" s="6" t="str">
        <f t="shared" si="61"/>
        <v/>
      </c>
      <c r="L526" s="6" t="str">
        <f t="shared" si="62"/>
        <v/>
      </c>
      <c r="M526" s="6" t="str">
        <f t="shared" si="63"/>
        <v/>
      </c>
      <c r="N526" s="6" t="str">
        <f t="shared" si="64"/>
        <v/>
      </c>
      <c r="O526" s="40" t="str">
        <f>IF(G526&gt;0,DT!AC526*I526+DT!AD526*J526+DT!AE526*K526+DT!AF526*L526+DT!AG526*M526+DT!AH526*N526,"")</f>
        <v/>
      </c>
    </row>
    <row r="527" spans="1:15">
      <c r="A527" s="1"/>
      <c r="B527" s="1"/>
      <c r="C527" s="1"/>
      <c r="D527" s="1"/>
      <c r="E527" s="1"/>
      <c r="F527" s="1"/>
      <c r="G527" s="1">
        <f t="shared" si="65"/>
        <v>0</v>
      </c>
      <c r="I527" s="6" t="str">
        <f t="shared" si="59"/>
        <v/>
      </c>
      <c r="J527" s="6" t="str">
        <f t="shared" si="60"/>
        <v/>
      </c>
      <c r="K527" s="6" t="str">
        <f t="shared" si="61"/>
        <v/>
      </c>
      <c r="L527" s="6" t="str">
        <f t="shared" si="62"/>
        <v/>
      </c>
      <c r="M527" s="6" t="str">
        <f t="shared" si="63"/>
        <v/>
      </c>
      <c r="N527" s="6" t="str">
        <f t="shared" si="64"/>
        <v/>
      </c>
      <c r="O527" s="40" t="str">
        <f>IF(G527&gt;0,DT!AC527*I527+DT!AD527*J527+DT!AE527*K527+DT!AF527*L527+DT!AG527*M527+DT!AH527*N527,"")</f>
        <v/>
      </c>
    </row>
    <row r="528" spans="1:15">
      <c r="A528" s="1"/>
      <c r="B528" s="1"/>
      <c r="C528" s="1"/>
      <c r="D528" s="1"/>
      <c r="E528" s="1"/>
      <c r="F528" s="1"/>
      <c r="G528" s="1">
        <f t="shared" si="65"/>
        <v>0</v>
      </c>
      <c r="I528" s="6" t="str">
        <f t="shared" si="59"/>
        <v/>
      </c>
      <c r="J528" s="6" t="str">
        <f t="shared" si="60"/>
        <v/>
      </c>
      <c r="K528" s="6" t="str">
        <f t="shared" si="61"/>
        <v/>
      </c>
      <c r="L528" s="6" t="str">
        <f t="shared" si="62"/>
        <v/>
      </c>
      <c r="M528" s="6" t="str">
        <f t="shared" si="63"/>
        <v/>
      </c>
      <c r="N528" s="6" t="str">
        <f t="shared" si="64"/>
        <v/>
      </c>
      <c r="O528" s="40" t="str">
        <f>IF(G528&gt;0,DT!AC528*I528+DT!AD528*J528+DT!AE528*K528+DT!AF528*L528+DT!AG528*M528+DT!AH528*N528,"")</f>
        <v/>
      </c>
    </row>
    <row r="529" spans="1:15">
      <c r="A529" s="1"/>
      <c r="B529" s="1"/>
      <c r="C529" s="1"/>
      <c r="D529" s="1"/>
      <c r="E529" s="1"/>
      <c r="F529" s="1"/>
      <c r="G529" s="1">
        <f t="shared" si="65"/>
        <v>0</v>
      </c>
      <c r="I529" s="6" t="str">
        <f t="shared" si="59"/>
        <v/>
      </c>
      <c r="J529" s="6" t="str">
        <f t="shared" si="60"/>
        <v/>
      </c>
      <c r="K529" s="6" t="str">
        <f t="shared" si="61"/>
        <v/>
      </c>
      <c r="L529" s="6" t="str">
        <f t="shared" si="62"/>
        <v/>
      </c>
      <c r="M529" s="6" t="str">
        <f t="shared" si="63"/>
        <v/>
      </c>
      <c r="N529" s="6" t="str">
        <f t="shared" si="64"/>
        <v/>
      </c>
      <c r="O529" s="40" t="str">
        <f>IF(G529&gt;0,DT!AC529*I529+DT!AD529*J529+DT!AE529*K529+DT!AF529*L529+DT!AG529*M529+DT!AH529*N529,"")</f>
        <v/>
      </c>
    </row>
    <row r="530" spans="1:15">
      <c r="A530" s="1"/>
      <c r="B530" s="1"/>
      <c r="C530" s="1"/>
      <c r="D530" s="1"/>
      <c r="E530" s="1"/>
      <c r="F530" s="1"/>
      <c r="G530" s="1">
        <f t="shared" si="65"/>
        <v>0</v>
      </c>
      <c r="I530" s="6" t="str">
        <f t="shared" si="59"/>
        <v/>
      </c>
      <c r="J530" s="6" t="str">
        <f t="shared" si="60"/>
        <v/>
      </c>
      <c r="K530" s="6" t="str">
        <f t="shared" si="61"/>
        <v/>
      </c>
      <c r="L530" s="6" t="str">
        <f t="shared" si="62"/>
        <v/>
      </c>
      <c r="M530" s="6" t="str">
        <f t="shared" si="63"/>
        <v/>
      </c>
      <c r="N530" s="6" t="str">
        <f t="shared" si="64"/>
        <v/>
      </c>
      <c r="O530" s="40" t="str">
        <f>IF(G530&gt;0,DT!AC530*I530+DT!AD530*J530+DT!AE530*K530+DT!AF530*L530+DT!AG530*M530+DT!AH530*N530,"")</f>
        <v/>
      </c>
    </row>
    <row r="531" spans="1:15">
      <c r="A531" s="1"/>
      <c r="B531" s="1"/>
      <c r="C531" s="1"/>
      <c r="D531" s="1"/>
      <c r="E531" s="1"/>
      <c r="F531" s="1"/>
      <c r="G531" s="1">
        <f t="shared" si="65"/>
        <v>0</v>
      </c>
      <c r="I531" s="6" t="str">
        <f t="shared" si="59"/>
        <v/>
      </c>
      <c r="J531" s="6" t="str">
        <f t="shared" si="60"/>
        <v/>
      </c>
      <c r="K531" s="6" t="str">
        <f t="shared" si="61"/>
        <v/>
      </c>
      <c r="L531" s="6" t="str">
        <f t="shared" si="62"/>
        <v/>
      </c>
      <c r="M531" s="6" t="str">
        <f t="shared" si="63"/>
        <v/>
      </c>
      <c r="N531" s="6" t="str">
        <f t="shared" si="64"/>
        <v/>
      </c>
      <c r="O531" s="40" t="str">
        <f>IF(G531&gt;0,DT!AC531*I531+DT!AD531*J531+DT!AE531*K531+DT!AF531*L531+DT!AG531*M531+DT!AH531*N531,"")</f>
        <v/>
      </c>
    </row>
    <row r="532" spans="1:15">
      <c r="A532" s="1"/>
      <c r="B532" s="1"/>
      <c r="C532" s="1"/>
      <c r="D532" s="1"/>
      <c r="E532" s="1"/>
      <c r="F532" s="1"/>
      <c r="G532" s="1">
        <f t="shared" si="65"/>
        <v>0</v>
      </c>
      <c r="I532" s="6" t="str">
        <f t="shared" si="59"/>
        <v/>
      </c>
      <c r="J532" s="6" t="str">
        <f t="shared" si="60"/>
        <v/>
      </c>
      <c r="K532" s="6" t="str">
        <f t="shared" si="61"/>
        <v/>
      </c>
      <c r="L532" s="6" t="str">
        <f t="shared" si="62"/>
        <v/>
      </c>
      <c r="M532" s="6" t="str">
        <f t="shared" si="63"/>
        <v/>
      </c>
      <c r="N532" s="6" t="str">
        <f t="shared" si="64"/>
        <v/>
      </c>
      <c r="O532" s="40" t="str">
        <f>IF(G532&gt;0,DT!AC532*I532+DT!AD532*J532+DT!AE532*K532+DT!AF532*L532+DT!AG532*M532+DT!AH532*N532,"")</f>
        <v/>
      </c>
    </row>
    <row r="533" spans="1:15">
      <c r="A533" s="1"/>
      <c r="B533" s="1"/>
      <c r="C533" s="1"/>
      <c r="D533" s="1"/>
      <c r="E533" s="1"/>
      <c r="F533" s="1"/>
      <c r="G533" s="1">
        <f t="shared" si="65"/>
        <v>0</v>
      </c>
      <c r="I533" s="6" t="str">
        <f t="shared" si="59"/>
        <v/>
      </c>
      <c r="J533" s="6" t="str">
        <f t="shared" si="60"/>
        <v/>
      </c>
      <c r="K533" s="6" t="str">
        <f t="shared" si="61"/>
        <v/>
      </c>
      <c r="L533" s="6" t="str">
        <f t="shared" si="62"/>
        <v/>
      </c>
      <c r="M533" s="6" t="str">
        <f t="shared" si="63"/>
        <v/>
      </c>
      <c r="N533" s="6" t="str">
        <f t="shared" si="64"/>
        <v/>
      </c>
      <c r="O533" s="40" t="str">
        <f>IF(G533&gt;0,DT!AC533*I533+DT!AD533*J533+DT!AE533*K533+DT!AF533*L533+DT!AG533*M533+DT!AH533*N533,"")</f>
        <v/>
      </c>
    </row>
    <row r="534" spans="1:15">
      <c r="A534" s="1"/>
      <c r="B534" s="1"/>
      <c r="C534" s="1"/>
      <c r="D534" s="1"/>
      <c r="E534" s="1"/>
      <c r="F534" s="1"/>
      <c r="G534" s="1">
        <f t="shared" si="65"/>
        <v>0</v>
      </c>
      <c r="I534" s="6" t="str">
        <f t="shared" si="59"/>
        <v/>
      </c>
      <c r="J534" s="6" t="str">
        <f t="shared" si="60"/>
        <v/>
      </c>
      <c r="K534" s="6" t="str">
        <f t="shared" si="61"/>
        <v/>
      </c>
      <c r="L534" s="6" t="str">
        <f t="shared" si="62"/>
        <v/>
      </c>
      <c r="M534" s="6" t="str">
        <f t="shared" si="63"/>
        <v/>
      </c>
      <c r="N534" s="6" t="str">
        <f t="shared" si="64"/>
        <v/>
      </c>
      <c r="O534" s="40" t="str">
        <f>IF(G534&gt;0,DT!AC534*I534+DT!AD534*J534+DT!AE534*K534+DT!AF534*L534+DT!AG534*M534+DT!AH534*N534,"")</f>
        <v/>
      </c>
    </row>
    <row r="535" spans="1:15">
      <c r="A535" s="1"/>
      <c r="B535" s="1"/>
      <c r="C535" s="1"/>
      <c r="D535" s="1"/>
      <c r="E535" s="1"/>
      <c r="F535" s="1"/>
      <c r="G535" s="1">
        <f t="shared" si="65"/>
        <v>0</v>
      </c>
      <c r="I535" s="6" t="str">
        <f t="shared" si="59"/>
        <v/>
      </c>
      <c r="J535" s="6" t="str">
        <f t="shared" si="60"/>
        <v/>
      </c>
      <c r="K535" s="6" t="str">
        <f t="shared" si="61"/>
        <v/>
      </c>
      <c r="L535" s="6" t="str">
        <f t="shared" si="62"/>
        <v/>
      </c>
      <c r="M535" s="6" t="str">
        <f t="shared" si="63"/>
        <v/>
      </c>
      <c r="N535" s="6" t="str">
        <f t="shared" si="64"/>
        <v/>
      </c>
      <c r="O535" s="40" t="str">
        <f>IF(G535&gt;0,DT!AC535*I535+DT!AD535*J535+DT!AE535*K535+DT!AF535*L535+DT!AG535*M535+DT!AH535*N535,"")</f>
        <v/>
      </c>
    </row>
    <row r="536" spans="1:15">
      <c r="A536" s="1"/>
      <c r="B536" s="1"/>
      <c r="C536" s="1"/>
      <c r="D536" s="1"/>
      <c r="E536" s="1"/>
      <c r="F536" s="1"/>
      <c r="G536" s="1">
        <f t="shared" si="65"/>
        <v>0</v>
      </c>
      <c r="I536" s="6" t="str">
        <f t="shared" si="59"/>
        <v/>
      </c>
      <c r="J536" s="6" t="str">
        <f t="shared" si="60"/>
        <v/>
      </c>
      <c r="K536" s="6" t="str">
        <f t="shared" si="61"/>
        <v/>
      </c>
      <c r="L536" s="6" t="str">
        <f t="shared" si="62"/>
        <v/>
      </c>
      <c r="M536" s="6" t="str">
        <f t="shared" si="63"/>
        <v/>
      </c>
      <c r="N536" s="6" t="str">
        <f t="shared" si="64"/>
        <v/>
      </c>
      <c r="O536" s="40" t="str">
        <f>IF(G536&gt;0,DT!AC536*I536+DT!AD536*J536+DT!AE536*K536+DT!AF536*L536+DT!AG536*M536+DT!AH536*N536,"")</f>
        <v/>
      </c>
    </row>
    <row r="537" spans="1:15">
      <c r="A537" s="1"/>
      <c r="B537" s="1"/>
      <c r="C537" s="1"/>
      <c r="D537" s="1"/>
      <c r="E537" s="1"/>
      <c r="F537" s="1"/>
      <c r="G537" s="1">
        <f t="shared" si="65"/>
        <v>0</v>
      </c>
      <c r="I537" s="6" t="str">
        <f t="shared" si="59"/>
        <v/>
      </c>
      <c r="J537" s="6" t="str">
        <f t="shared" si="60"/>
        <v/>
      </c>
      <c r="K537" s="6" t="str">
        <f t="shared" si="61"/>
        <v/>
      </c>
      <c r="L537" s="6" t="str">
        <f t="shared" si="62"/>
        <v/>
      </c>
      <c r="M537" s="6" t="str">
        <f t="shared" si="63"/>
        <v/>
      </c>
      <c r="N537" s="6" t="str">
        <f t="shared" si="64"/>
        <v/>
      </c>
      <c r="O537" s="40" t="str">
        <f>IF(G537&gt;0,DT!AC537*I537+DT!AD537*J537+DT!AE537*K537+DT!AF537*L537+DT!AG537*M537+DT!AH537*N537,"")</f>
        <v/>
      </c>
    </row>
    <row r="538" spans="1:15">
      <c r="A538" s="1"/>
      <c r="B538" s="1"/>
      <c r="C538" s="1"/>
      <c r="D538" s="1"/>
      <c r="E538" s="1"/>
      <c r="F538" s="1"/>
      <c r="G538" s="1">
        <f t="shared" si="65"/>
        <v>0</v>
      </c>
      <c r="I538" s="6" t="str">
        <f t="shared" si="59"/>
        <v/>
      </c>
      <c r="J538" s="6" t="str">
        <f t="shared" si="60"/>
        <v/>
      </c>
      <c r="K538" s="6" t="str">
        <f t="shared" si="61"/>
        <v/>
      </c>
      <c r="L538" s="6" t="str">
        <f t="shared" si="62"/>
        <v/>
      </c>
      <c r="M538" s="6" t="str">
        <f t="shared" si="63"/>
        <v/>
      </c>
      <c r="N538" s="6" t="str">
        <f t="shared" si="64"/>
        <v/>
      </c>
      <c r="O538" s="40" t="str">
        <f>IF(G538&gt;0,DT!AC538*I538+DT!AD538*J538+DT!AE538*K538+DT!AF538*L538+DT!AG538*M538+DT!AH538*N538,"")</f>
        <v/>
      </c>
    </row>
    <row r="539" spans="1:15">
      <c r="A539" s="1"/>
      <c r="B539" s="1"/>
      <c r="C539" s="1"/>
      <c r="D539" s="1"/>
      <c r="E539" s="1"/>
      <c r="F539" s="1"/>
      <c r="G539" s="1">
        <f t="shared" si="65"/>
        <v>0</v>
      </c>
      <c r="I539" s="6" t="str">
        <f t="shared" si="59"/>
        <v/>
      </c>
      <c r="J539" s="6" t="str">
        <f t="shared" si="60"/>
        <v/>
      </c>
      <c r="K539" s="6" t="str">
        <f t="shared" si="61"/>
        <v/>
      </c>
      <c r="L539" s="6" t="str">
        <f t="shared" si="62"/>
        <v/>
      </c>
      <c r="M539" s="6" t="str">
        <f t="shared" si="63"/>
        <v/>
      </c>
      <c r="N539" s="6" t="str">
        <f t="shared" si="64"/>
        <v/>
      </c>
      <c r="O539" s="40" t="str">
        <f>IF(G539&gt;0,DT!AC539*I539+DT!AD539*J539+DT!AE539*K539+DT!AF539*L539+DT!AG539*M539+DT!AH539*N539,"")</f>
        <v/>
      </c>
    </row>
    <row r="540" spans="1:15">
      <c r="A540" s="1"/>
      <c r="B540" s="1"/>
      <c r="C540" s="1"/>
      <c r="D540" s="1"/>
      <c r="E540" s="1"/>
      <c r="F540" s="1"/>
      <c r="G540" s="1">
        <f t="shared" si="65"/>
        <v>0</v>
      </c>
      <c r="I540" s="6" t="str">
        <f t="shared" si="59"/>
        <v/>
      </c>
      <c r="J540" s="6" t="str">
        <f t="shared" si="60"/>
        <v/>
      </c>
      <c r="K540" s="6" t="str">
        <f t="shared" si="61"/>
        <v/>
      </c>
      <c r="L540" s="6" t="str">
        <f t="shared" si="62"/>
        <v/>
      </c>
      <c r="M540" s="6" t="str">
        <f t="shared" si="63"/>
        <v/>
      </c>
      <c r="N540" s="6" t="str">
        <f t="shared" si="64"/>
        <v/>
      </c>
      <c r="O540" s="40" t="str">
        <f>IF(G540&gt;0,DT!AC540*I540+DT!AD540*J540+DT!AE540*K540+DT!AF540*L540+DT!AG540*M540+DT!AH540*N540,"")</f>
        <v/>
      </c>
    </row>
    <row r="541" spans="1:15">
      <c r="A541" s="1"/>
      <c r="B541" s="1"/>
      <c r="C541" s="1"/>
      <c r="D541" s="1"/>
      <c r="E541" s="1"/>
      <c r="F541" s="1"/>
      <c r="G541" s="1">
        <f t="shared" si="65"/>
        <v>0</v>
      </c>
      <c r="I541" s="6" t="str">
        <f t="shared" si="59"/>
        <v/>
      </c>
      <c r="J541" s="6" t="str">
        <f t="shared" si="60"/>
        <v/>
      </c>
      <c r="K541" s="6" t="str">
        <f t="shared" si="61"/>
        <v/>
      </c>
      <c r="L541" s="6" t="str">
        <f t="shared" si="62"/>
        <v/>
      </c>
      <c r="M541" s="6" t="str">
        <f t="shared" si="63"/>
        <v/>
      </c>
      <c r="N541" s="6" t="str">
        <f t="shared" si="64"/>
        <v/>
      </c>
      <c r="O541" s="40" t="str">
        <f>IF(G541&gt;0,DT!AC541*I541+DT!AD541*J541+DT!AE541*K541+DT!AF541*L541+DT!AG541*M541+DT!AH541*N541,"")</f>
        <v/>
      </c>
    </row>
    <row r="542" spans="1:15">
      <c r="A542" s="1"/>
      <c r="B542" s="1"/>
      <c r="C542" s="1"/>
      <c r="D542" s="1"/>
      <c r="E542" s="1"/>
      <c r="F542" s="1"/>
      <c r="G542" s="1">
        <f t="shared" si="65"/>
        <v>0</v>
      </c>
      <c r="I542" s="6" t="str">
        <f t="shared" si="59"/>
        <v/>
      </c>
      <c r="J542" s="6" t="str">
        <f t="shared" si="60"/>
        <v/>
      </c>
      <c r="K542" s="6" t="str">
        <f t="shared" si="61"/>
        <v/>
      </c>
      <c r="L542" s="6" t="str">
        <f t="shared" si="62"/>
        <v/>
      </c>
      <c r="M542" s="6" t="str">
        <f t="shared" si="63"/>
        <v/>
      </c>
      <c r="N542" s="6" t="str">
        <f t="shared" si="64"/>
        <v/>
      </c>
      <c r="O542" s="40" t="str">
        <f>IF(G542&gt;0,DT!AC542*I542+DT!AD542*J542+DT!AE542*K542+DT!AF542*L542+DT!AG542*M542+DT!AH542*N542,"")</f>
        <v/>
      </c>
    </row>
    <row r="543" spans="1:15">
      <c r="A543" s="1"/>
      <c r="B543" s="1"/>
      <c r="C543" s="1"/>
      <c r="D543" s="1"/>
      <c r="E543" s="1"/>
      <c r="F543" s="1"/>
      <c r="G543" s="1">
        <f t="shared" si="65"/>
        <v>0</v>
      </c>
      <c r="I543" s="6" t="str">
        <f t="shared" si="59"/>
        <v/>
      </c>
      <c r="J543" s="6" t="str">
        <f t="shared" si="60"/>
        <v/>
      </c>
      <c r="K543" s="6" t="str">
        <f t="shared" si="61"/>
        <v/>
      </c>
      <c r="L543" s="6" t="str">
        <f t="shared" si="62"/>
        <v/>
      </c>
      <c r="M543" s="6" t="str">
        <f t="shared" si="63"/>
        <v/>
      </c>
      <c r="N543" s="6" t="str">
        <f t="shared" si="64"/>
        <v/>
      </c>
      <c r="O543" s="40" t="str">
        <f>IF(G543&gt;0,DT!AC543*I543+DT!AD543*J543+DT!AE543*K543+DT!AF543*L543+DT!AG543*M543+DT!AH543*N543,"")</f>
        <v/>
      </c>
    </row>
    <row r="544" spans="1:15">
      <c r="A544" s="1"/>
      <c r="B544" s="1"/>
      <c r="C544" s="1"/>
      <c r="D544" s="1"/>
      <c r="E544" s="1"/>
      <c r="F544" s="1"/>
      <c r="G544" s="1">
        <f t="shared" si="65"/>
        <v>0</v>
      </c>
      <c r="I544" s="6" t="str">
        <f t="shared" si="59"/>
        <v/>
      </c>
      <c r="J544" s="6" t="str">
        <f t="shared" si="60"/>
        <v/>
      </c>
      <c r="K544" s="6" t="str">
        <f t="shared" si="61"/>
        <v/>
      </c>
      <c r="L544" s="6" t="str">
        <f t="shared" si="62"/>
        <v/>
      </c>
      <c r="M544" s="6" t="str">
        <f t="shared" si="63"/>
        <v/>
      </c>
      <c r="N544" s="6" t="str">
        <f t="shared" si="64"/>
        <v/>
      </c>
      <c r="O544" s="40" t="str">
        <f>IF(G544&gt;0,DT!AC544*I544+DT!AD544*J544+DT!AE544*K544+DT!AF544*L544+DT!AG544*M544+DT!AH544*N544,"")</f>
        <v/>
      </c>
    </row>
    <row r="545" spans="1:15">
      <c r="A545" s="1"/>
      <c r="B545" s="1"/>
      <c r="C545" s="1"/>
      <c r="D545" s="1"/>
      <c r="E545" s="1"/>
      <c r="F545" s="1"/>
      <c r="G545" s="1">
        <f t="shared" si="65"/>
        <v>0</v>
      </c>
      <c r="I545" s="6" t="str">
        <f t="shared" si="59"/>
        <v/>
      </c>
      <c r="J545" s="6" t="str">
        <f t="shared" si="60"/>
        <v/>
      </c>
      <c r="K545" s="6" t="str">
        <f t="shared" si="61"/>
        <v/>
      </c>
      <c r="L545" s="6" t="str">
        <f t="shared" si="62"/>
        <v/>
      </c>
      <c r="M545" s="6" t="str">
        <f t="shared" si="63"/>
        <v/>
      </c>
      <c r="N545" s="6" t="str">
        <f t="shared" si="64"/>
        <v/>
      </c>
      <c r="O545" s="40" t="str">
        <f>IF(G545&gt;0,DT!AC545*I545+DT!AD545*J545+DT!AE545*K545+DT!AF545*L545+DT!AG545*M545+DT!AH545*N545,"")</f>
        <v/>
      </c>
    </row>
    <row r="546" spans="1:15">
      <c r="A546" s="1"/>
      <c r="B546" s="1"/>
      <c r="C546" s="1"/>
      <c r="D546" s="1"/>
      <c r="E546" s="1"/>
      <c r="F546" s="1"/>
      <c r="G546" s="1">
        <f t="shared" si="65"/>
        <v>0</v>
      </c>
      <c r="I546" s="6" t="str">
        <f t="shared" si="59"/>
        <v/>
      </c>
      <c r="J546" s="6" t="str">
        <f t="shared" si="60"/>
        <v/>
      </c>
      <c r="K546" s="6" t="str">
        <f t="shared" si="61"/>
        <v/>
      </c>
      <c r="L546" s="6" t="str">
        <f t="shared" si="62"/>
        <v/>
      </c>
      <c r="M546" s="6" t="str">
        <f t="shared" si="63"/>
        <v/>
      </c>
      <c r="N546" s="6" t="str">
        <f t="shared" si="64"/>
        <v/>
      </c>
      <c r="O546" s="40" t="str">
        <f>IF(G546&gt;0,DT!AC546*I546+DT!AD546*J546+DT!AE546*K546+DT!AF546*L546+DT!AG546*M546+DT!AH546*N546,"")</f>
        <v/>
      </c>
    </row>
    <row r="547" spans="1:15">
      <c r="A547" s="1"/>
      <c r="B547" s="1"/>
      <c r="C547" s="1"/>
      <c r="D547" s="1"/>
      <c r="E547" s="1"/>
      <c r="F547" s="1"/>
      <c r="G547" s="1">
        <f t="shared" si="65"/>
        <v>0</v>
      </c>
      <c r="I547" s="6" t="str">
        <f t="shared" si="59"/>
        <v/>
      </c>
      <c r="J547" s="6" t="str">
        <f t="shared" si="60"/>
        <v/>
      </c>
      <c r="K547" s="6" t="str">
        <f t="shared" si="61"/>
        <v/>
      </c>
      <c r="L547" s="6" t="str">
        <f t="shared" si="62"/>
        <v/>
      </c>
      <c r="M547" s="6" t="str">
        <f t="shared" si="63"/>
        <v/>
      </c>
      <c r="N547" s="6" t="str">
        <f t="shared" si="64"/>
        <v/>
      </c>
      <c r="O547" s="40" t="str">
        <f>IF(G547&gt;0,DT!AC547*I547+DT!AD547*J547+DT!AE547*K547+DT!AF547*L547+DT!AG547*M547+DT!AH547*N547,"")</f>
        <v/>
      </c>
    </row>
    <row r="548" spans="1:15">
      <c r="A548" s="1"/>
      <c r="B548" s="1"/>
      <c r="C548" s="1"/>
      <c r="D548" s="1"/>
      <c r="E548" s="1"/>
      <c r="F548" s="1"/>
      <c r="G548" s="1">
        <f t="shared" si="65"/>
        <v>0</v>
      </c>
      <c r="I548" s="6" t="str">
        <f t="shared" si="59"/>
        <v/>
      </c>
      <c r="J548" s="6" t="str">
        <f t="shared" si="60"/>
        <v/>
      </c>
      <c r="K548" s="6" t="str">
        <f t="shared" si="61"/>
        <v/>
      </c>
      <c r="L548" s="6" t="str">
        <f t="shared" si="62"/>
        <v/>
      </c>
      <c r="M548" s="6" t="str">
        <f t="shared" si="63"/>
        <v/>
      </c>
      <c r="N548" s="6" t="str">
        <f t="shared" si="64"/>
        <v/>
      </c>
      <c r="O548" s="40" t="str">
        <f>IF(G548&gt;0,DT!AC548*I548+DT!AD548*J548+DT!AE548*K548+DT!AF548*L548+DT!AG548*M548+DT!AH548*N548,"")</f>
        <v/>
      </c>
    </row>
    <row r="549" spans="1:15">
      <c r="A549" s="1"/>
      <c r="B549" s="1"/>
      <c r="C549" s="1"/>
      <c r="D549" s="1"/>
      <c r="E549" s="1"/>
      <c r="F549" s="1"/>
      <c r="G549" s="1">
        <f t="shared" si="65"/>
        <v>0</v>
      </c>
      <c r="I549" s="6" t="str">
        <f t="shared" si="59"/>
        <v/>
      </c>
      <c r="J549" s="6" t="str">
        <f t="shared" si="60"/>
        <v/>
      </c>
      <c r="K549" s="6" t="str">
        <f t="shared" si="61"/>
        <v/>
      </c>
      <c r="L549" s="6" t="str">
        <f t="shared" si="62"/>
        <v/>
      </c>
      <c r="M549" s="6" t="str">
        <f t="shared" si="63"/>
        <v/>
      </c>
      <c r="N549" s="6" t="str">
        <f t="shared" si="64"/>
        <v/>
      </c>
      <c r="O549" s="40" t="str">
        <f>IF(G549&gt;0,DT!AC549*I549+DT!AD549*J549+DT!AE549*K549+DT!AF549*L549+DT!AG549*M549+DT!AH549*N549,"")</f>
        <v/>
      </c>
    </row>
    <row r="550" spans="1:15">
      <c r="A550" s="1"/>
      <c r="B550" s="1"/>
      <c r="C550" s="1"/>
      <c r="D550" s="1"/>
      <c r="E550" s="1"/>
      <c r="F550" s="1"/>
      <c r="G550" s="1">
        <f t="shared" si="65"/>
        <v>0</v>
      </c>
      <c r="I550" s="6" t="str">
        <f t="shared" si="59"/>
        <v/>
      </c>
      <c r="J550" s="6" t="str">
        <f t="shared" si="60"/>
        <v/>
      </c>
      <c r="K550" s="6" t="str">
        <f t="shared" si="61"/>
        <v/>
      </c>
      <c r="L550" s="6" t="str">
        <f t="shared" si="62"/>
        <v/>
      </c>
      <c r="M550" s="6" t="str">
        <f t="shared" si="63"/>
        <v/>
      </c>
      <c r="N550" s="6" t="str">
        <f t="shared" si="64"/>
        <v/>
      </c>
      <c r="O550" s="40" t="str">
        <f>IF(G550&gt;0,DT!AC550*I550+DT!AD550*J550+DT!AE550*K550+DT!AF550*L550+DT!AG550*M550+DT!AH550*N550,"")</f>
        <v/>
      </c>
    </row>
    <row r="551" spans="1:15">
      <c r="A551" s="1"/>
      <c r="B551" s="1"/>
      <c r="C551" s="1"/>
      <c r="D551" s="1"/>
      <c r="E551" s="1"/>
      <c r="F551" s="1"/>
      <c r="G551" s="1">
        <f t="shared" si="65"/>
        <v>0</v>
      </c>
      <c r="I551" s="6" t="str">
        <f t="shared" si="59"/>
        <v/>
      </c>
      <c r="J551" s="6" t="str">
        <f t="shared" si="60"/>
        <v/>
      </c>
      <c r="K551" s="6" t="str">
        <f t="shared" si="61"/>
        <v/>
      </c>
      <c r="L551" s="6" t="str">
        <f t="shared" si="62"/>
        <v/>
      </c>
      <c r="M551" s="6" t="str">
        <f t="shared" si="63"/>
        <v/>
      </c>
      <c r="N551" s="6" t="str">
        <f t="shared" si="64"/>
        <v/>
      </c>
      <c r="O551" s="40" t="str">
        <f>IF(G551&gt;0,DT!AC551*I551+DT!AD551*J551+DT!AE551*K551+DT!AF551*L551+DT!AG551*M551+DT!AH551*N551,"")</f>
        <v/>
      </c>
    </row>
    <row r="552" spans="1:15">
      <c r="A552" s="1"/>
      <c r="B552" s="1"/>
      <c r="C552" s="1"/>
      <c r="D552" s="1"/>
      <c r="E552" s="1"/>
      <c r="F552" s="1"/>
      <c r="G552" s="1">
        <f t="shared" si="65"/>
        <v>0</v>
      </c>
      <c r="I552" s="6" t="str">
        <f t="shared" si="59"/>
        <v/>
      </c>
      <c r="J552" s="6" t="str">
        <f t="shared" si="60"/>
        <v/>
      </c>
      <c r="K552" s="6" t="str">
        <f t="shared" si="61"/>
        <v/>
      </c>
      <c r="L552" s="6" t="str">
        <f t="shared" si="62"/>
        <v/>
      </c>
      <c r="M552" s="6" t="str">
        <f t="shared" si="63"/>
        <v/>
      </c>
      <c r="N552" s="6" t="str">
        <f t="shared" si="64"/>
        <v/>
      </c>
      <c r="O552" s="40" t="str">
        <f>IF(G552&gt;0,DT!AC552*I552+DT!AD552*J552+DT!AE552*K552+DT!AF552*L552+DT!AG552*M552+DT!AH552*N552,"")</f>
        <v/>
      </c>
    </row>
    <row r="553" spans="1:15">
      <c r="A553" s="1"/>
      <c r="B553" s="1"/>
      <c r="C553" s="1"/>
      <c r="D553" s="1"/>
      <c r="E553" s="1"/>
      <c r="F553" s="1"/>
      <c r="G553" s="1">
        <f t="shared" si="65"/>
        <v>0</v>
      </c>
      <c r="I553" s="6" t="str">
        <f t="shared" si="59"/>
        <v/>
      </c>
      <c r="J553" s="6" t="str">
        <f t="shared" si="60"/>
        <v/>
      </c>
      <c r="K553" s="6" t="str">
        <f t="shared" si="61"/>
        <v/>
      </c>
      <c r="L553" s="6" t="str">
        <f t="shared" si="62"/>
        <v/>
      </c>
      <c r="M553" s="6" t="str">
        <f t="shared" si="63"/>
        <v/>
      </c>
      <c r="N553" s="6" t="str">
        <f t="shared" si="64"/>
        <v/>
      </c>
      <c r="O553" s="40" t="str">
        <f>IF(G553&gt;0,DT!AC553*I553+DT!AD553*J553+DT!AE553*K553+DT!AF553*L553+DT!AG553*M553+DT!AH553*N553,"")</f>
        <v/>
      </c>
    </row>
    <row r="554" spans="1:15">
      <c r="A554" s="1"/>
      <c r="B554" s="1"/>
      <c r="C554" s="1"/>
      <c r="D554" s="1"/>
      <c r="E554" s="1"/>
      <c r="F554" s="1"/>
      <c r="G554" s="1">
        <f t="shared" si="65"/>
        <v>0</v>
      </c>
      <c r="I554" s="6" t="str">
        <f t="shared" si="59"/>
        <v/>
      </c>
      <c r="J554" s="6" t="str">
        <f t="shared" si="60"/>
        <v/>
      </c>
      <c r="K554" s="6" t="str">
        <f t="shared" si="61"/>
        <v/>
      </c>
      <c r="L554" s="6" t="str">
        <f t="shared" si="62"/>
        <v/>
      </c>
      <c r="M554" s="6" t="str">
        <f t="shared" si="63"/>
        <v/>
      </c>
      <c r="N554" s="6" t="str">
        <f t="shared" si="64"/>
        <v/>
      </c>
      <c r="O554" s="40" t="str">
        <f>IF(G554&gt;0,DT!AC554*I554+DT!AD554*J554+DT!AE554*K554+DT!AF554*L554+DT!AG554*M554+DT!AH554*N554,"")</f>
        <v/>
      </c>
    </row>
    <row r="555" spans="1:15">
      <c r="A555" s="1"/>
      <c r="B555" s="1"/>
      <c r="C555" s="1"/>
      <c r="D555" s="1"/>
      <c r="E555" s="1"/>
      <c r="F555" s="1"/>
      <c r="G555" s="1">
        <f t="shared" si="65"/>
        <v>0</v>
      </c>
      <c r="I555" s="6" t="str">
        <f t="shared" si="59"/>
        <v/>
      </c>
      <c r="J555" s="6" t="str">
        <f t="shared" si="60"/>
        <v/>
      </c>
      <c r="K555" s="6" t="str">
        <f t="shared" si="61"/>
        <v/>
      </c>
      <c r="L555" s="6" t="str">
        <f t="shared" si="62"/>
        <v/>
      </c>
      <c r="M555" s="6" t="str">
        <f t="shared" si="63"/>
        <v/>
      </c>
      <c r="N555" s="6" t="str">
        <f t="shared" si="64"/>
        <v/>
      </c>
      <c r="O555" s="40" t="str">
        <f>IF(G555&gt;0,DT!AC555*I555+DT!AD555*J555+DT!AE555*K555+DT!AF555*L555+DT!AG555*M555+DT!AH555*N555,"")</f>
        <v/>
      </c>
    </row>
    <row r="556" spans="1:15">
      <c r="A556" s="1"/>
      <c r="B556" s="1"/>
      <c r="C556" s="1"/>
      <c r="D556" s="1"/>
      <c r="E556" s="1"/>
      <c r="F556" s="1"/>
      <c r="G556" s="1">
        <f t="shared" si="65"/>
        <v>0</v>
      </c>
      <c r="I556" s="6" t="str">
        <f t="shared" si="59"/>
        <v/>
      </c>
      <c r="J556" s="6" t="str">
        <f t="shared" si="60"/>
        <v/>
      </c>
      <c r="K556" s="6" t="str">
        <f t="shared" si="61"/>
        <v/>
      </c>
      <c r="L556" s="6" t="str">
        <f t="shared" si="62"/>
        <v/>
      </c>
      <c r="M556" s="6" t="str">
        <f t="shared" si="63"/>
        <v/>
      </c>
      <c r="N556" s="6" t="str">
        <f t="shared" si="64"/>
        <v/>
      </c>
      <c r="O556" s="40" t="str">
        <f>IF(G556&gt;0,DT!AC556*I556+DT!AD556*J556+DT!AE556*K556+DT!AF556*L556+DT!AG556*M556+DT!AH556*N556,"")</f>
        <v/>
      </c>
    </row>
    <row r="557" spans="1:15">
      <c r="A557" s="1"/>
      <c r="B557" s="1"/>
      <c r="C557" s="1"/>
      <c r="D557" s="1"/>
      <c r="E557" s="1"/>
      <c r="F557" s="1"/>
      <c r="G557" s="1">
        <f t="shared" si="65"/>
        <v>0</v>
      </c>
      <c r="I557" s="6" t="str">
        <f t="shared" si="59"/>
        <v/>
      </c>
      <c r="J557" s="6" t="str">
        <f t="shared" si="60"/>
        <v/>
      </c>
      <c r="K557" s="6" t="str">
        <f t="shared" si="61"/>
        <v/>
      </c>
      <c r="L557" s="6" t="str">
        <f t="shared" si="62"/>
        <v/>
      </c>
      <c r="M557" s="6" t="str">
        <f t="shared" si="63"/>
        <v/>
      </c>
      <c r="N557" s="6" t="str">
        <f t="shared" si="64"/>
        <v/>
      </c>
      <c r="O557" s="40" t="str">
        <f>IF(G557&gt;0,DT!AC557*I557+DT!AD557*J557+DT!AE557*K557+DT!AF557*L557+DT!AG557*M557+DT!AH557*N557,"")</f>
        <v/>
      </c>
    </row>
    <row r="558" spans="1:15">
      <c r="A558" s="1"/>
      <c r="B558" s="1"/>
      <c r="C558" s="1"/>
      <c r="D558" s="1"/>
      <c r="E558" s="1"/>
      <c r="F558" s="1"/>
      <c r="G558" s="1">
        <f t="shared" si="65"/>
        <v>0</v>
      </c>
      <c r="I558" s="6" t="str">
        <f t="shared" si="59"/>
        <v/>
      </c>
      <c r="J558" s="6" t="str">
        <f t="shared" si="60"/>
        <v/>
      </c>
      <c r="K558" s="6" t="str">
        <f t="shared" si="61"/>
        <v/>
      </c>
      <c r="L558" s="6" t="str">
        <f t="shared" si="62"/>
        <v/>
      </c>
      <c r="M558" s="6" t="str">
        <f t="shared" si="63"/>
        <v/>
      </c>
      <c r="N558" s="6" t="str">
        <f t="shared" si="64"/>
        <v/>
      </c>
      <c r="O558" s="40" t="str">
        <f>IF(G558&gt;0,DT!AC558*I558+DT!AD558*J558+DT!AE558*K558+DT!AF558*L558+DT!AG558*M558+DT!AH558*N558,"")</f>
        <v/>
      </c>
    </row>
    <row r="559" spans="1:15">
      <c r="A559" s="1"/>
      <c r="B559" s="1"/>
      <c r="C559" s="1"/>
      <c r="D559" s="1"/>
      <c r="E559" s="1"/>
      <c r="F559" s="1"/>
      <c r="G559" s="1">
        <f t="shared" si="65"/>
        <v>0</v>
      </c>
      <c r="I559" s="6" t="str">
        <f t="shared" si="59"/>
        <v/>
      </c>
      <c r="J559" s="6" t="str">
        <f t="shared" si="60"/>
        <v/>
      </c>
      <c r="K559" s="6" t="str">
        <f t="shared" si="61"/>
        <v/>
      </c>
      <c r="L559" s="6" t="str">
        <f t="shared" si="62"/>
        <v/>
      </c>
      <c r="M559" s="6" t="str">
        <f t="shared" si="63"/>
        <v/>
      </c>
      <c r="N559" s="6" t="str">
        <f t="shared" si="64"/>
        <v/>
      </c>
      <c r="O559" s="40" t="str">
        <f>IF(G559&gt;0,DT!AC559*I559+DT!AD559*J559+DT!AE559*K559+DT!AF559*L559+DT!AG559*M559+DT!AH559*N559,"")</f>
        <v/>
      </c>
    </row>
    <row r="560" spans="1:15">
      <c r="A560" s="1"/>
      <c r="B560" s="1"/>
      <c r="C560" s="1"/>
      <c r="D560" s="1"/>
      <c r="E560" s="1"/>
      <c r="F560" s="1"/>
      <c r="G560" s="1">
        <f t="shared" si="65"/>
        <v>0</v>
      </c>
      <c r="I560" s="6" t="str">
        <f t="shared" si="59"/>
        <v/>
      </c>
      <c r="J560" s="6" t="str">
        <f t="shared" si="60"/>
        <v/>
      </c>
      <c r="K560" s="6" t="str">
        <f t="shared" si="61"/>
        <v/>
      </c>
      <c r="L560" s="6" t="str">
        <f t="shared" si="62"/>
        <v/>
      </c>
      <c r="M560" s="6" t="str">
        <f t="shared" si="63"/>
        <v/>
      </c>
      <c r="N560" s="6" t="str">
        <f t="shared" si="64"/>
        <v/>
      </c>
      <c r="O560" s="40" t="str">
        <f>IF(G560&gt;0,DT!AC560*I560+DT!AD560*J560+DT!AE560*K560+DT!AF560*L560+DT!AG560*M560+DT!AH560*N560,"")</f>
        <v/>
      </c>
    </row>
    <row r="561" spans="1:15">
      <c r="A561" s="1"/>
      <c r="B561" s="1"/>
      <c r="C561" s="1"/>
      <c r="D561" s="1"/>
      <c r="E561" s="1"/>
      <c r="F561" s="1"/>
      <c r="G561" s="1">
        <f t="shared" si="65"/>
        <v>0</v>
      </c>
      <c r="I561" s="6" t="str">
        <f t="shared" si="59"/>
        <v/>
      </c>
      <c r="J561" s="6" t="str">
        <f t="shared" si="60"/>
        <v/>
      </c>
      <c r="K561" s="6" t="str">
        <f t="shared" si="61"/>
        <v/>
      </c>
      <c r="L561" s="6" t="str">
        <f t="shared" si="62"/>
        <v/>
      </c>
      <c r="M561" s="6" t="str">
        <f t="shared" si="63"/>
        <v/>
      </c>
      <c r="N561" s="6" t="str">
        <f t="shared" si="64"/>
        <v/>
      </c>
      <c r="O561" s="40" t="str">
        <f>IF(G561&gt;0,DT!AC561*I561+DT!AD561*J561+DT!AE561*K561+DT!AF561*L561+DT!AG561*M561+DT!AH561*N561,"")</f>
        <v/>
      </c>
    </row>
    <row r="562" spans="1:15">
      <c r="A562" s="1"/>
      <c r="B562" s="1"/>
      <c r="C562" s="1"/>
      <c r="D562" s="1"/>
      <c r="E562" s="1"/>
      <c r="F562" s="1"/>
      <c r="G562" s="1">
        <f t="shared" si="65"/>
        <v>0</v>
      </c>
      <c r="I562" s="6" t="str">
        <f t="shared" si="59"/>
        <v/>
      </c>
      <c r="J562" s="6" t="str">
        <f t="shared" si="60"/>
        <v/>
      </c>
      <c r="K562" s="6" t="str">
        <f t="shared" si="61"/>
        <v/>
      </c>
      <c r="L562" s="6" t="str">
        <f t="shared" si="62"/>
        <v/>
      </c>
      <c r="M562" s="6" t="str">
        <f t="shared" si="63"/>
        <v/>
      </c>
      <c r="N562" s="6" t="str">
        <f t="shared" si="64"/>
        <v/>
      </c>
      <c r="O562" s="40" t="str">
        <f>IF(G562&gt;0,DT!AC562*I562+DT!AD562*J562+DT!AE562*K562+DT!AF562*L562+DT!AG562*M562+DT!AH562*N562,"")</f>
        <v/>
      </c>
    </row>
    <row r="563" spans="1:15">
      <c r="A563" s="1"/>
      <c r="B563" s="1"/>
      <c r="C563" s="1"/>
      <c r="D563" s="1"/>
      <c r="E563" s="1"/>
      <c r="F563" s="1"/>
      <c r="G563" s="1">
        <f t="shared" si="65"/>
        <v>0</v>
      </c>
      <c r="I563" s="6" t="str">
        <f t="shared" si="59"/>
        <v/>
      </c>
      <c r="J563" s="6" t="str">
        <f t="shared" si="60"/>
        <v/>
      </c>
      <c r="K563" s="6" t="str">
        <f t="shared" si="61"/>
        <v/>
      </c>
      <c r="L563" s="6" t="str">
        <f t="shared" si="62"/>
        <v/>
      </c>
      <c r="M563" s="6" t="str">
        <f t="shared" si="63"/>
        <v/>
      </c>
      <c r="N563" s="6" t="str">
        <f t="shared" si="64"/>
        <v/>
      </c>
      <c r="O563" s="40" t="str">
        <f>IF(G563&gt;0,DT!AC563*I563+DT!AD563*J563+DT!AE563*K563+DT!AF563*L563+DT!AG563*M563+DT!AH563*N563,"")</f>
        <v/>
      </c>
    </row>
    <row r="564" spans="1:15">
      <c r="A564" s="1"/>
      <c r="B564" s="1"/>
      <c r="C564" s="1"/>
      <c r="D564" s="1"/>
      <c r="E564" s="1"/>
      <c r="F564" s="1"/>
      <c r="G564" s="1">
        <f t="shared" si="65"/>
        <v>0</v>
      </c>
      <c r="I564" s="6" t="str">
        <f t="shared" ref="I564:I627" si="66">IF(G564&gt;0,A564/G564,"")</f>
        <v/>
      </c>
      <c r="J564" s="6" t="str">
        <f t="shared" ref="J564:J627" si="67">IF(G564&gt;0,B564/G564,"")</f>
        <v/>
      </c>
      <c r="K564" s="6" t="str">
        <f t="shared" ref="K564:K627" si="68">IF(G564&gt;0,C564/G564,"")</f>
        <v/>
      </c>
      <c r="L564" s="6" t="str">
        <f t="shared" ref="L564:L627" si="69">IF(G564&gt;0,D564/G564,"")</f>
        <v/>
      </c>
      <c r="M564" s="6" t="str">
        <f t="shared" ref="M564:M627" si="70">IF(G564&gt;0,E564/G564,"")</f>
        <v/>
      </c>
      <c r="N564" s="6" t="str">
        <f t="shared" ref="N564:N627" si="71">IF(G564&gt;0,F564/G564,"")</f>
        <v/>
      </c>
      <c r="O564" s="40" t="str">
        <f>IF(G564&gt;0,DT!AC564*I564+DT!AD564*J564+DT!AE564*K564+DT!AF564*L564+DT!AG564*M564+DT!AH564*N564,"")</f>
        <v/>
      </c>
    </row>
    <row r="565" spans="1:15">
      <c r="A565" s="1"/>
      <c r="B565" s="1"/>
      <c r="C565" s="1"/>
      <c r="D565" s="1"/>
      <c r="E565" s="1"/>
      <c r="F565" s="1"/>
      <c r="G565" s="1">
        <f t="shared" si="65"/>
        <v>0</v>
      </c>
      <c r="I565" s="6" t="str">
        <f t="shared" si="66"/>
        <v/>
      </c>
      <c r="J565" s="6" t="str">
        <f t="shared" si="67"/>
        <v/>
      </c>
      <c r="K565" s="6" t="str">
        <f t="shared" si="68"/>
        <v/>
      </c>
      <c r="L565" s="6" t="str">
        <f t="shared" si="69"/>
        <v/>
      </c>
      <c r="M565" s="6" t="str">
        <f t="shared" si="70"/>
        <v/>
      </c>
      <c r="N565" s="6" t="str">
        <f t="shared" si="71"/>
        <v/>
      </c>
      <c r="O565" s="40" t="str">
        <f>IF(G565&gt;0,DT!AC565*I565+DT!AD565*J565+DT!AE565*K565+DT!AF565*L565+DT!AG565*M565+DT!AH565*N565,"")</f>
        <v/>
      </c>
    </row>
    <row r="566" spans="1:15">
      <c r="A566" s="1"/>
      <c r="B566" s="1"/>
      <c r="C566" s="1"/>
      <c r="D566" s="1"/>
      <c r="E566" s="1"/>
      <c r="F566" s="1"/>
      <c r="G566" s="1">
        <f t="shared" si="65"/>
        <v>0</v>
      </c>
      <c r="I566" s="6" t="str">
        <f t="shared" si="66"/>
        <v/>
      </c>
      <c r="J566" s="6" t="str">
        <f t="shared" si="67"/>
        <v/>
      </c>
      <c r="K566" s="6" t="str">
        <f t="shared" si="68"/>
        <v/>
      </c>
      <c r="L566" s="6" t="str">
        <f t="shared" si="69"/>
        <v/>
      </c>
      <c r="M566" s="6" t="str">
        <f t="shared" si="70"/>
        <v/>
      </c>
      <c r="N566" s="6" t="str">
        <f t="shared" si="71"/>
        <v/>
      </c>
      <c r="O566" s="40" t="str">
        <f>IF(G566&gt;0,DT!AC566*I566+DT!AD566*J566+DT!AE566*K566+DT!AF566*L566+DT!AG566*M566+DT!AH566*N566,"")</f>
        <v/>
      </c>
    </row>
    <row r="567" spans="1:15">
      <c r="A567" s="1"/>
      <c r="B567" s="1"/>
      <c r="C567" s="1"/>
      <c r="D567" s="1"/>
      <c r="E567" s="1"/>
      <c r="F567" s="1"/>
      <c r="G567" s="1">
        <f t="shared" si="65"/>
        <v>0</v>
      </c>
      <c r="I567" s="6" t="str">
        <f t="shared" si="66"/>
        <v/>
      </c>
      <c r="J567" s="6" t="str">
        <f t="shared" si="67"/>
        <v/>
      </c>
      <c r="K567" s="6" t="str">
        <f t="shared" si="68"/>
        <v/>
      </c>
      <c r="L567" s="6" t="str">
        <f t="shared" si="69"/>
        <v/>
      </c>
      <c r="M567" s="6" t="str">
        <f t="shared" si="70"/>
        <v/>
      </c>
      <c r="N567" s="6" t="str">
        <f t="shared" si="71"/>
        <v/>
      </c>
      <c r="O567" s="40" t="str">
        <f>IF(G567&gt;0,DT!AC567*I567+DT!AD567*J567+DT!AE567*K567+DT!AF567*L567+DT!AG567*M567+DT!AH567*N567,"")</f>
        <v/>
      </c>
    </row>
    <row r="568" spans="1:15">
      <c r="A568" s="1"/>
      <c r="B568" s="1"/>
      <c r="C568" s="1"/>
      <c r="D568" s="1"/>
      <c r="E568" s="1"/>
      <c r="F568" s="1"/>
      <c r="G568" s="1">
        <f t="shared" si="65"/>
        <v>0</v>
      </c>
      <c r="I568" s="6" t="str">
        <f t="shared" si="66"/>
        <v/>
      </c>
      <c r="J568" s="6" t="str">
        <f t="shared" si="67"/>
        <v/>
      </c>
      <c r="K568" s="6" t="str">
        <f t="shared" si="68"/>
        <v/>
      </c>
      <c r="L568" s="6" t="str">
        <f t="shared" si="69"/>
        <v/>
      </c>
      <c r="M568" s="6" t="str">
        <f t="shared" si="70"/>
        <v/>
      </c>
      <c r="N568" s="6" t="str">
        <f t="shared" si="71"/>
        <v/>
      </c>
      <c r="O568" s="40" t="str">
        <f>IF(G568&gt;0,DT!AC568*I568+DT!AD568*J568+DT!AE568*K568+DT!AF568*L568+DT!AG568*M568+DT!AH568*N568,"")</f>
        <v/>
      </c>
    </row>
    <row r="569" spans="1:15">
      <c r="A569" s="1"/>
      <c r="B569" s="1"/>
      <c r="C569" s="1"/>
      <c r="D569" s="1"/>
      <c r="E569" s="1"/>
      <c r="F569" s="1"/>
      <c r="G569" s="1">
        <f t="shared" si="65"/>
        <v>0</v>
      </c>
      <c r="I569" s="6" t="str">
        <f t="shared" si="66"/>
        <v/>
      </c>
      <c r="J569" s="6" t="str">
        <f t="shared" si="67"/>
        <v/>
      </c>
      <c r="K569" s="6" t="str">
        <f t="shared" si="68"/>
        <v/>
      </c>
      <c r="L569" s="6" t="str">
        <f t="shared" si="69"/>
        <v/>
      </c>
      <c r="M569" s="6" t="str">
        <f t="shared" si="70"/>
        <v/>
      </c>
      <c r="N569" s="6" t="str">
        <f t="shared" si="71"/>
        <v/>
      </c>
      <c r="O569" s="40" t="str">
        <f>IF(G569&gt;0,DT!AC569*I569+DT!AD569*J569+DT!AE569*K569+DT!AF569*L569+DT!AG569*M569+DT!AH569*N569,"")</f>
        <v/>
      </c>
    </row>
    <row r="570" spans="1:15">
      <c r="A570" s="1"/>
      <c r="B570" s="1"/>
      <c r="C570" s="1"/>
      <c r="D570" s="1"/>
      <c r="E570" s="1"/>
      <c r="F570" s="1"/>
      <c r="G570" s="1">
        <f t="shared" si="65"/>
        <v>0</v>
      </c>
      <c r="I570" s="6" t="str">
        <f t="shared" si="66"/>
        <v/>
      </c>
      <c r="J570" s="6" t="str">
        <f t="shared" si="67"/>
        <v/>
      </c>
      <c r="K570" s="6" t="str">
        <f t="shared" si="68"/>
        <v/>
      </c>
      <c r="L570" s="6" t="str">
        <f t="shared" si="69"/>
        <v/>
      </c>
      <c r="M570" s="6" t="str">
        <f t="shared" si="70"/>
        <v/>
      </c>
      <c r="N570" s="6" t="str">
        <f t="shared" si="71"/>
        <v/>
      </c>
      <c r="O570" s="40" t="str">
        <f>IF(G570&gt;0,DT!AC570*I570+DT!AD570*J570+DT!AE570*K570+DT!AF570*L570+DT!AG570*M570+DT!AH570*N570,"")</f>
        <v/>
      </c>
    </row>
    <row r="571" spans="1:15">
      <c r="A571" s="1"/>
      <c r="B571" s="1"/>
      <c r="C571" s="1"/>
      <c r="D571" s="1"/>
      <c r="E571" s="1"/>
      <c r="F571" s="1"/>
      <c r="G571" s="1">
        <f t="shared" si="65"/>
        <v>0</v>
      </c>
      <c r="I571" s="6" t="str">
        <f t="shared" si="66"/>
        <v/>
      </c>
      <c r="J571" s="6" t="str">
        <f t="shared" si="67"/>
        <v/>
      </c>
      <c r="K571" s="6" t="str">
        <f t="shared" si="68"/>
        <v/>
      </c>
      <c r="L571" s="6" t="str">
        <f t="shared" si="69"/>
        <v/>
      </c>
      <c r="M571" s="6" t="str">
        <f t="shared" si="70"/>
        <v/>
      </c>
      <c r="N571" s="6" t="str">
        <f t="shared" si="71"/>
        <v/>
      </c>
      <c r="O571" s="40" t="str">
        <f>IF(G571&gt;0,DT!AC571*I571+DT!AD571*J571+DT!AE571*K571+DT!AF571*L571+DT!AG571*M571+DT!AH571*N571,"")</f>
        <v/>
      </c>
    </row>
    <row r="572" spans="1:15">
      <c r="A572" s="1"/>
      <c r="B572" s="1"/>
      <c r="C572" s="1"/>
      <c r="D572" s="1"/>
      <c r="E572" s="1"/>
      <c r="F572" s="1"/>
      <c r="G572" s="1">
        <f t="shared" si="65"/>
        <v>0</v>
      </c>
      <c r="I572" s="6" t="str">
        <f t="shared" si="66"/>
        <v/>
      </c>
      <c r="J572" s="6" t="str">
        <f t="shared" si="67"/>
        <v/>
      </c>
      <c r="K572" s="6" t="str">
        <f t="shared" si="68"/>
        <v/>
      </c>
      <c r="L572" s="6" t="str">
        <f t="shared" si="69"/>
        <v/>
      </c>
      <c r="M572" s="6" t="str">
        <f t="shared" si="70"/>
        <v/>
      </c>
      <c r="N572" s="6" t="str">
        <f t="shared" si="71"/>
        <v/>
      </c>
      <c r="O572" s="40" t="str">
        <f>IF(G572&gt;0,DT!AC572*I572+DT!AD572*J572+DT!AE572*K572+DT!AF572*L572+DT!AG572*M572+DT!AH572*N572,"")</f>
        <v/>
      </c>
    </row>
    <row r="573" spans="1:15">
      <c r="A573" s="1"/>
      <c r="B573" s="1"/>
      <c r="C573" s="1"/>
      <c r="D573" s="1"/>
      <c r="E573" s="1"/>
      <c r="F573" s="1"/>
      <c r="G573" s="1">
        <f t="shared" si="65"/>
        <v>0</v>
      </c>
      <c r="I573" s="6" t="str">
        <f t="shared" si="66"/>
        <v/>
      </c>
      <c r="J573" s="6" t="str">
        <f t="shared" si="67"/>
        <v/>
      </c>
      <c r="K573" s="6" t="str">
        <f t="shared" si="68"/>
        <v/>
      </c>
      <c r="L573" s="6" t="str">
        <f t="shared" si="69"/>
        <v/>
      </c>
      <c r="M573" s="6" t="str">
        <f t="shared" si="70"/>
        <v/>
      </c>
      <c r="N573" s="6" t="str">
        <f t="shared" si="71"/>
        <v/>
      </c>
      <c r="O573" s="40" t="str">
        <f>IF(G573&gt;0,DT!AC573*I573+DT!AD573*J573+DT!AE573*K573+DT!AF573*L573+DT!AG573*M573+DT!AH573*N573,"")</f>
        <v/>
      </c>
    </row>
    <row r="574" spans="1:15">
      <c r="A574" s="1"/>
      <c r="B574" s="1"/>
      <c r="C574" s="1"/>
      <c r="D574" s="1"/>
      <c r="E574" s="1"/>
      <c r="F574" s="1"/>
      <c r="G574" s="1">
        <f t="shared" si="65"/>
        <v>0</v>
      </c>
      <c r="I574" s="6" t="str">
        <f t="shared" si="66"/>
        <v/>
      </c>
      <c r="J574" s="6" t="str">
        <f t="shared" si="67"/>
        <v/>
      </c>
      <c r="K574" s="6" t="str">
        <f t="shared" si="68"/>
        <v/>
      </c>
      <c r="L574" s="6" t="str">
        <f t="shared" si="69"/>
        <v/>
      </c>
      <c r="M574" s="6" t="str">
        <f t="shared" si="70"/>
        <v/>
      </c>
      <c r="N574" s="6" t="str">
        <f t="shared" si="71"/>
        <v/>
      </c>
      <c r="O574" s="40" t="str">
        <f>IF(G574&gt;0,DT!AC574*I574+DT!AD574*J574+DT!AE574*K574+DT!AF574*L574+DT!AG574*M574+DT!AH574*N574,"")</f>
        <v/>
      </c>
    </row>
    <row r="575" spans="1:15">
      <c r="A575" s="1"/>
      <c r="B575" s="1"/>
      <c r="C575" s="1"/>
      <c r="D575" s="1"/>
      <c r="E575" s="1"/>
      <c r="F575" s="1"/>
      <c r="G575" s="1">
        <f t="shared" si="65"/>
        <v>0</v>
      </c>
      <c r="I575" s="6" t="str">
        <f t="shared" si="66"/>
        <v/>
      </c>
      <c r="J575" s="6" t="str">
        <f t="shared" si="67"/>
        <v/>
      </c>
      <c r="K575" s="6" t="str">
        <f t="shared" si="68"/>
        <v/>
      </c>
      <c r="L575" s="6" t="str">
        <f t="shared" si="69"/>
        <v/>
      </c>
      <c r="M575" s="6" t="str">
        <f t="shared" si="70"/>
        <v/>
      </c>
      <c r="N575" s="6" t="str">
        <f t="shared" si="71"/>
        <v/>
      </c>
      <c r="O575" s="40" t="str">
        <f>IF(G575&gt;0,DT!AC575*I575+DT!AD575*J575+DT!AE575*K575+DT!AF575*L575+DT!AG575*M575+DT!AH575*N575,"")</f>
        <v/>
      </c>
    </row>
    <row r="576" spans="1:15">
      <c r="A576" s="1"/>
      <c r="B576" s="1"/>
      <c r="C576" s="1"/>
      <c r="D576" s="1"/>
      <c r="E576" s="1"/>
      <c r="F576" s="1"/>
      <c r="G576" s="1">
        <f t="shared" si="65"/>
        <v>0</v>
      </c>
      <c r="I576" s="6" t="str">
        <f t="shared" si="66"/>
        <v/>
      </c>
      <c r="J576" s="6" t="str">
        <f t="shared" si="67"/>
        <v/>
      </c>
      <c r="K576" s="6" t="str">
        <f t="shared" si="68"/>
        <v/>
      </c>
      <c r="L576" s="6" t="str">
        <f t="shared" si="69"/>
        <v/>
      </c>
      <c r="M576" s="6" t="str">
        <f t="shared" si="70"/>
        <v/>
      </c>
      <c r="N576" s="6" t="str">
        <f t="shared" si="71"/>
        <v/>
      </c>
      <c r="O576" s="40" t="str">
        <f>IF(G576&gt;0,DT!AC576*I576+DT!AD576*J576+DT!AE576*K576+DT!AF576*L576+DT!AG576*M576+DT!AH576*N576,"")</f>
        <v/>
      </c>
    </row>
    <row r="577" spans="1:15">
      <c r="A577" s="1"/>
      <c r="B577" s="1"/>
      <c r="C577" s="1"/>
      <c r="D577" s="1"/>
      <c r="E577" s="1"/>
      <c r="F577" s="1"/>
      <c r="G577" s="1">
        <f t="shared" si="65"/>
        <v>0</v>
      </c>
      <c r="I577" s="6" t="str">
        <f t="shared" si="66"/>
        <v/>
      </c>
      <c r="J577" s="6" t="str">
        <f t="shared" si="67"/>
        <v/>
      </c>
      <c r="K577" s="6" t="str">
        <f t="shared" si="68"/>
        <v/>
      </c>
      <c r="L577" s="6" t="str">
        <f t="shared" si="69"/>
        <v/>
      </c>
      <c r="M577" s="6" t="str">
        <f t="shared" si="70"/>
        <v/>
      </c>
      <c r="N577" s="6" t="str">
        <f t="shared" si="71"/>
        <v/>
      </c>
      <c r="O577" s="40" t="str">
        <f>IF(G577&gt;0,DT!AC577*I577+DT!AD577*J577+DT!AE577*K577+DT!AF577*L577+DT!AG577*M577+DT!AH577*N577,"")</f>
        <v/>
      </c>
    </row>
    <row r="578" spans="1:15">
      <c r="A578" s="1"/>
      <c r="B578" s="1"/>
      <c r="C578" s="1"/>
      <c r="D578" s="1"/>
      <c r="E578" s="1"/>
      <c r="F578" s="1"/>
      <c r="G578" s="1">
        <f t="shared" si="65"/>
        <v>0</v>
      </c>
      <c r="I578" s="6" t="str">
        <f t="shared" si="66"/>
        <v/>
      </c>
      <c r="J578" s="6" t="str">
        <f t="shared" si="67"/>
        <v/>
      </c>
      <c r="K578" s="6" t="str">
        <f t="shared" si="68"/>
        <v/>
      </c>
      <c r="L578" s="6" t="str">
        <f t="shared" si="69"/>
        <v/>
      </c>
      <c r="M578" s="6" t="str">
        <f t="shared" si="70"/>
        <v/>
      </c>
      <c r="N578" s="6" t="str">
        <f t="shared" si="71"/>
        <v/>
      </c>
      <c r="O578" s="40" t="str">
        <f>IF(G578&gt;0,DT!AC578*I578+DT!AD578*J578+DT!AE578*K578+DT!AF578*L578+DT!AG578*M578+DT!AH578*N578,"")</f>
        <v/>
      </c>
    </row>
    <row r="579" spans="1:15">
      <c r="A579" s="1"/>
      <c r="B579" s="1"/>
      <c r="C579" s="1"/>
      <c r="D579" s="1"/>
      <c r="E579" s="1"/>
      <c r="F579" s="1"/>
      <c r="G579" s="1">
        <f t="shared" si="65"/>
        <v>0</v>
      </c>
      <c r="I579" s="6" t="str">
        <f t="shared" si="66"/>
        <v/>
      </c>
      <c r="J579" s="6" t="str">
        <f t="shared" si="67"/>
        <v/>
      </c>
      <c r="K579" s="6" t="str">
        <f t="shared" si="68"/>
        <v/>
      </c>
      <c r="L579" s="6" t="str">
        <f t="shared" si="69"/>
        <v/>
      </c>
      <c r="M579" s="6" t="str">
        <f t="shared" si="70"/>
        <v/>
      </c>
      <c r="N579" s="6" t="str">
        <f t="shared" si="71"/>
        <v/>
      </c>
      <c r="O579" s="40" t="str">
        <f>IF(G579&gt;0,DT!AC579*I579+DT!AD579*J579+DT!AE579*K579+DT!AF579*L579+DT!AG579*M579+DT!AH579*N579,"")</f>
        <v/>
      </c>
    </row>
    <row r="580" spans="1:15">
      <c r="A580" s="1"/>
      <c r="B580" s="1"/>
      <c r="C580" s="1"/>
      <c r="D580" s="1"/>
      <c r="E580" s="1"/>
      <c r="F580" s="1"/>
      <c r="G580" s="1">
        <f t="shared" si="65"/>
        <v>0</v>
      </c>
      <c r="I580" s="6" t="str">
        <f t="shared" si="66"/>
        <v/>
      </c>
      <c r="J580" s="6" t="str">
        <f t="shared" si="67"/>
        <v/>
      </c>
      <c r="K580" s="6" t="str">
        <f t="shared" si="68"/>
        <v/>
      </c>
      <c r="L580" s="6" t="str">
        <f t="shared" si="69"/>
        <v/>
      </c>
      <c r="M580" s="6" t="str">
        <f t="shared" si="70"/>
        <v/>
      </c>
      <c r="N580" s="6" t="str">
        <f t="shared" si="71"/>
        <v/>
      </c>
      <c r="O580" s="40" t="str">
        <f>IF(G580&gt;0,DT!AC580*I580+DT!AD580*J580+DT!AE580*K580+DT!AF580*L580+DT!AG580*M580+DT!AH580*N580,"")</f>
        <v/>
      </c>
    </row>
    <row r="581" spans="1:15">
      <c r="A581" s="1"/>
      <c r="B581" s="1"/>
      <c r="C581" s="1"/>
      <c r="D581" s="1"/>
      <c r="E581" s="1"/>
      <c r="F581" s="1"/>
      <c r="G581" s="1">
        <f t="shared" ref="G581:G644" si="72">SUM(A581:F581)</f>
        <v>0</v>
      </c>
      <c r="I581" s="6" t="str">
        <f t="shared" si="66"/>
        <v/>
      </c>
      <c r="J581" s="6" t="str">
        <f t="shared" si="67"/>
        <v/>
      </c>
      <c r="K581" s="6" t="str">
        <f t="shared" si="68"/>
        <v/>
      </c>
      <c r="L581" s="6" t="str">
        <f t="shared" si="69"/>
        <v/>
      </c>
      <c r="M581" s="6" t="str">
        <f t="shared" si="70"/>
        <v/>
      </c>
      <c r="N581" s="6" t="str">
        <f t="shared" si="71"/>
        <v/>
      </c>
      <c r="O581" s="40" t="str">
        <f>IF(G581&gt;0,DT!AC581*I581+DT!AD581*J581+DT!AE581*K581+DT!AF581*L581+DT!AG581*M581+DT!AH581*N581,"")</f>
        <v/>
      </c>
    </row>
    <row r="582" spans="1:15">
      <c r="A582" s="1"/>
      <c r="B582" s="1"/>
      <c r="C582" s="1"/>
      <c r="D582" s="1"/>
      <c r="E582" s="1"/>
      <c r="F582" s="1"/>
      <c r="G582" s="1">
        <f t="shared" si="72"/>
        <v>0</v>
      </c>
      <c r="I582" s="6" t="str">
        <f t="shared" si="66"/>
        <v/>
      </c>
      <c r="J582" s="6" t="str">
        <f t="shared" si="67"/>
        <v/>
      </c>
      <c r="K582" s="6" t="str">
        <f t="shared" si="68"/>
        <v/>
      </c>
      <c r="L582" s="6" t="str">
        <f t="shared" si="69"/>
        <v/>
      </c>
      <c r="M582" s="6" t="str">
        <f t="shared" si="70"/>
        <v/>
      </c>
      <c r="N582" s="6" t="str">
        <f t="shared" si="71"/>
        <v/>
      </c>
      <c r="O582" s="40" t="str">
        <f>IF(G582&gt;0,DT!AC582*I582+DT!AD582*J582+DT!AE582*K582+DT!AF582*L582+DT!AG582*M582+DT!AH582*N582,"")</f>
        <v/>
      </c>
    </row>
    <row r="583" spans="1:15">
      <c r="A583" s="1"/>
      <c r="B583" s="1"/>
      <c r="C583" s="1"/>
      <c r="D583" s="1"/>
      <c r="E583" s="1"/>
      <c r="F583" s="1"/>
      <c r="G583" s="1">
        <f t="shared" si="72"/>
        <v>0</v>
      </c>
      <c r="I583" s="6" t="str">
        <f t="shared" si="66"/>
        <v/>
      </c>
      <c r="J583" s="6" t="str">
        <f t="shared" si="67"/>
        <v/>
      </c>
      <c r="K583" s="6" t="str">
        <f t="shared" si="68"/>
        <v/>
      </c>
      <c r="L583" s="6" t="str">
        <f t="shared" si="69"/>
        <v/>
      </c>
      <c r="M583" s="6" t="str">
        <f t="shared" si="70"/>
        <v/>
      </c>
      <c r="N583" s="6" t="str">
        <f t="shared" si="71"/>
        <v/>
      </c>
      <c r="O583" s="40" t="str">
        <f>IF(G583&gt;0,DT!AC583*I583+DT!AD583*J583+DT!AE583*K583+DT!AF583*L583+DT!AG583*M583+DT!AH583*N583,"")</f>
        <v/>
      </c>
    </row>
    <row r="584" spans="1:15">
      <c r="A584" s="1"/>
      <c r="B584" s="1"/>
      <c r="C584" s="1"/>
      <c r="D584" s="1"/>
      <c r="E584" s="1"/>
      <c r="F584" s="1"/>
      <c r="G584" s="1">
        <f t="shared" si="72"/>
        <v>0</v>
      </c>
      <c r="I584" s="6" t="str">
        <f t="shared" si="66"/>
        <v/>
      </c>
      <c r="J584" s="6" t="str">
        <f t="shared" si="67"/>
        <v/>
      </c>
      <c r="K584" s="6" t="str">
        <f t="shared" si="68"/>
        <v/>
      </c>
      <c r="L584" s="6" t="str">
        <f t="shared" si="69"/>
        <v/>
      </c>
      <c r="M584" s="6" t="str">
        <f t="shared" si="70"/>
        <v/>
      </c>
      <c r="N584" s="6" t="str">
        <f t="shared" si="71"/>
        <v/>
      </c>
      <c r="O584" s="40" t="str">
        <f>IF(G584&gt;0,DT!AC584*I584+DT!AD584*J584+DT!AE584*K584+DT!AF584*L584+DT!AG584*M584+DT!AH584*N584,"")</f>
        <v/>
      </c>
    </row>
    <row r="585" spans="1:15">
      <c r="A585" s="1"/>
      <c r="B585" s="1"/>
      <c r="C585" s="1"/>
      <c r="D585" s="1"/>
      <c r="E585" s="1"/>
      <c r="F585" s="1"/>
      <c r="G585" s="1">
        <f t="shared" si="72"/>
        <v>0</v>
      </c>
      <c r="I585" s="6" t="str">
        <f t="shared" si="66"/>
        <v/>
      </c>
      <c r="J585" s="6" t="str">
        <f t="shared" si="67"/>
        <v/>
      </c>
      <c r="K585" s="6" t="str">
        <f t="shared" si="68"/>
        <v/>
      </c>
      <c r="L585" s="6" t="str">
        <f t="shared" si="69"/>
        <v/>
      </c>
      <c r="M585" s="6" t="str">
        <f t="shared" si="70"/>
        <v/>
      </c>
      <c r="N585" s="6" t="str">
        <f t="shared" si="71"/>
        <v/>
      </c>
      <c r="O585" s="40" t="str">
        <f>IF(G585&gt;0,DT!AC585*I585+DT!AD585*J585+DT!AE585*K585+DT!AF585*L585+DT!AG585*M585+DT!AH585*N585,"")</f>
        <v/>
      </c>
    </row>
    <row r="586" spans="1:15">
      <c r="A586" s="1"/>
      <c r="B586" s="1"/>
      <c r="C586" s="1"/>
      <c r="D586" s="1"/>
      <c r="E586" s="1"/>
      <c r="F586" s="1"/>
      <c r="G586" s="1">
        <f t="shared" si="72"/>
        <v>0</v>
      </c>
      <c r="I586" s="6" t="str">
        <f t="shared" si="66"/>
        <v/>
      </c>
      <c r="J586" s="6" t="str">
        <f t="shared" si="67"/>
        <v/>
      </c>
      <c r="K586" s="6" t="str">
        <f t="shared" si="68"/>
        <v/>
      </c>
      <c r="L586" s="6" t="str">
        <f t="shared" si="69"/>
        <v/>
      </c>
      <c r="M586" s="6" t="str">
        <f t="shared" si="70"/>
        <v/>
      </c>
      <c r="N586" s="6" t="str">
        <f t="shared" si="71"/>
        <v/>
      </c>
      <c r="O586" s="40" t="str">
        <f>IF(G586&gt;0,DT!AC586*I586+DT!AD586*J586+DT!AE586*K586+DT!AF586*L586+DT!AG586*M586+DT!AH586*N586,"")</f>
        <v/>
      </c>
    </row>
    <row r="587" spans="1:15">
      <c r="A587" s="1"/>
      <c r="B587" s="1"/>
      <c r="C587" s="1"/>
      <c r="D587" s="1"/>
      <c r="E587" s="1"/>
      <c r="F587" s="1"/>
      <c r="G587" s="1">
        <f t="shared" si="72"/>
        <v>0</v>
      </c>
      <c r="I587" s="6" t="str">
        <f t="shared" si="66"/>
        <v/>
      </c>
      <c r="J587" s="6" t="str">
        <f t="shared" si="67"/>
        <v/>
      </c>
      <c r="K587" s="6" t="str">
        <f t="shared" si="68"/>
        <v/>
      </c>
      <c r="L587" s="6" t="str">
        <f t="shared" si="69"/>
        <v/>
      </c>
      <c r="M587" s="6" t="str">
        <f t="shared" si="70"/>
        <v/>
      </c>
      <c r="N587" s="6" t="str">
        <f t="shared" si="71"/>
        <v/>
      </c>
      <c r="O587" s="40" t="str">
        <f>IF(G587&gt;0,DT!AC587*I587+DT!AD587*J587+DT!AE587*K587+DT!AF587*L587+DT!AG587*M587+DT!AH587*N587,"")</f>
        <v/>
      </c>
    </row>
    <row r="588" spans="1:15">
      <c r="A588" s="1"/>
      <c r="B588" s="1"/>
      <c r="C588" s="1"/>
      <c r="D588" s="1"/>
      <c r="E588" s="1"/>
      <c r="F588" s="1"/>
      <c r="G588" s="1">
        <f t="shared" si="72"/>
        <v>0</v>
      </c>
      <c r="I588" s="6" t="str">
        <f t="shared" si="66"/>
        <v/>
      </c>
      <c r="J588" s="6" t="str">
        <f t="shared" si="67"/>
        <v/>
      </c>
      <c r="K588" s="6" t="str">
        <f t="shared" si="68"/>
        <v/>
      </c>
      <c r="L588" s="6" t="str">
        <f t="shared" si="69"/>
        <v/>
      </c>
      <c r="M588" s="6" t="str">
        <f t="shared" si="70"/>
        <v/>
      </c>
      <c r="N588" s="6" t="str">
        <f t="shared" si="71"/>
        <v/>
      </c>
      <c r="O588" s="40" t="str">
        <f>IF(G588&gt;0,DT!AC588*I588+DT!AD588*J588+DT!AE588*K588+DT!AF588*L588+DT!AG588*M588+DT!AH588*N588,"")</f>
        <v/>
      </c>
    </row>
    <row r="589" spans="1:15">
      <c r="A589" s="1"/>
      <c r="B589" s="1"/>
      <c r="C589" s="1"/>
      <c r="D589" s="1"/>
      <c r="E589" s="1"/>
      <c r="F589" s="1"/>
      <c r="G589" s="1">
        <f t="shared" si="72"/>
        <v>0</v>
      </c>
      <c r="I589" s="6" t="str">
        <f t="shared" si="66"/>
        <v/>
      </c>
      <c r="J589" s="6" t="str">
        <f t="shared" si="67"/>
        <v/>
      </c>
      <c r="K589" s="6" t="str">
        <f t="shared" si="68"/>
        <v/>
      </c>
      <c r="L589" s="6" t="str">
        <f t="shared" si="69"/>
        <v/>
      </c>
      <c r="M589" s="6" t="str">
        <f t="shared" si="70"/>
        <v/>
      </c>
      <c r="N589" s="6" t="str">
        <f t="shared" si="71"/>
        <v/>
      </c>
      <c r="O589" s="40" t="str">
        <f>IF(G589&gt;0,DT!AC589*I589+DT!AD589*J589+DT!AE589*K589+DT!AF589*L589+DT!AG589*M589+DT!AH589*N589,"")</f>
        <v/>
      </c>
    </row>
    <row r="590" spans="1:15">
      <c r="A590" s="1"/>
      <c r="B590" s="1"/>
      <c r="C590" s="1"/>
      <c r="D590" s="1"/>
      <c r="E590" s="1"/>
      <c r="F590" s="1"/>
      <c r="G590" s="1">
        <f t="shared" si="72"/>
        <v>0</v>
      </c>
      <c r="I590" s="6" t="str">
        <f t="shared" si="66"/>
        <v/>
      </c>
      <c r="J590" s="6" t="str">
        <f t="shared" si="67"/>
        <v/>
      </c>
      <c r="K590" s="6" t="str">
        <f t="shared" si="68"/>
        <v/>
      </c>
      <c r="L590" s="6" t="str">
        <f t="shared" si="69"/>
        <v/>
      </c>
      <c r="M590" s="6" t="str">
        <f t="shared" si="70"/>
        <v/>
      </c>
      <c r="N590" s="6" t="str">
        <f t="shared" si="71"/>
        <v/>
      </c>
      <c r="O590" s="40" t="str">
        <f>IF(G590&gt;0,DT!AC590*I590+DT!AD590*J590+DT!AE590*K590+DT!AF590*L590+DT!AG590*M590+DT!AH590*N590,"")</f>
        <v/>
      </c>
    </row>
    <row r="591" spans="1:15">
      <c r="A591" s="1"/>
      <c r="B591" s="1"/>
      <c r="C591" s="1"/>
      <c r="D591" s="1"/>
      <c r="E591" s="1"/>
      <c r="F591" s="1"/>
      <c r="G591" s="1">
        <f t="shared" si="72"/>
        <v>0</v>
      </c>
      <c r="I591" s="6" t="str">
        <f t="shared" si="66"/>
        <v/>
      </c>
      <c r="J591" s="6" t="str">
        <f t="shared" si="67"/>
        <v/>
      </c>
      <c r="K591" s="6" t="str">
        <f t="shared" si="68"/>
        <v/>
      </c>
      <c r="L591" s="6" t="str">
        <f t="shared" si="69"/>
        <v/>
      </c>
      <c r="M591" s="6" t="str">
        <f t="shared" si="70"/>
        <v/>
      </c>
      <c r="N591" s="6" t="str">
        <f t="shared" si="71"/>
        <v/>
      </c>
      <c r="O591" s="40" t="str">
        <f>IF(G591&gt;0,DT!AC591*I591+DT!AD591*J591+DT!AE591*K591+DT!AF591*L591+DT!AG591*M591+DT!AH591*N591,"")</f>
        <v/>
      </c>
    </row>
    <row r="592" spans="1:15">
      <c r="A592" s="1"/>
      <c r="B592" s="1"/>
      <c r="C592" s="1"/>
      <c r="D592" s="1"/>
      <c r="E592" s="1"/>
      <c r="F592" s="1"/>
      <c r="G592" s="1">
        <f t="shared" si="72"/>
        <v>0</v>
      </c>
      <c r="I592" s="6" t="str">
        <f t="shared" si="66"/>
        <v/>
      </c>
      <c r="J592" s="6" t="str">
        <f t="shared" si="67"/>
        <v/>
      </c>
      <c r="K592" s="6" t="str">
        <f t="shared" si="68"/>
        <v/>
      </c>
      <c r="L592" s="6" t="str">
        <f t="shared" si="69"/>
        <v/>
      </c>
      <c r="M592" s="6" t="str">
        <f t="shared" si="70"/>
        <v/>
      </c>
      <c r="N592" s="6" t="str">
        <f t="shared" si="71"/>
        <v/>
      </c>
      <c r="O592" s="40" t="str">
        <f>IF(G592&gt;0,DT!AC592*I592+DT!AD592*J592+DT!AE592*K592+DT!AF592*L592+DT!AG592*M592+DT!AH592*N592,"")</f>
        <v/>
      </c>
    </row>
    <row r="593" spans="1:15">
      <c r="A593" s="1"/>
      <c r="B593" s="1"/>
      <c r="C593" s="1"/>
      <c r="D593" s="1"/>
      <c r="E593" s="1"/>
      <c r="F593" s="1"/>
      <c r="G593" s="1">
        <f t="shared" si="72"/>
        <v>0</v>
      </c>
      <c r="I593" s="6" t="str">
        <f t="shared" si="66"/>
        <v/>
      </c>
      <c r="J593" s="6" t="str">
        <f t="shared" si="67"/>
        <v/>
      </c>
      <c r="K593" s="6" t="str">
        <f t="shared" si="68"/>
        <v/>
      </c>
      <c r="L593" s="6" t="str">
        <f t="shared" si="69"/>
        <v/>
      </c>
      <c r="M593" s="6" t="str">
        <f t="shared" si="70"/>
        <v/>
      </c>
      <c r="N593" s="6" t="str">
        <f t="shared" si="71"/>
        <v/>
      </c>
      <c r="O593" s="40" t="str">
        <f>IF(G593&gt;0,DT!AC593*I593+DT!AD593*J593+DT!AE593*K593+DT!AF593*L593+DT!AG593*M593+DT!AH593*N593,"")</f>
        <v/>
      </c>
    </row>
    <row r="594" spans="1:15">
      <c r="A594" s="1"/>
      <c r="B594" s="1"/>
      <c r="C594" s="1"/>
      <c r="D594" s="1"/>
      <c r="E594" s="1"/>
      <c r="F594" s="1"/>
      <c r="G594" s="1">
        <f t="shared" si="72"/>
        <v>0</v>
      </c>
      <c r="I594" s="6" t="str">
        <f t="shared" si="66"/>
        <v/>
      </c>
      <c r="J594" s="6" t="str">
        <f t="shared" si="67"/>
        <v/>
      </c>
      <c r="K594" s="6" t="str">
        <f t="shared" si="68"/>
        <v/>
      </c>
      <c r="L594" s="6" t="str">
        <f t="shared" si="69"/>
        <v/>
      </c>
      <c r="M594" s="6" t="str">
        <f t="shared" si="70"/>
        <v/>
      </c>
      <c r="N594" s="6" t="str">
        <f t="shared" si="71"/>
        <v/>
      </c>
      <c r="O594" s="40" t="str">
        <f>IF(G594&gt;0,DT!AC594*I594+DT!AD594*J594+DT!AE594*K594+DT!AF594*L594+DT!AG594*M594+DT!AH594*N594,"")</f>
        <v/>
      </c>
    </row>
    <row r="595" spans="1:15">
      <c r="A595" s="1"/>
      <c r="B595" s="1"/>
      <c r="C595" s="1"/>
      <c r="D595" s="1"/>
      <c r="E595" s="1"/>
      <c r="F595" s="1"/>
      <c r="G595" s="1">
        <f t="shared" si="72"/>
        <v>0</v>
      </c>
      <c r="I595" s="6" t="str">
        <f t="shared" si="66"/>
        <v/>
      </c>
      <c r="J595" s="6" t="str">
        <f t="shared" si="67"/>
        <v/>
      </c>
      <c r="K595" s="6" t="str">
        <f t="shared" si="68"/>
        <v/>
      </c>
      <c r="L595" s="6" t="str">
        <f t="shared" si="69"/>
        <v/>
      </c>
      <c r="M595" s="6" t="str">
        <f t="shared" si="70"/>
        <v/>
      </c>
      <c r="N595" s="6" t="str">
        <f t="shared" si="71"/>
        <v/>
      </c>
      <c r="O595" s="40" t="str">
        <f>IF(G595&gt;0,DT!AC595*I595+DT!AD595*J595+DT!AE595*K595+DT!AF595*L595+DT!AG595*M595+DT!AH595*N595,"")</f>
        <v/>
      </c>
    </row>
    <row r="596" spans="1:15">
      <c r="A596" s="1"/>
      <c r="B596" s="1"/>
      <c r="C596" s="1"/>
      <c r="D596" s="1"/>
      <c r="E596" s="1"/>
      <c r="F596" s="1"/>
      <c r="G596" s="1">
        <f t="shared" si="72"/>
        <v>0</v>
      </c>
      <c r="I596" s="6" t="str">
        <f t="shared" si="66"/>
        <v/>
      </c>
      <c r="J596" s="6" t="str">
        <f t="shared" si="67"/>
        <v/>
      </c>
      <c r="K596" s="6" t="str">
        <f t="shared" si="68"/>
        <v/>
      </c>
      <c r="L596" s="6" t="str">
        <f t="shared" si="69"/>
        <v/>
      </c>
      <c r="M596" s="6" t="str">
        <f t="shared" si="70"/>
        <v/>
      </c>
      <c r="N596" s="6" t="str">
        <f t="shared" si="71"/>
        <v/>
      </c>
      <c r="O596" s="40" t="str">
        <f>IF(G596&gt;0,DT!AC596*I596+DT!AD596*J596+DT!AE596*K596+DT!AF596*L596+DT!AG596*M596+DT!AH596*N596,"")</f>
        <v/>
      </c>
    </row>
    <row r="597" spans="1:15">
      <c r="A597" s="1"/>
      <c r="B597" s="1"/>
      <c r="C597" s="1"/>
      <c r="D597" s="1"/>
      <c r="E597" s="1"/>
      <c r="F597" s="1"/>
      <c r="G597" s="1">
        <f t="shared" si="72"/>
        <v>0</v>
      </c>
      <c r="I597" s="6" t="str">
        <f t="shared" si="66"/>
        <v/>
      </c>
      <c r="J597" s="6" t="str">
        <f t="shared" si="67"/>
        <v/>
      </c>
      <c r="K597" s="6" t="str">
        <f t="shared" si="68"/>
        <v/>
      </c>
      <c r="L597" s="6" t="str">
        <f t="shared" si="69"/>
        <v/>
      </c>
      <c r="M597" s="6" t="str">
        <f t="shared" si="70"/>
        <v/>
      </c>
      <c r="N597" s="6" t="str">
        <f t="shared" si="71"/>
        <v/>
      </c>
      <c r="O597" s="40" t="str">
        <f>IF(G597&gt;0,DT!AC597*I597+DT!AD597*J597+DT!AE597*K597+DT!AF597*L597+DT!AG597*M597+DT!AH597*N597,"")</f>
        <v/>
      </c>
    </row>
    <row r="598" spans="1:15">
      <c r="A598" s="1"/>
      <c r="B598" s="1"/>
      <c r="C598" s="1"/>
      <c r="D598" s="1"/>
      <c r="E598" s="1"/>
      <c r="F598" s="1"/>
      <c r="G598" s="1">
        <f t="shared" si="72"/>
        <v>0</v>
      </c>
      <c r="I598" s="6" t="str">
        <f t="shared" si="66"/>
        <v/>
      </c>
      <c r="J598" s="6" t="str">
        <f t="shared" si="67"/>
        <v/>
      </c>
      <c r="K598" s="6" t="str">
        <f t="shared" si="68"/>
        <v/>
      </c>
      <c r="L598" s="6" t="str">
        <f t="shared" si="69"/>
        <v/>
      </c>
      <c r="M598" s="6" t="str">
        <f t="shared" si="70"/>
        <v/>
      </c>
      <c r="N598" s="6" t="str">
        <f t="shared" si="71"/>
        <v/>
      </c>
      <c r="O598" s="40" t="str">
        <f>IF(G598&gt;0,DT!AC598*I598+DT!AD598*J598+DT!AE598*K598+DT!AF598*L598+DT!AG598*M598+DT!AH598*N598,"")</f>
        <v/>
      </c>
    </row>
    <row r="599" spans="1:15">
      <c r="A599" s="1"/>
      <c r="B599" s="1"/>
      <c r="C599" s="1"/>
      <c r="D599" s="1"/>
      <c r="E599" s="1"/>
      <c r="F599" s="1"/>
      <c r="G599" s="1">
        <f t="shared" si="72"/>
        <v>0</v>
      </c>
      <c r="I599" s="6" t="str">
        <f t="shared" si="66"/>
        <v/>
      </c>
      <c r="J599" s="6" t="str">
        <f t="shared" si="67"/>
        <v/>
      </c>
      <c r="K599" s="6" t="str">
        <f t="shared" si="68"/>
        <v/>
      </c>
      <c r="L599" s="6" t="str">
        <f t="shared" si="69"/>
        <v/>
      </c>
      <c r="M599" s="6" t="str">
        <f t="shared" si="70"/>
        <v/>
      </c>
      <c r="N599" s="6" t="str">
        <f t="shared" si="71"/>
        <v/>
      </c>
      <c r="O599" s="40" t="str">
        <f>IF(G599&gt;0,DT!AC599*I599+DT!AD599*J599+DT!AE599*K599+DT!AF599*L599+DT!AG599*M599+DT!AH599*N599,"")</f>
        <v/>
      </c>
    </row>
    <row r="600" spans="1:15">
      <c r="A600" s="1"/>
      <c r="B600" s="1"/>
      <c r="C600" s="1"/>
      <c r="D600" s="1"/>
      <c r="E600" s="1"/>
      <c r="F600" s="1"/>
      <c r="G600" s="1">
        <f t="shared" si="72"/>
        <v>0</v>
      </c>
      <c r="I600" s="6" t="str">
        <f t="shared" si="66"/>
        <v/>
      </c>
      <c r="J600" s="6" t="str">
        <f t="shared" si="67"/>
        <v/>
      </c>
      <c r="K600" s="6" t="str">
        <f t="shared" si="68"/>
        <v/>
      </c>
      <c r="L600" s="6" t="str">
        <f t="shared" si="69"/>
        <v/>
      </c>
      <c r="M600" s="6" t="str">
        <f t="shared" si="70"/>
        <v/>
      </c>
      <c r="N600" s="6" t="str">
        <f t="shared" si="71"/>
        <v/>
      </c>
      <c r="O600" s="40" t="str">
        <f>IF(G600&gt;0,DT!AC600*I600+DT!AD600*J600+DT!AE600*K600+DT!AF600*L600+DT!AG600*M600+DT!AH600*N600,"")</f>
        <v/>
      </c>
    </row>
    <row r="601" spans="1:15">
      <c r="A601" s="1"/>
      <c r="B601" s="1"/>
      <c r="C601" s="1"/>
      <c r="D601" s="1"/>
      <c r="E601" s="1"/>
      <c r="F601" s="1"/>
      <c r="G601" s="1">
        <f t="shared" si="72"/>
        <v>0</v>
      </c>
      <c r="I601" s="6" t="str">
        <f t="shared" si="66"/>
        <v/>
      </c>
      <c r="J601" s="6" t="str">
        <f t="shared" si="67"/>
        <v/>
      </c>
      <c r="K601" s="6" t="str">
        <f t="shared" si="68"/>
        <v/>
      </c>
      <c r="L601" s="6" t="str">
        <f t="shared" si="69"/>
        <v/>
      </c>
      <c r="M601" s="6" t="str">
        <f t="shared" si="70"/>
        <v/>
      </c>
      <c r="N601" s="6" t="str">
        <f t="shared" si="71"/>
        <v/>
      </c>
      <c r="O601" s="40" t="str">
        <f>IF(G601&gt;0,DT!AC601*I601+DT!AD601*J601+DT!AE601*K601+DT!AF601*L601+DT!AG601*M601+DT!AH601*N601,"")</f>
        <v/>
      </c>
    </row>
    <row r="602" spans="1:15">
      <c r="A602" s="1"/>
      <c r="B602" s="1"/>
      <c r="C602" s="1"/>
      <c r="D602" s="1"/>
      <c r="E602" s="1"/>
      <c r="F602" s="1"/>
      <c r="G602" s="1">
        <f t="shared" si="72"/>
        <v>0</v>
      </c>
      <c r="I602" s="6" t="str">
        <f t="shared" si="66"/>
        <v/>
      </c>
      <c r="J602" s="6" t="str">
        <f t="shared" si="67"/>
        <v/>
      </c>
      <c r="K602" s="6" t="str">
        <f t="shared" si="68"/>
        <v/>
      </c>
      <c r="L602" s="6" t="str">
        <f t="shared" si="69"/>
        <v/>
      </c>
      <c r="M602" s="6" t="str">
        <f t="shared" si="70"/>
        <v/>
      </c>
      <c r="N602" s="6" t="str">
        <f t="shared" si="71"/>
        <v/>
      </c>
      <c r="O602" s="40" t="str">
        <f>IF(G602&gt;0,DT!AC602*I602+DT!AD602*J602+DT!AE602*K602+DT!AF602*L602+DT!AG602*M602+DT!AH602*N602,"")</f>
        <v/>
      </c>
    </row>
    <row r="603" spans="1:15">
      <c r="A603" s="1"/>
      <c r="B603" s="1"/>
      <c r="C603" s="1"/>
      <c r="D603" s="1"/>
      <c r="E603" s="1"/>
      <c r="F603" s="1"/>
      <c r="G603" s="1">
        <f t="shared" si="72"/>
        <v>0</v>
      </c>
      <c r="I603" s="6" t="str">
        <f t="shared" si="66"/>
        <v/>
      </c>
      <c r="J603" s="6" t="str">
        <f t="shared" si="67"/>
        <v/>
      </c>
      <c r="K603" s="6" t="str">
        <f t="shared" si="68"/>
        <v/>
      </c>
      <c r="L603" s="6" t="str">
        <f t="shared" si="69"/>
        <v/>
      </c>
      <c r="M603" s="6" t="str">
        <f t="shared" si="70"/>
        <v/>
      </c>
      <c r="N603" s="6" t="str">
        <f t="shared" si="71"/>
        <v/>
      </c>
      <c r="O603" s="40" t="str">
        <f>IF(G603&gt;0,DT!AC603*I603+DT!AD603*J603+DT!AE603*K603+DT!AF603*L603+DT!AG603*M603+DT!AH603*N603,"")</f>
        <v/>
      </c>
    </row>
    <row r="604" spans="1:15">
      <c r="A604" s="1"/>
      <c r="B604" s="1"/>
      <c r="C604" s="1"/>
      <c r="D604" s="1"/>
      <c r="E604" s="1"/>
      <c r="F604" s="1"/>
      <c r="G604" s="1">
        <f t="shared" si="72"/>
        <v>0</v>
      </c>
      <c r="I604" s="6" t="str">
        <f t="shared" si="66"/>
        <v/>
      </c>
      <c r="J604" s="6" t="str">
        <f t="shared" si="67"/>
        <v/>
      </c>
      <c r="K604" s="6" t="str">
        <f t="shared" si="68"/>
        <v/>
      </c>
      <c r="L604" s="6" t="str">
        <f t="shared" si="69"/>
        <v/>
      </c>
      <c r="M604" s="6" t="str">
        <f t="shared" si="70"/>
        <v/>
      </c>
      <c r="N604" s="6" t="str">
        <f t="shared" si="71"/>
        <v/>
      </c>
      <c r="O604" s="40" t="str">
        <f>IF(G604&gt;0,DT!AC604*I604+DT!AD604*J604+DT!AE604*K604+DT!AF604*L604+DT!AG604*M604+DT!AH604*N604,"")</f>
        <v/>
      </c>
    </row>
    <row r="605" spans="1:15">
      <c r="A605" s="1"/>
      <c r="B605" s="1"/>
      <c r="C605" s="1"/>
      <c r="D605" s="1"/>
      <c r="E605" s="1"/>
      <c r="F605" s="1"/>
      <c r="G605" s="1">
        <f t="shared" si="72"/>
        <v>0</v>
      </c>
      <c r="I605" s="6" t="str">
        <f t="shared" si="66"/>
        <v/>
      </c>
      <c r="J605" s="6" t="str">
        <f t="shared" si="67"/>
        <v/>
      </c>
      <c r="K605" s="6" t="str">
        <f t="shared" si="68"/>
        <v/>
      </c>
      <c r="L605" s="6" t="str">
        <f t="shared" si="69"/>
        <v/>
      </c>
      <c r="M605" s="6" t="str">
        <f t="shared" si="70"/>
        <v/>
      </c>
      <c r="N605" s="6" t="str">
        <f t="shared" si="71"/>
        <v/>
      </c>
      <c r="O605" s="40" t="str">
        <f>IF(G605&gt;0,DT!AC605*I605+DT!AD605*J605+DT!AE605*K605+DT!AF605*L605+DT!AG605*M605+DT!AH605*N605,"")</f>
        <v/>
      </c>
    </row>
    <row r="606" spans="1:15">
      <c r="A606" s="1"/>
      <c r="B606" s="1"/>
      <c r="C606" s="1"/>
      <c r="D606" s="1"/>
      <c r="E606" s="1"/>
      <c r="F606" s="1"/>
      <c r="G606" s="1">
        <f t="shared" si="72"/>
        <v>0</v>
      </c>
      <c r="I606" s="6" t="str">
        <f t="shared" si="66"/>
        <v/>
      </c>
      <c r="J606" s="6" t="str">
        <f t="shared" si="67"/>
        <v/>
      </c>
      <c r="K606" s="6" t="str">
        <f t="shared" si="68"/>
        <v/>
      </c>
      <c r="L606" s="6" t="str">
        <f t="shared" si="69"/>
        <v/>
      </c>
      <c r="M606" s="6" t="str">
        <f t="shared" si="70"/>
        <v/>
      </c>
      <c r="N606" s="6" t="str">
        <f t="shared" si="71"/>
        <v/>
      </c>
      <c r="O606" s="40" t="str">
        <f>IF(G606&gt;0,DT!AC606*I606+DT!AD606*J606+DT!AE606*K606+DT!AF606*L606+DT!AG606*M606+DT!AH606*N606,"")</f>
        <v/>
      </c>
    </row>
    <row r="607" spans="1:15">
      <c r="A607" s="1"/>
      <c r="B607" s="1"/>
      <c r="C607" s="1"/>
      <c r="D607" s="1"/>
      <c r="E607" s="1"/>
      <c r="F607" s="1"/>
      <c r="G607" s="1">
        <f t="shared" si="72"/>
        <v>0</v>
      </c>
      <c r="I607" s="6" t="str">
        <f t="shared" si="66"/>
        <v/>
      </c>
      <c r="J607" s="6" t="str">
        <f t="shared" si="67"/>
        <v/>
      </c>
      <c r="K607" s="6" t="str">
        <f t="shared" si="68"/>
        <v/>
      </c>
      <c r="L607" s="6" t="str">
        <f t="shared" si="69"/>
        <v/>
      </c>
      <c r="M607" s="6" t="str">
        <f t="shared" si="70"/>
        <v/>
      </c>
      <c r="N607" s="6" t="str">
        <f t="shared" si="71"/>
        <v/>
      </c>
      <c r="O607" s="40" t="str">
        <f>IF(G607&gt;0,DT!AC607*I607+DT!AD607*J607+DT!AE607*K607+DT!AF607*L607+DT!AG607*M607+DT!AH607*N607,"")</f>
        <v/>
      </c>
    </row>
    <row r="608" spans="1:15">
      <c r="A608" s="1"/>
      <c r="B608" s="1"/>
      <c r="C608" s="1"/>
      <c r="D608" s="1"/>
      <c r="E608" s="1"/>
      <c r="F608" s="1"/>
      <c r="G608" s="1">
        <f t="shared" si="72"/>
        <v>0</v>
      </c>
      <c r="I608" s="6" t="str">
        <f t="shared" si="66"/>
        <v/>
      </c>
      <c r="J608" s="6" t="str">
        <f t="shared" si="67"/>
        <v/>
      </c>
      <c r="K608" s="6" t="str">
        <f t="shared" si="68"/>
        <v/>
      </c>
      <c r="L608" s="6" t="str">
        <f t="shared" si="69"/>
        <v/>
      </c>
      <c r="M608" s="6" t="str">
        <f t="shared" si="70"/>
        <v/>
      </c>
      <c r="N608" s="6" t="str">
        <f t="shared" si="71"/>
        <v/>
      </c>
      <c r="O608" s="40" t="str">
        <f>IF(G608&gt;0,DT!AC608*I608+DT!AD608*J608+DT!AE608*K608+DT!AF608*L608+DT!AG608*M608+DT!AH608*N608,"")</f>
        <v/>
      </c>
    </row>
    <row r="609" spans="1:15">
      <c r="A609" s="1"/>
      <c r="B609" s="1"/>
      <c r="C609" s="1"/>
      <c r="D609" s="1"/>
      <c r="E609" s="1"/>
      <c r="F609" s="1"/>
      <c r="G609" s="1">
        <f t="shared" si="72"/>
        <v>0</v>
      </c>
      <c r="I609" s="6" t="str">
        <f t="shared" si="66"/>
        <v/>
      </c>
      <c r="J609" s="6" t="str">
        <f t="shared" si="67"/>
        <v/>
      </c>
      <c r="K609" s="6" t="str">
        <f t="shared" si="68"/>
        <v/>
      </c>
      <c r="L609" s="6" t="str">
        <f t="shared" si="69"/>
        <v/>
      </c>
      <c r="M609" s="6" t="str">
        <f t="shared" si="70"/>
        <v/>
      </c>
      <c r="N609" s="6" t="str">
        <f t="shared" si="71"/>
        <v/>
      </c>
      <c r="O609" s="40" t="str">
        <f>IF(G609&gt;0,DT!AC609*I609+DT!AD609*J609+DT!AE609*K609+DT!AF609*L609+DT!AG609*M609+DT!AH609*N609,"")</f>
        <v/>
      </c>
    </row>
    <row r="610" spans="1:15">
      <c r="A610" s="1"/>
      <c r="B610" s="1"/>
      <c r="C610" s="1"/>
      <c r="D610" s="1"/>
      <c r="E610" s="1"/>
      <c r="F610" s="1"/>
      <c r="G610" s="1">
        <f t="shared" si="72"/>
        <v>0</v>
      </c>
      <c r="I610" s="6" t="str">
        <f t="shared" si="66"/>
        <v/>
      </c>
      <c r="J610" s="6" t="str">
        <f t="shared" si="67"/>
        <v/>
      </c>
      <c r="K610" s="6" t="str">
        <f t="shared" si="68"/>
        <v/>
      </c>
      <c r="L610" s="6" t="str">
        <f t="shared" si="69"/>
        <v/>
      </c>
      <c r="M610" s="6" t="str">
        <f t="shared" si="70"/>
        <v/>
      </c>
      <c r="N610" s="6" t="str">
        <f t="shared" si="71"/>
        <v/>
      </c>
      <c r="O610" s="40" t="str">
        <f>IF(G610&gt;0,DT!AC610*I610+DT!AD610*J610+DT!AE610*K610+DT!AF610*L610+DT!AG610*M610+DT!AH610*N610,"")</f>
        <v/>
      </c>
    </row>
    <row r="611" spans="1:15">
      <c r="A611" s="1"/>
      <c r="B611" s="1"/>
      <c r="C611" s="1"/>
      <c r="D611" s="1"/>
      <c r="E611" s="1"/>
      <c r="F611" s="1"/>
      <c r="G611" s="1">
        <f t="shared" si="72"/>
        <v>0</v>
      </c>
      <c r="I611" s="6" t="str">
        <f t="shared" si="66"/>
        <v/>
      </c>
      <c r="J611" s="6" t="str">
        <f t="shared" si="67"/>
        <v/>
      </c>
      <c r="K611" s="6" t="str">
        <f t="shared" si="68"/>
        <v/>
      </c>
      <c r="L611" s="6" t="str">
        <f t="shared" si="69"/>
        <v/>
      </c>
      <c r="M611" s="6" t="str">
        <f t="shared" si="70"/>
        <v/>
      </c>
      <c r="N611" s="6" t="str">
        <f t="shared" si="71"/>
        <v/>
      </c>
      <c r="O611" s="40" t="str">
        <f>IF(G611&gt;0,DT!AC611*I611+DT!AD611*J611+DT!AE611*K611+DT!AF611*L611+DT!AG611*M611+DT!AH611*N611,"")</f>
        <v/>
      </c>
    </row>
    <row r="612" spans="1:15">
      <c r="A612" s="1"/>
      <c r="B612" s="1"/>
      <c r="C612" s="1"/>
      <c r="D612" s="1"/>
      <c r="E612" s="1"/>
      <c r="F612" s="1"/>
      <c r="G612" s="1">
        <f t="shared" si="72"/>
        <v>0</v>
      </c>
      <c r="I612" s="6" t="str">
        <f t="shared" si="66"/>
        <v/>
      </c>
      <c r="J612" s="6" t="str">
        <f t="shared" si="67"/>
        <v/>
      </c>
      <c r="K612" s="6" t="str">
        <f t="shared" si="68"/>
        <v/>
      </c>
      <c r="L612" s="6" t="str">
        <f t="shared" si="69"/>
        <v/>
      </c>
      <c r="M612" s="6" t="str">
        <f t="shared" si="70"/>
        <v/>
      </c>
      <c r="N612" s="6" t="str">
        <f t="shared" si="71"/>
        <v/>
      </c>
      <c r="O612" s="40" t="str">
        <f>IF(G612&gt;0,DT!AC612*I612+DT!AD612*J612+DT!AE612*K612+DT!AF612*L612+DT!AG612*M612+DT!AH612*N612,"")</f>
        <v/>
      </c>
    </row>
    <row r="613" spans="1:15">
      <c r="A613" s="1"/>
      <c r="B613" s="1"/>
      <c r="C613" s="1"/>
      <c r="D613" s="1"/>
      <c r="E613" s="1"/>
      <c r="F613" s="1"/>
      <c r="G613" s="1">
        <f t="shared" si="72"/>
        <v>0</v>
      </c>
      <c r="I613" s="6" t="str">
        <f t="shared" si="66"/>
        <v/>
      </c>
      <c r="J613" s="6" t="str">
        <f t="shared" si="67"/>
        <v/>
      </c>
      <c r="K613" s="6" t="str">
        <f t="shared" si="68"/>
        <v/>
      </c>
      <c r="L613" s="6" t="str">
        <f t="shared" si="69"/>
        <v/>
      </c>
      <c r="M613" s="6" t="str">
        <f t="shared" si="70"/>
        <v/>
      </c>
      <c r="N613" s="6" t="str">
        <f t="shared" si="71"/>
        <v/>
      </c>
      <c r="O613" s="40" t="str">
        <f>IF(G613&gt;0,DT!AC613*I613+DT!AD613*J613+DT!AE613*K613+DT!AF613*L613+DT!AG613*M613+DT!AH613*N613,"")</f>
        <v/>
      </c>
    </row>
    <row r="614" spans="1:15">
      <c r="A614" s="1"/>
      <c r="B614" s="1"/>
      <c r="C614" s="1"/>
      <c r="D614" s="1"/>
      <c r="E614" s="1"/>
      <c r="F614" s="1"/>
      <c r="G614" s="1">
        <f t="shared" si="72"/>
        <v>0</v>
      </c>
      <c r="I614" s="6" t="str">
        <f t="shared" si="66"/>
        <v/>
      </c>
      <c r="J614" s="6" t="str">
        <f t="shared" si="67"/>
        <v/>
      </c>
      <c r="K614" s="6" t="str">
        <f t="shared" si="68"/>
        <v/>
      </c>
      <c r="L614" s="6" t="str">
        <f t="shared" si="69"/>
        <v/>
      </c>
      <c r="M614" s="6" t="str">
        <f t="shared" si="70"/>
        <v/>
      </c>
      <c r="N614" s="6" t="str">
        <f t="shared" si="71"/>
        <v/>
      </c>
      <c r="O614" s="40" t="str">
        <f>IF(G614&gt;0,DT!AC614*I614+DT!AD614*J614+DT!AE614*K614+DT!AF614*L614+DT!AG614*M614+DT!AH614*N614,"")</f>
        <v/>
      </c>
    </row>
    <row r="615" spans="1:15">
      <c r="A615" s="1"/>
      <c r="B615" s="1"/>
      <c r="C615" s="1"/>
      <c r="D615" s="1"/>
      <c r="E615" s="1"/>
      <c r="F615" s="1"/>
      <c r="G615" s="1">
        <f t="shared" si="72"/>
        <v>0</v>
      </c>
      <c r="I615" s="6" t="str">
        <f t="shared" si="66"/>
        <v/>
      </c>
      <c r="J615" s="6" t="str">
        <f t="shared" si="67"/>
        <v/>
      </c>
      <c r="K615" s="6" t="str">
        <f t="shared" si="68"/>
        <v/>
      </c>
      <c r="L615" s="6" t="str">
        <f t="shared" si="69"/>
        <v/>
      </c>
      <c r="M615" s="6" t="str">
        <f t="shared" si="70"/>
        <v/>
      </c>
      <c r="N615" s="6" t="str">
        <f t="shared" si="71"/>
        <v/>
      </c>
      <c r="O615" s="40" t="str">
        <f>IF(G615&gt;0,DT!AC615*I615+DT!AD615*J615+DT!AE615*K615+DT!AF615*L615+DT!AG615*M615+DT!AH615*N615,"")</f>
        <v/>
      </c>
    </row>
    <row r="616" spans="1:15">
      <c r="A616" s="1"/>
      <c r="B616" s="1"/>
      <c r="C616" s="1"/>
      <c r="D616" s="1"/>
      <c r="E616" s="1"/>
      <c r="F616" s="1"/>
      <c r="G616" s="1">
        <f t="shared" si="72"/>
        <v>0</v>
      </c>
      <c r="I616" s="6" t="str">
        <f t="shared" si="66"/>
        <v/>
      </c>
      <c r="J616" s="6" t="str">
        <f t="shared" si="67"/>
        <v/>
      </c>
      <c r="K616" s="6" t="str">
        <f t="shared" si="68"/>
        <v/>
      </c>
      <c r="L616" s="6" t="str">
        <f t="shared" si="69"/>
        <v/>
      </c>
      <c r="M616" s="6" t="str">
        <f t="shared" si="70"/>
        <v/>
      </c>
      <c r="N616" s="6" t="str">
        <f t="shared" si="71"/>
        <v/>
      </c>
      <c r="O616" s="40" t="str">
        <f>IF(G616&gt;0,DT!AC616*I616+DT!AD616*J616+DT!AE616*K616+DT!AF616*L616+DT!AG616*M616+DT!AH616*N616,"")</f>
        <v/>
      </c>
    </row>
    <row r="617" spans="1:15">
      <c r="A617" s="1"/>
      <c r="B617" s="1"/>
      <c r="C617" s="1"/>
      <c r="D617" s="1"/>
      <c r="E617" s="1"/>
      <c r="F617" s="1"/>
      <c r="G617" s="1">
        <f t="shared" si="72"/>
        <v>0</v>
      </c>
      <c r="I617" s="6" t="str">
        <f t="shared" si="66"/>
        <v/>
      </c>
      <c r="J617" s="6" t="str">
        <f t="shared" si="67"/>
        <v/>
      </c>
      <c r="K617" s="6" t="str">
        <f t="shared" si="68"/>
        <v/>
      </c>
      <c r="L617" s="6" t="str">
        <f t="shared" si="69"/>
        <v/>
      </c>
      <c r="M617" s="6" t="str">
        <f t="shared" si="70"/>
        <v/>
      </c>
      <c r="N617" s="6" t="str">
        <f t="shared" si="71"/>
        <v/>
      </c>
      <c r="O617" s="40" t="str">
        <f>IF(G617&gt;0,DT!AC617*I617+DT!AD617*J617+DT!AE617*K617+DT!AF617*L617+DT!AG617*M617+DT!AH617*N617,"")</f>
        <v/>
      </c>
    </row>
    <row r="618" spans="1:15">
      <c r="A618" s="1"/>
      <c r="B618" s="1"/>
      <c r="C618" s="1"/>
      <c r="D618" s="1"/>
      <c r="E618" s="1"/>
      <c r="F618" s="1"/>
      <c r="G618" s="1">
        <f t="shared" si="72"/>
        <v>0</v>
      </c>
      <c r="I618" s="6" t="str">
        <f t="shared" si="66"/>
        <v/>
      </c>
      <c r="J618" s="6" t="str">
        <f t="shared" si="67"/>
        <v/>
      </c>
      <c r="K618" s="6" t="str">
        <f t="shared" si="68"/>
        <v/>
      </c>
      <c r="L618" s="6" t="str">
        <f t="shared" si="69"/>
        <v/>
      </c>
      <c r="M618" s="6" t="str">
        <f t="shared" si="70"/>
        <v/>
      </c>
      <c r="N618" s="6" t="str">
        <f t="shared" si="71"/>
        <v/>
      </c>
      <c r="O618" s="40" t="str">
        <f>IF(G618&gt;0,DT!AC618*I618+DT!AD618*J618+DT!AE618*K618+DT!AF618*L618+DT!AG618*M618+DT!AH618*N618,"")</f>
        <v/>
      </c>
    </row>
    <row r="619" spans="1:15">
      <c r="A619" s="1"/>
      <c r="B619" s="1"/>
      <c r="C619" s="1"/>
      <c r="D619" s="1"/>
      <c r="E619" s="1"/>
      <c r="F619" s="1"/>
      <c r="G619" s="1">
        <f t="shared" si="72"/>
        <v>0</v>
      </c>
      <c r="I619" s="6" t="str">
        <f t="shared" si="66"/>
        <v/>
      </c>
      <c r="J619" s="6" t="str">
        <f t="shared" si="67"/>
        <v/>
      </c>
      <c r="K619" s="6" t="str">
        <f t="shared" si="68"/>
        <v/>
      </c>
      <c r="L619" s="6" t="str">
        <f t="shared" si="69"/>
        <v/>
      </c>
      <c r="M619" s="6" t="str">
        <f t="shared" si="70"/>
        <v/>
      </c>
      <c r="N619" s="6" t="str">
        <f t="shared" si="71"/>
        <v/>
      </c>
      <c r="O619" s="40" t="str">
        <f>IF(G619&gt;0,DT!AC619*I619+DT!AD619*J619+DT!AE619*K619+DT!AF619*L619+DT!AG619*M619+DT!AH619*N619,"")</f>
        <v/>
      </c>
    </row>
    <row r="620" spans="1:15">
      <c r="A620" s="1"/>
      <c r="B620" s="1"/>
      <c r="C620" s="1"/>
      <c r="D620" s="1"/>
      <c r="E620" s="1"/>
      <c r="F620" s="1"/>
      <c r="G620" s="1">
        <f t="shared" si="72"/>
        <v>0</v>
      </c>
      <c r="I620" s="6" t="str">
        <f t="shared" si="66"/>
        <v/>
      </c>
      <c r="J620" s="6" t="str">
        <f t="shared" si="67"/>
        <v/>
      </c>
      <c r="K620" s="6" t="str">
        <f t="shared" si="68"/>
        <v/>
      </c>
      <c r="L620" s="6" t="str">
        <f t="shared" si="69"/>
        <v/>
      </c>
      <c r="M620" s="6" t="str">
        <f t="shared" si="70"/>
        <v/>
      </c>
      <c r="N620" s="6" t="str">
        <f t="shared" si="71"/>
        <v/>
      </c>
      <c r="O620" s="40" t="str">
        <f>IF(G620&gt;0,DT!AC620*I620+DT!AD620*J620+DT!AE620*K620+DT!AF620*L620+DT!AG620*M620+DT!AH620*N620,"")</f>
        <v/>
      </c>
    </row>
    <row r="621" spans="1:15">
      <c r="A621" s="1"/>
      <c r="B621" s="1"/>
      <c r="C621" s="1"/>
      <c r="D621" s="1"/>
      <c r="E621" s="1"/>
      <c r="F621" s="1"/>
      <c r="G621" s="1">
        <f t="shared" si="72"/>
        <v>0</v>
      </c>
      <c r="I621" s="6" t="str">
        <f t="shared" si="66"/>
        <v/>
      </c>
      <c r="J621" s="6" t="str">
        <f t="shared" si="67"/>
        <v/>
      </c>
      <c r="K621" s="6" t="str">
        <f t="shared" si="68"/>
        <v/>
      </c>
      <c r="L621" s="6" t="str">
        <f t="shared" si="69"/>
        <v/>
      </c>
      <c r="M621" s="6" t="str">
        <f t="shared" si="70"/>
        <v/>
      </c>
      <c r="N621" s="6" t="str">
        <f t="shared" si="71"/>
        <v/>
      </c>
      <c r="O621" s="40" t="str">
        <f>IF(G621&gt;0,DT!AC621*I621+DT!AD621*J621+DT!AE621*K621+DT!AF621*L621+DT!AG621*M621+DT!AH621*N621,"")</f>
        <v/>
      </c>
    </row>
    <row r="622" spans="1:15">
      <c r="A622" s="1"/>
      <c r="B622" s="1"/>
      <c r="C622" s="1"/>
      <c r="D622" s="1"/>
      <c r="E622" s="1"/>
      <c r="F622" s="1"/>
      <c r="G622" s="1">
        <f t="shared" si="72"/>
        <v>0</v>
      </c>
      <c r="I622" s="6" t="str">
        <f t="shared" si="66"/>
        <v/>
      </c>
      <c r="J622" s="6" t="str">
        <f t="shared" si="67"/>
        <v/>
      </c>
      <c r="K622" s="6" t="str">
        <f t="shared" si="68"/>
        <v/>
      </c>
      <c r="L622" s="6" t="str">
        <f t="shared" si="69"/>
        <v/>
      </c>
      <c r="M622" s="6" t="str">
        <f t="shared" si="70"/>
        <v/>
      </c>
      <c r="N622" s="6" t="str">
        <f t="shared" si="71"/>
        <v/>
      </c>
      <c r="O622" s="40" t="str">
        <f>IF(G622&gt;0,DT!AC622*I622+DT!AD622*J622+DT!AE622*K622+DT!AF622*L622+DT!AG622*M622+DT!AH622*N622,"")</f>
        <v/>
      </c>
    </row>
    <row r="623" spans="1:15">
      <c r="A623" s="1"/>
      <c r="B623" s="1"/>
      <c r="C623" s="1"/>
      <c r="D623" s="1"/>
      <c r="E623" s="1"/>
      <c r="F623" s="1"/>
      <c r="G623" s="1">
        <f t="shared" si="72"/>
        <v>0</v>
      </c>
      <c r="I623" s="6" t="str">
        <f t="shared" si="66"/>
        <v/>
      </c>
      <c r="J623" s="6" t="str">
        <f t="shared" si="67"/>
        <v/>
      </c>
      <c r="K623" s="6" t="str">
        <f t="shared" si="68"/>
        <v/>
      </c>
      <c r="L623" s="6" t="str">
        <f t="shared" si="69"/>
        <v/>
      </c>
      <c r="M623" s="6" t="str">
        <f t="shared" si="70"/>
        <v/>
      </c>
      <c r="N623" s="6" t="str">
        <f t="shared" si="71"/>
        <v/>
      </c>
      <c r="O623" s="40" t="str">
        <f>IF(G623&gt;0,DT!AC623*I623+DT!AD623*J623+DT!AE623*K623+DT!AF623*L623+DT!AG623*M623+DT!AH623*N623,"")</f>
        <v/>
      </c>
    </row>
    <row r="624" spans="1:15">
      <c r="A624" s="1"/>
      <c r="B624" s="1"/>
      <c r="C624" s="1"/>
      <c r="D624" s="1"/>
      <c r="E624" s="1"/>
      <c r="F624" s="1"/>
      <c r="G624" s="1">
        <f t="shared" si="72"/>
        <v>0</v>
      </c>
      <c r="I624" s="6" t="str">
        <f t="shared" si="66"/>
        <v/>
      </c>
      <c r="J624" s="6" t="str">
        <f t="shared" si="67"/>
        <v/>
      </c>
      <c r="K624" s="6" t="str">
        <f t="shared" si="68"/>
        <v/>
      </c>
      <c r="L624" s="6" t="str">
        <f t="shared" si="69"/>
        <v/>
      </c>
      <c r="M624" s="6" t="str">
        <f t="shared" si="70"/>
        <v/>
      </c>
      <c r="N624" s="6" t="str">
        <f t="shared" si="71"/>
        <v/>
      </c>
      <c r="O624" s="40" t="str">
        <f>IF(G624&gt;0,DT!AC624*I624+DT!AD624*J624+DT!AE624*K624+DT!AF624*L624+DT!AG624*M624+DT!AH624*N624,"")</f>
        <v/>
      </c>
    </row>
    <row r="625" spans="1:15">
      <c r="A625" s="1"/>
      <c r="B625" s="1"/>
      <c r="C625" s="1"/>
      <c r="D625" s="1"/>
      <c r="E625" s="1"/>
      <c r="F625" s="1"/>
      <c r="G625" s="1">
        <f t="shared" si="72"/>
        <v>0</v>
      </c>
      <c r="I625" s="6" t="str">
        <f t="shared" si="66"/>
        <v/>
      </c>
      <c r="J625" s="6" t="str">
        <f t="shared" si="67"/>
        <v/>
      </c>
      <c r="K625" s="6" t="str">
        <f t="shared" si="68"/>
        <v/>
      </c>
      <c r="L625" s="6" t="str">
        <f t="shared" si="69"/>
        <v/>
      </c>
      <c r="M625" s="6" t="str">
        <f t="shared" si="70"/>
        <v/>
      </c>
      <c r="N625" s="6" t="str">
        <f t="shared" si="71"/>
        <v/>
      </c>
      <c r="O625" s="40" t="str">
        <f>IF(G625&gt;0,DT!AC625*I625+DT!AD625*J625+DT!AE625*K625+DT!AF625*L625+DT!AG625*M625+DT!AH625*N625,"")</f>
        <v/>
      </c>
    </row>
    <row r="626" spans="1:15">
      <c r="A626" s="1"/>
      <c r="B626" s="1"/>
      <c r="C626" s="1"/>
      <c r="D626" s="1"/>
      <c r="E626" s="1"/>
      <c r="F626" s="1"/>
      <c r="G626" s="1">
        <f t="shared" si="72"/>
        <v>0</v>
      </c>
      <c r="I626" s="6" t="str">
        <f t="shared" si="66"/>
        <v/>
      </c>
      <c r="J626" s="6" t="str">
        <f t="shared" si="67"/>
        <v/>
      </c>
      <c r="K626" s="6" t="str">
        <f t="shared" si="68"/>
        <v/>
      </c>
      <c r="L626" s="6" t="str">
        <f t="shared" si="69"/>
        <v/>
      </c>
      <c r="M626" s="6" t="str">
        <f t="shared" si="70"/>
        <v/>
      </c>
      <c r="N626" s="6" t="str">
        <f t="shared" si="71"/>
        <v/>
      </c>
      <c r="O626" s="40" t="str">
        <f>IF(G626&gt;0,DT!AC626*I626+DT!AD626*J626+DT!AE626*K626+DT!AF626*L626+DT!AG626*M626+DT!AH626*N626,"")</f>
        <v/>
      </c>
    </row>
    <row r="627" spans="1:15">
      <c r="A627" s="1"/>
      <c r="B627" s="1"/>
      <c r="C627" s="1"/>
      <c r="D627" s="1"/>
      <c r="E627" s="1"/>
      <c r="F627" s="1"/>
      <c r="G627" s="1">
        <f t="shared" si="72"/>
        <v>0</v>
      </c>
      <c r="I627" s="6" t="str">
        <f t="shared" si="66"/>
        <v/>
      </c>
      <c r="J627" s="6" t="str">
        <f t="shared" si="67"/>
        <v/>
      </c>
      <c r="K627" s="6" t="str">
        <f t="shared" si="68"/>
        <v/>
      </c>
      <c r="L627" s="6" t="str">
        <f t="shared" si="69"/>
        <v/>
      </c>
      <c r="M627" s="6" t="str">
        <f t="shared" si="70"/>
        <v/>
      </c>
      <c r="N627" s="6" t="str">
        <f t="shared" si="71"/>
        <v/>
      </c>
      <c r="O627" s="40" t="str">
        <f>IF(G627&gt;0,DT!AC627*I627+DT!AD627*J627+DT!AE627*K627+DT!AF627*L627+DT!AG627*M627+DT!AH627*N627,"")</f>
        <v/>
      </c>
    </row>
    <row r="628" spans="1:15">
      <c r="A628" s="1"/>
      <c r="B628" s="1"/>
      <c r="C628" s="1"/>
      <c r="D628" s="1"/>
      <c r="E628" s="1"/>
      <c r="F628" s="1"/>
      <c r="G628" s="1">
        <f t="shared" si="72"/>
        <v>0</v>
      </c>
      <c r="I628" s="6" t="str">
        <f t="shared" ref="I628:I691" si="73">IF(G628&gt;0,A628/G628,"")</f>
        <v/>
      </c>
      <c r="J628" s="6" t="str">
        <f t="shared" ref="J628:J691" si="74">IF(G628&gt;0,B628/G628,"")</f>
        <v/>
      </c>
      <c r="K628" s="6" t="str">
        <f t="shared" ref="K628:K691" si="75">IF(G628&gt;0,C628/G628,"")</f>
        <v/>
      </c>
      <c r="L628" s="6" t="str">
        <f t="shared" ref="L628:L691" si="76">IF(G628&gt;0,D628/G628,"")</f>
        <v/>
      </c>
      <c r="M628" s="6" t="str">
        <f t="shared" ref="M628:M691" si="77">IF(G628&gt;0,E628/G628,"")</f>
        <v/>
      </c>
      <c r="N628" s="6" t="str">
        <f t="shared" ref="N628:N691" si="78">IF(G628&gt;0,F628/G628,"")</f>
        <v/>
      </c>
      <c r="O628" s="40" t="str">
        <f>IF(G628&gt;0,DT!AC628*I628+DT!AD628*J628+DT!AE628*K628+DT!AF628*L628+DT!AG628*M628+DT!AH628*N628,"")</f>
        <v/>
      </c>
    </row>
    <row r="629" spans="1:15">
      <c r="A629" s="1"/>
      <c r="B629" s="1"/>
      <c r="C629" s="1"/>
      <c r="D629" s="1"/>
      <c r="E629" s="1"/>
      <c r="F629" s="1"/>
      <c r="G629" s="1">
        <f t="shared" si="72"/>
        <v>0</v>
      </c>
      <c r="I629" s="6" t="str">
        <f t="shared" si="73"/>
        <v/>
      </c>
      <c r="J629" s="6" t="str">
        <f t="shared" si="74"/>
        <v/>
      </c>
      <c r="K629" s="6" t="str">
        <f t="shared" si="75"/>
        <v/>
      </c>
      <c r="L629" s="6" t="str">
        <f t="shared" si="76"/>
        <v/>
      </c>
      <c r="M629" s="6" t="str">
        <f t="shared" si="77"/>
        <v/>
      </c>
      <c r="N629" s="6" t="str">
        <f t="shared" si="78"/>
        <v/>
      </c>
      <c r="O629" s="40" t="str">
        <f>IF(G629&gt;0,DT!AC629*I629+DT!AD629*J629+DT!AE629*K629+DT!AF629*L629+DT!AG629*M629+DT!AH629*N629,"")</f>
        <v/>
      </c>
    </row>
    <row r="630" spans="1:15">
      <c r="A630" s="1"/>
      <c r="B630" s="1"/>
      <c r="C630" s="1"/>
      <c r="D630" s="1"/>
      <c r="E630" s="1"/>
      <c r="F630" s="1"/>
      <c r="G630" s="1">
        <f t="shared" si="72"/>
        <v>0</v>
      </c>
      <c r="I630" s="6" t="str">
        <f t="shared" si="73"/>
        <v/>
      </c>
      <c r="J630" s="6" t="str">
        <f t="shared" si="74"/>
        <v/>
      </c>
      <c r="K630" s="6" t="str">
        <f t="shared" si="75"/>
        <v/>
      </c>
      <c r="L630" s="6" t="str">
        <f t="shared" si="76"/>
        <v/>
      </c>
      <c r="M630" s="6" t="str">
        <f t="shared" si="77"/>
        <v/>
      </c>
      <c r="N630" s="6" t="str">
        <f t="shared" si="78"/>
        <v/>
      </c>
      <c r="O630" s="40" t="str">
        <f>IF(G630&gt;0,DT!AC630*I630+DT!AD630*J630+DT!AE630*K630+DT!AF630*L630+DT!AG630*M630+DT!AH630*N630,"")</f>
        <v/>
      </c>
    </row>
    <row r="631" spans="1:15">
      <c r="A631" s="1"/>
      <c r="B631" s="1"/>
      <c r="C631" s="1"/>
      <c r="D631" s="1"/>
      <c r="E631" s="1"/>
      <c r="F631" s="1"/>
      <c r="G631" s="1">
        <f t="shared" si="72"/>
        <v>0</v>
      </c>
      <c r="I631" s="6" t="str">
        <f t="shared" si="73"/>
        <v/>
      </c>
      <c r="J631" s="6" t="str">
        <f t="shared" si="74"/>
        <v/>
      </c>
      <c r="K631" s="6" t="str">
        <f t="shared" si="75"/>
        <v/>
      </c>
      <c r="L631" s="6" t="str">
        <f t="shared" si="76"/>
        <v/>
      </c>
      <c r="M631" s="6" t="str">
        <f t="shared" si="77"/>
        <v/>
      </c>
      <c r="N631" s="6" t="str">
        <f t="shared" si="78"/>
        <v/>
      </c>
      <c r="O631" s="40" t="str">
        <f>IF(G631&gt;0,DT!AC631*I631+DT!AD631*J631+DT!AE631*K631+DT!AF631*L631+DT!AG631*M631+DT!AH631*N631,"")</f>
        <v/>
      </c>
    </row>
    <row r="632" spans="1:15">
      <c r="A632" s="1"/>
      <c r="B632" s="1"/>
      <c r="C632" s="1"/>
      <c r="D632" s="1"/>
      <c r="E632" s="1"/>
      <c r="F632" s="1"/>
      <c r="G632" s="1">
        <f t="shared" si="72"/>
        <v>0</v>
      </c>
      <c r="I632" s="6" t="str">
        <f t="shared" si="73"/>
        <v/>
      </c>
      <c r="J632" s="6" t="str">
        <f t="shared" si="74"/>
        <v/>
      </c>
      <c r="K632" s="6" t="str">
        <f t="shared" si="75"/>
        <v/>
      </c>
      <c r="L632" s="6" t="str">
        <f t="shared" si="76"/>
        <v/>
      </c>
      <c r="M632" s="6" t="str">
        <f t="shared" si="77"/>
        <v/>
      </c>
      <c r="N632" s="6" t="str">
        <f t="shared" si="78"/>
        <v/>
      </c>
      <c r="O632" s="40" t="str">
        <f>IF(G632&gt;0,DT!AC632*I632+DT!AD632*J632+DT!AE632*K632+DT!AF632*L632+DT!AG632*M632+DT!AH632*N632,"")</f>
        <v/>
      </c>
    </row>
    <row r="633" spans="1:15">
      <c r="A633" s="1"/>
      <c r="B633" s="1"/>
      <c r="C633" s="1"/>
      <c r="D633" s="1"/>
      <c r="E633" s="1"/>
      <c r="F633" s="1"/>
      <c r="G633" s="1">
        <f t="shared" si="72"/>
        <v>0</v>
      </c>
      <c r="I633" s="6" t="str">
        <f t="shared" si="73"/>
        <v/>
      </c>
      <c r="J633" s="6" t="str">
        <f t="shared" si="74"/>
        <v/>
      </c>
      <c r="K633" s="6" t="str">
        <f t="shared" si="75"/>
        <v/>
      </c>
      <c r="L633" s="6" t="str">
        <f t="shared" si="76"/>
        <v/>
      </c>
      <c r="M633" s="6" t="str">
        <f t="shared" si="77"/>
        <v/>
      </c>
      <c r="N633" s="6" t="str">
        <f t="shared" si="78"/>
        <v/>
      </c>
      <c r="O633" s="40" t="str">
        <f>IF(G633&gt;0,DT!AC633*I633+DT!AD633*J633+DT!AE633*K633+DT!AF633*L633+DT!AG633*M633+DT!AH633*N633,"")</f>
        <v/>
      </c>
    </row>
    <row r="634" spans="1:15">
      <c r="A634" s="1"/>
      <c r="B634" s="1"/>
      <c r="C634" s="1"/>
      <c r="D634" s="1"/>
      <c r="E634" s="1"/>
      <c r="F634" s="1"/>
      <c r="G634" s="1">
        <f t="shared" si="72"/>
        <v>0</v>
      </c>
      <c r="I634" s="6" t="str">
        <f t="shared" si="73"/>
        <v/>
      </c>
      <c r="J634" s="6" t="str">
        <f t="shared" si="74"/>
        <v/>
      </c>
      <c r="K634" s="6" t="str">
        <f t="shared" si="75"/>
        <v/>
      </c>
      <c r="L634" s="6" t="str">
        <f t="shared" si="76"/>
        <v/>
      </c>
      <c r="M634" s="6" t="str">
        <f t="shared" si="77"/>
        <v/>
      </c>
      <c r="N634" s="6" t="str">
        <f t="shared" si="78"/>
        <v/>
      </c>
      <c r="O634" s="40" t="str">
        <f>IF(G634&gt;0,DT!AC634*I634+DT!AD634*J634+DT!AE634*K634+DT!AF634*L634+DT!AG634*M634+DT!AH634*N634,"")</f>
        <v/>
      </c>
    </row>
    <row r="635" spans="1:15">
      <c r="A635" s="1"/>
      <c r="B635" s="1"/>
      <c r="C635" s="1"/>
      <c r="D635" s="1"/>
      <c r="E635" s="1"/>
      <c r="F635" s="1"/>
      <c r="G635" s="1">
        <f t="shared" si="72"/>
        <v>0</v>
      </c>
      <c r="I635" s="6" t="str">
        <f t="shared" si="73"/>
        <v/>
      </c>
      <c r="J635" s="6" t="str">
        <f t="shared" si="74"/>
        <v/>
      </c>
      <c r="K635" s="6" t="str">
        <f t="shared" si="75"/>
        <v/>
      </c>
      <c r="L635" s="6" t="str">
        <f t="shared" si="76"/>
        <v/>
      </c>
      <c r="M635" s="6" t="str">
        <f t="shared" si="77"/>
        <v/>
      </c>
      <c r="N635" s="6" t="str">
        <f t="shared" si="78"/>
        <v/>
      </c>
      <c r="O635" s="40" t="str">
        <f>IF(G635&gt;0,DT!AC635*I635+DT!AD635*J635+DT!AE635*K635+DT!AF635*L635+DT!AG635*M635+DT!AH635*N635,"")</f>
        <v/>
      </c>
    </row>
    <row r="636" spans="1:15">
      <c r="A636" s="1"/>
      <c r="B636" s="1"/>
      <c r="C636" s="1"/>
      <c r="D636" s="1"/>
      <c r="E636" s="1"/>
      <c r="F636" s="1"/>
      <c r="G636" s="1">
        <f t="shared" si="72"/>
        <v>0</v>
      </c>
      <c r="I636" s="6" t="str">
        <f t="shared" si="73"/>
        <v/>
      </c>
      <c r="J636" s="6" t="str">
        <f t="shared" si="74"/>
        <v/>
      </c>
      <c r="K636" s="6" t="str">
        <f t="shared" si="75"/>
        <v/>
      </c>
      <c r="L636" s="6" t="str">
        <f t="shared" si="76"/>
        <v/>
      </c>
      <c r="M636" s="6" t="str">
        <f t="shared" si="77"/>
        <v/>
      </c>
      <c r="N636" s="6" t="str">
        <f t="shared" si="78"/>
        <v/>
      </c>
      <c r="O636" s="40" t="str">
        <f>IF(G636&gt;0,DT!AC636*I636+DT!AD636*J636+DT!AE636*K636+DT!AF636*L636+DT!AG636*M636+DT!AH636*N636,"")</f>
        <v/>
      </c>
    </row>
    <row r="637" spans="1:15">
      <c r="A637" s="1"/>
      <c r="B637" s="1"/>
      <c r="C637" s="1"/>
      <c r="D637" s="1"/>
      <c r="E637" s="1"/>
      <c r="F637" s="1"/>
      <c r="G637" s="1">
        <f t="shared" si="72"/>
        <v>0</v>
      </c>
      <c r="I637" s="6" t="str">
        <f t="shared" si="73"/>
        <v/>
      </c>
      <c r="J637" s="6" t="str">
        <f t="shared" si="74"/>
        <v/>
      </c>
      <c r="K637" s="6" t="str">
        <f t="shared" si="75"/>
        <v/>
      </c>
      <c r="L637" s="6" t="str">
        <f t="shared" si="76"/>
        <v/>
      </c>
      <c r="M637" s="6" t="str">
        <f t="shared" si="77"/>
        <v/>
      </c>
      <c r="N637" s="6" t="str">
        <f t="shared" si="78"/>
        <v/>
      </c>
      <c r="O637" s="40" t="str">
        <f>IF(G637&gt;0,DT!AC637*I637+DT!AD637*J637+DT!AE637*K637+DT!AF637*L637+DT!AG637*M637+DT!AH637*N637,"")</f>
        <v/>
      </c>
    </row>
    <row r="638" spans="1:15">
      <c r="A638" s="1"/>
      <c r="B638" s="1"/>
      <c r="C638" s="1"/>
      <c r="D638" s="1"/>
      <c r="E638" s="1"/>
      <c r="F638" s="1"/>
      <c r="G638" s="1">
        <f t="shared" si="72"/>
        <v>0</v>
      </c>
      <c r="I638" s="6" t="str">
        <f t="shared" si="73"/>
        <v/>
      </c>
      <c r="J638" s="6" t="str">
        <f t="shared" si="74"/>
        <v/>
      </c>
      <c r="K638" s="6" t="str">
        <f t="shared" si="75"/>
        <v/>
      </c>
      <c r="L638" s="6" t="str">
        <f t="shared" si="76"/>
        <v/>
      </c>
      <c r="M638" s="6" t="str">
        <f t="shared" si="77"/>
        <v/>
      </c>
      <c r="N638" s="6" t="str">
        <f t="shared" si="78"/>
        <v/>
      </c>
      <c r="O638" s="40" t="str">
        <f>IF(G638&gt;0,DT!AC638*I638+DT!AD638*J638+DT!AE638*K638+DT!AF638*L638+DT!AG638*M638+DT!AH638*N638,"")</f>
        <v/>
      </c>
    </row>
    <row r="639" spans="1:15">
      <c r="A639" s="1"/>
      <c r="B639" s="1"/>
      <c r="C639" s="1"/>
      <c r="D639" s="1"/>
      <c r="E639" s="1"/>
      <c r="F639" s="1"/>
      <c r="G639" s="1">
        <f t="shared" si="72"/>
        <v>0</v>
      </c>
      <c r="I639" s="6" t="str">
        <f t="shared" si="73"/>
        <v/>
      </c>
      <c r="J639" s="6" t="str">
        <f t="shared" si="74"/>
        <v/>
      </c>
      <c r="K639" s="6" t="str">
        <f t="shared" si="75"/>
        <v/>
      </c>
      <c r="L639" s="6" t="str">
        <f t="shared" si="76"/>
        <v/>
      </c>
      <c r="M639" s="6" t="str">
        <f t="shared" si="77"/>
        <v/>
      </c>
      <c r="N639" s="6" t="str">
        <f t="shared" si="78"/>
        <v/>
      </c>
      <c r="O639" s="40" t="str">
        <f>IF(G639&gt;0,DT!AC639*I639+DT!AD639*J639+DT!AE639*K639+DT!AF639*L639+DT!AG639*M639+DT!AH639*N639,"")</f>
        <v/>
      </c>
    </row>
    <row r="640" spans="1:15">
      <c r="A640" s="1"/>
      <c r="B640" s="1"/>
      <c r="C640" s="1"/>
      <c r="D640" s="1"/>
      <c r="E640" s="1"/>
      <c r="F640" s="1"/>
      <c r="G640" s="1">
        <f t="shared" si="72"/>
        <v>0</v>
      </c>
      <c r="I640" s="6" t="str">
        <f t="shared" si="73"/>
        <v/>
      </c>
      <c r="J640" s="6" t="str">
        <f t="shared" si="74"/>
        <v/>
      </c>
      <c r="K640" s="6" t="str">
        <f t="shared" si="75"/>
        <v/>
      </c>
      <c r="L640" s="6" t="str">
        <f t="shared" si="76"/>
        <v/>
      </c>
      <c r="M640" s="6" t="str">
        <f t="shared" si="77"/>
        <v/>
      </c>
      <c r="N640" s="6" t="str">
        <f t="shared" si="78"/>
        <v/>
      </c>
      <c r="O640" s="40" t="str">
        <f>IF(G640&gt;0,DT!AC640*I640+DT!AD640*J640+DT!AE640*K640+DT!AF640*L640+DT!AG640*M640+DT!AH640*N640,"")</f>
        <v/>
      </c>
    </row>
    <row r="641" spans="1:15">
      <c r="A641" s="1"/>
      <c r="B641" s="1"/>
      <c r="C641" s="1"/>
      <c r="D641" s="1"/>
      <c r="E641" s="1"/>
      <c r="F641" s="1"/>
      <c r="G641" s="1">
        <f t="shared" si="72"/>
        <v>0</v>
      </c>
      <c r="I641" s="6" t="str">
        <f t="shared" si="73"/>
        <v/>
      </c>
      <c r="J641" s="6" t="str">
        <f t="shared" si="74"/>
        <v/>
      </c>
      <c r="K641" s="6" t="str">
        <f t="shared" si="75"/>
        <v/>
      </c>
      <c r="L641" s="6" t="str">
        <f t="shared" si="76"/>
        <v/>
      </c>
      <c r="M641" s="6" t="str">
        <f t="shared" si="77"/>
        <v/>
      </c>
      <c r="N641" s="6" t="str">
        <f t="shared" si="78"/>
        <v/>
      </c>
      <c r="O641" s="40" t="str">
        <f>IF(G641&gt;0,DT!AC641*I641+DT!AD641*J641+DT!AE641*K641+DT!AF641*L641+DT!AG641*M641+DT!AH641*N641,"")</f>
        <v/>
      </c>
    </row>
    <row r="642" spans="1:15">
      <c r="A642" s="1"/>
      <c r="B642" s="1"/>
      <c r="C642" s="1"/>
      <c r="D642" s="1"/>
      <c r="E642" s="1"/>
      <c r="F642" s="1"/>
      <c r="G642" s="1">
        <f t="shared" si="72"/>
        <v>0</v>
      </c>
      <c r="I642" s="6" t="str">
        <f t="shared" si="73"/>
        <v/>
      </c>
      <c r="J642" s="6" t="str">
        <f t="shared" si="74"/>
        <v/>
      </c>
      <c r="K642" s="6" t="str">
        <f t="shared" si="75"/>
        <v/>
      </c>
      <c r="L642" s="6" t="str">
        <f t="shared" si="76"/>
        <v/>
      </c>
      <c r="M642" s="6" t="str">
        <f t="shared" si="77"/>
        <v/>
      </c>
      <c r="N642" s="6" t="str">
        <f t="shared" si="78"/>
        <v/>
      </c>
      <c r="O642" s="40" t="str">
        <f>IF(G642&gt;0,DT!AC642*I642+DT!AD642*J642+DT!AE642*K642+DT!AF642*L642+DT!AG642*M642+DT!AH642*N642,"")</f>
        <v/>
      </c>
    </row>
    <row r="643" spans="1:15">
      <c r="A643" s="1"/>
      <c r="B643" s="1"/>
      <c r="C643" s="1"/>
      <c r="D643" s="1"/>
      <c r="E643" s="1"/>
      <c r="F643" s="1"/>
      <c r="G643" s="1">
        <f t="shared" si="72"/>
        <v>0</v>
      </c>
      <c r="I643" s="6" t="str">
        <f t="shared" si="73"/>
        <v/>
      </c>
      <c r="J643" s="6" t="str">
        <f t="shared" si="74"/>
        <v/>
      </c>
      <c r="K643" s="6" t="str">
        <f t="shared" si="75"/>
        <v/>
      </c>
      <c r="L643" s="6" t="str">
        <f t="shared" si="76"/>
        <v/>
      </c>
      <c r="M643" s="6" t="str">
        <f t="shared" si="77"/>
        <v/>
      </c>
      <c r="N643" s="6" t="str">
        <f t="shared" si="78"/>
        <v/>
      </c>
      <c r="O643" s="40" t="str">
        <f>IF(G643&gt;0,DT!AC643*I643+DT!AD643*J643+DT!AE643*K643+DT!AF643*L643+DT!AG643*M643+DT!AH643*N643,"")</f>
        <v/>
      </c>
    </row>
    <row r="644" spans="1:15">
      <c r="A644" s="1"/>
      <c r="B644" s="1"/>
      <c r="C644" s="1"/>
      <c r="D644" s="1"/>
      <c r="E644" s="1"/>
      <c r="F644" s="1"/>
      <c r="G644" s="1">
        <f t="shared" si="72"/>
        <v>0</v>
      </c>
      <c r="I644" s="6" t="str">
        <f t="shared" si="73"/>
        <v/>
      </c>
      <c r="J644" s="6" t="str">
        <f t="shared" si="74"/>
        <v/>
      </c>
      <c r="K644" s="6" t="str">
        <f t="shared" si="75"/>
        <v/>
      </c>
      <c r="L644" s="6" t="str">
        <f t="shared" si="76"/>
        <v/>
      </c>
      <c r="M644" s="6" t="str">
        <f t="shared" si="77"/>
        <v/>
      </c>
      <c r="N644" s="6" t="str">
        <f t="shared" si="78"/>
        <v/>
      </c>
      <c r="O644" s="40" t="str">
        <f>IF(G644&gt;0,DT!AC644*I644+DT!AD644*J644+DT!AE644*K644+DT!AF644*L644+DT!AG644*M644+DT!AH644*N644,"")</f>
        <v/>
      </c>
    </row>
    <row r="645" spans="1:15">
      <c r="A645" s="1"/>
      <c r="B645" s="1"/>
      <c r="C645" s="1"/>
      <c r="D645" s="1"/>
      <c r="E645" s="1"/>
      <c r="F645" s="1"/>
      <c r="G645" s="1">
        <f t="shared" ref="G645:G708" si="79">SUM(A645:F645)</f>
        <v>0</v>
      </c>
      <c r="I645" s="6" t="str">
        <f t="shared" si="73"/>
        <v/>
      </c>
      <c r="J645" s="6" t="str">
        <f t="shared" si="74"/>
        <v/>
      </c>
      <c r="K645" s="6" t="str">
        <f t="shared" si="75"/>
        <v/>
      </c>
      <c r="L645" s="6" t="str">
        <f t="shared" si="76"/>
        <v/>
      </c>
      <c r="M645" s="6" t="str">
        <f t="shared" si="77"/>
        <v/>
      </c>
      <c r="N645" s="6" t="str">
        <f t="shared" si="78"/>
        <v/>
      </c>
      <c r="O645" s="40" t="str">
        <f>IF(G645&gt;0,DT!AC645*I645+DT!AD645*J645+DT!AE645*K645+DT!AF645*L645+DT!AG645*M645+DT!AH645*N645,"")</f>
        <v/>
      </c>
    </row>
    <row r="646" spans="1:15">
      <c r="A646" s="1"/>
      <c r="B646" s="1"/>
      <c r="C646" s="1"/>
      <c r="D646" s="1"/>
      <c r="E646" s="1"/>
      <c r="F646" s="1"/>
      <c r="G646" s="1">
        <f t="shared" si="79"/>
        <v>0</v>
      </c>
      <c r="I646" s="6" t="str">
        <f t="shared" si="73"/>
        <v/>
      </c>
      <c r="J646" s="6" t="str">
        <f t="shared" si="74"/>
        <v/>
      </c>
      <c r="K646" s="6" t="str">
        <f t="shared" si="75"/>
        <v/>
      </c>
      <c r="L646" s="6" t="str">
        <f t="shared" si="76"/>
        <v/>
      </c>
      <c r="M646" s="6" t="str">
        <f t="shared" si="77"/>
        <v/>
      </c>
      <c r="N646" s="6" t="str">
        <f t="shared" si="78"/>
        <v/>
      </c>
      <c r="O646" s="40" t="str">
        <f>IF(G646&gt;0,DT!AC646*I646+DT!AD646*J646+DT!AE646*K646+DT!AF646*L646+DT!AG646*M646+DT!AH646*N646,"")</f>
        <v/>
      </c>
    </row>
    <row r="647" spans="1:15">
      <c r="A647" s="1"/>
      <c r="B647" s="1"/>
      <c r="C647" s="1"/>
      <c r="D647" s="1"/>
      <c r="E647" s="1"/>
      <c r="F647" s="1"/>
      <c r="G647" s="1">
        <f t="shared" si="79"/>
        <v>0</v>
      </c>
      <c r="I647" s="6" t="str">
        <f t="shared" si="73"/>
        <v/>
      </c>
      <c r="J647" s="6" t="str">
        <f t="shared" si="74"/>
        <v/>
      </c>
      <c r="K647" s="6" t="str">
        <f t="shared" si="75"/>
        <v/>
      </c>
      <c r="L647" s="6" t="str">
        <f t="shared" si="76"/>
        <v/>
      </c>
      <c r="M647" s="6" t="str">
        <f t="shared" si="77"/>
        <v/>
      </c>
      <c r="N647" s="6" t="str">
        <f t="shared" si="78"/>
        <v/>
      </c>
      <c r="O647" s="40" t="str">
        <f>IF(G647&gt;0,DT!AC647*I647+DT!AD647*J647+DT!AE647*K647+DT!AF647*L647+DT!AG647*M647+DT!AH647*N647,"")</f>
        <v/>
      </c>
    </row>
    <row r="648" spans="1:15">
      <c r="A648" s="1"/>
      <c r="B648" s="1"/>
      <c r="C648" s="1"/>
      <c r="D648" s="1"/>
      <c r="E648" s="1"/>
      <c r="F648" s="1"/>
      <c r="G648" s="1">
        <f t="shared" si="79"/>
        <v>0</v>
      </c>
      <c r="I648" s="6" t="str">
        <f t="shared" si="73"/>
        <v/>
      </c>
      <c r="J648" s="6" t="str">
        <f t="shared" si="74"/>
        <v/>
      </c>
      <c r="K648" s="6" t="str">
        <f t="shared" si="75"/>
        <v/>
      </c>
      <c r="L648" s="6" t="str">
        <f t="shared" si="76"/>
        <v/>
      </c>
      <c r="M648" s="6" t="str">
        <f t="shared" si="77"/>
        <v/>
      </c>
      <c r="N648" s="6" t="str">
        <f t="shared" si="78"/>
        <v/>
      </c>
      <c r="O648" s="40" t="str">
        <f>IF(G648&gt;0,DT!AC648*I648+DT!AD648*J648+DT!AE648*K648+DT!AF648*L648+DT!AG648*M648+DT!AH648*N648,"")</f>
        <v/>
      </c>
    </row>
    <row r="649" spans="1:15">
      <c r="A649" s="1"/>
      <c r="B649" s="1"/>
      <c r="C649" s="1"/>
      <c r="D649" s="1"/>
      <c r="E649" s="1"/>
      <c r="F649" s="1"/>
      <c r="G649" s="1">
        <f t="shared" si="79"/>
        <v>0</v>
      </c>
      <c r="I649" s="6" t="str">
        <f t="shared" si="73"/>
        <v/>
      </c>
      <c r="J649" s="6" t="str">
        <f t="shared" si="74"/>
        <v/>
      </c>
      <c r="K649" s="6" t="str">
        <f t="shared" si="75"/>
        <v/>
      </c>
      <c r="L649" s="6" t="str">
        <f t="shared" si="76"/>
        <v/>
      </c>
      <c r="M649" s="6" t="str">
        <f t="shared" si="77"/>
        <v/>
      </c>
      <c r="N649" s="6" t="str">
        <f t="shared" si="78"/>
        <v/>
      </c>
      <c r="O649" s="40" t="str">
        <f>IF(G649&gt;0,DT!AC649*I649+DT!AD649*J649+DT!AE649*K649+DT!AF649*L649+DT!AG649*M649+DT!AH649*N649,"")</f>
        <v/>
      </c>
    </row>
    <row r="650" spans="1:15">
      <c r="A650" s="1"/>
      <c r="B650" s="1"/>
      <c r="C650" s="1"/>
      <c r="D650" s="1"/>
      <c r="E650" s="1"/>
      <c r="F650" s="1"/>
      <c r="G650" s="1">
        <f t="shared" si="79"/>
        <v>0</v>
      </c>
      <c r="I650" s="6" t="str">
        <f t="shared" si="73"/>
        <v/>
      </c>
      <c r="J650" s="6" t="str">
        <f t="shared" si="74"/>
        <v/>
      </c>
      <c r="K650" s="6" t="str">
        <f t="shared" si="75"/>
        <v/>
      </c>
      <c r="L650" s="6" t="str">
        <f t="shared" si="76"/>
        <v/>
      </c>
      <c r="M650" s="6" t="str">
        <f t="shared" si="77"/>
        <v/>
      </c>
      <c r="N650" s="6" t="str">
        <f t="shared" si="78"/>
        <v/>
      </c>
      <c r="O650" s="40" t="str">
        <f>IF(G650&gt;0,DT!AC650*I650+DT!AD650*J650+DT!AE650*K650+DT!AF650*L650+DT!AG650*M650+DT!AH650*N650,"")</f>
        <v/>
      </c>
    </row>
    <row r="651" spans="1:15">
      <c r="A651" s="1"/>
      <c r="B651" s="1"/>
      <c r="C651" s="1"/>
      <c r="D651" s="1"/>
      <c r="E651" s="1"/>
      <c r="F651" s="1"/>
      <c r="G651" s="1">
        <f t="shared" si="79"/>
        <v>0</v>
      </c>
      <c r="I651" s="6" t="str">
        <f t="shared" si="73"/>
        <v/>
      </c>
      <c r="J651" s="6" t="str">
        <f t="shared" si="74"/>
        <v/>
      </c>
      <c r="K651" s="6" t="str">
        <f t="shared" si="75"/>
        <v/>
      </c>
      <c r="L651" s="6" t="str">
        <f t="shared" si="76"/>
        <v/>
      </c>
      <c r="M651" s="6" t="str">
        <f t="shared" si="77"/>
        <v/>
      </c>
      <c r="N651" s="6" t="str">
        <f t="shared" si="78"/>
        <v/>
      </c>
      <c r="O651" s="40" t="str">
        <f>IF(G651&gt;0,DT!AC651*I651+DT!AD651*J651+DT!AE651*K651+DT!AF651*L651+DT!AG651*M651+DT!AH651*N651,"")</f>
        <v/>
      </c>
    </row>
    <row r="652" spans="1:15">
      <c r="A652" s="1"/>
      <c r="B652" s="1"/>
      <c r="C652" s="1"/>
      <c r="D652" s="1"/>
      <c r="E652" s="1"/>
      <c r="F652" s="1"/>
      <c r="G652" s="1">
        <f t="shared" si="79"/>
        <v>0</v>
      </c>
      <c r="I652" s="6" t="str">
        <f t="shared" si="73"/>
        <v/>
      </c>
      <c r="J652" s="6" t="str">
        <f t="shared" si="74"/>
        <v/>
      </c>
      <c r="K652" s="6" t="str">
        <f t="shared" si="75"/>
        <v/>
      </c>
      <c r="L652" s="6" t="str">
        <f t="shared" si="76"/>
        <v/>
      </c>
      <c r="M652" s="6" t="str">
        <f t="shared" si="77"/>
        <v/>
      </c>
      <c r="N652" s="6" t="str">
        <f t="shared" si="78"/>
        <v/>
      </c>
      <c r="O652" s="40" t="str">
        <f>IF(G652&gt;0,DT!AC652*I652+DT!AD652*J652+DT!AE652*K652+DT!AF652*L652+DT!AG652*M652+DT!AH652*N652,"")</f>
        <v/>
      </c>
    </row>
    <row r="653" spans="1:15">
      <c r="A653" s="1"/>
      <c r="B653" s="1"/>
      <c r="C653" s="1"/>
      <c r="D653" s="1"/>
      <c r="E653" s="1"/>
      <c r="F653" s="1"/>
      <c r="G653" s="1">
        <f t="shared" si="79"/>
        <v>0</v>
      </c>
      <c r="I653" s="6" t="str">
        <f t="shared" si="73"/>
        <v/>
      </c>
      <c r="J653" s="6" t="str">
        <f t="shared" si="74"/>
        <v/>
      </c>
      <c r="K653" s="6" t="str">
        <f t="shared" si="75"/>
        <v/>
      </c>
      <c r="L653" s="6" t="str">
        <f t="shared" si="76"/>
        <v/>
      </c>
      <c r="M653" s="6" t="str">
        <f t="shared" si="77"/>
        <v/>
      </c>
      <c r="N653" s="6" t="str">
        <f t="shared" si="78"/>
        <v/>
      </c>
      <c r="O653" s="40" t="str">
        <f>IF(G653&gt;0,DT!AC653*I653+DT!AD653*J653+DT!AE653*K653+DT!AF653*L653+DT!AG653*M653+DT!AH653*N653,"")</f>
        <v/>
      </c>
    </row>
    <row r="654" spans="1:15">
      <c r="A654" s="1"/>
      <c r="B654" s="1"/>
      <c r="C654" s="1"/>
      <c r="D654" s="1"/>
      <c r="E654" s="1"/>
      <c r="F654" s="1"/>
      <c r="G654" s="1">
        <f t="shared" si="79"/>
        <v>0</v>
      </c>
      <c r="I654" s="6" t="str">
        <f t="shared" si="73"/>
        <v/>
      </c>
      <c r="J654" s="6" t="str">
        <f t="shared" si="74"/>
        <v/>
      </c>
      <c r="K654" s="6" t="str">
        <f t="shared" si="75"/>
        <v/>
      </c>
      <c r="L654" s="6" t="str">
        <f t="shared" si="76"/>
        <v/>
      </c>
      <c r="M654" s="6" t="str">
        <f t="shared" si="77"/>
        <v/>
      </c>
      <c r="N654" s="6" t="str">
        <f t="shared" si="78"/>
        <v/>
      </c>
      <c r="O654" s="40" t="str">
        <f>IF(G654&gt;0,DT!AC654*I654+DT!AD654*J654+DT!AE654*K654+DT!AF654*L654+DT!AG654*M654+DT!AH654*N654,"")</f>
        <v/>
      </c>
    </row>
    <row r="655" spans="1:15">
      <c r="A655" s="1"/>
      <c r="B655" s="1"/>
      <c r="C655" s="1"/>
      <c r="D655" s="1"/>
      <c r="E655" s="1"/>
      <c r="F655" s="1"/>
      <c r="G655" s="1">
        <f t="shared" si="79"/>
        <v>0</v>
      </c>
      <c r="I655" s="6" t="str">
        <f t="shared" si="73"/>
        <v/>
      </c>
      <c r="J655" s="6" t="str">
        <f t="shared" si="74"/>
        <v/>
      </c>
      <c r="K655" s="6" t="str">
        <f t="shared" si="75"/>
        <v/>
      </c>
      <c r="L655" s="6" t="str">
        <f t="shared" si="76"/>
        <v/>
      </c>
      <c r="M655" s="6" t="str">
        <f t="shared" si="77"/>
        <v/>
      </c>
      <c r="N655" s="6" t="str">
        <f t="shared" si="78"/>
        <v/>
      </c>
      <c r="O655" s="40" t="str">
        <f>IF(G655&gt;0,DT!AC655*I655+DT!AD655*J655+DT!AE655*K655+DT!AF655*L655+DT!AG655*M655+DT!AH655*N655,"")</f>
        <v/>
      </c>
    </row>
    <row r="656" spans="1:15">
      <c r="A656" s="1"/>
      <c r="B656" s="1"/>
      <c r="C656" s="1"/>
      <c r="D656" s="1"/>
      <c r="E656" s="1"/>
      <c r="F656" s="1"/>
      <c r="G656" s="1">
        <f t="shared" si="79"/>
        <v>0</v>
      </c>
      <c r="I656" s="6" t="str">
        <f t="shared" si="73"/>
        <v/>
      </c>
      <c r="J656" s="6" t="str">
        <f t="shared" si="74"/>
        <v/>
      </c>
      <c r="K656" s="6" t="str">
        <f t="shared" si="75"/>
        <v/>
      </c>
      <c r="L656" s="6" t="str">
        <f t="shared" si="76"/>
        <v/>
      </c>
      <c r="M656" s="6" t="str">
        <f t="shared" si="77"/>
        <v/>
      </c>
      <c r="N656" s="6" t="str">
        <f t="shared" si="78"/>
        <v/>
      </c>
      <c r="O656" s="40" t="str">
        <f>IF(G656&gt;0,DT!AC656*I656+DT!AD656*J656+DT!AE656*K656+DT!AF656*L656+DT!AG656*M656+DT!AH656*N656,"")</f>
        <v/>
      </c>
    </row>
    <row r="657" spans="1:15">
      <c r="A657" s="1"/>
      <c r="B657" s="1"/>
      <c r="C657" s="1"/>
      <c r="D657" s="1"/>
      <c r="E657" s="1"/>
      <c r="F657" s="1"/>
      <c r="G657" s="1">
        <f t="shared" si="79"/>
        <v>0</v>
      </c>
      <c r="I657" s="6" t="str">
        <f t="shared" si="73"/>
        <v/>
      </c>
      <c r="J657" s="6" t="str">
        <f t="shared" si="74"/>
        <v/>
      </c>
      <c r="K657" s="6" t="str">
        <f t="shared" si="75"/>
        <v/>
      </c>
      <c r="L657" s="6" t="str">
        <f t="shared" si="76"/>
        <v/>
      </c>
      <c r="M657" s="6" t="str">
        <f t="shared" si="77"/>
        <v/>
      </c>
      <c r="N657" s="6" t="str">
        <f t="shared" si="78"/>
        <v/>
      </c>
      <c r="O657" s="40" t="str">
        <f>IF(G657&gt;0,DT!AC657*I657+DT!AD657*J657+DT!AE657*K657+DT!AF657*L657+DT!AG657*M657+DT!AH657*N657,"")</f>
        <v/>
      </c>
    </row>
    <row r="658" spans="1:15">
      <c r="A658" s="1"/>
      <c r="B658" s="1"/>
      <c r="C658" s="1"/>
      <c r="D658" s="1"/>
      <c r="E658" s="1"/>
      <c r="F658" s="1"/>
      <c r="G658" s="1">
        <f t="shared" si="79"/>
        <v>0</v>
      </c>
      <c r="I658" s="6" t="str">
        <f t="shared" si="73"/>
        <v/>
      </c>
      <c r="J658" s="6" t="str">
        <f t="shared" si="74"/>
        <v/>
      </c>
      <c r="K658" s="6" t="str">
        <f t="shared" si="75"/>
        <v/>
      </c>
      <c r="L658" s="6" t="str">
        <f t="shared" si="76"/>
        <v/>
      </c>
      <c r="M658" s="6" t="str">
        <f t="shared" si="77"/>
        <v/>
      </c>
      <c r="N658" s="6" t="str">
        <f t="shared" si="78"/>
        <v/>
      </c>
      <c r="O658" s="40" t="str">
        <f>IF(G658&gt;0,DT!AC658*I658+DT!AD658*J658+DT!AE658*K658+DT!AF658*L658+DT!AG658*M658+DT!AH658*N658,"")</f>
        <v/>
      </c>
    </row>
    <row r="659" spans="1:15">
      <c r="A659" s="1"/>
      <c r="B659" s="1"/>
      <c r="C659" s="1"/>
      <c r="D659" s="1"/>
      <c r="E659" s="1"/>
      <c r="F659" s="1"/>
      <c r="G659" s="1">
        <f t="shared" si="79"/>
        <v>0</v>
      </c>
      <c r="I659" s="6" t="str">
        <f t="shared" si="73"/>
        <v/>
      </c>
      <c r="J659" s="6" t="str">
        <f t="shared" si="74"/>
        <v/>
      </c>
      <c r="K659" s="6" t="str">
        <f t="shared" si="75"/>
        <v/>
      </c>
      <c r="L659" s="6" t="str">
        <f t="shared" si="76"/>
        <v/>
      </c>
      <c r="M659" s="6" t="str">
        <f t="shared" si="77"/>
        <v/>
      </c>
      <c r="N659" s="6" t="str">
        <f t="shared" si="78"/>
        <v/>
      </c>
      <c r="O659" s="40" t="str">
        <f>IF(G659&gt;0,DT!AC659*I659+DT!AD659*J659+DT!AE659*K659+DT!AF659*L659+DT!AG659*M659+DT!AH659*N659,"")</f>
        <v/>
      </c>
    </row>
    <row r="660" spans="1:15">
      <c r="A660" s="1"/>
      <c r="B660" s="1"/>
      <c r="C660" s="1"/>
      <c r="D660" s="1"/>
      <c r="E660" s="1"/>
      <c r="F660" s="1"/>
      <c r="G660" s="1">
        <f t="shared" si="79"/>
        <v>0</v>
      </c>
      <c r="I660" s="6" t="str">
        <f t="shared" si="73"/>
        <v/>
      </c>
      <c r="J660" s="6" t="str">
        <f t="shared" si="74"/>
        <v/>
      </c>
      <c r="K660" s="6" t="str">
        <f t="shared" si="75"/>
        <v/>
      </c>
      <c r="L660" s="6" t="str">
        <f t="shared" si="76"/>
        <v/>
      </c>
      <c r="M660" s="6" t="str">
        <f t="shared" si="77"/>
        <v/>
      </c>
      <c r="N660" s="6" t="str">
        <f t="shared" si="78"/>
        <v/>
      </c>
      <c r="O660" s="40" t="str">
        <f>IF(G660&gt;0,DT!AC660*I660+DT!AD660*J660+DT!AE660*K660+DT!AF660*L660+DT!AG660*M660+DT!AH660*N660,"")</f>
        <v/>
      </c>
    </row>
    <row r="661" spans="1:15">
      <c r="A661" s="1"/>
      <c r="B661" s="1"/>
      <c r="C661" s="1"/>
      <c r="D661" s="1"/>
      <c r="E661" s="1"/>
      <c r="F661" s="1"/>
      <c r="G661" s="1">
        <f t="shared" si="79"/>
        <v>0</v>
      </c>
      <c r="I661" s="6" t="str">
        <f t="shared" si="73"/>
        <v/>
      </c>
      <c r="J661" s="6" t="str">
        <f t="shared" si="74"/>
        <v/>
      </c>
      <c r="K661" s="6" t="str">
        <f t="shared" si="75"/>
        <v/>
      </c>
      <c r="L661" s="6" t="str">
        <f t="shared" si="76"/>
        <v/>
      </c>
      <c r="M661" s="6" t="str">
        <f t="shared" si="77"/>
        <v/>
      </c>
      <c r="N661" s="6" t="str">
        <f t="shared" si="78"/>
        <v/>
      </c>
      <c r="O661" s="40" t="str">
        <f>IF(G661&gt;0,DT!AC661*I661+DT!AD661*J661+DT!AE661*K661+DT!AF661*L661+DT!AG661*M661+DT!AH661*N661,"")</f>
        <v/>
      </c>
    </row>
    <row r="662" spans="1:15">
      <c r="A662" s="1"/>
      <c r="B662" s="1"/>
      <c r="C662" s="1"/>
      <c r="D662" s="1"/>
      <c r="E662" s="1"/>
      <c r="F662" s="1"/>
      <c r="G662" s="1">
        <f t="shared" si="79"/>
        <v>0</v>
      </c>
      <c r="I662" s="6" t="str">
        <f t="shared" si="73"/>
        <v/>
      </c>
      <c r="J662" s="6" t="str">
        <f t="shared" si="74"/>
        <v/>
      </c>
      <c r="K662" s="6" t="str">
        <f t="shared" si="75"/>
        <v/>
      </c>
      <c r="L662" s="6" t="str">
        <f t="shared" si="76"/>
        <v/>
      </c>
      <c r="M662" s="6" t="str">
        <f t="shared" si="77"/>
        <v/>
      </c>
      <c r="N662" s="6" t="str">
        <f t="shared" si="78"/>
        <v/>
      </c>
      <c r="O662" s="40" t="str">
        <f>IF(G662&gt;0,DT!AC662*I662+DT!AD662*J662+DT!AE662*K662+DT!AF662*L662+DT!AG662*M662+DT!AH662*N662,"")</f>
        <v/>
      </c>
    </row>
    <row r="663" spans="1:15">
      <c r="A663" s="1"/>
      <c r="B663" s="1"/>
      <c r="C663" s="1"/>
      <c r="D663" s="1"/>
      <c r="E663" s="1"/>
      <c r="F663" s="1"/>
      <c r="G663" s="1">
        <f t="shared" si="79"/>
        <v>0</v>
      </c>
      <c r="I663" s="6" t="str">
        <f t="shared" si="73"/>
        <v/>
      </c>
      <c r="J663" s="6" t="str">
        <f t="shared" si="74"/>
        <v/>
      </c>
      <c r="K663" s="6" t="str">
        <f t="shared" si="75"/>
        <v/>
      </c>
      <c r="L663" s="6" t="str">
        <f t="shared" si="76"/>
        <v/>
      </c>
      <c r="M663" s="6" t="str">
        <f t="shared" si="77"/>
        <v/>
      </c>
      <c r="N663" s="6" t="str">
        <f t="shared" si="78"/>
        <v/>
      </c>
      <c r="O663" s="40" t="str">
        <f>IF(G663&gt;0,DT!AC663*I663+DT!AD663*J663+DT!AE663*K663+DT!AF663*L663+DT!AG663*M663+DT!AH663*N663,"")</f>
        <v/>
      </c>
    </row>
    <row r="664" spans="1:15">
      <c r="A664" s="1"/>
      <c r="B664" s="1"/>
      <c r="C664" s="1"/>
      <c r="D664" s="1"/>
      <c r="E664" s="1"/>
      <c r="F664" s="1"/>
      <c r="G664" s="1">
        <f t="shared" si="79"/>
        <v>0</v>
      </c>
      <c r="I664" s="6" t="str">
        <f t="shared" si="73"/>
        <v/>
      </c>
      <c r="J664" s="6" t="str">
        <f t="shared" si="74"/>
        <v/>
      </c>
      <c r="K664" s="6" t="str">
        <f t="shared" si="75"/>
        <v/>
      </c>
      <c r="L664" s="6" t="str">
        <f t="shared" si="76"/>
        <v/>
      </c>
      <c r="M664" s="6" t="str">
        <f t="shared" si="77"/>
        <v/>
      </c>
      <c r="N664" s="6" t="str">
        <f t="shared" si="78"/>
        <v/>
      </c>
      <c r="O664" s="40" t="str">
        <f>IF(G664&gt;0,DT!AC664*I664+DT!AD664*J664+DT!AE664*K664+DT!AF664*L664+DT!AG664*M664+DT!AH664*N664,"")</f>
        <v/>
      </c>
    </row>
    <row r="665" spans="1:15">
      <c r="A665" s="1"/>
      <c r="B665" s="1"/>
      <c r="C665" s="1"/>
      <c r="D665" s="1"/>
      <c r="E665" s="1"/>
      <c r="F665" s="1"/>
      <c r="G665" s="1">
        <f t="shared" si="79"/>
        <v>0</v>
      </c>
      <c r="I665" s="6" t="str">
        <f t="shared" si="73"/>
        <v/>
      </c>
      <c r="J665" s="6" t="str">
        <f t="shared" si="74"/>
        <v/>
      </c>
      <c r="K665" s="6" t="str">
        <f t="shared" si="75"/>
        <v/>
      </c>
      <c r="L665" s="6" t="str">
        <f t="shared" si="76"/>
        <v/>
      </c>
      <c r="M665" s="6" t="str">
        <f t="shared" si="77"/>
        <v/>
      </c>
      <c r="N665" s="6" t="str">
        <f t="shared" si="78"/>
        <v/>
      </c>
      <c r="O665" s="40" t="str">
        <f>IF(G665&gt;0,DT!AC665*I665+DT!AD665*J665+DT!AE665*K665+DT!AF665*L665+DT!AG665*M665+DT!AH665*N665,"")</f>
        <v/>
      </c>
    </row>
    <row r="666" spans="1:15">
      <c r="A666" s="1"/>
      <c r="B666" s="1"/>
      <c r="C666" s="1"/>
      <c r="D666" s="1"/>
      <c r="E666" s="1"/>
      <c r="F666" s="1"/>
      <c r="G666" s="1">
        <f t="shared" si="79"/>
        <v>0</v>
      </c>
      <c r="I666" s="6" t="str">
        <f t="shared" si="73"/>
        <v/>
      </c>
      <c r="J666" s="6" t="str">
        <f t="shared" si="74"/>
        <v/>
      </c>
      <c r="K666" s="6" t="str">
        <f t="shared" si="75"/>
        <v/>
      </c>
      <c r="L666" s="6" t="str">
        <f t="shared" si="76"/>
        <v/>
      </c>
      <c r="M666" s="6" t="str">
        <f t="shared" si="77"/>
        <v/>
      </c>
      <c r="N666" s="6" t="str">
        <f t="shared" si="78"/>
        <v/>
      </c>
      <c r="O666" s="40" t="str">
        <f>IF(G666&gt;0,DT!AC666*I666+DT!AD666*J666+DT!AE666*K666+DT!AF666*L666+DT!AG666*M666+DT!AH666*N666,"")</f>
        <v/>
      </c>
    </row>
    <row r="667" spans="1:15">
      <c r="A667" s="1"/>
      <c r="B667" s="1"/>
      <c r="C667" s="1"/>
      <c r="D667" s="1"/>
      <c r="E667" s="1"/>
      <c r="F667" s="1"/>
      <c r="G667" s="1">
        <f t="shared" si="79"/>
        <v>0</v>
      </c>
      <c r="I667" s="6" t="str">
        <f t="shared" si="73"/>
        <v/>
      </c>
      <c r="J667" s="6" t="str">
        <f t="shared" si="74"/>
        <v/>
      </c>
      <c r="K667" s="6" t="str">
        <f t="shared" si="75"/>
        <v/>
      </c>
      <c r="L667" s="6" t="str">
        <f t="shared" si="76"/>
        <v/>
      </c>
      <c r="M667" s="6" t="str">
        <f t="shared" si="77"/>
        <v/>
      </c>
      <c r="N667" s="6" t="str">
        <f t="shared" si="78"/>
        <v/>
      </c>
      <c r="O667" s="40" t="str">
        <f>IF(G667&gt;0,DT!AC667*I667+DT!AD667*J667+DT!AE667*K667+DT!AF667*L667+DT!AG667*M667+DT!AH667*N667,"")</f>
        <v/>
      </c>
    </row>
    <row r="668" spans="1:15">
      <c r="A668" s="1"/>
      <c r="B668" s="1"/>
      <c r="C668" s="1"/>
      <c r="D668" s="1"/>
      <c r="E668" s="1"/>
      <c r="F668" s="1"/>
      <c r="G668" s="1">
        <f t="shared" si="79"/>
        <v>0</v>
      </c>
      <c r="I668" s="6" t="str">
        <f t="shared" si="73"/>
        <v/>
      </c>
      <c r="J668" s="6" t="str">
        <f t="shared" si="74"/>
        <v/>
      </c>
      <c r="K668" s="6" t="str">
        <f t="shared" si="75"/>
        <v/>
      </c>
      <c r="L668" s="6" t="str">
        <f t="shared" si="76"/>
        <v/>
      </c>
      <c r="M668" s="6" t="str">
        <f t="shared" si="77"/>
        <v/>
      </c>
      <c r="N668" s="6" t="str">
        <f t="shared" si="78"/>
        <v/>
      </c>
      <c r="O668" s="40" t="str">
        <f>IF(G668&gt;0,DT!AC668*I668+DT!AD668*J668+DT!AE668*K668+DT!AF668*L668+DT!AG668*M668+DT!AH668*N668,"")</f>
        <v/>
      </c>
    </row>
    <row r="669" spans="1:15">
      <c r="A669" s="1"/>
      <c r="B669" s="1"/>
      <c r="C669" s="1"/>
      <c r="D669" s="1"/>
      <c r="E669" s="1"/>
      <c r="F669" s="1"/>
      <c r="G669" s="1">
        <f t="shared" si="79"/>
        <v>0</v>
      </c>
      <c r="I669" s="6" t="str">
        <f t="shared" si="73"/>
        <v/>
      </c>
      <c r="J669" s="6" t="str">
        <f t="shared" si="74"/>
        <v/>
      </c>
      <c r="K669" s="6" t="str">
        <f t="shared" si="75"/>
        <v/>
      </c>
      <c r="L669" s="6" t="str">
        <f t="shared" si="76"/>
        <v/>
      </c>
      <c r="M669" s="6" t="str">
        <f t="shared" si="77"/>
        <v/>
      </c>
      <c r="N669" s="6" t="str">
        <f t="shared" si="78"/>
        <v/>
      </c>
      <c r="O669" s="40" t="str">
        <f>IF(G669&gt;0,DT!AC669*I669+DT!AD669*J669+DT!AE669*K669+DT!AF669*L669+DT!AG669*M669+DT!AH669*N669,"")</f>
        <v/>
      </c>
    </row>
    <row r="670" spans="1:15">
      <c r="A670" s="1"/>
      <c r="B670" s="1"/>
      <c r="C670" s="1"/>
      <c r="D670" s="1"/>
      <c r="E670" s="1"/>
      <c r="F670" s="1"/>
      <c r="G670" s="1">
        <f t="shared" si="79"/>
        <v>0</v>
      </c>
      <c r="I670" s="6" t="str">
        <f t="shared" si="73"/>
        <v/>
      </c>
      <c r="J670" s="6" t="str">
        <f t="shared" si="74"/>
        <v/>
      </c>
      <c r="K670" s="6" t="str">
        <f t="shared" si="75"/>
        <v/>
      </c>
      <c r="L670" s="6" t="str">
        <f t="shared" si="76"/>
        <v/>
      </c>
      <c r="M670" s="6" t="str">
        <f t="shared" si="77"/>
        <v/>
      </c>
      <c r="N670" s="6" t="str">
        <f t="shared" si="78"/>
        <v/>
      </c>
      <c r="O670" s="40" t="str">
        <f>IF(G670&gt;0,DT!AC670*I670+DT!AD670*J670+DT!AE670*K670+DT!AF670*L670+DT!AG670*M670+DT!AH670*N670,"")</f>
        <v/>
      </c>
    </row>
    <row r="671" spans="1:15">
      <c r="A671" s="1"/>
      <c r="B671" s="1"/>
      <c r="C671" s="1"/>
      <c r="D671" s="1"/>
      <c r="E671" s="1"/>
      <c r="F671" s="1"/>
      <c r="G671" s="1">
        <f t="shared" si="79"/>
        <v>0</v>
      </c>
      <c r="I671" s="6" t="str">
        <f t="shared" si="73"/>
        <v/>
      </c>
      <c r="J671" s="6" t="str">
        <f t="shared" si="74"/>
        <v/>
      </c>
      <c r="K671" s="6" t="str">
        <f t="shared" si="75"/>
        <v/>
      </c>
      <c r="L671" s="6" t="str">
        <f t="shared" si="76"/>
        <v/>
      </c>
      <c r="M671" s="6" t="str">
        <f t="shared" si="77"/>
        <v/>
      </c>
      <c r="N671" s="6" t="str">
        <f t="shared" si="78"/>
        <v/>
      </c>
      <c r="O671" s="40" t="str">
        <f>IF(G671&gt;0,DT!AC671*I671+DT!AD671*J671+DT!AE671*K671+DT!AF671*L671+DT!AG671*M671+DT!AH671*N671,"")</f>
        <v/>
      </c>
    </row>
    <row r="672" spans="1:15">
      <c r="A672" s="1"/>
      <c r="B672" s="1"/>
      <c r="C672" s="1"/>
      <c r="D672" s="1"/>
      <c r="E672" s="1"/>
      <c r="F672" s="1"/>
      <c r="G672" s="1">
        <f t="shared" si="79"/>
        <v>0</v>
      </c>
      <c r="I672" s="6" t="str">
        <f t="shared" si="73"/>
        <v/>
      </c>
      <c r="J672" s="6" t="str">
        <f t="shared" si="74"/>
        <v/>
      </c>
      <c r="K672" s="6" t="str">
        <f t="shared" si="75"/>
        <v/>
      </c>
      <c r="L672" s="6" t="str">
        <f t="shared" si="76"/>
        <v/>
      </c>
      <c r="M672" s="6" t="str">
        <f t="shared" si="77"/>
        <v/>
      </c>
      <c r="N672" s="6" t="str">
        <f t="shared" si="78"/>
        <v/>
      </c>
      <c r="O672" s="40" t="str">
        <f>IF(G672&gt;0,DT!AC672*I672+DT!AD672*J672+DT!AE672*K672+DT!AF672*L672+DT!AG672*M672+DT!AH672*N672,"")</f>
        <v/>
      </c>
    </row>
    <row r="673" spans="1:15">
      <c r="A673" s="1"/>
      <c r="B673" s="1"/>
      <c r="C673" s="1"/>
      <c r="D673" s="1"/>
      <c r="E673" s="1"/>
      <c r="F673" s="1"/>
      <c r="G673" s="1">
        <f t="shared" si="79"/>
        <v>0</v>
      </c>
      <c r="I673" s="6" t="str">
        <f t="shared" si="73"/>
        <v/>
      </c>
      <c r="J673" s="6" t="str">
        <f t="shared" si="74"/>
        <v/>
      </c>
      <c r="K673" s="6" t="str">
        <f t="shared" si="75"/>
        <v/>
      </c>
      <c r="L673" s="6" t="str">
        <f t="shared" si="76"/>
        <v/>
      </c>
      <c r="M673" s="6" t="str">
        <f t="shared" si="77"/>
        <v/>
      </c>
      <c r="N673" s="6" t="str">
        <f t="shared" si="78"/>
        <v/>
      </c>
      <c r="O673" s="40" t="str">
        <f>IF(G673&gt;0,DT!AC673*I673+DT!AD673*J673+DT!AE673*K673+DT!AF673*L673+DT!AG673*M673+DT!AH673*N673,"")</f>
        <v/>
      </c>
    </row>
    <row r="674" spans="1:15">
      <c r="A674" s="1"/>
      <c r="B674" s="1"/>
      <c r="C674" s="1"/>
      <c r="D674" s="1"/>
      <c r="E674" s="1"/>
      <c r="F674" s="1"/>
      <c r="G674" s="1">
        <f t="shared" si="79"/>
        <v>0</v>
      </c>
      <c r="I674" s="6" t="str">
        <f t="shared" si="73"/>
        <v/>
      </c>
      <c r="J674" s="6" t="str">
        <f t="shared" si="74"/>
        <v/>
      </c>
      <c r="K674" s="6" t="str">
        <f t="shared" si="75"/>
        <v/>
      </c>
      <c r="L674" s="6" t="str">
        <f t="shared" si="76"/>
        <v/>
      </c>
      <c r="M674" s="6" t="str">
        <f t="shared" si="77"/>
        <v/>
      </c>
      <c r="N674" s="6" t="str">
        <f t="shared" si="78"/>
        <v/>
      </c>
      <c r="O674" s="40" t="str">
        <f>IF(G674&gt;0,DT!AC674*I674+DT!AD674*J674+DT!AE674*K674+DT!AF674*L674+DT!AG674*M674+DT!AH674*N674,"")</f>
        <v/>
      </c>
    </row>
    <row r="675" spans="1:15">
      <c r="A675" s="1"/>
      <c r="B675" s="1"/>
      <c r="C675" s="1"/>
      <c r="D675" s="1"/>
      <c r="E675" s="1"/>
      <c r="F675" s="1"/>
      <c r="G675" s="1">
        <f t="shared" si="79"/>
        <v>0</v>
      </c>
      <c r="I675" s="6" t="str">
        <f t="shared" si="73"/>
        <v/>
      </c>
      <c r="J675" s="6" t="str">
        <f t="shared" si="74"/>
        <v/>
      </c>
      <c r="K675" s="6" t="str">
        <f t="shared" si="75"/>
        <v/>
      </c>
      <c r="L675" s="6" t="str">
        <f t="shared" si="76"/>
        <v/>
      </c>
      <c r="M675" s="6" t="str">
        <f t="shared" si="77"/>
        <v/>
      </c>
      <c r="N675" s="6" t="str">
        <f t="shared" si="78"/>
        <v/>
      </c>
      <c r="O675" s="40" t="str">
        <f>IF(G675&gt;0,DT!AC675*I675+DT!AD675*J675+DT!AE675*K675+DT!AF675*L675+DT!AG675*M675+DT!AH675*N675,"")</f>
        <v/>
      </c>
    </row>
    <row r="676" spans="1:15">
      <c r="A676" s="1"/>
      <c r="B676" s="1"/>
      <c r="C676" s="1"/>
      <c r="D676" s="1"/>
      <c r="E676" s="1"/>
      <c r="F676" s="1"/>
      <c r="G676" s="1">
        <f t="shared" si="79"/>
        <v>0</v>
      </c>
      <c r="I676" s="6" t="str">
        <f t="shared" si="73"/>
        <v/>
      </c>
      <c r="J676" s="6" t="str">
        <f t="shared" si="74"/>
        <v/>
      </c>
      <c r="K676" s="6" t="str">
        <f t="shared" si="75"/>
        <v/>
      </c>
      <c r="L676" s="6" t="str">
        <f t="shared" si="76"/>
        <v/>
      </c>
      <c r="M676" s="6" t="str">
        <f t="shared" si="77"/>
        <v/>
      </c>
      <c r="N676" s="6" t="str">
        <f t="shared" si="78"/>
        <v/>
      </c>
      <c r="O676" s="40" t="str">
        <f>IF(G676&gt;0,DT!AC676*I676+DT!AD676*J676+DT!AE676*K676+DT!AF676*L676+DT!AG676*M676+DT!AH676*N676,"")</f>
        <v/>
      </c>
    </row>
    <row r="677" spans="1:15">
      <c r="A677" s="1"/>
      <c r="B677" s="1"/>
      <c r="C677" s="1"/>
      <c r="D677" s="1"/>
      <c r="E677" s="1"/>
      <c r="F677" s="1"/>
      <c r="G677" s="1">
        <f t="shared" si="79"/>
        <v>0</v>
      </c>
      <c r="I677" s="6" t="str">
        <f t="shared" si="73"/>
        <v/>
      </c>
      <c r="J677" s="6" t="str">
        <f t="shared" si="74"/>
        <v/>
      </c>
      <c r="K677" s="6" t="str">
        <f t="shared" si="75"/>
        <v/>
      </c>
      <c r="L677" s="6" t="str">
        <f t="shared" si="76"/>
        <v/>
      </c>
      <c r="M677" s="6" t="str">
        <f t="shared" si="77"/>
        <v/>
      </c>
      <c r="N677" s="6" t="str">
        <f t="shared" si="78"/>
        <v/>
      </c>
      <c r="O677" s="40" t="str">
        <f>IF(G677&gt;0,DT!AC677*I677+DT!AD677*J677+DT!AE677*K677+DT!AF677*L677+DT!AG677*M677+DT!AH677*N677,"")</f>
        <v/>
      </c>
    </row>
    <row r="678" spans="1:15">
      <c r="A678" s="1"/>
      <c r="B678" s="1"/>
      <c r="C678" s="1"/>
      <c r="D678" s="1"/>
      <c r="E678" s="1"/>
      <c r="F678" s="1"/>
      <c r="G678" s="1">
        <f t="shared" si="79"/>
        <v>0</v>
      </c>
      <c r="I678" s="6" t="str">
        <f t="shared" si="73"/>
        <v/>
      </c>
      <c r="J678" s="6" t="str">
        <f t="shared" si="74"/>
        <v/>
      </c>
      <c r="K678" s="6" t="str">
        <f t="shared" si="75"/>
        <v/>
      </c>
      <c r="L678" s="6" t="str">
        <f t="shared" si="76"/>
        <v/>
      </c>
      <c r="M678" s="6" t="str">
        <f t="shared" si="77"/>
        <v/>
      </c>
      <c r="N678" s="6" t="str">
        <f t="shared" si="78"/>
        <v/>
      </c>
      <c r="O678" s="40" t="str">
        <f>IF(G678&gt;0,DT!AC678*I678+DT!AD678*J678+DT!AE678*K678+DT!AF678*L678+DT!AG678*M678+DT!AH678*N678,"")</f>
        <v/>
      </c>
    </row>
    <row r="679" spans="1:15">
      <c r="A679" s="1"/>
      <c r="B679" s="1"/>
      <c r="C679" s="1"/>
      <c r="D679" s="1"/>
      <c r="E679" s="1"/>
      <c r="F679" s="1"/>
      <c r="G679" s="1">
        <f t="shared" si="79"/>
        <v>0</v>
      </c>
      <c r="I679" s="6" t="str">
        <f t="shared" si="73"/>
        <v/>
      </c>
      <c r="J679" s="6" t="str">
        <f t="shared" si="74"/>
        <v/>
      </c>
      <c r="K679" s="6" t="str">
        <f t="shared" si="75"/>
        <v/>
      </c>
      <c r="L679" s="6" t="str">
        <f t="shared" si="76"/>
        <v/>
      </c>
      <c r="M679" s="6" t="str">
        <f t="shared" si="77"/>
        <v/>
      </c>
      <c r="N679" s="6" t="str">
        <f t="shared" si="78"/>
        <v/>
      </c>
      <c r="O679" s="40" t="str">
        <f>IF(G679&gt;0,DT!AC679*I679+DT!AD679*J679+DT!AE679*K679+DT!AF679*L679+DT!AG679*M679+DT!AH679*N679,"")</f>
        <v/>
      </c>
    </row>
    <row r="680" spans="1:15">
      <c r="A680" s="1"/>
      <c r="B680" s="1"/>
      <c r="C680" s="1"/>
      <c r="D680" s="1"/>
      <c r="E680" s="1"/>
      <c r="F680" s="1"/>
      <c r="G680" s="1">
        <f t="shared" si="79"/>
        <v>0</v>
      </c>
      <c r="I680" s="6" t="str">
        <f t="shared" si="73"/>
        <v/>
      </c>
      <c r="J680" s="6" t="str">
        <f t="shared" si="74"/>
        <v/>
      </c>
      <c r="K680" s="6" t="str">
        <f t="shared" si="75"/>
        <v/>
      </c>
      <c r="L680" s="6" t="str">
        <f t="shared" si="76"/>
        <v/>
      </c>
      <c r="M680" s="6" t="str">
        <f t="shared" si="77"/>
        <v/>
      </c>
      <c r="N680" s="6" t="str">
        <f t="shared" si="78"/>
        <v/>
      </c>
      <c r="O680" s="40" t="str">
        <f>IF(G680&gt;0,DT!AC680*I680+DT!AD680*J680+DT!AE680*K680+DT!AF680*L680+DT!AG680*M680+DT!AH680*N680,"")</f>
        <v/>
      </c>
    </row>
    <row r="681" spans="1:15">
      <c r="A681" s="1"/>
      <c r="B681" s="1"/>
      <c r="C681" s="1"/>
      <c r="D681" s="1"/>
      <c r="E681" s="1"/>
      <c r="F681" s="1"/>
      <c r="G681" s="1">
        <f t="shared" si="79"/>
        <v>0</v>
      </c>
      <c r="I681" s="6" t="str">
        <f t="shared" si="73"/>
        <v/>
      </c>
      <c r="J681" s="6" t="str">
        <f t="shared" si="74"/>
        <v/>
      </c>
      <c r="K681" s="6" t="str">
        <f t="shared" si="75"/>
        <v/>
      </c>
      <c r="L681" s="6" t="str">
        <f t="shared" si="76"/>
        <v/>
      </c>
      <c r="M681" s="6" t="str">
        <f t="shared" si="77"/>
        <v/>
      </c>
      <c r="N681" s="6" t="str">
        <f t="shared" si="78"/>
        <v/>
      </c>
      <c r="O681" s="40" t="str">
        <f>IF(G681&gt;0,DT!AC681*I681+DT!AD681*J681+DT!AE681*K681+DT!AF681*L681+DT!AG681*M681+DT!AH681*N681,"")</f>
        <v/>
      </c>
    </row>
    <row r="682" spans="1:15">
      <c r="A682" s="1"/>
      <c r="B682" s="1"/>
      <c r="C682" s="1"/>
      <c r="D682" s="1"/>
      <c r="E682" s="1"/>
      <c r="F682" s="1"/>
      <c r="G682" s="1">
        <f t="shared" si="79"/>
        <v>0</v>
      </c>
      <c r="I682" s="6" t="str">
        <f t="shared" si="73"/>
        <v/>
      </c>
      <c r="J682" s="6" t="str">
        <f t="shared" si="74"/>
        <v/>
      </c>
      <c r="K682" s="6" t="str">
        <f t="shared" si="75"/>
        <v/>
      </c>
      <c r="L682" s="6" t="str">
        <f t="shared" si="76"/>
        <v/>
      </c>
      <c r="M682" s="6" t="str">
        <f t="shared" si="77"/>
        <v/>
      </c>
      <c r="N682" s="6" t="str">
        <f t="shared" si="78"/>
        <v/>
      </c>
      <c r="O682" s="40" t="str">
        <f>IF(G682&gt;0,DT!AC682*I682+DT!AD682*J682+DT!AE682*K682+DT!AF682*L682+DT!AG682*M682+DT!AH682*N682,"")</f>
        <v/>
      </c>
    </row>
    <row r="683" spans="1:15">
      <c r="A683" s="1"/>
      <c r="B683" s="1"/>
      <c r="C683" s="1"/>
      <c r="D683" s="1"/>
      <c r="E683" s="1"/>
      <c r="F683" s="1"/>
      <c r="G683" s="1">
        <f t="shared" si="79"/>
        <v>0</v>
      </c>
      <c r="I683" s="6" t="str">
        <f t="shared" si="73"/>
        <v/>
      </c>
      <c r="J683" s="6" t="str">
        <f t="shared" si="74"/>
        <v/>
      </c>
      <c r="K683" s="6" t="str">
        <f t="shared" si="75"/>
        <v/>
      </c>
      <c r="L683" s="6" t="str">
        <f t="shared" si="76"/>
        <v/>
      </c>
      <c r="M683" s="6" t="str">
        <f t="shared" si="77"/>
        <v/>
      </c>
      <c r="N683" s="6" t="str">
        <f t="shared" si="78"/>
        <v/>
      </c>
      <c r="O683" s="40" t="str">
        <f>IF(G683&gt;0,DT!AC683*I683+DT!AD683*J683+DT!AE683*K683+DT!AF683*L683+DT!AG683*M683+DT!AH683*N683,"")</f>
        <v/>
      </c>
    </row>
    <row r="684" spans="1:15">
      <c r="A684" s="1"/>
      <c r="B684" s="1"/>
      <c r="C684" s="1"/>
      <c r="D684" s="1"/>
      <c r="E684" s="1"/>
      <c r="F684" s="1"/>
      <c r="G684" s="1">
        <f t="shared" si="79"/>
        <v>0</v>
      </c>
      <c r="I684" s="6" t="str">
        <f t="shared" si="73"/>
        <v/>
      </c>
      <c r="J684" s="6" t="str">
        <f t="shared" si="74"/>
        <v/>
      </c>
      <c r="K684" s="6" t="str">
        <f t="shared" si="75"/>
        <v/>
      </c>
      <c r="L684" s="6" t="str">
        <f t="shared" si="76"/>
        <v/>
      </c>
      <c r="M684" s="6" t="str">
        <f t="shared" si="77"/>
        <v/>
      </c>
      <c r="N684" s="6" t="str">
        <f t="shared" si="78"/>
        <v/>
      </c>
      <c r="O684" s="40" t="str">
        <f>IF(G684&gt;0,DT!AC684*I684+DT!AD684*J684+DT!AE684*K684+DT!AF684*L684+DT!AG684*M684+DT!AH684*N684,"")</f>
        <v/>
      </c>
    </row>
    <row r="685" spans="1:15">
      <c r="A685" s="1"/>
      <c r="B685" s="1"/>
      <c r="C685" s="1"/>
      <c r="D685" s="1"/>
      <c r="E685" s="1"/>
      <c r="F685" s="1"/>
      <c r="G685" s="1">
        <f t="shared" si="79"/>
        <v>0</v>
      </c>
      <c r="I685" s="6" t="str">
        <f t="shared" si="73"/>
        <v/>
      </c>
      <c r="J685" s="6" t="str">
        <f t="shared" si="74"/>
        <v/>
      </c>
      <c r="K685" s="6" t="str">
        <f t="shared" si="75"/>
        <v/>
      </c>
      <c r="L685" s="6" t="str">
        <f t="shared" si="76"/>
        <v/>
      </c>
      <c r="M685" s="6" t="str">
        <f t="shared" si="77"/>
        <v/>
      </c>
      <c r="N685" s="6" t="str">
        <f t="shared" si="78"/>
        <v/>
      </c>
      <c r="O685" s="40" t="str">
        <f>IF(G685&gt;0,DT!AC685*I685+DT!AD685*J685+DT!AE685*K685+DT!AF685*L685+DT!AG685*M685+DT!AH685*N685,"")</f>
        <v/>
      </c>
    </row>
    <row r="686" spans="1:15">
      <c r="A686" s="1"/>
      <c r="B686" s="1"/>
      <c r="C686" s="1"/>
      <c r="D686" s="1"/>
      <c r="E686" s="1"/>
      <c r="F686" s="1"/>
      <c r="G686" s="1">
        <f t="shared" si="79"/>
        <v>0</v>
      </c>
      <c r="I686" s="6" t="str">
        <f t="shared" si="73"/>
        <v/>
      </c>
      <c r="J686" s="6" t="str">
        <f t="shared" si="74"/>
        <v/>
      </c>
      <c r="K686" s="6" t="str">
        <f t="shared" si="75"/>
        <v/>
      </c>
      <c r="L686" s="6" t="str">
        <f t="shared" si="76"/>
        <v/>
      </c>
      <c r="M686" s="6" t="str">
        <f t="shared" si="77"/>
        <v/>
      </c>
      <c r="N686" s="6" t="str">
        <f t="shared" si="78"/>
        <v/>
      </c>
      <c r="O686" s="40" t="str">
        <f>IF(G686&gt;0,DT!AC686*I686+DT!AD686*J686+DT!AE686*K686+DT!AF686*L686+DT!AG686*M686+DT!AH686*N686,"")</f>
        <v/>
      </c>
    </row>
    <row r="687" spans="1:15">
      <c r="A687" s="1"/>
      <c r="B687" s="1"/>
      <c r="C687" s="1"/>
      <c r="D687" s="1"/>
      <c r="E687" s="1"/>
      <c r="F687" s="1"/>
      <c r="G687" s="1">
        <f t="shared" si="79"/>
        <v>0</v>
      </c>
      <c r="I687" s="6" t="str">
        <f t="shared" si="73"/>
        <v/>
      </c>
      <c r="J687" s="6" t="str">
        <f t="shared" si="74"/>
        <v/>
      </c>
      <c r="K687" s="6" t="str">
        <f t="shared" si="75"/>
        <v/>
      </c>
      <c r="L687" s="6" t="str">
        <f t="shared" si="76"/>
        <v/>
      </c>
      <c r="M687" s="6" t="str">
        <f t="shared" si="77"/>
        <v/>
      </c>
      <c r="N687" s="6" t="str">
        <f t="shared" si="78"/>
        <v/>
      </c>
      <c r="O687" s="40" t="str">
        <f>IF(G687&gt;0,DT!AC687*I687+DT!AD687*J687+DT!AE687*K687+DT!AF687*L687+DT!AG687*M687+DT!AH687*N687,"")</f>
        <v/>
      </c>
    </row>
    <row r="688" spans="1:15">
      <c r="A688" s="1"/>
      <c r="B688" s="1"/>
      <c r="C688" s="1"/>
      <c r="D688" s="1"/>
      <c r="E688" s="1"/>
      <c r="F688" s="1"/>
      <c r="G688" s="1">
        <f t="shared" si="79"/>
        <v>0</v>
      </c>
      <c r="I688" s="6" t="str">
        <f t="shared" si="73"/>
        <v/>
      </c>
      <c r="J688" s="6" t="str">
        <f t="shared" si="74"/>
        <v/>
      </c>
      <c r="K688" s="6" t="str">
        <f t="shared" si="75"/>
        <v/>
      </c>
      <c r="L688" s="6" t="str">
        <f t="shared" si="76"/>
        <v/>
      </c>
      <c r="M688" s="6" t="str">
        <f t="shared" si="77"/>
        <v/>
      </c>
      <c r="N688" s="6" t="str">
        <f t="shared" si="78"/>
        <v/>
      </c>
      <c r="O688" s="40" t="str">
        <f>IF(G688&gt;0,DT!AC688*I688+DT!AD688*J688+DT!AE688*K688+DT!AF688*L688+DT!AG688*M688+DT!AH688*N688,"")</f>
        <v/>
      </c>
    </row>
    <row r="689" spans="1:15">
      <c r="A689" s="1"/>
      <c r="B689" s="1"/>
      <c r="C689" s="1"/>
      <c r="D689" s="1"/>
      <c r="E689" s="1"/>
      <c r="F689" s="1"/>
      <c r="G689" s="1">
        <f t="shared" si="79"/>
        <v>0</v>
      </c>
      <c r="I689" s="6" t="str">
        <f t="shared" si="73"/>
        <v/>
      </c>
      <c r="J689" s="6" t="str">
        <f t="shared" si="74"/>
        <v/>
      </c>
      <c r="K689" s="6" t="str">
        <f t="shared" si="75"/>
        <v/>
      </c>
      <c r="L689" s="6" t="str">
        <f t="shared" si="76"/>
        <v/>
      </c>
      <c r="M689" s="6" t="str">
        <f t="shared" si="77"/>
        <v/>
      </c>
      <c r="N689" s="6" t="str">
        <f t="shared" si="78"/>
        <v/>
      </c>
      <c r="O689" s="40" t="str">
        <f>IF(G689&gt;0,DT!AC689*I689+DT!AD689*J689+DT!AE689*K689+DT!AF689*L689+DT!AG689*M689+DT!AH689*N689,"")</f>
        <v/>
      </c>
    </row>
    <row r="690" spans="1:15">
      <c r="A690" s="1"/>
      <c r="B690" s="1"/>
      <c r="C690" s="1"/>
      <c r="D690" s="1"/>
      <c r="E690" s="1"/>
      <c r="F690" s="1"/>
      <c r="G690" s="1">
        <f t="shared" si="79"/>
        <v>0</v>
      </c>
      <c r="I690" s="6" t="str">
        <f t="shared" si="73"/>
        <v/>
      </c>
      <c r="J690" s="6" t="str">
        <f t="shared" si="74"/>
        <v/>
      </c>
      <c r="K690" s="6" t="str">
        <f t="shared" si="75"/>
        <v/>
      </c>
      <c r="L690" s="6" t="str">
        <f t="shared" si="76"/>
        <v/>
      </c>
      <c r="M690" s="6" t="str">
        <f t="shared" si="77"/>
        <v/>
      </c>
      <c r="N690" s="6" t="str">
        <f t="shared" si="78"/>
        <v/>
      </c>
      <c r="O690" s="40" t="str">
        <f>IF(G690&gt;0,DT!AC690*I690+DT!AD690*J690+DT!AE690*K690+DT!AF690*L690+DT!AG690*M690+DT!AH690*N690,"")</f>
        <v/>
      </c>
    </row>
    <row r="691" spans="1:15">
      <c r="A691" s="1"/>
      <c r="B691" s="1"/>
      <c r="C691" s="1"/>
      <c r="D691" s="1"/>
      <c r="E691" s="1"/>
      <c r="F691" s="1"/>
      <c r="G691" s="1">
        <f t="shared" si="79"/>
        <v>0</v>
      </c>
      <c r="I691" s="6" t="str">
        <f t="shared" si="73"/>
        <v/>
      </c>
      <c r="J691" s="6" t="str">
        <f t="shared" si="74"/>
        <v/>
      </c>
      <c r="K691" s="6" t="str">
        <f t="shared" si="75"/>
        <v/>
      </c>
      <c r="L691" s="6" t="str">
        <f t="shared" si="76"/>
        <v/>
      </c>
      <c r="M691" s="6" t="str">
        <f t="shared" si="77"/>
        <v/>
      </c>
      <c r="N691" s="6" t="str">
        <f t="shared" si="78"/>
        <v/>
      </c>
      <c r="O691" s="40" t="str">
        <f>IF(G691&gt;0,DT!AC691*I691+DT!AD691*J691+DT!AE691*K691+DT!AF691*L691+DT!AG691*M691+DT!AH691*N691,"")</f>
        <v/>
      </c>
    </row>
    <row r="692" spans="1:15">
      <c r="A692" s="1"/>
      <c r="B692" s="1"/>
      <c r="C692" s="1"/>
      <c r="D692" s="1"/>
      <c r="E692" s="1"/>
      <c r="F692" s="1"/>
      <c r="G692" s="1">
        <f t="shared" si="79"/>
        <v>0</v>
      </c>
      <c r="I692" s="6" t="str">
        <f t="shared" ref="I692:I755" si="80">IF(G692&gt;0,A692/G692,"")</f>
        <v/>
      </c>
      <c r="J692" s="6" t="str">
        <f t="shared" ref="J692:J755" si="81">IF(G692&gt;0,B692/G692,"")</f>
        <v/>
      </c>
      <c r="K692" s="6" t="str">
        <f t="shared" ref="K692:K755" si="82">IF(G692&gt;0,C692/G692,"")</f>
        <v/>
      </c>
      <c r="L692" s="6" t="str">
        <f t="shared" ref="L692:L755" si="83">IF(G692&gt;0,D692/G692,"")</f>
        <v/>
      </c>
      <c r="M692" s="6" t="str">
        <f t="shared" ref="M692:M755" si="84">IF(G692&gt;0,E692/G692,"")</f>
        <v/>
      </c>
      <c r="N692" s="6" t="str">
        <f t="shared" ref="N692:N755" si="85">IF(G692&gt;0,F692/G692,"")</f>
        <v/>
      </c>
      <c r="O692" s="40" t="str">
        <f>IF(G692&gt;0,DT!AC692*I692+DT!AD692*J692+DT!AE692*K692+DT!AF692*L692+DT!AG692*M692+DT!AH692*N692,"")</f>
        <v/>
      </c>
    </row>
    <row r="693" spans="1:15">
      <c r="A693" s="1"/>
      <c r="B693" s="1"/>
      <c r="C693" s="1"/>
      <c r="D693" s="1"/>
      <c r="E693" s="1"/>
      <c r="F693" s="1"/>
      <c r="G693" s="1">
        <f t="shared" si="79"/>
        <v>0</v>
      </c>
      <c r="I693" s="6" t="str">
        <f t="shared" si="80"/>
        <v/>
      </c>
      <c r="J693" s="6" t="str">
        <f t="shared" si="81"/>
        <v/>
      </c>
      <c r="K693" s="6" t="str">
        <f t="shared" si="82"/>
        <v/>
      </c>
      <c r="L693" s="6" t="str">
        <f t="shared" si="83"/>
        <v/>
      </c>
      <c r="M693" s="6" t="str">
        <f t="shared" si="84"/>
        <v/>
      </c>
      <c r="N693" s="6" t="str">
        <f t="shared" si="85"/>
        <v/>
      </c>
      <c r="O693" s="40" t="str">
        <f>IF(G693&gt;0,DT!AC693*I693+DT!AD693*J693+DT!AE693*K693+DT!AF693*L693+DT!AG693*M693+DT!AH693*N693,"")</f>
        <v/>
      </c>
    </row>
    <row r="694" spans="1:15">
      <c r="A694" s="1"/>
      <c r="B694" s="1"/>
      <c r="C694" s="1"/>
      <c r="D694" s="1"/>
      <c r="E694" s="1"/>
      <c r="F694" s="1"/>
      <c r="G694" s="1">
        <f t="shared" si="79"/>
        <v>0</v>
      </c>
      <c r="I694" s="6" t="str">
        <f t="shared" si="80"/>
        <v/>
      </c>
      <c r="J694" s="6" t="str">
        <f t="shared" si="81"/>
        <v/>
      </c>
      <c r="K694" s="6" t="str">
        <f t="shared" si="82"/>
        <v/>
      </c>
      <c r="L694" s="6" t="str">
        <f t="shared" si="83"/>
        <v/>
      </c>
      <c r="M694" s="6" t="str">
        <f t="shared" si="84"/>
        <v/>
      </c>
      <c r="N694" s="6" t="str">
        <f t="shared" si="85"/>
        <v/>
      </c>
      <c r="O694" s="40" t="str">
        <f>IF(G694&gt;0,DT!AC694*I694+DT!AD694*J694+DT!AE694*K694+DT!AF694*L694+DT!AG694*M694+DT!AH694*N694,"")</f>
        <v/>
      </c>
    </row>
    <row r="695" spans="1:15">
      <c r="A695" s="1"/>
      <c r="B695" s="1"/>
      <c r="C695" s="1"/>
      <c r="D695" s="1"/>
      <c r="E695" s="1"/>
      <c r="F695" s="1"/>
      <c r="G695" s="1">
        <f t="shared" si="79"/>
        <v>0</v>
      </c>
      <c r="I695" s="6" t="str">
        <f t="shared" si="80"/>
        <v/>
      </c>
      <c r="J695" s="6" t="str">
        <f t="shared" si="81"/>
        <v/>
      </c>
      <c r="K695" s="6" t="str">
        <f t="shared" si="82"/>
        <v/>
      </c>
      <c r="L695" s="6" t="str">
        <f t="shared" si="83"/>
        <v/>
      </c>
      <c r="M695" s="6" t="str">
        <f t="shared" si="84"/>
        <v/>
      </c>
      <c r="N695" s="6" t="str">
        <f t="shared" si="85"/>
        <v/>
      </c>
      <c r="O695" s="40" t="str">
        <f>IF(G695&gt;0,DT!AC695*I695+DT!AD695*J695+DT!AE695*K695+DT!AF695*L695+DT!AG695*M695+DT!AH695*N695,"")</f>
        <v/>
      </c>
    </row>
    <row r="696" spans="1:15">
      <c r="A696" s="1"/>
      <c r="B696" s="1"/>
      <c r="C696" s="1"/>
      <c r="D696" s="1"/>
      <c r="E696" s="1"/>
      <c r="F696" s="1"/>
      <c r="G696" s="1">
        <f t="shared" si="79"/>
        <v>0</v>
      </c>
      <c r="I696" s="6" t="str">
        <f t="shared" si="80"/>
        <v/>
      </c>
      <c r="J696" s="6" t="str">
        <f t="shared" si="81"/>
        <v/>
      </c>
      <c r="K696" s="6" t="str">
        <f t="shared" si="82"/>
        <v/>
      </c>
      <c r="L696" s="6" t="str">
        <f t="shared" si="83"/>
        <v/>
      </c>
      <c r="M696" s="6" t="str">
        <f t="shared" si="84"/>
        <v/>
      </c>
      <c r="N696" s="6" t="str">
        <f t="shared" si="85"/>
        <v/>
      </c>
      <c r="O696" s="40" t="str">
        <f>IF(G696&gt;0,DT!AC696*I696+DT!AD696*J696+DT!AE696*K696+DT!AF696*L696+DT!AG696*M696+DT!AH696*N696,"")</f>
        <v/>
      </c>
    </row>
    <row r="697" spans="1:15">
      <c r="A697" s="1"/>
      <c r="B697" s="1"/>
      <c r="C697" s="1"/>
      <c r="D697" s="1"/>
      <c r="E697" s="1"/>
      <c r="F697" s="1"/>
      <c r="G697" s="1">
        <f t="shared" si="79"/>
        <v>0</v>
      </c>
      <c r="I697" s="6" t="str">
        <f t="shared" si="80"/>
        <v/>
      </c>
      <c r="J697" s="6" t="str">
        <f t="shared" si="81"/>
        <v/>
      </c>
      <c r="K697" s="6" t="str">
        <f t="shared" si="82"/>
        <v/>
      </c>
      <c r="L697" s="6" t="str">
        <f t="shared" si="83"/>
        <v/>
      </c>
      <c r="M697" s="6" t="str">
        <f t="shared" si="84"/>
        <v/>
      </c>
      <c r="N697" s="6" t="str">
        <f t="shared" si="85"/>
        <v/>
      </c>
      <c r="O697" s="40" t="str">
        <f>IF(G697&gt;0,DT!AC697*I697+DT!AD697*J697+DT!AE697*K697+DT!AF697*L697+DT!AG697*M697+DT!AH697*N697,"")</f>
        <v/>
      </c>
    </row>
    <row r="698" spans="1:15">
      <c r="A698" s="1"/>
      <c r="B698" s="1"/>
      <c r="C698" s="1"/>
      <c r="D698" s="1"/>
      <c r="E698" s="1"/>
      <c r="F698" s="1"/>
      <c r="G698" s="1">
        <f t="shared" si="79"/>
        <v>0</v>
      </c>
      <c r="I698" s="6" t="str">
        <f t="shared" si="80"/>
        <v/>
      </c>
      <c r="J698" s="6" t="str">
        <f t="shared" si="81"/>
        <v/>
      </c>
      <c r="K698" s="6" t="str">
        <f t="shared" si="82"/>
        <v/>
      </c>
      <c r="L698" s="6" t="str">
        <f t="shared" si="83"/>
        <v/>
      </c>
      <c r="M698" s="6" t="str">
        <f t="shared" si="84"/>
        <v/>
      </c>
      <c r="N698" s="6" t="str">
        <f t="shared" si="85"/>
        <v/>
      </c>
      <c r="O698" s="40" t="str">
        <f>IF(G698&gt;0,DT!AC698*I698+DT!AD698*J698+DT!AE698*K698+DT!AF698*L698+DT!AG698*M698+DT!AH698*N698,"")</f>
        <v/>
      </c>
    </row>
    <row r="699" spans="1:15">
      <c r="A699" s="1"/>
      <c r="B699" s="1"/>
      <c r="C699" s="1"/>
      <c r="D699" s="1"/>
      <c r="E699" s="1"/>
      <c r="F699" s="1"/>
      <c r="G699" s="1">
        <f t="shared" si="79"/>
        <v>0</v>
      </c>
      <c r="I699" s="6" t="str">
        <f t="shared" si="80"/>
        <v/>
      </c>
      <c r="J699" s="6" t="str">
        <f t="shared" si="81"/>
        <v/>
      </c>
      <c r="K699" s="6" t="str">
        <f t="shared" si="82"/>
        <v/>
      </c>
      <c r="L699" s="6" t="str">
        <f t="shared" si="83"/>
        <v/>
      </c>
      <c r="M699" s="6" t="str">
        <f t="shared" si="84"/>
        <v/>
      </c>
      <c r="N699" s="6" t="str">
        <f t="shared" si="85"/>
        <v/>
      </c>
      <c r="O699" s="40" t="str">
        <f>IF(G699&gt;0,DT!AC699*I699+DT!AD699*J699+DT!AE699*K699+DT!AF699*L699+DT!AG699*M699+DT!AH699*N699,"")</f>
        <v/>
      </c>
    </row>
    <row r="700" spans="1:15">
      <c r="A700" s="1"/>
      <c r="B700" s="1"/>
      <c r="C700" s="1"/>
      <c r="D700" s="1"/>
      <c r="E700" s="1"/>
      <c r="F700" s="1"/>
      <c r="G700" s="1">
        <f t="shared" si="79"/>
        <v>0</v>
      </c>
      <c r="I700" s="6" t="str">
        <f t="shared" si="80"/>
        <v/>
      </c>
      <c r="J700" s="6" t="str">
        <f t="shared" si="81"/>
        <v/>
      </c>
      <c r="K700" s="6" t="str">
        <f t="shared" si="82"/>
        <v/>
      </c>
      <c r="L700" s="6" t="str">
        <f t="shared" si="83"/>
        <v/>
      </c>
      <c r="M700" s="6" t="str">
        <f t="shared" si="84"/>
        <v/>
      </c>
      <c r="N700" s="6" t="str">
        <f t="shared" si="85"/>
        <v/>
      </c>
      <c r="O700" s="40" t="str">
        <f>IF(G700&gt;0,DT!AC700*I700+DT!AD700*J700+DT!AE700*K700+DT!AF700*L700+DT!AG700*M700+DT!AH700*N700,"")</f>
        <v/>
      </c>
    </row>
    <row r="701" spans="1:15">
      <c r="A701" s="1"/>
      <c r="B701" s="1"/>
      <c r="C701" s="1"/>
      <c r="D701" s="1"/>
      <c r="E701" s="1"/>
      <c r="F701" s="1"/>
      <c r="G701" s="1">
        <f t="shared" si="79"/>
        <v>0</v>
      </c>
      <c r="I701" s="6" t="str">
        <f t="shared" si="80"/>
        <v/>
      </c>
      <c r="J701" s="6" t="str">
        <f t="shared" si="81"/>
        <v/>
      </c>
      <c r="K701" s="6" t="str">
        <f t="shared" si="82"/>
        <v/>
      </c>
      <c r="L701" s="6" t="str">
        <f t="shared" si="83"/>
        <v/>
      </c>
      <c r="M701" s="6" t="str">
        <f t="shared" si="84"/>
        <v/>
      </c>
      <c r="N701" s="6" t="str">
        <f t="shared" si="85"/>
        <v/>
      </c>
      <c r="O701" s="40" t="str">
        <f>IF(G701&gt;0,DT!AC701*I701+DT!AD701*J701+DT!AE701*K701+DT!AF701*L701+DT!AG701*M701+DT!AH701*N701,"")</f>
        <v/>
      </c>
    </row>
    <row r="702" spans="1:15">
      <c r="A702" s="1"/>
      <c r="B702" s="1"/>
      <c r="C702" s="1"/>
      <c r="D702" s="1"/>
      <c r="E702" s="1"/>
      <c r="F702" s="1"/>
      <c r="G702" s="1">
        <f t="shared" si="79"/>
        <v>0</v>
      </c>
      <c r="I702" s="6" t="str">
        <f t="shared" si="80"/>
        <v/>
      </c>
      <c r="J702" s="6" t="str">
        <f t="shared" si="81"/>
        <v/>
      </c>
      <c r="K702" s="6" t="str">
        <f t="shared" si="82"/>
        <v/>
      </c>
      <c r="L702" s="6" t="str">
        <f t="shared" si="83"/>
        <v/>
      </c>
      <c r="M702" s="6" t="str">
        <f t="shared" si="84"/>
        <v/>
      </c>
      <c r="N702" s="6" t="str">
        <f t="shared" si="85"/>
        <v/>
      </c>
      <c r="O702" s="40" t="str">
        <f>IF(G702&gt;0,DT!AC702*I702+DT!AD702*J702+DT!AE702*K702+DT!AF702*L702+DT!AG702*M702+DT!AH702*N702,"")</f>
        <v/>
      </c>
    </row>
    <row r="703" spans="1:15">
      <c r="A703" s="1"/>
      <c r="B703" s="1"/>
      <c r="C703" s="1"/>
      <c r="D703" s="1"/>
      <c r="E703" s="1"/>
      <c r="F703" s="1"/>
      <c r="G703" s="1">
        <f t="shared" si="79"/>
        <v>0</v>
      </c>
      <c r="I703" s="6" t="str">
        <f t="shared" si="80"/>
        <v/>
      </c>
      <c r="J703" s="6" t="str">
        <f t="shared" si="81"/>
        <v/>
      </c>
      <c r="K703" s="6" t="str">
        <f t="shared" si="82"/>
        <v/>
      </c>
      <c r="L703" s="6" t="str">
        <f t="shared" si="83"/>
        <v/>
      </c>
      <c r="M703" s="6" t="str">
        <f t="shared" si="84"/>
        <v/>
      </c>
      <c r="N703" s="6" t="str">
        <f t="shared" si="85"/>
        <v/>
      </c>
      <c r="O703" s="40" t="str">
        <f>IF(G703&gt;0,DT!AC703*I703+DT!AD703*J703+DT!AE703*K703+DT!AF703*L703+DT!AG703*M703+DT!AH703*N703,"")</f>
        <v/>
      </c>
    </row>
    <row r="704" spans="1:15">
      <c r="A704" s="1"/>
      <c r="B704" s="1"/>
      <c r="C704" s="1"/>
      <c r="D704" s="1"/>
      <c r="E704" s="1"/>
      <c r="F704" s="1"/>
      <c r="G704" s="1">
        <f t="shared" si="79"/>
        <v>0</v>
      </c>
      <c r="I704" s="6" t="str">
        <f t="shared" si="80"/>
        <v/>
      </c>
      <c r="J704" s="6" t="str">
        <f t="shared" si="81"/>
        <v/>
      </c>
      <c r="K704" s="6" t="str">
        <f t="shared" si="82"/>
        <v/>
      </c>
      <c r="L704" s="6" t="str">
        <f t="shared" si="83"/>
        <v/>
      </c>
      <c r="M704" s="6" t="str">
        <f t="shared" si="84"/>
        <v/>
      </c>
      <c r="N704" s="6" t="str">
        <f t="shared" si="85"/>
        <v/>
      </c>
      <c r="O704" s="40" t="str">
        <f>IF(G704&gt;0,DT!AC704*I704+DT!AD704*J704+DT!AE704*K704+DT!AF704*L704+DT!AG704*M704+DT!AH704*N704,"")</f>
        <v/>
      </c>
    </row>
    <row r="705" spans="1:15">
      <c r="A705" s="1"/>
      <c r="B705" s="1"/>
      <c r="C705" s="1"/>
      <c r="D705" s="1"/>
      <c r="E705" s="1"/>
      <c r="F705" s="1"/>
      <c r="G705" s="1">
        <f t="shared" si="79"/>
        <v>0</v>
      </c>
      <c r="I705" s="6" t="str">
        <f t="shared" si="80"/>
        <v/>
      </c>
      <c r="J705" s="6" t="str">
        <f t="shared" si="81"/>
        <v/>
      </c>
      <c r="K705" s="6" t="str">
        <f t="shared" si="82"/>
        <v/>
      </c>
      <c r="L705" s="6" t="str">
        <f t="shared" si="83"/>
        <v/>
      </c>
      <c r="M705" s="6" t="str">
        <f t="shared" si="84"/>
        <v/>
      </c>
      <c r="N705" s="6" t="str">
        <f t="shared" si="85"/>
        <v/>
      </c>
      <c r="O705" s="40" t="str">
        <f>IF(G705&gt;0,DT!AC705*I705+DT!AD705*J705+DT!AE705*K705+DT!AF705*L705+DT!AG705*M705+DT!AH705*N705,"")</f>
        <v/>
      </c>
    </row>
    <row r="706" spans="1:15">
      <c r="A706" s="1"/>
      <c r="B706" s="1"/>
      <c r="C706" s="1"/>
      <c r="D706" s="1"/>
      <c r="E706" s="1"/>
      <c r="F706" s="1"/>
      <c r="G706" s="1">
        <f t="shared" si="79"/>
        <v>0</v>
      </c>
      <c r="I706" s="6" t="str">
        <f t="shared" si="80"/>
        <v/>
      </c>
      <c r="J706" s="6" t="str">
        <f t="shared" si="81"/>
        <v/>
      </c>
      <c r="K706" s="6" t="str">
        <f t="shared" si="82"/>
        <v/>
      </c>
      <c r="L706" s="6" t="str">
        <f t="shared" si="83"/>
        <v/>
      </c>
      <c r="M706" s="6" t="str">
        <f t="shared" si="84"/>
        <v/>
      </c>
      <c r="N706" s="6" t="str">
        <f t="shared" si="85"/>
        <v/>
      </c>
      <c r="O706" s="40" t="str">
        <f>IF(G706&gt;0,DT!AC706*I706+DT!AD706*J706+DT!AE706*K706+DT!AF706*L706+DT!AG706*M706+DT!AH706*N706,"")</f>
        <v/>
      </c>
    </row>
    <row r="707" spans="1:15">
      <c r="A707" s="1"/>
      <c r="B707" s="1"/>
      <c r="C707" s="1"/>
      <c r="D707" s="1"/>
      <c r="E707" s="1"/>
      <c r="F707" s="1"/>
      <c r="G707" s="1">
        <f t="shared" si="79"/>
        <v>0</v>
      </c>
      <c r="I707" s="6" t="str">
        <f t="shared" si="80"/>
        <v/>
      </c>
      <c r="J707" s="6" t="str">
        <f t="shared" si="81"/>
        <v/>
      </c>
      <c r="K707" s="6" t="str">
        <f t="shared" si="82"/>
        <v/>
      </c>
      <c r="L707" s="6" t="str">
        <f t="shared" si="83"/>
        <v/>
      </c>
      <c r="M707" s="6" t="str">
        <f t="shared" si="84"/>
        <v/>
      </c>
      <c r="N707" s="6" t="str">
        <f t="shared" si="85"/>
        <v/>
      </c>
      <c r="O707" s="40" t="str">
        <f>IF(G707&gt;0,DT!AC707*I707+DT!AD707*J707+DT!AE707*K707+DT!AF707*L707+DT!AG707*M707+DT!AH707*N707,"")</f>
        <v/>
      </c>
    </row>
    <row r="708" spans="1:15">
      <c r="A708" s="1"/>
      <c r="B708" s="1"/>
      <c r="C708" s="1"/>
      <c r="D708" s="1"/>
      <c r="E708" s="1"/>
      <c r="F708" s="1"/>
      <c r="G708" s="1">
        <f t="shared" si="79"/>
        <v>0</v>
      </c>
      <c r="I708" s="6" t="str">
        <f t="shared" si="80"/>
        <v/>
      </c>
      <c r="J708" s="6" t="str">
        <f t="shared" si="81"/>
        <v/>
      </c>
      <c r="K708" s="6" t="str">
        <f t="shared" si="82"/>
        <v/>
      </c>
      <c r="L708" s="6" t="str">
        <f t="shared" si="83"/>
        <v/>
      </c>
      <c r="M708" s="6" t="str">
        <f t="shared" si="84"/>
        <v/>
      </c>
      <c r="N708" s="6" t="str">
        <f t="shared" si="85"/>
        <v/>
      </c>
      <c r="O708" s="40" t="str">
        <f>IF(G708&gt;0,DT!AC708*I708+DT!AD708*J708+DT!AE708*K708+DT!AF708*L708+DT!AG708*M708+DT!AH708*N708,"")</f>
        <v/>
      </c>
    </row>
    <row r="709" spans="1:15">
      <c r="A709" s="1"/>
      <c r="B709" s="1"/>
      <c r="C709" s="1"/>
      <c r="D709" s="1"/>
      <c r="E709" s="1"/>
      <c r="F709" s="1"/>
      <c r="G709" s="1">
        <f t="shared" ref="G709:G772" si="86">SUM(A709:F709)</f>
        <v>0</v>
      </c>
      <c r="I709" s="6" t="str">
        <f t="shared" si="80"/>
        <v/>
      </c>
      <c r="J709" s="6" t="str">
        <f t="shared" si="81"/>
        <v/>
      </c>
      <c r="K709" s="6" t="str">
        <f t="shared" si="82"/>
        <v/>
      </c>
      <c r="L709" s="6" t="str">
        <f t="shared" si="83"/>
        <v/>
      </c>
      <c r="M709" s="6" t="str">
        <f t="shared" si="84"/>
        <v/>
      </c>
      <c r="N709" s="6" t="str">
        <f t="shared" si="85"/>
        <v/>
      </c>
      <c r="O709" s="40" t="str">
        <f>IF(G709&gt;0,DT!AC709*I709+DT!AD709*J709+DT!AE709*K709+DT!AF709*L709+DT!AG709*M709+DT!AH709*N709,"")</f>
        <v/>
      </c>
    </row>
    <row r="710" spans="1:15">
      <c r="A710" s="1"/>
      <c r="B710" s="1"/>
      <c r="C710" s="1"/>
      <c r="D710" s="1"/>
      <c r="E710" s="1"/>
      <c r="F710" s="1"/>
      <c r="G710" s="1">
        <f t="shared" si="86"/>
        <v>0</v>
      </c>
      <c r="I710" s="6" t="str">
        <f t="shared" si="80"/>
        <v/>
      </c>
      <c r="J710" s="6" t="str">
        <f t="shared" si="81"/>
        <v/>
      </c>
      <c r="K710" s="6" t="str">
        <f t="shared" si="82"/>
        <v/>
      </c>
      <c r="L710" s="6" t="str">
        <f t="shared" si="83"/>
        <v/>
      </c>
      <c r="M710" s="6" t="str">
        <f t="shared" si="84"/>
        <v/>
      </c>
      <c r="N710" s="6" t="str">
        <f t="shared" si="85"/>
        <v/>
      </c>
      <c r="O710" s="40" t="str">
        <f>IF(G710&gt;0,DT!AC710*I710+DT!AD710*J710+DT!AE710*K710+DT!AF710*L710+DT!AG710*M710+DT!AH710*N710,"")</f>
        <v/>
      </c>
    </row>
    <row r="711" spans="1:15">
      <c r="A711" s="1"/>
      <c r="B711" s="1"/>
      <c r="C711" s="1"/>
      <c r="D711" s="1"/>
      <c r="E711" s="1"/>
      <c r="F711" s="1"/>
      <c r="G711" s="1">
        <f t="shared" si="86"/>
        <v>0</v>
      </c>
      <c r="I711" s="6" t="str">
        <f t="shared" si="80"/>
        <v/>
      </c>
      <c r="J711" s="6" t="str">
        <f t="shared" si="81"/>
        <v/>
      </c>
      <c r="K711" s="6" t="str">
        <f t="shared" si="82"/>
        <v/>
      </c>
      <c r="L711" s="6" t="str">
        <f t="shared" si="83"/>
        <v/>
      </c>
      <c r="M711" s="6" t="str">
        <f t="shared" si="84"/>
        <v/>
      </c>
      <c r="N711" s="6" t="str">
        <f t="shared" si="85"/>
        <v/>
      </c>
      <c r="O711" s="40" t="str">
        <f>IF(G711&gt;0,DT!AC711*I711+DT!AD711*J711+DT!AE711*K711+DT!AF711*L711+DT!AG711*M711+DT!AH711*N711,"")</f>
        <v/>
      </c>
    </row>
    <row r="712" spans="1:15">
      <c r="A712" s="1"/>
      <c r="B712" s="1"/>
      <c r="C712" s="1"/>
      <c r="D712" s="1"/>
      <c r="E712" s="1"/>
      <c r="F712" s="1"/>
      <c r="G712" s="1">
        <f t="shared" si="86"/>
        <v>0</v>
      </c>
      <c r="I712" s="6" t="str">
        <f t="shared" si="80"/>
        <v/>
      </c>
      <c r="J712" s="6" t="str">
        <f t="shared" si="81"/>
        <v/>
      </c>
      <c r="K712" s="6" t="str">
        <f t="shared" si="82"/>
        <v/>
      </c>
      <c r="L712" s="6" t="str">
        <f t="shared" si="83"/>
        <v/>
      </c>
      <c r="M712" s="6" t="str">
        <f t="shared" si="84"/>
        <v/>
      </c>
      <c r="N712" s="6" t="str">
        <f t="shared" si="85"/>
        <v/>
      </c>
      <c r="O712" s="40" t="str">
        <f>IF(G712&gt;0,DT!AC712*I712+DT!AD712*J712+DT!AE712*K712+DT!AF712*L712+DT!AG712*M712+DT!AH712*N712,"")</f>
        <v/>
      </c>
    </row>
    <row r="713" spans="1:15">
      <c r="A713" s="1"/>
      <c r="B713" s="1"/>
      <c r="C713" s="1"/>
      <c r="D713" s="1"/>
      <c r="E713" s="1"/>
      <c r="F713" s="1"/>
      <c r="G713" s="1">
        <f t="shared" si="86"/>
        <v>0</v>
      </c>
      <c r="I713" s="6" t="str">
        <f t="shared" si="80"/>
        <v/>
      </c>
      <c r="J713" s="6" t="str">
        <f t="shared" si="81"/>
        <v/>
      </c>
      <c r="K713" s="6" t="str">
        <f t="shared" si="82"/>
        <v/>
      </c>
      <c r="L713" s="6" t="str">
        <f t="shared" si="83"/>
        <v/>
      </c>
      <c r="M713" s="6" t="str">
        <f t="shared" si="84"/>
        <v/>
      </c>
      <c r="N713" s="6" t="str">
        <f t="shared" si="85"/>
        <v/>
      </c>
      <c r="O713" s="40" t="str">
        <f>IF(G713&gt;0,DT!AC713*I713+DT!AD713*J713+DT!AE713*K713+DT!AF713*L713+DT!AG713*M713+DT!AH713*N713,"")</f>
        <v/>
      </c>
    </row>
    <row r="714" spans="1:15">
      <c r="A714" s="1"/>
      <c r="B714" s="1"/>
      <c r="C714" s="1"/>
      <c r="D714" s="1"/>
      <c r="E714" s="1"/>
      <c r="F714" s="1"/>
      <c r="G714" s="1">
        <f t="shared" si="86"/>
        <v>0</v>
      </c>
      <c r="I714" s="6" t="str">
        <f t="shared" si="80"/>
        <v/>
      </c>
      <c r="J714" s="6" t="str">
        <f t="shared" si="81"/>
        <v/>
      </c>
      <c r="K714" s="6" t="str">
        <f t="shared" si="82"/>
        <v/>
      </c>
      <c r="L714" s="6" t="str">
        <f t="shared" si="83"/>
        <v/>
      </c>
      <c r="M714" s="6" t="str">
        <f t="shared" si="84"/>
        <v/>
      </c>
      <c r="N714" s="6" t="str">
        <f t="shared" si="85"/>
        <v/>
      </c>
      <c r="O714" s="40" t="str">
        <f>IF(G714&gt;0,DT!AC714*I714+DT!AD714*J714+DT!AE714*K714+DT!AF714*L714+DT!AG714*M714+DT!AH714*N714,"")</f>
        <v/>
      </c>
    </row>
    <row r="715" spans="1:15">
      <c r="A715" s="1"/>
      <c r="B715" s="1"/>
      <c r="C715" s="1"/>
      <c r="D715" s="1"/>
      <c r="E715" s="1"/>
      <c r="F715" s="1"/>
      <c r="G715" s="1">
        <f t="shared" si="86"/>
        <v>0</v>
      </c>
      <c r="I715" s="6" t="str">
        <f t="shared" si="80"/>
        <v/>
      </c>
      <c r="J715" s="6" t="str">
        <f t="shared" si="81"/>
        <v/>
      </c>
      <c r="K715" s="6" t="str">
        <f t="shared" si="82"/>
        <v/>
      </c>
      <c r="L715" s="6" t="str">
        <f t="shared" si="83"/>
        <v/>
      </c>
      <c r="M715" s="6" t="str">
        <f t="shared" si="84"/>
        <v/>
      </c>
      <c r="N715" s="6" t="str">
        <f t="shared" si="85"/>
        <v/>
      </c>
      <c r="O715" s="40" t="str">
        <f>IF(G715&gt;0,DT!AC715*I715+DT!AD715*J715+DT!AE715*K715+DT!AF715*L715+DT!AG715*M715+DT!AH715*N715,"")</f>
        <v/>
      </c>
    </row>
    <row r="716" spans="1:15">
      <c r="A716" s="1"/>
      <c r="B716" s="1"/>
      <c r="C716" s="1"/>
      <c r="D716" s="1"/>
      <c r="E716" s="1"/>
      <c r="F716" s="1"/>
      <c r="G716" s="1">
        <f t="shared" si="86"/>
        <v>0</v>
      </c>
      <c r="I716" s="6" t="str">
        <f t="shared" si="80"/>
        <v/>
      </c>
      <c r="J716" s="6" t="str">
        <f t="shared" si="81"/>
        <v/>
      </c>
      <c r="K716" s="6" t="str">
        <f t="shared" si="82"/>
        <v/>
      </c>
      <c r="L716" s="6" t="str">
        <f t="shared" si="83"/>
        <v/>
      </c>
      <c r="M716" s="6" t="str">
        <f t="shared" si="84"/>
        <v/>
      </c>
      <c r="N716" s="6" t="str">
        <f t="shared" si="85"/>
        <v/>
      </c>
      <c r="O716" s="40" t="str">
        <f>IF(G716&gt;0,DT!AC716*I716+DT!AD716*J716+DT!AE716*K716+DT!AF716*L716+DT!AG716*M716+DT!AH716*N716,"")</f>
        <v/>
      </c>
    </row>
    <row r="717" spans="1:15">
      <c r="A717" s="1"/>
      <c r="B717" s="1"/>
      <c r="C717" s="1"/>
      <c r="D717" s="1"/>
      <c r="E717" s="1"/>
      <c r="F717" s="1"/>
      <c r="G717" s="1">
        <f t="shared" si="86"/>
        <v>0</v>
      </c>
      <c r="I717" s="6" t="str">
        <f t="shared" si="80"/>
        <v/>
      </c>
      <c r="J717" s="6" t="str">
        <f t="shared" si="81"/>
        <v/>
      </c>
      <c r="K717" s="6" t="str">
        <f t="shared" si="82"/>
        <v/>
      </c>
      <c r="L717" s="6" t="str">
        <f t="shared" si="83"/>
        <v/>
      </c>
      <c r="M717" s="6" t="str">
        <f t="shared" si="84"/>
        <v/>
      </c>
      <c r="N717" s="6" t="str">
        <f t="shared" si="85"/>
        <v/>
      </c>
      <c r="O717" s="40" t="str">
        <f>IF(G717&gt;0,DT!AC717*I717+DT!AD717*J717+DT!AE717*K717+DT!AF717*L717+DT!AG717*M717+DT!AH717*N717,"")</f>
        <v/>
      </c>
    </row>
    <row r="718" spans="1:15">
      <c r="A718" s="1"/>
      <c r="B718" s="1"/>
      <c r="C718" s="1"/>
      <c r="D718" s="1"/>
      <c r="E718" s="1"/>
      <c r="F718" s="1"/>
      <c r="G718" s="1">
        <f t="shared" si="86"/>
        <v>0</v>
      </c>
      <c r="I718" s="6" t="str">
        <f t="shared" si="80"/>
        <v/>
      </c>
      <c r="J718" s="6" t="str">
        <f t="shared" si="81"/>
        <v/>
      </c>
      <c r="K718" s="6" t="str">
        <f t="shared" si="82"/>
        <v/>
      </c>
      <c r="L718" s="6" t="str">
        <f t="shared" si="83"/>
        <v/>
      </c>
      <c r="M718" s="6" t="str">
        <f t="shared" si="84"/>
        <v/>
      </c>
      <c r="N718" s="6" t="str">
        <f t="shared" si="85"/>
        <v/>
      </c>
      <c r="O718" s="40" t="str">
        <f>IF(G718&gt;0,DT!AC718*I718+DT!AD718*J718+DT!AE718*K718+DT!AF718*L718+DT!AG718*M718+DT!AH718*N718,"")</f>
        <v/>
      </c>
    </row>
    <row r="719" spans="1:15">
      <c r="A719" s="1"/>
      <c r="B719" s="1"/>
      <c r="C719" s="1"/>
      <c r="D719" s="1"/>
      <c r="E719" s="1"/>
      <c r="F719" s="1"/>
      <c r="G719" s="1">
        <f t="shared" si="86"/>
        <v>0</v>
      </c>
      <c r="I719" s="6" t="str">
        <f t="shared" si="80"/>
        <v/>
      </c>
      <c r="J719" s="6" t="str">
        <f t="shared" si="81"/>
        <v/>
      </c>
      <c r="K719" s="6" t="str">
        <f t="shared" si="82"/>
        <v/>
      </c>
      <c r="L719" s="6" t="str">
        <f t="shared" si="83"/>
        <v/>
      </c>
      <c r="M719" s="6" t="str">
        <f t="shared" si="84"/>
        <v/>
      </c>
      <c r="N719" s="6" t="str">
        <f t="shared" si="85"/>
        <v/>
      </c>
      <c r="O719" s="40" t="str">
        <f>IF(G719&gt;0,DT!AC719*I719+DT!AD719*J719+DT!AE719*K719+DT!AF719*L719+DT!AG719*M719+DT!AH719*N719,"")</f>
        <v/>
      </c>
    </row>
    <row r="720" spans="1:15">
      <c r="A720" s="1"/>
      <c r="B720" s="1"/>
      <c r="C720" s="1"/>
      <c r="D720" s="1"/>
      <c r="E720" s="1"/>
      <c r="F720" s="1"/>
      <c r="G720" s="1">
        <f t="shared" si="86"/>
        <v>0</v>
      </c>
      <c r="I720" s="6" t="str">
        <f t="shared" si="80"/>
        <v/>
      </c>
      <c r="J720" s="6" t="str">
        <f t="shared" si="81"/>
        <v/>
      </c>
      <c r="K720" s="6" t="str">
        <f t="shared" si="82"/>
        <v/>
      </c>
      <c r="L720" s="6" t="str">
        <f t="shared" si="83"/>
        <v/>
      </c>
      <c r="M720" s="6" t="str">
        <f t="shared" si="84"/>
        <v/>
      </c>
      <c r="N720" s="6" t="str">
        <f t="shared" si="85"/>
        <v/>
      </c>
      <c r="O720" s="40" t="str">
        <f>IF(G720&gt;0,DT!AC720*I720+DT!AD720*J720+DT!AE720*K720+DT!AF720*L720+DT!AG720*M720+DT!AH720*N720,"")</f>
        <v/>
      </c>
    </row>
    <row r="721" spans="1:15">
      <c r="A721" s="1"/>
      <c r="B721" s="1"/>
      <c r="C721" s="1"/>
      <c r="D721" s="1"/>
      <c r="E721" s="1"/>
      <c r="F721" s="1"/>
      <c r="G721" s="1">
        <f t="shared" si="86"/>
        <v>0</v>
      </c>
      <c r="I721" s="6" t="str">
        <f t="shared" si="80"/>
        <v/>
      </c>
      <c r="J721" s="6" t="str">
        <f t="shared" si="81"/>
        <v/>
      </c>
      <c r="K721" s="6" t="str">
        <f t="shared" si="82"/>
        <v/>
      </c>
      <c r="L721" s="6" t="str">
        <f t="shared" si="83"/>
        <v/>
      </c>
      <c r="M721" s="6" t="str">
        <f t="shared" si="84"/>
        <v/>
      </c>
      <c r="N721" s="6" t="str">
        <f t="shared" si="85"/>
        <v/>
      </c>
      <c r="O721" s="40" t="str">
        <f>IF(G721&gt;0,DT!AC721*I721+DT!AD721*J721+DT!AE721*K721+DT!AF721*L721+DT!AG721*M721+DT!AH721*N721,"")</f>
        <v/>
      </c>
    </row>
    <row r="722" spans="1:15">
      <c r="A722" s="1"/>
      <c r="B722" s="1"/>
      <c r="C722" s="1"/>
      <c r="D722" s="1"/>
      <c r="E722" s="1"/>
      <c r="F722" s="1"/>
      <c r="G722" s="1">
        <f t="shared" si="86"/>
        <v>0</v>
      </c>
      <c r="I722" s="6" t="str">
        <f t="shared" si="80"/>
        <v/>
      </c>
      <c r="J722" s="6" t="str">
        <f t="shared" si="81"/>
        <v/>
      </c>
      <c r="K722" s="6" t="str">
        <f t="shared" si="82"/>
        <v/>
      </c>
      <c r="L722" s="6" t="str">
        <f t="shared" si="83"/>
        <v/>
      </c>
      <c r="M722" s="6" t="str">
        <f t="shared" si="84"/>
        <v/>
      </c>
      <c r="N722" s="6" t="str">
        <f t="shared" si="85"/>
        <v/>
      </c>
      <c r="O722" s="40" t="str">
        <f>IF(G722&gt;0,DT!AC722*I722+DT!AD722*J722+DT!AE722*K722+DT!AF722*L722+DT!AG722*M722+DT!AH722*N722,"")</f>
        <v/>
      </c>
    </row>
    <row r="723" spans="1:15">
      <c r="A723" s="1"/>
      <c r="B723" s="1"/>
      <c r="C723" s="1"/>
      <c r="D723" s="1"/>
      <c r="E723" s="1"/>
      <c r="F723" s="1"/>
      <c r="G723" s="1">
        <f t="shared" si="86"/>
        <v>0</v>
      </c>
      <c r="I723" s="6" t="str">
        <f t="shared" si="80"/>
        <v/>
      </c>
      <c r="J723" s="6" t="str">
        <f t="shared" si="81"/>
        <v/>
      </c>
      <c r="K723" s="6" t="str">
        <f t="shared" si="82"/>
        <v/>
      </c>
      <c r="L723" s="6" t="str">
        <f t="shared" si="83"/>
        <v/>
      </c>
      <c r="M723" s="6" t="str">
        <f t="shared" si="84"/>
        <v/>
      </c>
      <c r="N723" s="6" t="str">
        <f t="shared" si="85"/>
        <v/>
      </c>
      <c r="O723" s="40" t="str">
        <f>IF(G723&gt;0,DT!AC723*I723+DT!AD723*J723+DT!AE723*K723+DT!AF723*L723+DT!AG723*M723+DT!AH723*N723,"")</f>
        <v/>
      </c>
    </row>
    <row r="724" spans="1:15">
      <c r="A724" s="1"/>
      <c r="B724" s="1"/>
      <c r="C724" s="1"/>
      <c r="D724" s="1"/>
      <c r="E724" s="1"/>
      <c r="F724" s="1"/>
      <c r="G724" s="1">
        <f t="shared" si="86"/>
        <v>0</v>
      </c>
      <c r="I724" s="6" t="str">
        <f t="shared" si="80"/>
        <v/>
      </c>
      <c r="J724" s="6" t="str">
        <f t="shared" si="81"/>
        <v/>
      </c>
      <c r="K724" s="6" t="str">
        <f t="shared" si="82"/>
        <v/>
      </c>
      <c r="L724" s="6" t="str">
        <f t="shared" si="83"/>
        <v/>
      </c>
      <c r="M724" s="6" t="str">
        <f t="shared" si="84"/>
        <v/>
      </c>
      <c r="N724" s="6" t="str">
        <f t="shared" si="85"/>
        <v/>
      </c>
      <c r="O724" s="40" t="str">
        <f>IF(G724&gt;0,DT!AC724*I724+DT!AD724*J724+DT!AE724*K724+DT!AF724*L724+DT!AG724*M724+DT!AH724*N724,"")</f>
        <v/>
      </c>
    </row>
    <row r="725" spans="1:15">
      <c r="A725" s="1"/>
      <c r="B725" s="1"/>
      <c r="C725" s="1"/>
      <c r="D725" s="1"/>
      <c r="E725" s="1"/>
      <c r="F725" s="1"/>
      <c r="G725" s="1">
        <f t="shared" si="86"/>
        <v>0</v>
      </c>
      <c r="I725" s="6" t="str">
        <f t="shared" si="80"/>
        <v/>
      </c>
      <c r="J725" s="6" t="str">
        <f t="shared" si="81"/>
        <v/>
      </c>
      <c r="K725" s="6" t="str">
        <f t="shared" si="82"/>
        <v/>
      </c>
      <c r="L725" s="6" t="str">
        <f t="shared" si="83"/>
        <v/>
      </c>
      <c r="M725" s="6" t="str">
        <f t="shared" si="84"/>
        <v/>
      </c>
      <c r="N725" s="6" t="str">
        <f t="shared" si="85"/>
        <v/>
      </c>
      <c r="O725" s="40" t="str">
        <f>IF(G725&gt;0,DT!AC725*I725+DT!AD725*J725+DT!AE725*K725+DT!AF725*L725+DT!AG725*M725+DT!AH725*N725,"")</f>
        <v/>
      </c>
    </row>
    <row r="726" spans="1:15">
      <c r="A726" s="1"/>
      <c r="B726" s="1"/>
      <c r="C726" s="1"/>
      <c r="D726" s="1"/>
      <c r="E726" s="1"/>
      <c r="F726" s="1"/>
      <c r="G726" s="1">
        <f t="shared" si="86"/>
        <v>0</v>
      </c>
      <c r="I726" s="6" t="str">
        <f t="shared" si="80"/>
        <v/>
      </c>
      <c r="J726" s="6" t="str">
        <f t="shared" si="81"/>
        <v/>
      </c>
      <c r="K726" s="6" t="str">
        <f t="shared" si="82"/>
        <v/>
      </c>
      <c r="L726" s="6" t="str">
        <f t="shared" si="83"/>
        <v/>
      </c>
      <c r="M726" s="6" t="str">
        <f t="shared" si="84"/>
        <v/>
      </c>
      <c r="N726" s="6" t="str">
        <f t="shared" si="85"/>
        <v/>
      </c>
      <c r="O726" s="40" t="str">
        <f>IF(G726&gt;0,DT!AC726*I726+DT!AD726*J726+DT!AE726*K726+DT!AF726*L726+DT!AG726*M726+DT!AH726*N726,"")</f>
        <v/>
      </c>
    </row>
    <row r="727" spans="1:15">
      <c r="A727" s="1"/>
      <c r="B727" s="1"/>
      <c r="C727" s="1"/>
      <c r="D727" s="1"/>
      <c r="E727" s="1"/>
      <c r="F727" s="1"/>
      <c r="G727" s="1">
        <f t="shared" si="86"/>
        <v>0</v>
      </c>
      <c r="I727" s="6" t="str">
        <f t="shared" si="80"/>
        <v/>
      </c>
      <c r="J727" s="6" t="str">
        <f t="shared" si="81"/>
        <v/>
      </c>
      <c r="K727" s="6" t="str">
        <f t="shared" si="82"/>
        <v/>
      </c>
      <c r="L727" s="6" t="str">
        <f t="shared" si="83"/>
        <v/>
      </c>
      <c r="M727" s="6" t="str">
        <f t="shared" si="84"/>
        <v/>
      </c>
      <c r="N727" s="6" t="str">
        <f t="shared" si="85"/>
        <v/>
      </c>
      <c r="O727" s="40" t="str">
        <f>IF(G727&gt;0,DT!AC727*I727+DT!AD727*J727+DT!AE727*K727+DT!AF727*L727+DT!AG727*M727+DT!AH727*N727,"")</f>
        <v/>
      </c>
    </row>
    <row r="728" spans="1:15">
      <c r="A728" s="1"/>
      <c r="B728" s="1"/>
      <c r="C728" s="1"/>
      <c r="D728" s="1"/>
      <c r="E728" s="1"/>
      <c r="F728" s="1"/>
      <c r="G728" s="1">
        <f t="shared" si="86"/>
        <v>0</v>
      </c>
      <c r="I728" s="6" t="str">
        <f t="shared" si="80"/>
        <v/>
      </c>
      <c r="J728" s="6" t="str">
        <f t="shared" si="81"/>
        <v/>
      </c>
      <c r="K728" s="6" t="str">
        <f t="shared" si="82"/>
        <v/>
      </c>
      <c r="L728" s="6" t="str">
        <f t="shared" si="83"/>
        <v/>
      </c>
      <c r="M728" s="6" t="str">
        <f t="shared" si="84"/>
        <v/>
      </c>
      <c r="N728" s="6" t="str">
        <f t="shared" si="85"/>
        <v/>
      </c>
      <c r="O728" s="40" t="str">
        <f>IF(G728&gt;0,DT!AC728*I728+DT!AD728*J728+DT!AE728*K728+DT!AF728*L728+DT!AG728*M728+DT!AH728*N728,"")</f>
        <v/>
      </c>
    </row>
    <row r="729" spans="1:15">
      <c r="A729" s="1"/>
      <c r="B729" s="1"/>
      <c r="C729" s="1"/>
      <c r="D729" s="1"/>
      <c r="E729" s="1"/>
      <c r="F729" s="1"/>
      <c r="G729" s="1">
        <f t="shared" si="86"/>
        <v>0</v>
      </c>
      <c r="I729" s="6" t="str">
        <f t="shared" si="80"/>
        <v/>
      </c>
      <c r="J729" s="6" t="str">
        <f t="shared" si="81"/>
        <v/>
      </c>
      <c r="K729" s="6" t="str">
        <f t="shared" si="82"/>
        <v/>
      </c>
      <c r="L729" s="6" t="str">
        <f t="shared" si="83"/>
        <v/>
      </c>
      <c r="M729" s="6" t="str">
        <f t="shared" si="84"/>
        <v/>
      </c>
      <c r="N729" s="6" t="str">
        <f t="shared" si="85"/>
        <v/>
      </c>
      <c r="O729" s="40" t="str">
        <f>IF(G729&gt;0,DT!AC729*I729+DT!AD729*J729+DT!AE729*K729+DT!AF729*L729+DT!AG729*M729+DT!AH729*N729,"")</f>
        <v/>
      </c>
    </row>
    <row r="730" spans="1:15">
      <c r="A730" s="1"/>
      <c r="B730" s="1"/>
      <c r="C730" s="1"/>
      <c r="D730" s="1"/>
      <c r="E730" s="1"/>
      <c r="F730" s="1"/>
      <c r="G730" s="1">
        <f t="shared" si="86"/>
        <v>0</v>
      </c>
      <c r="I730" s="6" t="str">
        <f t="shared" si="80"/>
        <v/>
      </c>
      <c r="J730" s="6" t="str">
        <f t="shared" si="81"/>
        <v/>
      </c>
      <c r="K730" s="6" t="str">
        <f t="shared" si="82"/>
        <v/>
      </c>
      <c r="L730" s="6" t="str">
        <f t="shared" si="83"/>
        <v/>
      </c>
      <c r="M730" s="6" t="str">
        <f t="shared" si="84"/>
        <v/>
      </c>
      <c r="N730" s="6" t="str">
        <f t="shared" si="85"/>
        <v/>
      </c>
      <c r="O730" s="40" t="str">
        <f>IF(G730&gt;0,DT!AC730*I730+DT!AD730*J730+DT!AE730*K730+DT!AF730*L730+DT!AG730*M730+DT!AH730*N730,"")</f>
        <v/>
      </c>
    </row>
    <row r="731" spans="1:15">
      <c r="A731" s="1"/>
      <c r="B731" s="1"/>
      <c r="C731" s="1"/>
      <c r="D731" s="1"/>
      <c r="E731" s="1"/>
      <c r="F731" s="1"/>
      <c r="G731" s="1">
        <f t="shared" si="86"/>
        <v>0</v>
      </c>
      <c r="I731" s="6" t="str">
        <f t="shared" si="80"/>
        <v/>
      </c>
      <c r="J731" s="6" t="str">
        <f t="shared" si="81"/>
        <v/>
      </c>
      <c r="K731" s="6" t="str">
        <f t="shared" si="82"/>
        <v/>
      </c>
      <c r="L731" s="6" t="str">
        <f t="shared" si="83"/>
        <v/>
      </c>
      <c r="M731" s="6" t="str">
        <f t="shared" si="84"/>
        <v/>
      </c>
      <c r="N731" s="6" t="str">
        <f t="shared" si="85"/>
        <v/>
      </c>
      <c r="O731" s="40" t="str">
        <f>IF(G731&gt;0,DT!AC731*I731+DT!AD731*J731+DT!AE731*K731+DT!AF731*L731+DT!AG731*M731+DT!AH731*N731,"")</f>
        <v/>
      </c>
    </row>
    <row r="732" spans="1:15">
      <c r="A732" s="1"/>
      <c r="B732" s="1"/>
      <c r="C732" s="1"/>
      <c r="D732" s="1"/>
      <c r="E732" s="1"/>
      <c r="F732" s="1"/>
      <c r="G732" s="1">
        <f t="shared" si="86"/>
        <v>0</v>
      </c>
      <c r="I732" s="6" t="str">
        <f t="shared" si="80"/>
        <v/>
      </c>
      <c r="J732" s="6" t="str">
        <f t="shared" si="81"/>
        <v/>
      </c>
      <c r="K732" s="6" t="str">
        <f t="shared" si="82"/>
        <v/>
      </c>
      <c r="L732" s="6" t="str">
        <f t="shared" si="83"/>
        <v/>
      </c>
      <c r="M732" s="6" t="str">
        <f t="shared" si="84"/>
        <v/>
      </c>
      <c r="N732" s="6" t="str">
        <f t="shared" si="85"/>
        <v/>
      </c>
      <c r="O732" s="40" t="str">
        <f>IF(G732&gt;0,DT!AC732*I732+DT!AD732*J732+DT!AE732*K732+DT!AF732*L732+DT!AG732*M732+DT!AH732*N732,"")</f>
        <v/>
      </c>
    </row>
    <row r="733" spans="1:15">
      <c r="A733" s="1"/>
      <c r="B733" s="1"/>
      <c r="C733" s="1"/>
      <c r="D733" s="1"/>
      <c r="E733" s="1"/>
      <c r="F733" s="1"/>
      <c r="G733" s="1">
        <f t="shared" si="86"/>
        <v>0</v>
      </c>
      <c r="I733" s="6" t="str">
        <f t="shared" si="80"/>
        <v/>
      </c>
      <c r="J733" s="6" t="str">
        <f t="shared" si="81"/>
        <v/>
      </c>
      <c r="K733" s="6" t="str">
        <f t="shared" si="82"/>
        <v/>
      </c>
      <c r="L733" s="6" t="str">
        <f t="shared" si="83"/>
        <v/>
      </c>
      <c r="M733" s="6" t="str">
        <f t="shared" si="84"/>
        <v/>
      </c>
      <c r="N733" s="6" t="str">
        <f t="shared" si="85"/>
        <v/>
      </c>
      <c r="O733" s="40" t="str">
        <f>IF(G733&gt;0,DT!AC733*I733+DT!AD733*J733+DT!AE733*K733+DT!AF733*L733+DT!AG733*M733+DT!AH733*N733,"")</f>
        <v/>
      </c>
    </row>
    <row r="734" spans="1:15">
      <c r="A734" s="1"/>
      <c r="B734" s="1"/>
      <c r="C734" s="1"/>
      <c r="D734" s="1"/>
      <c r="E734" s="1"/>
      <c r="F734" s="1"/>
      <c r="G734" s="1">
        <f t="shared" si="86"/>
        <v>0</v>
      </c>
      <c r="I734" s="6" t="str">
        <f t="shared" si="80"/>
        <v/>
      </c>
      <c r="J734" s="6" t="str">
        <f t="shared" si="81"/>
        <v/>
      </c>
      <c r="K734" s="6" t="str">
        <f t="shared" si="82"/>
        <v/>
      </c>
      <c r="L734" s="6" t="str">
        <f t="shared" si="83"/>
        <v/>
      </c>
      <c r="M734" s="6" t="str">
        <f t="shared" si="84"/>
        <v/>
      </c>
      <c r="N734" s="6" t="str">
        <f t="shared" si="85"/>
        <v/>
      </c>
      <c r="O734" s="40" t="str">
        <f>IF(G734&gt;0,DT!AC734*I734+DT!AD734*J734+DT!AE734*K734+DT!AF734*L734+DT!AG734*M734+DT!AH734*N734,"")</f>
        <v/>
      </c>
    </row>
    <row r="735" spans="1:15">
      <c r="A735" s="1"/>
      <c r="B735" s="1"/>
      <c r="C735" s="1"/>
      <c r="D735" s="1"/>
      <c r="E735" s="1"/>
      <c r="F735" s="1"/>
      <c r="G735" s="1">
        <f t="shared" si="86"/>
        <v>0</v>
      </c>
      <c r="I735" s="6" t="str">
        <f t="shared" si="80"/>
        <v/>
      </c>
      <c r="J735" s="6" t="str">
        <f t="shared" si="81"/>
        <v/>
      </c>
      <c r="K735" s="6" t="str">
        <f t="shared" si="82"/>
        <v/>
      </c>
      <c r="L735" s="6" t="str">
        <f t="shared" si="83"/>
        <v/>
      </c>
      <c r="M735" s="6" t="str">
        <f t="shared" si="84"/>
        <v/>
      </c>
      <c r="N735" s="6" t="str">
        <f t="shared" si="85"/>
        <v/>
      </c>
      <c r="O735" s="40" t="str">
        <f>IF(G735&gt;0,DT!AC735*I735+DT!AD735*J735+DT!AE735*K735+DT!AF735*L735+DT!AG735*M735+DT!AH735*N735,"")</f>
        <v/>
      </c>
    </row>
    <row r="736" spans="1:15">
      <c r="A736" s="1"/>
      <c r="B736" s="1"/>
      <c r="C736" s="1"/>
      <c r="D736" s="1"/>
      <c r="E736" s="1"/>
      <c r="F736" s="1"/>
      <c r="G736" s="1">
        <f t="shared" si="86"/>
        <v>0</v>
      </c>
      <c r="I736" s="6" t="str">
        <f t="shared" si="80"/>
        <v/>
      </c>
      <c r="J736" s="6" t="str">
        <f t="shared" si="81"/>
        <v/>
      </c>
      <c r="K736" s="6" t="str">
        <f t="shared" si="82"/>
        <v/>
      </c>
      <c r="L736" s="6" t="str">
        <f t="shared" si="83"/>
        <v/>
      </c>
      <c r="M736" s="6" t="str">
        <f t="shared" si="84"/>
        <v/>
      </c>
      <c r="N736" s="6" t="str">
        <f t="shared" si="85"/>
        <v/>
      </c>
      <c r="O736" s="40" t="str">
        <f>IF(G736&gt;0,DT!AC736*I736+DT!AD736*J736+DT!AE736*K736+DT!AF736*L736+DT!AG736*M736+DT!AH736*N736,"")</f>
        <v/>
      </c>
    </row>
    <row r="737" spans="1:15">
      <c r="A737" s="1"/>
      <c r="B737" s="1"/>
      <c r="C737" s="1"/>
      <c r="D737" s="1"/>
      <c r="E737" s="1"/>
      <c r="F737" s="1"/>
      <c r="G737" s="1">
        <f t="shared" si="86"/>
        <v>0</v>
      </c>
      <c r="I737" s="6" t="str">
        <f t="shared" si="80"/>
        <v/>
      </c>
      <c r="J737" s="6" t="str">
        <f t="shared" si="81"/>
        <v/>
      </c>
      <c r="K737" s="6" t="str">
        <f t="shared" si="82"/>
        <v/>
      </c>
      <c r="L737" s="6" t="str">
        <f t="shared" si="83"/>
        <v/>
      </c>
      <c r="M737" s="6" t="str">
        <f t="shared" si="84"/>
        <v/>
      </c>
      <c r="N737" s="6" t="str">
        <f t="shared" si="85"/>
        <v/>
      </c>
      <c r="O737" s="40" t="str">
        <f>IF(G737&gt;0,DT!AC737*I737+DT!AD737*J737+DT!AE737*K737+DT!AF737*L737+DT!AG737*M737+DT!AH737*N737,"")</f>
        <v/>
      </c>
    </row>
    <row r="738" spans="1:15">
      <c r="A738" s="1"/>
      <c r="B738" s="1"/>
      <c r="C738" s="1"/>
      <c r="D738" s="1"/>
      <c r="E738" s="1"/>
      <c r="F738" s="1"/>
      <c r="G738" s="1">
        <f t="shared" si="86"/>
        <v>0</v>
      </c>
      <c r="I738" s="6" t="str">
        <f t="shared" si="80"/>
        <v/>
      </c>
      <c r="J738" s="6" t="str">
        <f t="shared" si="81"/>
        <v/>
      </c>
      <c r="K738" s="6" t="str">
        <f t="shared" si="82"/>
        <v/>
      </c>
      <c r="L738" s="6" t="str">
        <f t="shared" si="83"/>
        <v/>
      </c>
      <c r="M738" s="6" t="str">
        <f t="shared" si="84"/>
        <v/>
      </c>
      <c r="N738" s="6" t="str">
        <f t="shared" si="85"/>
        <v/>
      </c>
      <c r="O738" s="40" t="str">
        <f>IF(G738&gt;0,DT!AC738*I738+DT!AD738*J738+DT!AE738*K738+DT!AF738*L738+DT!AG738*M738+DT!AH738*N738,"")</f>
        <v/>
      </c>
    </row>
    <row r="739" spans="1:15">
      <c r="A739" s="1"/>
      <c r="B739" s="1"/>
      <c r="C739" s="1"/>
      <c r="D739" s="1"/>
      <c r="E739" s="1"/>
      <c r="F739" s="1"/>
      <c r="G739" s="1">
        <f t="shared" si="86"/>
        <v>0</v>
      </c>
      <c r="I739" s="6" t="str">
        <f t="shared" si="80"/>
        <v/>
      </c>
      <c r="J739" s="6" t="str">
        <f t="shared" si="81"/>
        <v/>
      </c>
      <c r="K739" s="6" t="str">
        <f t="shared" si="82"/>
        <v/>
      </c>
      <c r="L739" s="6" t="str">
        <f t="shared" si="83"/>
        <v/>
      </c>
      <c r="M739" s="6" t="str">
        <f t="shared" si="84"/>
        <v/>
      </c>
      <c r="N739" s="6" t="str">
        <f t="shared" si="85"/>
        <v/>
      </c>
      <c r="O739" s="40" t="str">
        <f>IF(G739&gt;0,DT!AC739*I739+DT!AD739*J739+DT!AE739*K739+DT!AF739*L739+DT!AG739*M739+DT!AH739*N739,"")</f>
        <v/>
      </c>
    </row>
    <row r="740" spans="1:15">
      <c r="A740" s="1"/>
      <c r="B740" s="1"/>
      <c r="C740" s="1"/>
      <c r="D740" s="1"/>
      <c r="E740" s="1"/>
      <c r="F740" s="1"/>
      <c r="G740" s="1">
        <f t="shared" si="86"/>
        <v>0</v>
      </c>
      <c r="I740" s="6" t="str">
        <f t="shared" si="80"/>
        <v/>
      </c>
      <c r="J740" s="6" t="str">
        <f t="shared" si="81"/>
        <v/>
      </c>
      <c r="K740" s="6" t="str">
        <f t="shared" si="82"/>
        <v/>
      </c>
      <c r="L740" s="6" t="str">
        <f t="shared" si="83"/>
        <v/>
      </c>
      <c r="M740" s="6" t="str">
        <f t="shared" si="84"/>
        <v/>
      </c>
      <c r="N740" s="6" t="str">
        <f t="shared" si="85"/>
        <v/>
      </c>
      <c r="O740" s="40" t="str">
        <f>IF(G740&gt;0,DT!AC740*I740+DT!AD740*J740+DT!AE740*K740+DT!AF740*L740+DT!AG740*M740+DT!AH740*N740,"")</f>
        <v/>
      </c>
    </row>
    <row r="741" spans="1:15">
      <c r="A741" s="1"/>
      <c r="B741" s="1"/>
      <c r="C741" s="1"/>
      <c r="D741" s="1"/>
      <c r="E741" s="1"/>
      <c r="F741" s="1"/>
      <c r="G741" s="1">
        <f t="shared" si="86"/>
        <v>0</v>
      </c>
      <c r="I741" s="6" t="str">
        <f t="shared" si="80"/>
        <v/>
      </c>
      <c r="J741" s="6" t="str">
        <f t="shared" si="81"/>
        <v/>
      </c>
      <c r="K741" s="6" t="str">
        <f t="shared" si="82"/>
        <v/>
      </c>
      <c r="L741" s="6" t="str">
        <f t="shared" si="83"/>
        <v/>
      </c>
      <c r="M741" s="6" t="str">
        <f t="shared" si="84"/>
        <v/>
      </c>
      <c r="N741" s="6" t="str">
        <f t="shared" si="85"/>
        <v/>
      </c>
      <c r="O741" s="40" t="str">
        <f>IF(G741&gt;0,DT!AC741*I741+DT!AD741*J741+DT!AE741*K741+DT!AF741*L741+DT!AG741*M741+DT!AH741*N741,"")</f>
        <v/>
      </c>
    </row>
    <row r="742" spans="1:15">
      <c r="A742" s="1"/>
      <c r="B742" s="1"/>
      <c r="C742" s="1"/>
      <c r="D742" s="1"/>
      <c r="E742" s="1"/>
      <c r="F742" s="1"/>
      <c r="G742" s="1">
        <f t="shared" si="86"/>
        <v>0</v>
      </c>
      <c r="I742" s="6" t="str">
        <f t="shared" si="80"/>
        <v/>
      </c>
      <c r="J742" s="6" t="str">
        <f t="shared" si="81"/>
        <v/>
      </c>
      <c r="K742" s="6" t="str">
        <f t="shared" si="82"/>
        <v/>
      </c>
      <c r="L742" s="6" t="str">
        <f t="shared" si="83"/>
        <v/>
      </c>
      <c r="M742" s="6" t="str">
        <f t="shared" si="84"/>
        <v/>
      </c>
      <c r="N742" s="6" t="str">
        <f t="shared" si="85"/>
        <v/>
      </c>
      <c r="O742" s="40" t="str">
        <f>IF(G742&gt;0,DT!AC742*I742+DT!AD742*J742+DT!AE742*K742+DT!AF742*L742+DT!AG742*M742+DT!AH742*N742,"")</f>
        <v/>
      </c>
    </row>
    <row r="743" spans="1:15">
      <c r="A743" s="1"/>
      <c r="B743" s="1"/>
      <c r="C743" s="1"/>
      <c r="D743" s="1"/>
      <c r="E743" s="1"/>
      <c r="F743" s="1"/>
      <c r="G743" s="1">
        <f t="shared" si="86"/>
        <v>0</v>
      </c>
      <c r="I743" s="6" t="str">
        <f t="shared" si="80"/>
        <v/>
      </c>
      <c r="J743" s="6" t="str">
        <f t="shared" si="81"/>
        <v/>
      </c>
      <c r="K743" s="6" t="str">
        <f t="shared" si="82"/>
        <v/>
      </c>
      <c r="L743" s="6" t="str">
        <f t="shared" si="83"/>
        <v/>
      </c>
      <c r="M743" s="6" t="str">
        <f t="shared" si="84"/>
        <v/>
      </c>
      <c r="N743" s="6" t="str">
        <f t="shared" si="85"/>
        <v/>
      </c>
      <c r="O743" s="40" t="str">
        <f>IF(G743&gt;0,DT!AC743*I743+DT!AD743*J743+DT!AE743*K743+DT!AF743*L743+DT!AG743*M743+DT!AH743*N743,"")</f>
        <v/>
      </c>
    </row>
    <row r="744" spans="1:15">
      <c r="A744" s="1"/>
      <c r="B744" s="1"/>
      <c r="C744" s="1"/>
      <c r="D744" s="1"/>
      <c r="E744" s="1"/>
      <c r="F744" s="1"/>
      <c r="G744" s="1">
        <f t="shared" si="86"/>
        <v>0</v>
      </c>
      <c r="I744" s="6" t="str">
        <f t="shared" si="80"/>
        <v/>
      </c>
      <c r="J744" s="6" t="str">
        <f t="shared" si="81"/>
        <v/>
      </c>
      <c r="K744" s="6" t="str">
        <f t="shared" si="82"/>
        <v/>
      </c>
      <c r="L744" s="6" t="str">
        <f t="shared" si="83"/>
        <v/>
      </c>
      <c r="M744" s="6" t="str">
        <f t="shared" si="84"/>
        <v/>
      </c>
      <c r="N744" s="6" t="str">
        <f t="shared" si="85"/>
        <v/>
      </c>
      <c r="O744" s="40" t="str">
        <f>IF(G744&gt;0,DT!AC744*I744+DT!AD744*J744+DT!AE744*K744+DT!AF744*L744+DT!AG744*M744+DT!AH744*N744,"")</f>
        <v/>
      </c>
    </row>
    <row r="745" spans="1:15">
      <c r="A745" s="1"/>
      <c r="B745" s="1"/>
      <c r="C745" s="1"/>
      <c r="D745" s="1"/>
      <c r="E745" s="1"/>
      <c r="F745" s="1"/>
      <c r="G745" s="1">
        <f t="shared" si="86"/>
        <v>0</v>
      </c>
      <c r="I745" s="6" t="str">
        <f t="shared" si="80"/>
        <v/>
      </c>
      <c r="J745" s="6" t="str">
        <f t="shared" si="81"/>
        <v/>
      </c>
      <c r="K745" s="6" t="str">
        <f t="shared" si="82"/>
        <v/>
      </c>
      <c r="L745" s="6" t="str">
        <f t="shared" si="83"/>
        <v/>
      </c>
      <c r="M745" s="6" t="str">
        <f t="shared" si="84"/>
        <v/>
      </c>
      <c r="N745" s="6" t="str">
        <f t="shared" si="85"/>
        <v/>
      </c>
      <c r="O745" s="40" t="str">
        <f>IF(G745&gt;0,DT!AC745*I745+DT!AD745*J745+DT!AE745*K745+DT!AF745*L745+DT!AG745*M745+DT!AH745*N745,"")</f>
        <v/>
      </c>
    </row>
    <row r="746" spans="1:15">
      <c r="A746" s="1"/>
      <c r="B746" s="1"/>
      <c r="C746" s="1"/>
      <c r="D746" s="1"/>
      <c r="E746" s="1"/>
      <c r="F746" s="1"/>
      <c r="G746" s="1">
        <f t="shared" si="86"/>
        <v>0</v>
      </c>
      <c r="I746" s="6" t="str">
        <f t="shared" si="80"/>
        <v/>
      </c>
      <c r="J746" s="6" t="str">
        <f t="shared" si="81"/>
        <v/>
      </c>
      <c r="K746" s="6" t="str">
        <f t="shared" si="82"/>
        <v/>
      </c>
      <c r="L746" s="6" t="str">
        <f t="shared" si="83"/>
        <v/>
      </c>
      <c r="M746" s="6" t="str">
        <f t="shared" si="84"/>
        <v/>
      </c>
      <c r="N746" s="6" t="str">
        <f t="shared" si="85"/>
        <v/>
      </c>
      <c r="O746" s="40" t="str">
        <f>IF(G746&gt;0,DT!AC746*I746+DT!AD746*J746+DT!AE746*K746+DT!AF746*L746+DT!AG746*M746+DT!AH746*N746,"")</f>
        <v/>
      </c>
    </row>
    <row r="747" spans="1:15">
      <c r="A747" s="1"/>
      <c r="B747" s="1"/>
      <c r="C747" s="1"/>
      <c r="D747" s="1"/>
      <c r="E747" s="1"/>
      <c r="F747" s="1"/>
      <c r="G747" s="1">
        <f t="shared" si="86"/>
        <v>0</v>
      </c>
      <c r="I747" s="6" t="str">
        <f t="shared" si="80"/>
        <v/>
      </c>
      <c r="J747" s="6" t="str">
        <f t="shared" si="81"/>
        <v/>
      </c>
      <c r="K747" s="6" t="str">
        <f t="shared" si="82"/>
        <v/>
      </c>
      <c r="L747" s="6" t="str">
        <f t="shared" si="83"/>
        <v/>
      </c>
      <c r="M747" s="6" t="str">
        <f t="shared" si="84"/>
        <v/>
      </c>
      <c r="N747" s="6" t="str">
        <f t="shared" si="85"/>
        <v/>
      </c>
      <c r="O747" s="40" t="str">
        <f>IF(G747&gt;0,DT!AC747*I747+DT!AD747*J747+DT!AE747*K747+DT!AF747*L747+DT!AG747*M747+DT!AH747*N747,"")</f>
        <v/>
      </c>
    </row>
    <row r="748" spans="1:15">
      <c r="A748" s="1"/>
      <c r="B748" s="1"/>
      <c r="C748" s="1"/>
      <c r="D748" s="1"/>
      <c r="E748" s="1"/>
      <c r="F748" s="1"/>
      <c r="G748" s="1">
        <f t="shared" si="86"/>
        <v>0</v>
      </c>
      <c r="I748" s="6" t="str">
        <f t="shared" si="80"/>
        <v/>
      </c>
      <c r="J748" s="6" t="str">
        <f t="shared" si="81"/>
        <v/>
      </c>
      <c r="K748" s="6" t="str">
        <f t="shared" si="82"/>
        <v/>
      </c>
      <c r="L748" s="6" t="str">
        <f t="shared" si="83"/>
        <v/>
      </c>
      <c r="M748" s="6" t="str">
        <f t="shared" si="84"/>
        <v/>
      </c>
      <c r="N748" s="6" t="str">
        <f t="shared" si="85"/>
        <v/>
      </c>
      <c r="O748" s="40" t="str">
        <f>IF(G748&gt;0,DT!AC748*I748+DT!AD748*J748+DT!AE748*K748+DT!AF748*L748+DT!AG748*M748+DT!AH748*N748,"")</f>
        <v/>
      </c>
    </row>
    <row r="749" spans="1:15">
      <c r="A749" s="1"/>
      <c r="B749" s="1"/>
      <c r="C749" s="1"/>
      <c r="D749" s="1"/>
      <c r="E749" s="1"/>
      <c r="F749" s="1"/>
      <c r="G749" s="1">
        <f t="shared" si="86"/>
        <v>0</v>
      </c>
      <c r="I749" s="6" t="str">
        <f t="shared" si="80"/>
        <v/>
      </c>
      <c r="J749" s="6" t="str">
        <f t="shared" si="81"/>
        <v/>
      </c>
      <c r="K749" s="6" t="str">
        <f t="shared" si="82"/>
        <v/>
      </c>
      <c r="L749" s="6" t="str">
        <f t="shared" si="83"/>
        <v/>
      </c>
      <c r="M749" s="6" t="str">
        <f t="shared" si="84"/>
        <v/>
      </c>
      <c r="N749" s="6" t="str">
        <f t="shared" si="85"/>
        <v/>
      </c>
      <c r="O749" s="40" t="str">
        <f>IF(G749&gt;0,DT!AC749*I749+DT!AD749*J749+DT!AE749*K749+DT!AF749*L749+DT!AG749*M749+DT!AH749*N749,"")</f>
        <v/>
      </c>
    </row>
    <row r="750" spans="1:15">
      <c r="A750" s="1"/>
      <c r="B750" s="1"/>
      <c r="C750" s="1"/>
      <c r="D750" s="1"/>
      <c r="E750" s="1"/>
      <c r="F750" s="1"/>
      <c r="G750" s="1">
        <f t="shared" si="86"/>
        <v>0</v>
      </c>
      <c r="I750" s="6" t="str">
        <f t="shared" si="80"/>
        <v/>
      </c>
      <c r="J750" s="6" t="str">
        <f t="shared" si="81"/>
        <v/>
      </c>
      <c r="K750" s="6" t="str">
        <f t="shared" si="82"/>
        <v/>
      </c>
      <c r="L750" s="6" t="str">
        <f t="shared" si="83"/>
        <v/>
      </c>
      <c r="M750" s="6" t="str">
        <f t="shared" si="84"/>
        <v/>
      </c>
      <c r="N750" s="6" t="str">
        <f t="shared" si="85"/>
        <v/>
      </c>
      <c r="O750" s="40" t="str">
        <f>IF(G750&gt;0,DT!AC750*I750+DT!AD750*J750+DT!AE750*K750+DT!AF750*L750+DT!AG750*M750+DT!AH750*N750,"")</f>
        <v/>
      </c>
    </row>
    <row r="751" spans="1:15">
      <c r="A751" s="1"/>
      <c r="B751" s="1"/>
      <c r="C751" s="1"/>
      <c r="D751" s="1"/>
      <c r="E751" s="1"/>
      <c r="F751" s="1"/>
      <c r="G751" s="1">
        <f t="shared" si="86"/>
        <v>0</v>
      </c>
      <c r="I751" s="6" t="str">
        <f t="shared" si="80"/>
        <v/>
      </c>
      <c r="J751" s="6" t="str">
        <f t="shared" si="81"/>
        <v/>
      </c>
      <c r="K751" s="6" t="str">
        <f t="shared" si="82"/>
        <v/>
      </c>
      <c r="L751" s="6" t="str">
        <f t="shared" si="83"/>
        <v/>
      </c>
      <c r="M751" s="6" t="str">
        <f t="shared" si="84"/>
        <v/>
      </c>
      <c r="N751" s="6" t="str">
        <f t="shared" si="85"/>
        <v/>
      </c>
      <c r="O751" s="40" t="str">
        <f>IF(G751&gt;0,DT!AC751*I751+DT!AD751*J751+DT!AE751*K751+DT!AF751*L751+DT!AG751*M751+DT!AH751*N751,"")</f>
        <v/>
      </c>
    </row>
    <row r="752" spans="1:15">
      <c r="A752" s="1"/>
      <c r="B752" s="1"/>
      <c r="C752" s="1"/>
      <c r="D752" s="1"/>
      <c r="E752" s="1"/>
      <c r="F752" s="1"/>
      <c r="G752" s="1">
        <f t="shared" si="86"/>
        <v>0</v>
      </c>
      <c r="I752" s="6" t="str">
        <f t="shared" si="80"/>
        <v/>
      </c>
      <c r="J752" s="6" t="str">
        <f t="shared" si="81"/>
        <v/>
      </c>
      <c r="K752" s="6" t="str">
        <f t="shared" si="82"/>
        <v/>
      </c>
      <c r="L752" s="6" t="str">
        <f t="shared" si="83"/>
        <v/>
      </c>
      <c r="M752" s="6" t="str">
        <f t="shared" si="84"/>
        <v/>
      </c>
      <c r="N752" s="6" t="str">
        <f t="shared" si="85"/>
        <v/>
      </c>
      <c r="O752" s="40" t="str">
        <f>IF(G752&gt;0,DT!AC752*I752+DT!AD752*J752+DT!AE752*K752+DT!AF752*L752+DT!AG752*M752+DT!AH752*N752,"")</f>
        <v/>
      </c>
    </row>
    <row r="753" spans="1:15">
      <c r="A753" s="1"/>
      <c r="B753" s="1"/>
      <c r="C753" s="1"/>
      <c r="D753" s="1"/>
      <c r="E753" s="1"/>
      <c r="F753" s="1"/>
      <c r="G753" s="1">
        <f t="shared" si="86"/>
        <v>0</v>
      </c>
      <c r="I753" s="6" t="str">
        <f t="shared" si="80"/>
        <v/>
      </c>
      <c r="J753" s="6" t="str">
        <f t="shared" si="81"/>
        <v/>
      </c>
      <c r="K753" s="6" t="str">
        <f t="shared" si="82"/>
        <v/>
      </c>
      <c r="L753" s="6" t="str">
        <f t="shared" si="83"/>
        <v/>
      </c>
      <c r="M753" s="6" t="str">
        <f t="shared" si="84"/>
        <v/>
      </c>
      <c r="N753" s="6" t="str">
        <f t="shared" si="85"/>
        <v/>
      </c>
      <c r="O753" s="40" t="str">
        <f>IF(G753&gt;0,DT!AC753*I753+DT!AD753*J753+DT!AE753*K753+DT!AF753*L753+DT!AG753*M753+DT!AH753*N753,"")</f>
        <v/>
      </c>
    </row>
    <row r="754" spans="1:15">
      <c r="A754" s="1"/>
      <c r="B754" s="1"/>
      <c r="C754" s="1"/>
      <c r="D754" s="1"/>
      <c r="E754" s="1"/>
      <c r="F754" s="1"/>
      <c r="G754" s="1">
        <f t="shared" si="86"/>
        <v>0</v>
      </c>
      <c r="I754" s="6" t="str">
        <f t="shared" si="80"/>
        <v/>
      </c>
      <c r="J754" s="6" t="str">
        <f t="shared" si="81"/>
        <v/>
      </c>
      <c r="K754" s="6" t="str">
        <f t="shared" si="82"/>
        <v/>
      </c>
      <c r="L754" s="6" t="str">
        <f t="shared" si="83"/>
        <v/>
      </c>
      <c r="M754" s="6" t="str">
        <f t="shared" si="84"/>
        <v/>
      </c>
      <c r="N754" s="6" t="str">
        <f t="shared" si="85"/>
        <v/>
      </c>
      <c r="O754" s="40" t="str">
        <f>IF(G754&gt;0,DT!AC754*I754+DT!AD754*J754+DT!AE754*K754+DT!AF754*L754+DT!AG754*M754+DT!AH754*N754,"")</f>
        <v/>
      </c>
    </row>
    <row r="755" spans="1:15">
      <c r="A755" s="1"/>
      <c r="B755" s="1"/>
      <c r="C755" s="1"/>
      <c r="D755" s="1"/>
      <c r="E755" s="1"/>
      <c r="F755" s="1"/>
      <c r="G755" s="1">
        <f t="shared" si="86"/>
        <v>0</v>
      </c>
      <c r="I755" s="6" t="str">
        <f t="shared" si="80"/>
        <v/>
      </c>
      <c r="J755" s="6" t="str">
        <f t="shared" si="81"/>
        <v/>
      </c>
      <c r="K755" s="6" t="str">
        <f t="shared" si="82"/>
        <v/>
      </c>
      <c r="L755" s="6" t="str">
        <f t="shared" si="83"/>
        <v/>
      </c>
      <c r="M755" s="6" t="str">
        <f t="shared" si="84"/>
        <v/>
      </c>
      <c r="N755" s="6" t="str">
        <f t="shared" si="85"/>
        <v/>
      </c>
      <c r="O755" s="40" t="str">
        <f>IF(G755&gt;0,DT!AC755*I755+DT!AD755*J755+DT!AE755*K755+DT!AF755*L755+DT!AG755*M755+DT!AH755*N755,"")</f>
        <v/>
      </c>
    </row>
    <row r="756" spans="1:15">
      <c r="A756" s="1"/>
      <c r="B756" s="1"/>
      <c r="C756" s="1"/>
      <c r="D756" s="1"/>
      <c r="E756" s="1"/>
      <c r="F756" s="1"/>
      <c r="G756" s="1">
        <f t="shared" si="86"/>
        <v>0</v>
      </c>
      <c r="I756" s="6" t="str">
        <f t="shared" ref="I756:I819" si="87">IF(G756&gt;0,A756/G756,"")</f>
        <v/>
      </c>
      <c r="J756" s="6" t="str">
        <f t="shared" ref="J756:J819" si="88">IF(G756&gt;0,B756/G756,"")</f>
        <v/>
      </c>
      <c r="K756" s="6" t="str">
        <f t="shared" ref="K756:K819" si="89">IF(G756&gt;0,C756/G756,"")</f>
        <v/>
      </c>
      <c r="L756" s="6" t="str">
        <f t="shared" ref="L756:L819" si="90">IF(G756&gt;0,D756/G756,"")</f>
        <v/>
      </c>
      <c r="M756" s="6" t="str">
        <f t="shared" ref="M756:M819" si="91">IF(G756&gt;0,E756/G756,"")</f>
        <v/>
      </c>
      <c r="N756" s="6" t="str">
        <f t="shared" ref="N756:N819" si="92">IF(G756&gt;0,F756/G756,"")</f>
        <v/>
      </c>
      <c r="O756" s="40" t="str">
        <f>IF(G756&gt;0,DT!AC756*I756+DT!AD756*J756+DT!AE756*K756+DT!AF756*L756+DT!AG756*M756+DT!AH756*N756,"")</f>
        <v/>
      </c>
    </row>
    <row r="757" spans="1:15">
      <c r="A757" s="1"/>
      <c r="B757" s="1"/>
      <c r="C757" s="1"/>
      <c r="D757" s="1"/>
      <c r="E757" s="1"/>
      <c r="F757" s="1"/>
      <c r="G757" s="1">
        <f t="shared" si="86"/>
        <v>0</v>
      </c>
      <c r="I757" s="6" t="str">
        <f t="shared" si="87"/>
        <v/>
      </c>
      <c r="J757" s="6" t="str">
        <f t="shared" si="88"/>
        <v/>
      </c>
      <c r="K757" s="6" t="str">
        <f t="shared" si="89"/>
        <v/>
      </c>
      <c r="L757" s="6" t="str">
        <f t="shared" si="90"/>
        <v/>
      </c>
      <c r="M757" s="6" t="str">
        <f t="shared" si="91"/>
        <v/>
      </c>
      <c r="N757" s="6" t="str">
        <f t="shared" si="92"/>
        <v/>
      </c>
      <c r="O757" s="40" t="str">
        <f>IF(G757&gt;0,DT!AC757*I757+DT!AD757*J757+DT!AE757*K757+DT!AF757*L757+DT!AG757*M757+DT!AH757*N757,"")</f>
        <v/>
      </c>
    </row>
    <row r="758" spans="1:15">
      <c r="A758" s="1"/>
      <c r="B758" s="1"/>
      <c r="C758" s="1"/>
      <c r="D758" s="1"/>
      <c r="E758" s="1"/>
      <c r="F758" s="1"/>
      <c r="G758" s="1">
        <f t="shared" si="86"/>
        <v>0</v>
      </c>
      <c r="I758" s="6" t="str">
        <f t="shared" si="87"/>
        <v/>
      </c>
      <c r="J758" s="6" t="str">
        <f t="shared" si="88"/>
        <v/>
      </c>
      <c r="K758" s="6" t="str">
        <f t="shared" si="89"/>
        <v/>
      </c>
      <c r="L758" s="6" t="str">
        <f t="shared" si="90"/>
        <v/>
      </c>
      <c r="M758" s="6" t="str">
        <f t="shared" si="91"/>
        <v/>
      </c>
      <c r="N758" s="6" t="str">
        <f t="shared" si="92"/>
        <v/>
      </c>
      <c r="O758" s="40" t="str">
        <f>IF(G758&gt;0,DT!AC758*I758+DT!AD758*J758+DT!AE758*K758+DT!AF758*L758+DT!AG758*M758+DT!AH758*N758,"")</f>
        <v/>
      </c>
    </row>
    <row r="759" spans="1:15">
      <c r="A759" s="1"/>
      <c r="B759" s="1"/>
      <c r="C759" s="1"/>
      <c r="D759" s="1"/>
      <c r="E759" s="1"/>
      <c r="F759" s="1"/>
      <c r="G759" s="1">
        <f t="shared" si="86"/>
        <v>0</v>
      </c>
      <c r="I759" s="6" t="str">
        <f t="shared" si="87"/>
        <v/>
      </c>
      <c r="J759" s="6" t="str">
        <f t="shared" si="88"/>
        <v/>
      </c>
      <c r="K759" s="6" t="str">
        <f t="shared" si="89"/>
        <v/>
      </c>
      <c r="L759" s="6" t="str">
        <f t="shared" si="90"/>
        <v/>
      </c>
      <c r="M759" s="6" t="str">
        <f t="shared" si="91"/>
        <v/>
      </c>
      <c r="N759" s="6" t="str">
        <f t="shared" si="92"/>
        <v/>
      </c>
      <c r="O759" s="40" t="str">
        <f>IF(G759&gt;0,DT!AC759*I759+DT!AD759*J759+DT!AE759*K759+DT!AF759*L759+DT!AG759*M759+DT!AH759*N759,"")</f>
        <v/>
      </c>
    </row>
    <row r="760" spans="1:15">
      <c r="A760" s="1"/>
      <c r="B760" s="1"/>
      <c r="C760" s="1"/>
      <c r="D760" s="1"/>
      <c r="E760" s="1"/>
      <c r="F760" s="1"/>
      <c r="G760" s="1">
        <f t="shared" si="86"/>
        <v>0</v>
      </c>
      <c r="I760" s="6" t="str">
        <f t="shared" si="87"/>
        <v/>
      </c>
      <c r="J760" s="6" t="str">
        <f t="shared" si="88"/>
        <v/>
      </c>
      <c r="K760" s="6" t="str">
        <f t="shared" si="89"/>
        <v/>
      </c>
      <c r="L760" s="6" t="str">
        <f t="shared" si="90"/>
        <v/>
      </c>
      <c r="M760" s="6" t="str">
        <f t="shared" si="91"/>
        <v/>
      </c>
      <c r="N760" s="6" t="str">
        <f t="shared" si="92"/>
        <v/>
      </c>
      <c r="O760" s="40" t="str">
        <f>IF(G760&gt;0,DT!AC760*I760+DT!AD760*J760+DT!AE760*K760+DT!AF760*L760+DT!AG760*M760+DT!AH760*N760,"")</f>
        <v/>
      </c>
    </row>
    <row r="761" spans="1:15">
      <c r="A761" s="1"/>
      <c r="B761" s="1"/>
      <c r="C761" s="1"/>
      <c r="D761" s="1"/>
      <c r="E761" s="1"/>
      <c r="F761" s="1"/>
      <c r="G761" s="1">
        <f t="shared" si="86"/>
        <v>0</v>
      </c>
      <c r="I761" s="6" t="str">
        <f t="shared" si="87"/>
        <v/>
      </c>
      <c r="J761" s="6" t="str">
        <f t="shared" si="88"/>
        <v/>
      </c>
      <c r="K761" s="6" t="str">
        <f t="shared" si="89"/>
        <v/>
      </c>
      <c r="L761" s="6" t="str">
        <f t="shared" si="90"/>
        <v/>
      </c>
      <c r="M761" s="6" t="str">
        <f t="shared" si="91"/>
        <v/>
      </c>
      <c r="N761" s="6" t="str">
        <f t="shared" si="92"/>
        <v/>
      </c>
      <c r="O761" s="40" t="str">
        <f>IF(G761&gt;0,DT!AC761*I761+DT!AD761*J761+DT!AE761*K761+DT!AF761*L761+DT!AG761*M761+DT!AH761*N761,"")</f>
        <v/>
      </c>
    </row>
    <row r="762" spans="1:15">
      <c r="A762" s="1"/>
      <c r="B762" s="1"/>
      <c r="C762" s="1"/>
      <c r="D762" s="1"/>
      <c r="E762" s="1"/>
      <c r="F762" s="1"/>
      <c r="G762" s="1">
        <f t="shared" si="86"/>
        <v>0</v>
      </c>
      <c r="I762" s="6" t="str">
        <f t="shared" si="87"/>
        <v/>
      </c>
      <c r="J762" s="6" t="str">
        <f t="shared" si="88"/>
        <v/>
      </c>
      <c r="K762" s="6" t="str">
        <f t="shared" si="89"/>
        <v/>
      </c>
      <c r="L762" s="6" t="str">
        <f t="shared" si="90"/>
        <v/>
      </c>
      <c r="M762" s="6" t="str">
        <f t="shared" si="91"/>
        <v/>
      </c>
      <c r="N762" s="6" t="str">
        <f t="shared" si="92"/>
        <v/>
      </c>
      <c r="O762" s="40" t="str">
        <f>IF(G762&gt;0,DT!AC762*I762+DT!AD762*J762+DT!AE762*K762+DT!AF762*L762+DT!AG762*M762+DT!AH762*N762,"")</f>
        <v/>
      </c>
    </row>
    <row r="763" spans="1:15">
      <c r="A763" s="1"/>
      <c r="B763" s="1"/>
      <c r="C763" s="1"/>
      <c r="D763" s="1"/>
      <c r="E763" s="1"/>
      <c r="F763" s="1"/>
      <c r="G763" s="1">
        <f t="shared" si="86"/>
        <v>0</v>
      </c>
      <c r="I763" s="6" t="str">
        <f t="shared" si="87"/>
        <v/>
      </c>
      <c r="J763" s="6" t="str">
        <f t="shared" si="88"/>
        <v/>
      </c>
      <c r="K763" s="6" t="str">
        <f t="shared" si="89"/>
        <v/>
      </c>
      <c r="L763" s="6" t="str">
        <f t="shared" si="90"/>
        <v/>
      </c>
      <c r="M763" s="6" t="str">
        <f t="shared" si="91"/>
        <v/>
      </c>
      <c r="N763" s="6" t="str">
        <f t="shared" si="92"/>
        <v/>
      </c>
      <c r="O763" s="40" t="str">
        <f>IF(G763&gt;0,DT!AC763*I763+DT!AD763*J763+DT!AE763*K763+DT!AF763*L763+DT!AG763*M763+DT!AH763*N763,"")</f>
        <v/>
      </c>
    </row>
    <row r="764" spans="1:15">
      <c r="A764" s="1"/>
      <c r="B764" s="1"/>
      <c r="C764" s="1"/>
      <c r="D764" s="1"/>
      <c r="E764" s="1"/>
      <c r="F764" s="1"/>
      <c r="G764" s="1">
        <f t="shared" si="86"/>
        <v>0</v>
      </c>
      <c r="I764" s="6" t="str">
        <f t="shared" si="87"/>
        <v/>
      </c>
      <c r="J764" s="6" t="str">
        <f t="shared" si="88"/>
        <v/>
      </c>
      <c r="K764" s="6" t="str">
        <f t="shared" si="89"/>
        <v/>
      </c>
      <c r="L764" s="6" t="str">
        <f t="shared" si="90"/>
        <v/>
      </c>
      <c r="M764" s="6" t="str">
        <f t="shared" si="91"/>
        <v/>
      </c>
      <c r="N764" s="6" t="str">
        <f t="shared" si="92"/>
        <v/>
      </c>
      <c r="O764" s="40" t="str">
        <f>IF(G764&gt;0,DT!AC764*I764+DT!AD764*J764+DT!AE764*K764+DT!AF764*L764+DT!AG764*M764+DT!AH764*N764,"")</f>
        <v/>
      </c>
    </row>
    <row r="765" spans="1:15">
      <c r="A765" s="1"/>
      <c r="B765" s="1"/>
      <c r="C765" s="1"/>
      <c r="D765" s="1"/>
      <c r="E765" s="1"/>
      <c r="F765" s="1"/>
      <c r="G765" s="1">
        <f t="shared" si="86"/>
        <v>0</v>
      </c>
      <c r="I765" s="6" t="str">
        <f t="shared" si="87"/>
        <v/>
      </c>
      <c r="J765" s="6" t="str">
        <f t="shared" si="88"/>
        <v/>
      </c>
      <c r="K765" s="6" t="str">
        <f t="shared" si="89"/>
        <v/>
      </c>
      <c r="L765" s="6" t="str">
        <f t="shared" si="90"/>
        <v/>
      </c>
      <c r="M765" s="6" t="str">
        <f t="shared" si="91"/>
        <v/>
      </c>
      <c r="N765" s="6" t="str">
        <f t="shared" si="92"/>
        <v/>
      </c>
      <c r="O765" s="40" t="str">
        <f>IF(G765&gt;0,DT!AC765*I765+DT!AD765*J765+DT!AE765*K765+DT!AF765*L765+DT!AG765*M765+DT!AH765*N765,"")</f>
        <v/>
      </c>
    </row>
    <row r="766" spans="1:15">
      <c r="A766" s="1"/>
      <c r="B766" s="1"/>
      <c r="C766" s="1"/>
      <c r="D766" s="1"/>
      <c r="E766" s="1"/>
      <c r="F766" s="1"/>
      <c r="G766" s="1">
        <f t="shared" si="86"/>
        <v>0</v>
      </c>
      <c r="I766" s="6" t="str">
        <f t="shared" si="87"/>
        <v/>
      </c>
      <c r="J766" s="6" t="str">
        <f t="shared" si="88"/>
        <v/>
      </c>
      <c r="K766" s="6" t="str">
        <f t="shared" si="89"/>
        <v/>
      </c>
      <c r="L766" s="6" t="str">
        <f t="shared" si="90"/>
        <v/>
      </c>
      <c r="M766" s="6" t="str">
        <f t="shared" si="91"/>
        <v/>
      </c>
      <c r="N766" s="6" t="str">
        <f t="shared" si="92"/>
        <v/>
      </c>
      <c r="O766" s="40" t="str">
        <f>IF(G766&gt;0,DT!AC766*I766+DT!AD766*J766+DT!AE766*K766+DT!AF766*L766+DT!AG766*M766+DT!AH766*N766,"")</f>
        <v/>
      </c>
    </row>
    <row r="767" spans="1:15">
      <c r="A767" s="1"/>
      <c r="B767" s="1"/>
      <c r="C767" s="1"/>
      <c r="D767" s="1"/>
      <c r="E767" s="1"/>
      <c r="F767" s="1"/>
      <c r="G767" s="1">
        <f t="shared" si="86"/>
        <v>0</v>
      </c>
      <c r="I767" s="6" t="str">
        <f t="shared" si="87"/>
        <v/>
      </c>
      <c r="J767" s="6" t="str">
        <f t="shared" si="88"/>
        <v/>
      </c>
      <c r="K767" s="6" t="str">
        <f t="shared" si="89"/>
        <v/>
      </c>
      <c r="L767" s="6" t="str">
        <f t="shared" si="90"/>
        <v/>
      </c>
      <c r="M767" s="6" t="str">
        <f t="shared" si="91"/>
        <v/>
      </c>
      <c r="N767" s="6" t="str">
        <f t="shared" si="92"/>
        <v/>
      </c>
      <c r="O767" s="40" t="str">
        <f>IF(G767&gt;0,DT!AC767*I767+DT!AD767*J767+DT!AE767*K767+DT!AF767*L767+DT!AG767*M767+DT!AH767*N767,"")</f>
        <v/>
      </c>
    </row>
    <row r="768" spans="1:15">
      <c r="A768" s="1"/>
      <c r="B768" s="1"/>
      <c r="C768" s="1"/>
      <c r="D768" s="1"/>
      <c r="E768" s="1"/>
      <c r="F768" s="1"/>
      <c r="G768" s="1">
        <f t="shared" si="86"/>
        <v>0</v>
      </c>
      <c r="I768" s="6" t="str">
        <f t="shared" si="87"/>
        <v/>
      </c>
      <c r="J768" s="6" t="str">
        <f t="shared" si="88"/>
        <v/>
      </c>
      <c r="K768" s="6" t="str">
        <f t="shared" si="89"/>
        <v/>
      </c>
      <c r="L768" s="6" t="str">
        <f t="shared" si="90"/>
        <v/>
      </c>
      <c r="M768" s="6" t="str">
        <f t="shared" si="91"/>
        <v/>
      </c>
      <c r="N768" s="6" t="str">
        <f t="shared" si="92"/>
        <v/>
      </c>
      <c r="O768" s="40" t="str">
        <f>IF(G768&gt;0,DT!AC768*I768+DT!AD768*J768+DT!AE768*K768+DT!AF768*L768+DT!AG768*M768+DT!AH768*N768,"")</f>
        <v/>
      </c>
    </row>
    <row r="769" spans="1:15">
      <c r="A769" s="1"/>
      <c r="B769" s="1"/>
      <c r="C769" s="1"/>
      <c r="D769" s="1"/>
      <c r="E769" s="1"/>
      <c r="F769" s="1"/>
      <c r="G769" s="1">
        <f t="shared" si="86"/>
        <v>0</v>
      </c>
      <c r="I769" s="6" t="str">
        <f t="shared" si="87"/>
        <v/>
      </c>
      <c r="J769" s="6" t="str">
        <f t="shared" si="88"/>
        <v/>
      </c>
      <c r="K769" s="6" t="str">
        <f t="shared" si="89"/>
        <v/>
      </c>
      <c r="L769" s="6" t="str">
        <f t="shared" si="90"/>
        <v/>
      </c>
      <c r="M769" s="6" t="str">
        <f t="shared" si="91"/>
        <v/>
      </c>
      <c r="N769" s="6" t="str">
        <f t="shared" si="92"/>
        <v/>
      </c>
      <c r="O769" s="40" t="str">
        <f>IF(G769&gt;0,DT!AC769*I769+DT!AD769*J769+DT!AE769*K769+DT!AF769*L769+DT!AG769*M769+DT!AH769*N769,"")</f>
        <v/>
      </c>
    </row>
    <row r="770" spans="1:15">
      <c r="A770" s="1"/>
      <c r="B770" s="1"/>
      <c r="C770" s="1"/>
      <c r="D770" s="1"/>
      <c r="E770" s="1"/>
      <c r="F770" s="1"/>
      <c r="G770" s="1">
        <f t="shared" si="86"/>
        <v>0</v>
      </c>
      <c r="I770" s="6" t="str">
        <f t="shared" si="87"/>
        <v/>
      </c>
      <c r="J770" s="6" t="str">
        <f t="shared" si="88"/>
        <v/>
      </c>
      <c r="K770" s="6" t="str">
        <f t="shared" si="89"/>
        <v/>
      </c>
      <c r="L770" s="6" t="str">
        <f t="shared" si="90"/>
        <v/>
      </c>
      <c r="M770" s="6" t="str">
        <f t="shared" si="91"/>
        <v/>
      </c>
      <c r="N770" s="6" t="str">
        <f t="shared" si="92"/>
        <v/>
      </c>
      <c r="O770" s="40" t="str">
        <f>IF(G770&gt;0,DT!AC770*I770+DT!AD770*J770+DT!AE770*K770+DT!AF770*L770+DT!AG770*M770+DT!AH770*N770,"")</f>
        <v/>
      </c>
    </row>
    <row r="771" spans="1:15">
      <c r="A771" s="1"/>
      <c r="B771" s="1"/>
      <c r="C771" s="1"/>
      <c r="D771" s="1"/>
      <c r="E771" s="1"/>
      <c r="F771" s="1"/>
      <c r="G771" s="1">
        <f t="shared" si="86"/>
        <v>0</v>
      </c>
      <c r="I771" s="6" t="str">
        <f t="shared" si="87"/>
        <v/>
      </c>
      <c r="J771" s="6" t="str">
        <f t="shared" si="88"/>
        <v/>
      </c>
      <c r="K771" s="6" t="str">
        <f t="shared" si="89"/>
        <v/>
      </c>
      <c r="L771" s="6" t="str">
        <f t="shared" si="90"/>
        <v/>
      </c>
      <c r="M771" s="6" t="str">
        <f t="shared" si="91"/>
        <v/>
      </c>
      <c r="N771" s="6" t="str">
        <f t="shared" si="92"/>
        <v/>
      </c>
      <c r="O771" s="40" t="str">
        <f>IF(G771&gt;0,DT!AC771*I771+DT!AD771*J771+DT!AE771*K771+DT!AF771*L771+DT!AG771*M771+DT!AH771*N771,"")</f>
        <v/>
      </c>
    </row>
    <row r="772" spans="1:15">
      <c r="A772" s="1"/>
      <c r="B772" s="1"/>
      <c r="C772" s="1"/>
      <c r="D772" s="1"/>
      <c r="E772" s="1"/>
      <c r="F772" s="1"/>
      <c r="G772" s="1">
        <f t="shared" si="86"/>
        <v>0</v>
      </c>
      <c r="I772" s="6" t="str">
        <f t="shared" si="87"/>
        <v/>
      </c>
      <c r="J772" s="6" t="str">
        <f t="shared" si="88"/>
        <v/>
      </c>
      <c r="K772" s="6" t="str">
        <f t="shared" si="89"/>
        <v/>
      </c>
      <c r="L772" s="6" t="str">
        <f t="shared" si="90"/>
        <v/>
      </c>
      <c r="M772" s="6" t="str">
        <f t="shared" si="91"/>
        <v/>
      </c>
      <c r="N772" s="6" t="str">
        <f t="shared" si="92"/>
        <v/>
      </c>
      <c r="O772" s="40" t="str">
        <f>IF(G772&gt;0,DT!AC772*I772+DT!AD772*J772+DT!AE772*K772+DT!AF772*L772+DT!AG772*M772+DT!AH772*N772,"")</f>
        <v/>
      </c>
    </row>
    <row r="773" spans="1:15">
      <c r="A773" s="1"/>
      <c r="B773" s="1"/>
      <c r="C773" s="1"/>
      <c r="D773" s="1"/>
      <c r="E773" s="1"/>
      <c r="F773" s="1"/>
      <c r="G773" s="1">
        <f t="shared" ref="G773:G836" si="93">SUM(A773:F773)</f>
        <v>0</v>
      </c>
      <c r="I773" s="6" t="str">
        <f t="shared" si="87"/>
        <v/>
      </c>
      <c r="J773" s="6" t="str">
        <f t="shared" si="88"/>
        <v/>
      </c>
      <c r="K773" s="6" t="str">
        <f t="shared" si="89"/>
        <v/>
      </c>
      <c r="L773" s="6" t="str">
        <f t="shared" si="90"/>
        <v/>
      </c>
      <c r="M773" s="6" t="str">
        <f t="shared" si="91"/>
        <v/>
      </c>
      <c r="N773" s="6" t="str">
        <f t="shared" si="92"/>
        <v/>
      </c>
      <c r="O773" s="40" t="str">
        <f>IF(G773&gt;0,DT!AC773*I773+DT!AD773*J773+DT!AE773*K773+DT!AF773*L773+DT!AG773*M773+DT!AH773*N773,"")</f>
        <v/>
      </c>
    </row>
    <row r="774" spans="1:15">
      <c r="A774" s="1"/>
      <c r="B774" s="1"/>
      <c r="C774" s="1"/>
      <c r="D774" s="1"/>
      <c r="E774" s="1"/>
      <c r="F774" s="1"/>
      <c r="G774" s="1">
        <f t="shared" si="93"/>
        <v>0</v>
      </c>
      <c r="I774" s="6" t="str">
        <f t="shared" si="87"/>
        <v/>
      </c>
      <c r="J774" s="6" t="str">
        <f t="shared" si="88"/>
        <v/>
      </c>
      <c r="K774" s="6" t="str">
        <f t="shared" si="89"/>
        <v/>
      </c>
      <c r="L774" s="6" t="str">
        <f t="shared" si="90"/>
        <v/>
      </c>
      <c r="M774" s="6" t="str">
        <f t="shared" si="91"/>
        <v/>
      </c>
      <c r="N774" s="6" t="str">
        <f t="shared" si="92"/>
        <v/>
      </c>
      <c r="O774" s="40" t="str">
        <f>IF(G774&gt;0,DT!AC774*I774+DT!AD774*J774+DT!AE774*K774+DT!AF774*L774+DT!AG774*M774+DT!AH774*N774,"")</f>
        <v/>
      </c>
    </row>
    <row r="775" spans="1:15">
      <c r="A775" s="1"/>
      <c r="B775" s="1"/>
      <c r="C775" s="1"/>
      <c r="D775" s="1"/>
      <c r="E775" s="1"/>
      <c r="F775" s="1"/>
      <c r="G775" s="1">
        <f t="shared" si="93"/>
        <v>0</v>
      </c>
      <c r="I775" s="6" t="str">
        <f t="shared" si="87"/>
        <v/>
      </c>
      <c r="J775" s="6" t="str">
        <f t="shared" si="88"/>
        <v/>
      </c>
      <c r="K775" s="6" t="str">
        <f t="shared" si="89"/>
        <v/>
      </c>
      <c r="L775" s="6" t="str">
        <f t="shared" si="90"/>
        <v/>
      </c>
      <c r="M775" s="6" t="str">
        <f t="shared" si="91"/>
        <v/>
      </c>
      <c r="N775" s="6" t="str">
        <f t="shared" si="92"/>
        <v/>
      </c>
      <c r="O775" s="40" t="str">
        <f>IF(G775&gt;0,DT!AC775*I775+DT!AD775*J775+DT!AE775*K775+DT!AF775*L775+DT!AG775*M775+DT!AH775*N775,"")</f>
        <v/>
      </c>
    </row>
    <row r="776" spans="1:15">
      <c r="A776" s="1"/>
      <c r="B776" s="1"/>
      <c r="C776" s="1"/>
      <c r="D776" s="1"/>
      <c r="E776" s="1"/>
      <c r="F776" s="1"/>
      <c r="G776" s="1">
        <f t="shared" si="93"/>
        <v>0</v>
      </c>
      <c r="I776" s="6" t="str">
        <f t="shared" si="87"/>
        <v/>
      </c>
      <c r="J776" s="6" t="str">
        <f t="shared" si="88"/>
        <v/>
      </c>
      <c r="K776" s="6" t="str">
        <f t="shared" si="89"/>
        <v/>
      </c>
      <c r="L776" s="6" t="str">
        <f t="shared" si="90"/>
        <v/>
      </c>
      <c r="M776" s="6" t="str">
        <f t="shared" si="91"/>
        <v/>
      </c>
      <c r="N776" s="6" t="str">
        <f t="shared" si="92"/>
        <v/>
      </c>
      <c r="O776" s="40" t="str">
        <f>IF(G776&gt;0,DT!AC776*I776+DT!AD776*J776+DT!AE776*K776+DT!AF776*L776+DT!AG776*M776+DT!AH776*N776,"")</f>
        <v/>
      </c>
    </row>
    <row r="777" spans="1:15">
      <c r="A777" s="1"/>
      <c r="B777" s="1"/>
      <c r="C777" s="1"/>
      <c r="D777" s="1"/>
      <c r="E777" s="1"/>
      <c r="F777" s="1"/>
      <c r="G777" s="1">
        <f t="shared" si="93"/>
        <v>0</v>
      </c>
      <c r="I777" s="6" t="str">
        <f t="shared" si="87"/>
        <v/>
      </c>
      <c r="J777" s="6" t="str">
        <f t="shared" si="88"/>
        <v/>
      </c>
      <c r="K777" s="6" t="str">
        <f t="shared" si="89"/>
        <v/>
      </c>
      <c r="L777" s="6" t="str">
        <f t="shared" si="90"/>
        <v/>
      </c>
      <c r="M777" s="6" t="str">
        <f t="shared" si="91"/>
        <v/>
      </c>
      <c r="N777" s="6" t="str">
        <f t="shared" si="92"/>
        <v/>
      </c>
      <c r="O777" s="40" t="str">
        <f>IF(G777&gt;0,DT!AC777*I777+DT!AD777*J777+DT!AE777*K777+DT!AF777*L777+DT!AG777*M777+DT!AH777*N777,"")</f>
        <v/>
      </c>
    </row>
    <row r="778" spans="1:15">
      <c r="A778" s="1"/>
      <c r="B778" s="1"/>
      <c r="C778" s="1"/>
      <c r="D778" s="1"/>
      <c r="E778" s="1"/>
      <c r="F778" s="1"/>
      <c r="G778" s="1">
        <f t="shared" si="93"/>
        <v>0</v>
      </c>
      <c r="I778" s="6" t="str">
        <f t="shared" si="87"/>
        <v/>
      </c>
      <c r="J778" s="6" t="str">
        <f t="shared" si="88"/>
        <v/>
      </c>
      <c r="K778" s="6" t="str">
        <f t="shared" si="89"/>
        <v/>
      </c>
      <c r="L778" s="6" t="str">
        <f t="shared" si="90"/>
        <v/>
      </c>
      <c r="M778" s="6" t="str">
        <f t="shared" si="91"/>
        <v/>
      </c>
      <c r="N778" s="6" t="str">
        <f t="shared" si="92"/>
        <v/>
      </c>
      <c r="O778" s="40" t="str">
        <f>IF(G778&gt;0,DT!AC778*I778+DT!AD778*J778+DT!AE778*K778+DT!AF778*L778+DT!AG778*M778+DT!AH778*N778,"")</f>
        <v/>
      </c>
    </row>
    <row r="779" spans="1:15">
      <c r="A779" s="1"/>
      <c r="B779" s="1"/>
      <c r="C779" s="1"/>
      <c r="D779" s="1"/>
      <c r="E779" s="1"/>
      <c r="F779" s="1"/>
      <c r="G779" s="1">
        <f t="shared" si="93"/>
        <v>0</v>
      </c>
      <c r="I779" s="6" t="str">
        <f t="shared" si="87"/>
        <v/>
      </c>
      <c r="J779" s="6" t="str">
        <f t="shared" si="88"/>
        <v/>
      </c>
      <c r="K779" s="6" t="str">
        <f t="shared" si="89"/>
        <v/>
      </c>
      <c r="L779" s="6" t="str">
        <f t="shared" si="90"/>
        <v/>
      </c>
      <c r="M779" s="6" t="str">
        <f t="shared" si="91"/>
        <v/>
      </c>
      <c r="N779" s="6" t="str">
        <f t="shared" si="92"/>
        <v/>
      </c>
      <c r="O779" s="40" t="str">
        <f>IF(G779&gt;0,DT!AC779*I779+DT!AD779*J779+DT!AE779*K779+DT!AF779*L779+DT!AG779*M779+DT!AH779*N779,"")</f>
        <v/>
      </c>
    </row>
    <row r="780" spans="1:15">
      <c r="A780" s="1"/>
      <c r="B780" s="1"/>
      <c r="C780" s="1"/>
      <c r="D780" s="1"/>
      <c r="E780" s="1"/>
      <c r="F780" s="1"/>
      <c r="G780" s="1">
        <f t="shared" si="93"/>
        <v>0</v>
      </c>
      <c r="I780" s="6" t="str">
        <f t="shared" si="87"/>
        <v/>
      </c>
      <c r="J780" s="6" t="str">
        <f t="shared" si="88"/>
        <v/>
      </c>
      <c r="K780" s="6" t="str">
        <f t="shared" si="89"/>
        <v/>
      </c>
      <c r="L780" s="6" t="str">
        <f t="shared" si="90"/>
        <v/>
      </c>
      <c r="M780" s="6" t="str">
        <f t="shared" si="91"/>
        <v/>
      </c>
      <c r="N780" s="6" t="str">
        <f t="shared" si="92"/>
        <v/>
      </c>
      <c r="O780" s="40" t="str">
        <f>IF(G780&gt;0,DT!AC780*I780+DT!AD780*J780+DT!AE780*K780+DT!AF780*L780+DT!AG780*M780+DT!AH780*N780,"")</f>
        <v/>
      </c>
    </row>
    <row r="781" spans="1:15">
      <c r="A781" s="1"/>
      <c r="B781" s="1"/>
      <c r="C781" s="1"/>
      <c r="D781" s="1"/>
      <c r="E781" s="1"/>
      <c r="F781" s="1"/>
      <c r="G781" s="1">
        <f t="shared" si="93"/>
        <v>0</v>
      </c>
      <c r="I781" s="6" t="str">
        <f t="shared" si="87"/>
        <v/>
      </c>
      <c r="J781" s="6" t="str">
        <f t="shared" si="88"/>
        <v/>
      </c>
      <c r="K781" s="6" t="str">
        <f t="shared" si="89"/>
        <v/>
      </c>
      <c r="L781" s="6" t="str">
        <f t="shared" si="90"/>
        <v/>
      </c>
      <c r="M781" s="6" t="str">
        <f t="shared" si="91"/>
        <v/>
      </c>
      <c r="N781" s="6" t="str">
        <f t="shared" si="92"/>
        <v/>
      </c>
      <c r="O781" s="40" t="str">
        <f>IF(G781&gt;0,DT!AC781*I781+DT!AD781*J781+DT!AE781*K781+DT!AF781*L781+DT!AG781*M781+DT!AH781*N781,"")</f>
        <v/>
      </c>
    </row>
    <row r="782" spans="1:15">
      <c r="A782" s="1"/>
      <c r="B782" s="1"/>
      <c r="C782" s="1"/>
      <c r="D782" s="1"/>
      <c r="E782" s="1"/>
      <c r="F782" s="1"/>
      <c r="G782" s="1">
        <f t="shared" si="93"/>
        <v>0</v>
      </c>
      <c r="I782" s="6" t="str">
        <f t="shared" si="87"/>
        <v/>
      </c>
      <c r="J782" s="6" t="str">
        <f t="shared" si="88"/>
        <v/>
      </c>
      <c r="K782" s="6" t="str">
        <f t="shared" si="89"/>
        <v/>
      </c>
      <c r="L782" s="6" t="str">
        <f t="shared" si="90"/>
        <v/>
      </c>
      <c r="M782" s="6" t="str">
        <f t="shared" si="91"/>
        <v/>
      </c>
      <c r="N782" s="6" t="str">
        <f t="shared" si="92"/>
        <v/>
      </c>
      <c r="O782" s="40" t="str">
        <f>IF(G782&gt;0,DT!AC782*I782+DT!AD782*J782+DT!AE782*K782+DT!AF782*L782+DT!AG782*M782+DT!AH782*N782,"")</f>
        <v/>
      </c>
    </row>
    <row r="783" spans="1:15">
      <c r="A783" s="1"/>
      <c r="B783" s="1"/>
      <c r="C783" s="1"/>
      <c r="D783" s="1"/>
      <c r="E783" s="1"/>
      <c r="F783" s="1"/>
      <c r="G783" s="1">
        <f t="shared" si="93"/>
        <v>0</v>
      </c>
      <c r="I783" s="6" t="str">
        <f t="shared" si="87"/>
        <v/>
      </c>
      <c r="J783" s="6" t="str">
        <f t="shared" si="88"/>
        <v/>
      </c>
      <c r="K783" s="6" t="str">
        <f t="shared" si="89"/>
        <v/>
      </c>
      <c r="L783" s="6" t="str">
        <f t="shared" si="90"/>
        <v/>
      </c>
      <c r="M783" s="6" t="str">
        <f t="shared" si="91"/>
        <v/>
      </c>
      <c r="N783" s="6" t="str">
        <f t="shared" si="92"/>
        <v/>
      </c>
      <c r="O783" s="40" t="str">
        <f>IF(G783&gt;0,DT!AC783*I783+DT!AD783*J783+DT!AE783*K783+DT!AF783*L783+DT!AG783*M783+DT!AH783*N783,"")</f>
        <v/>
      </c>
    </row>
    <row r="784" spans="1:15">
      <c r="A784" s="1"/>
      <c r="B784" s="1"/>
      <c r="C784" s="1"/>
      <c r="D784" s="1"/>
      <c r="E784" s="1"/>
      <c r="F784" s="1"/>
      <c r="G784" s="1">
        <f t="shared" si="93"/>
        <v>0</v>
      </c>
      <c r="I784" s="6" t="str">
        <f t="shared" si="87"/>
        <v/>
      </c>
      <c r="J784" s="6" t="str">
        <f t="shared" si="88"/>
        <v/>
      </c>
      <c r="K784" s="6" t="str">
        <f t="shared" si="89"/>
        <v/>
      </c>
      <c r="L784" s="6" t="str">
        <f t="shared" si="90"/>
        <v/>
      </c>
      <c r="M784" s="6" t="str">
        <f t="shared" si="91"/>
        <v/>
      </c>
      <c r="N784" s="6" t="str">
        <f t="shared" si="92"/>
        <v/>
      </c>
      <c r="O784" s="40" t="str">
        <f>IF(G784&gt;0,DT!AC784*I784+DT!AD784*J784+DT!AE784*K784+DT!AF784*L784+DT!AG784*M784+DT!AH784*N784,"")</f>
        <v/>
      </c>
    </row>
    <row r="785" spans="1:15">
      <c r="A785" s="1"/>
      <c r="B785" s="1"/>
      <c r="C785" s="1"/>
      <c r="D785" s="1"/>
      <c r="E785" s="1"/>
      <c r="F785" s="1"/>
      <c r="G785" s="1">
        <f t="shared" si="93"/>
        <v>0</v>
      </c>
      <c r="I785" s="6" t="str">
        <f t="shared" si="87"/>
        <v/>
      </c>
      <c r="J785" s="6" t="str">
        <f t="shared" si="88"/>
        <v/>
      </c>
      <c r="K785" s="6" t="str">
        <f t="shared" si="89"/>
        <v/>
      </c>
      <c r="L785" s="6" t="str">
        <f t="shared" si="90"/>
        <v/>
      </c>
      <c r="M785" s="6" t="str">
        <f t="shared" si="91"/>
        <v/>
      </c>
      <c r="N785" s="6" t="str">
        <f t="shared" si="92"/>
        <v/>
      </c>
      <c r="O785" s="40" t="str">
        <f>IF(G785&gt;0,DT!AC785*I785+DT!AD785*J785+DT!AE785*K785+DT!AF785*L785+DT!AG785*M785+DT!AH785*N785,"")</f>
        <v/>
      </c>
    </row>
    <row r="786" spans="1:15">
      <c r="A786" s="1"/>
      <c r="B786" s="1"/>
      <c r="C786" s="1"/>
      <c r="D786" s="1"/>
      <c r="E786" s="1"/>
      <c r="F786" s="1"/>
      <c r="G786" s="1">
        <f t="shared" si="93"/>
        <v>0</v>
      </c>
      <c r="I786" s="6" t="str">
        <f t="shared" si="87"/>
        <v/>
      </c>
      <c r="J786" s="6" t="str">
        <f t="shared" si="88"/>
        <v/>
      </c>
      <c r="K786" s="6" t="str">
        <f t="shared" si="89"/>
        <v/>
      </c>
      <c r="L786" s="6" t="str">
        <f t="shared" si="90"/>
        <v/>
      </c>
      <c r="M786" s="6" t="str">
        <f t="shared" si="91"/>
        <v/>
      </c>
      <c r="N786" s="6" t="str">
        <f t="shared" si="92"/>
        <v/>
      </c>
      <c r="O786" s="40" t="str">
        <f>IF(G786&gt;0,DT!AC786*I786+DT!AD786*J786+DT!AE786*K786+DT!AF786*L786+DT!AG786*M786+DT!AH786*N786,"")</f>
        <v/>
      </c>
    </row>
    <row r="787" spans="1:15">
      <c r="A787" s="1"/>
      <c r="B787" s="1"/>
      <c r="C787" s="1"/>
      <c r="D787" s="1"/>
      <c r="E787" s="1"/>
      <c r="F787" s="1"/>
      <c r="G787" s="1">
        <f t="shared" si="93"/>
        <v>0</v>
      </c>
      <c r="I787" s="6" t="str">
        <f t="shared" si="87"/>
        <v/>
      </c>
      <c r="J787" s="6" t="str">
        <f t="shared" si="88"/>
        <v/>
      </c>
      <c r="K787" s="6" t="str">
        <f t="shared" si="89"/>
        <v/>
      </c>
      <c r="L787" s="6" t="str">
        <f t="shared" si="90"/>
        <v/>
      </c>
      <c r="M787" s="6" t="str">
        <f t="shared" si="91"/>
        <v/>
      </c>
      <c r="N787" s="6" t="str">
        <f t="shared" si="92"/>
        <v/>
      </c>
      <c r="O787" s="40" t="str">
        <f>IF(G787&gt;0,DT!AC787*I787+DT!AD787*J787+DT!AE787*K787+DT!AF787*L787+DT!AG787*M787+DT!AH787*N787,"")</f>
        <v/>
      </c>
    </row>
    <row r="788" spans="1:15">
      <c r="A788" s="1"/>
      <c r="B788" s="1"/>
      <c r="C788" s="1"/>
      <c r="D788" s="1"/>
      <c r="E788" s="1"/>
      <c r="F788" s="1"/>
      <c r="G788" s="1">
        <f t="shared" si="93"/>
        <v>0</v>
      </c>
      <c r="I788" s="6" t="str">
        <f t="shared" si="87"/>
        <v/>
      </c>
      <c r="J788" s="6" t="str">
        <f t="shared" si="88"/>
        <v/>
      </c>
      <c r="K788" s="6" t="str">
        <f t="shared" si="89"/>
        <v/>
      </c>
      <c r="L788" s="6" t="str">
        <f t="shared" si="90"/>
        <v/>
      </c>
      <c r="M788" s="6" t="str">
        <f t="shared" si="91"/>
        <v/>
      </c>
      <c r="N788" s="6" t="str">
        <f t="shared" si="92"/>
        <v/>
      </c>
      <c r="O788" s="40" t="str">
        <f>IF(G788&gt;0,DT!AC788*I788+DT!AD788*J788+DT!AE788*K788+DT!AF788*L788+DT!AG788*M788+DT!AH788*N788,"")</f>
        <v/>
      </c>
    </row>
    <row r="789" spans="1:15">
      <c r="A789" s="1"/>
      <c r="B789" s="1"/>
      <c r="C789" s="1"/>
      <c r="D789" s="1"/>
      <c r="E789" s="1"/>
      <c r="F789" s="1"/>
      <c r="G789" s="1">
        <f t="shared" si="93"/>
        <v>0</v>
      </c>
      <c r="I789" s="6" t="str">
        <f t="shared" si="87"/>
        <v/>
      </c>
      <c r="J789" s="6" t="str">
        <f t="shared" si="88"/>
        <v/>
      </c>
      <c r="K789" s="6" t="str">
        <f t="shared" si="89"/>
        <v/>
      </c>
      <c r="L789" s="6" t="str">
        <f t="shared" si="90"/>
        <v/>
      </c>
      <c r="M789" s="6" t="str">
        <f t="shared" si="91"/>
        <v/>
      </c>
      <c r="N789" s="6" t="str">
        <f t="shared" si="92"/>
        <v/>
      </c>
      <c r="O789" s="40" t="str">
        <f>IF(G789&gt;0,DT!AC789*I789+DT!AD789*J789+DT!AE789*K789+DT!AF789*L789+DT!AG789*M789+DT!AH789*N789,"")</f>
        <v/>
      </c>
    </row>
    <row r="790" spans="1:15">
      <c r="A790" s="1"/>
      <c r="B790" s="1"/>
      <c r="C790" s="1"/>
      <c r="D790" s="1"/>
      <c r="E790" s="1"/>
      <c r="F790" s="1"/>
      <c r="G790" s="1">
        <f t="shared" si="93"/>
        <v>0</v>
      </c>
      <c r="I790" s="6" t="str">
        <f t="shared" si="87"/>
        <v/>
      </c>
      <c r="J790" s="6" t="str">
        <f t="shared" si="88"/>
        <v/>
      </c>
      <c r="K790" s="6" t="str">
        <f t="shared" si="89"/>
        <v/>
      </c>
      <c r="L790" s="6" t="str">
        <f t="shared" si="90"/>
        <v/>
      </c>
      <c r="M790" s="6" t="str">
        <f t="shared" si="91"/>
        <v/>
      </c>
      <c r="N790" s="6" t="str">
        <f t="shared" si="92"/>
        <v/>
      </c>
      <c r="O790" s="40" t="str">
        <f>IF(G790&gt;0,DT!AC790*I790+DT!AD790*J790+DT!AE790*K790+DT!AF790*L790+DT!AG790*M790+DT!AH790*N790,"")</f>
        <v/>
      </c>
    </row>
    <row r="791" spans="1:15">
      <c r="A791" s="1"/>
      <c r="B791" s="1"/>
      <c r="C791" s="1"/>
      <c r="D791" s="1"/>
      <c r="E791" s="1"/>
      <c r="F791" s="1"/>
      <c r="G791" s="1">
        <f t="shared" si="93"/>
        <v>0</v>
      </c>
      <c r="I791" s="6" t="str">
        <f t="shared" si="87"/>
        <v/>
      </c>
      <c r="J791" s="6" t="str">
        <f t="shared" si="88"/>
        <v/>
      </c>
      <c r="K791" s="6" t="str">
        <f t="shared" si="89"/>
        <v/>
      </c>
      <c r="L791" s="6" t="str">
        <f t="shared" si="90"/>
        <v/>
      </c>
      <c r="M791" s="6" t="str">
        <f t="shared" si="91"/>
        <v/>
      </c>
      <c r="N791" s="6" t="str">
        <f t="shared" si="92"/>
        <v/>
      </c>
      <c r="O791" s="40" t="str">
        <f>IF(G791&gt;0,DT!AC791*I791+DT!AD791*J791+DT!AE791*K791+DT!AF791*L791+DT!AG791*M791+DT!AH791*N791,"")</f>
        <v/>
      </c>
    </row>
    <row r="792" spans="1:15">
      <c r="A792" s="1"/>
      <c r="B792" s="1"/>
      <c r="C792" s="1"/>
      <c r="D792" s="1"/>
      <c r="E792" s="1"/>
      <c r="F792" s="1"/>
      <c r="G792" s="1">
        <f t="shared" si="93"/>
        <v>0</v>
      </c>
      <c r="I792" s="6" t="str">
        <f t="shared" si="87"/>
        <v/>
      </c>
      <c r="J792" s="6" t="str">
        <f t="shared" si="88"/>
        <v/>
      </c>
      <c r="K792" s="6" t="str">
        <f t="shared" si="89"/>
        <v/>
      </c>
      <c r="L792" s="6" t="str">
        <f t="shared" si="90"/>
        <v/>
      </c>
      <c r="M792" s="6" t="str">
        <f t="shared" si="91"/>
        <v/>
      </c>
      <c r="N792" s="6" t="str">
        <f t="shared" si="92"/>
        <v/>
      </c>
      <c r="O792" s="40" t="str">
        <f>IF(G792&gt;0,DT!AC792*I792+DT!AD792*J792+DT!AE792*K792+DT!AF792*L792+DT!AG792*M792+DT!AH792*N792,"")</f>
        <v/>
      </c>
    </row>
    <row r="793" spans="1:15">
      <c r="A793" s="1"/>
      <c r="B793" s="1"/>
      <c r="C793" s="1"/>
      <c r="D793" s="1"/>
      <c r="E793" s="1"/>
      <c r="F793" s="1"/>
      <c r="G793" s="1">
        <f t="shared" si="93"/>
        <v>0</v>
      </c>
      <c r="I793" s="6" t="str">
        <f t="shared" si="87"/>
        <v/>
      </c>
      <c r="J793" s="6" t="str">
        <f t="shared" si="88"/>
        <v/>
      </c>
      <c r="K793" s="6" t="str">
        <f t="shared" si="89"/>
        <v/>
      </c>
      <c r="L793" s="6" t="str">
        <f t="shared" si="90"/>
        <v/>
      </c>
      <c r="M793" s="6" t="str">
        <f t="shared" si="91"/>
        <v/>
      </c>
      <c r="N793" s="6" t="str">
        <f t="shared" si="92"/>
        <v/>
      </c>
      <c r="O793" s="40" t="str">
        <f>IF(G793&gt;0,DT!AC793*I793+DT!AD793*J793+DT!AE793*K793+DT!AF793*L793+DT!AG793*M793+DT!AH793*N793,"")</f>
        <v/>
      </c>
    </row>
    <row r="794" spans="1:15">
      <c r="A794" s="1"/>
      <c r="B794" s="1"/>
      <c r="C794" s="1"/>
      <c r="D794" s="1"/>
      <c r="E794" s="1"/>
      <c r="F794" s="1"/>
      <c r="G794" s="1">
        <f t="shared" si="93"/>
        <v>0</v>
      </c>
      <c r="I794" s="6" t="str">
        <f t="shared" si="87"/>
        <v/>
      </c>
      <c r="J794" s="6" t="str">
        <f t="shared" si="88"/>
        <v/>
      </c>
      <c r="K794" s="6" t="str">
        <f t="shared" si="89"/>
        <v/>
      </c>
      <c r="L794" s="6" t="str">
        <f t="shared" si="90"/>
        <v/>
      </c>
      <c r="M794" s="6" t="str">
        <f t="shared" si="91"/>
        <v/>
      </c>
      <c r="N794" s="6" t="str">
        <f t="shared" si="92"/>
        <v/>
      </c>
      <c r="O794" s="40" t="str">
        <f>IF(G794&gt;0,DT!AC794*I794+DT!AD794*J794+DT!AE794*K794+DT!AF794*L794+DT!AG794*M794+DT!AH794*N794,"")</f>
        <v/>
      </c>
    </row>
    <row r="795" spans="1:15">
      <c r="A795" s="1"/>
      <c r="B795" s="1"/>
      <c r="C795" s="1"/>
      <c r="D795" s="1"/>
      <c r="E795" s="1"/>
      <c r="F795" s="1"/>
      <c r="G795" s="1">
        <f t="shared" si="93"/>
        <v>0</v>
      </c>
      <c r="I795" s="6" t="str">
        <f t="shared" si="87"/>
        <v/>
      </c>
      <c r="J795" s="6" t="str">
        <f t="shared" si="88"/>
        <v/>
      </c>
      <c r="K795" s="6" t="str">
        <f t="shared" si="89"/>
        <v/>
      </c>
      <c r="L795" s="6" t="str">
        <f t="shared" si="90"/>
        <v/>
      </c>
      <c r="M795" s="6" t="str">
        <f t="shared" si="91"/>
        <v/>
      </c>
      <c r="N795" s="6" t="str">
        <f t="shared" si="92"/>
        <v/>
      </c>
      <c r="O795" s="40" t="str">
        <f>IF(G795&gt;0,DT!AC795*I795+DT!AD795*J795+DT!AE795*K795+DT!AF795*L795+DT!AG795*M795+DT!AH795*N795,"")</f>
        <v/>
      </c>
    </row>
    <row r="796" spans="1:15">
      <c r="A796" s="1"/>
      <c r="B796" s="1"/>
      <c r="C796" s="1"/>
      <c r="D796" s="1"/>
      <c r="E796" s="1"/>
      <c r="F796" s="1"/>
      <c r="G796" s="1">
        <f t="shared" si="93"/>
        <v>0</v>
      </c>
      <c r="I796" s="6" t="str">
        <f t="shared" si="87"/>
        <v/>
      </c>
      <c r="J796" s="6" t="str">
        <f t="shared" si="88"/>
        <v/>
      </c>
      <c r="K796" s="6" t="str">
        <f t="shared" si="89"/>
        <v/>
      </c>
      <c r="L796" s="6" t="str">
        <f t="shared" si="90"/>
        <v/>
      </c>
      <c r="M796" s="6" t="str">
        <f t="shared" si="91"/>
        <v/>
      </c>
      <c r="N796" s="6" t="str">
        <f t="shared" si="92"/>
        <v/>
      </c>
      <c r="O796" s="40" t="str">
        <f>IF(G796&gt;0,DT!AC796*I796+DT!AD796*J796+DT!AE796*K796+DT!AF796*L796+DT!AG796*M796+DT!AH796*N796,"")</f>
        <v/>
      </c>
    </row>
    <row r="797" spans="1:15">
      <c r="A797" s="1"/>
      <c r="B797" s="1"/>
      <c r="C797" s="1"/>
      <c r="D797" s="1"/>
      <c r="E797" s="1"/>
      <c r="F797" s="1"/>
      <c r="G797" s="1">
        <f t="shared" si="93"/>
        <v>0</v>
      </c>
      <c r="I797" s="6" t="str">
        <f t="shared" si="87"/>
        <v/>
      </c>
      <c r="J797" s="6" t="str">
        <f t="shared" si="88"/>
        <v/>
      </c>
      <c r="K797" s="6" t="str">
        <f t="shared" si="89"/>
        <v/>
      </c>
      <c r="L797" s="6" t="str">
        <f t="shared" si="90"/>
        <v/>
      </c>
      <c r="M797" s="6" t="str">
        <f t="shared" si="91"/>
        <v/>
      </c>
      <c r="N797" s="6" t="str">
        <f t="shared" si="92"/>
        <v/>
      </c>
      <c r="O797" s="40" t="str">
        <f>IF(G797&gt;0,DT!AC797*I797+DT!AD797*J797+DT!AE797*K797+DT!AF797*L797+DT!AG797*M797+DT!AH797*N797,"")</f>
        <v/>
      </c>
    </row>
    <row r="798" spans="1:15">
      <c r="A798" s="1"/>
      <c r="B798" s="1"/>
      <c r="C798" s="1"/>
      <c r="D798" s="1"/>
      <c r="E798" s="1"/>
      <c r="F798" s="1"/>
      <c r="G798" s="1">
        <f t="shared" si="93"/>
        <v>0</v>
      </c>
      <c r="I798" s="6" t="str">
        <f t="shared" si="87"/>
        <v/>
      </c>
      <c r="J798" s="6" t="str">
        <f t="shared" si="88"/>
        <v/>
      </c>
      <c r="K798" s="6" t="str">
        <f t="shared" si="89"/>
        <v/>
      </c>
      <c r="L798" s="6" t="str">
        <f t="shared" si="90"/>
        <v/>
      </c>
      <c r="M798" s="6" t="str">
        <f t="shared" si="91"/>
        <v/>
      </c>
      <c r="N798" s="6" t="str">
        <f t="shared" si="92"/>
        <v/>
      </c>
      <c r="O798" s="40" t="str">
        <f>IF(G798&gt;0,DT!AC798*I798+DT!AD798*J798+DT!AE798*K798+DT!AF798*L798+DT!AG798*M798+DT!AH798*N798,"")</f>
        <v/>
      </c>
    </row>
    <row r="799" spans="1:15">
      <c r="A799" s="1"/>
      <c r="B799" s="1"/>
      <c r="C799" s="1"/>
      <c r="D799" s="1"/>
      <c r="E799" s="1"/>
      <c r="F799" s="1"/>
      <c r="G799" s="1">
        <f t="shared" si="93"/>
        <v>0</v>
      </c>
      <c r="I799" s="6" t="str">
        <f t="shared" si="87"/>
        <v/>
      </c>
      <c r="J799" s="6" t="str">
        <f t="shared" si="88"/>
        <v/>
      </c>
      <c r="K799" s="6" t="str">
        <f t="shared" si="89"/>
        <v/>
      </c>
      <c r="L799" s="6" t="str">
        <f t="shared" si="90"/>
        <v/>
      </c>
      <c r="M799" s="6" t="str">
        <f t="shared" si="91"/>
        <v/>
      </c>
      <c r="N799" s="6" t="str">
        <f t="shared" si="92"/>
        <v/>
      </c>
      <c r="O799" s="40" t="str">
        <f>IF(G799&gt;0,DT!AC799*I799+DT!AD799*J799+DT!AE799*K799+DT!AF799*L799+DT!AG799*M799+DT!AH799*N799,"")</f>
        <v/>
      </c>
    </row>
    <row r="800" spans="1:15">
      <c r="A800" s="1"/>
      <c r="B800" s="1"/>
      <c r="C800" s="1"/>
      <c r="D800" s="1"/>
      <c r="E800" s="1"/>
      <c r="F800" s="1"/>
      <c r="G800" s="1">
        <f t="shared" si="93"/>
        <v>0</v>
      </c>
      <c r="I800" s="6" t="str">
        <f t="shared" si="87"/>
        <v/>
      </c>
      <c r="J800" s="6" t="str">
        <f t="shared" si="88"/>
        <v/>
      </c>
      <c r="K800" s="6" t="str">
        <f t="shared" si="89"/>
        <v/>
      </c>
      <c r="L800" s="6" t="str">
        <f t="shared" si="90"/>
        <v/>
      </c>
      <c r="M800" s="6" t="str">
        <f t="shared" si="91"/>
        <v/>
      </c>
      <c r="N800" s="6" t="str">
        <f t="shared" si="92"/>
        <v/>
      </c>
      <c r="O800" s="40" t="str">
        <f>IF(G800&gt;0,DT!AC800*I800+DT!AD800*J800+DT!AE800*K800+DT!AF800*L800+DT!AG800*M800+DT!AH800*N800,"")</f>
        <v/>
      </c>
    </row>
    <row r="801" spans="1:15">
      <c r="A801" s="1"/>
      <c r="B801" s="1"/>
      <c r="C801" s="1"/>
      <c r="D801" s="1"/>
      <c r="E801" s="1"/>
      <c r="F801" s="1"/>
      <c r="G801" s="1">
        <f t="shared" si="93"/>
        <v>0</v>
      </c>
      <c r="I801" s="6" t="str">
        <f t="shared" si="87"/>
        <v/>
      </c>
      <c r="J801" s="6" t="str">
        <f t="shared" si="88"/>
        <v/>
      </c>
      <c r="K801" s="6" t="str">
        <f t="shared" si="89"/>
        <v/>
      </c>
      <c r="L801" s="6" t="str">
        <f t="shared" si="90"/>
        <v/>
      </c>
      <c r="M801" s="6" t="str">
        <f t="shared" si="91"/>
        <v/>
      </c>
      <c r="N801" s="6" t="str">
        <f t="shared" si="92"/>
        <v/>
      </c>
      <c r="O801" s="40" t="str">
        <f>IF(G801&gt;0,DT!AC801*I801+DT!AD801*J801+DT!AE801*K801+DT!AF801*L801+DT!AG801*M801+DT!AH801*N801,"")</f>
        <v/>
      </c>
    </row>
    <row r="802" spans="1:15">
      <c r="A802" s="1"/>
      <c r="B802" s="1"/>
      <c r="C802" s="1"/>
      <c r="D802" s="1"/>
      <c r="E802" s="1"/>
      <c r="F802" s="1"/>
      <c r="G802" s="1">
        <f t="shared" si="93"/>
        <v>0</v>
      </c>
      <c r="I802" s="6" t="str">
        <f t="shared" si="87"/>
        <v/>
      </c>
      <c r="J802" s="6" t="str">
        <f t="shared" si="88"/>
        <v/>
      </c>
      <c r="K802" s="6" t="str">
        <f t="shared" si="89"/>
        <v/>
      </c>
      <c r="L802" s="6" t="str">
        <f t="shared" si="90"/>
        <v/>
      </c>
      <c r="M802" s="6" t="str">
        <f t="shared" si="91"/>
        <v/>
      </c>
      <c r="N802" s="6" t="str">
        <f t="shared" si="92"/>
        <v/>
      </c>
      <c r="O802" s="40" t="str">
        <f>IF(G802&gt;0,DT!AC802*I802+DT!AD802*J802+DT!AE802*K802+DT!AF802*L802+DT!AG802*M802+DT!AH802*N802,"")</f>
        <v/>
      </c>
    </row>
    <row r="803" spans="1:15">
      <c r="A803" s="1"/>
      <c r="B803" s="1"/>
      <c r="C803" s="1"/>
      <c r="D803" s="1"/>
      <c r="E803" s="1"/>
      <c r="F803" s="1"/>
      <c r="G803" s="1">
        <f t="shared" si="93"/>
        <v>0</v>
      </c>
      <c r="I803" s="6" t="str">
        <f t="shared" si="87"/>
        <v/>
      </c>
      <c r="J803" s="6" t="str">
        <f t="shared" si="88"/>
        <v/>
      </c>
      <c r="K803" s="6" t="str">
        <f t="shared" si="89"/>
        <v/>
      </c>
      <c r="L803" s="6" t="str">
        <f t="shared" si="90"/>
        <v/>
      </c>
      <c r="M803" s="6" t="str">
        <f t="shared" si="91"/>
        <v/>
      </c>
      <c r="N803" s="6" t="str">
        <f t="shared" si="92"/>
        <v/>
      </c>
      <c r="O803" s="40" t="str">
        <f>IF(G803&gt;0,DT!AC803*I803+DT!AD803*J803+DT!AE803*K803+DT!AF803*L803+DT!AG803*M803+DT!AH803*N803,"")</f>
        <v/>
      </c>
    </row>
    <row r="804" spans="1:15">
      <c r="A804" s="1"/>
      <c r="B804" s="1"/>
      <c r="C804" s="1"/>
      <c r="D804" s="1"/>
      <c r="E804" s="1"/>
      <c r="F804" s="1"/>
      <c r="G804" s="1">
        <f t="shared" si="93"/>
        <v>0</v>
      </c>
      <c r="I804" s="6" t="str">
        <f t="shared" si="87"/>
        <v/>
      </c>
      <c r="J804" s="6" t="str">
        <f t="shared" si="88"/>
        <v/>
      </c>
      <c r="K804" s="6" t="str">
        <f t="shared" si="89"/>
        <v/>
      </c>
      <c r="L804" s="6" t="str">
        <f t="shared" si="90"/>
        <v/>
      </c>
      <c r="M804" s="6" t="str">
        <f t="shared" si="91"/>
        <v/>
      </c>
      <c r="N804" s="6" t="str">
        <f t="shared" si="92"/>
        <v/>
      </c>
      <c r="O804" s="40" t="str">
        <f>IF(G804&gt;0,DT!AC804*I804+DT!AD804*J804+DT!AE804*K804+DT!AF804*L804+DT!AG804*M804+DT!AH804*N804,"")</f>
        <v/>
      </c>
    </row>
    <row r="805" spans="1:15">
      <c r="A805" s="1"/>
      <c r="B805" s="1"/>
      <c r="C805" s="1"/>
      <c r="D805" s="1"/>
      <c r="E805" s="1"/>
      <c r="F805" s="1"/>
      <c r="G805" s="1">
        <f t="shared" si="93"/>
        <v>0</v>
      </c>
      <c r="I805" s="6" t="str">
        <f t="shared" si="87"/>
        <v/>
      </c>
      <c r="J805" s="6" t="str">
        <f t="shared" si="88"/>
        <v/>
      </c>
      <c r="K805" s="6" t="str">
        <f t="shared" si="89"/>
        <v/>
      </c>
      <c r="L805" s="6" t="str">
        <f t="shared" si="90"/>
        <v/>
      </c>
      <c r="M805" s="6" t="str">
        <f t="shared" si="91"/>
        <v/>
      </c>
      <c r="N805" s="6" t="str">
        <f t="shared" si="92"/>
        <v/>
      </c>
      <c r="O805" s="40" t="str">
        <f>IF(G805&gt;0,DT!AC805*I805+DT!AD805*J805+DT!AE805*K805+DT!AF805*L805+DT!AG805*M805+DT!AH805*N805,"")</f>
        <v/>
      </c>
    </row>
    <row r="806" spans="1:15">
      <c r="A806" s="1"/>
      <c r="B806" s="1"/>
      <c r="C806" s="1"/>
      <c r="D806" s="1"/>
      <c r="E806" s="1"/>
      <c r="F806" s="1"/>
      <c r="G806" s="1">
        <f t="shared" si="93"/>
        <v>0</v>
      </c>
      <c r="I806" s="6" t="str">
        <f t="shared" si="87"/>
        <v/>
      </c>
      <c r="J806" s="6" t="str">
        <f t="shared" si="88"/>
        <v/>
      </c>
      <c r="K806" s="6" t="str">
        <f t="shared" si="89"/>
        <v/>
      </c>
      <c r="L806" s="6" t="str">
        <f t="shared" si="90"/>
        <v/>
      </c>
      <c r="M806" s="6" t="str">
        <f t="shared" si="91"/>
        <v/>
      </c>
      <c r="N806" s="6" t="str">
        <f t="shared" si="92"/>
        <v/>
      </c>
      <c r="O806" s="40" t="str">
        <f>IF(G806&gt;0,DT!AC806*I806+DT!AD806*J806+DT!AE806*K806+DT!AF806*L806+DT!AG806*M806+DT!AH806*N806,"")</f>
        <v/>
      </c>
    </row>
    <row r="807" spans="1:15">
      <c r="A807" s="1"/>
      <c r="B807" s="1"/>
      <c r="C807" s="1"/>
      <c r="D807" s="1"/>
      <c r="E807" s="1"/>
      <c r="F807" s="1"/>
      <c r="G807" s="1">
        <f t="shared" si="93"/>
        <v>0</v>
      </c>
      <c r="I807" s="6" t="str">
        <f t="shared" si="87"/>
        <v/>
      </c>
      <c r="J807" s="6" t="str">
        <f t="shared" si="88"/>
        <v/>
      </c>
      <c r="K807" s="6" t="str">
        <f t="shared" si="89"/>
        <v/>
      </c>
      <c r="L807" s="6" t="str">
        <f t="shared" si="90"/>
        <v/>
      </c>
      <c r="M807" s="6" t="str">
        <f t="shared" si="91"/>
        <v/>
      </c>
      <c r="N807" s="6" t="str">
        <f t="shared" si="92"/>
        <v/>
      </c>
      <c r="O807" s="40" t="str">
        <f>IF(G807&gt;0,DT!AC807*I807+DT!AD807*J807+DT!AE807*K807+DT!AF807*L807+DT!AG807*M807+DT!AH807*N807,"")</f>
        <v/>
      </c>
    </row>
    <row r="808" spans="1:15">
      <c r="A808" s="1"/>
      <c r="B808" s="1"/>
      <c r="C808" s="1"/>
      <c r="D808" s="1"/>
      <c r="E808" s="1"/>
      <c r="F808" s="1"/>
      <c r="G808" s="1">
        <f t="shared" si="93"/>
        <v>0</v>
      </c>
      <c r="I808" s="6" t="str">
        <f t="shared" si="87"/>
        <v/>
      </c>
      <c r="J808" s="6" t="str">
        <f t="shared" si="88"/>
        <v/>
      </c>
      <c r="K808" s="6" t="str">
        <f t="shared" si="89"/>
        <v/>
      </c>
      <c r="L808" s="6" t="str">
        <f t="shared" si="90"/>
        <v/>
      </c>
      <c r="M808" s="6" t="str">
        <f t="shared" si="91"/>
        <v/>
      </c>
      <c r="N808" s="6" t="str">
        <f t="shared" si="92"/>
        <v/>
      </c>
      <c r="O808" s="40" t="str">
        <f>IF(G808&gt;0,DT!AC808*I808+DT!AD808*J808+DT!AE808*K808+DT!AF808*L808+DT!AG808*M808+DT!AH808*N808,"")</f>
        <v/>
      </c>
    </row>
    <row r="809" spans="1:15">
      <c r="A809" s="1"/>
      <c r="B809" s="1"/>
      <c r="C809" s="1"/>
      <c r="D809" s="1"/>
      <c r="E809" s="1"/>
      <c r="F809" s="1"/>
      <c r="G809" s="1">
        <f t="shared" si="93"/>
        <v>0</v>
      </c>
      <c r="I809" s="6" t="str">
        <f t="shared" si="87"/>
        <v/>
      </c>
      <c r="J809" s="6" t="str">
        <f t="shared" si="88"/>
        <v/>
      </c>
      <c r="K809" s="6" t="str">
        <f t="shared" si="89"/>
        <v/>
      </c>
      <c r="L809" s="6" t="str">
        <f t="shared" si="90"/>
        <v/>
      </c>
      <c r="M809" s="6" t="str">
        <f t="shared" si="91"/>
        <v/>
      </c>
      <c r="N809" s="6" t="str">
        <f t="shared" si="92"/>
        <v/>
      </c>
      <c r="O809" s="40" t="str">
        <f>IF(G809&gt;0,DT!AC809*I809+DT!AD809*J809+DT!AE809*K809+DT!AF809*L809+DT!AG809*M809+DT!AH809*N809,"")</f>
        <v/>
      </c>
    </row>
    <row r="810" spans="1:15">
      <c r="A810" s="1"/>
      <c r="B810" s="1"/>
      <c r="C810" s="1"/>
      <c r="D810" s="1"/>
      <c r="E810" s="1"/>
      <c r="F810" s="1"/>
      <c r="G810" s="1">
        <f t="shared" si="93"/>
        <v>0</v>
      </c>
      <c r="I810" s="6" t="str">
        <f t="shared" si="87"/>
        <v/>
      </c>
      <c r="J810" s="6" t="str">
        <f t="shared" si="88"/>
        <v/>
      </c>
      <c r="K810" s="6" t="str">
        <f t="shared" si="89"/>
        <v/>
      </c>
      <c r="L810" s="6" t="str">
        <f t="shared" si="90"/>
        <v/>
      </c>
      <c r="M810" s="6" t="str">
        <f t="shared" si="91"/>
        <v/>
      </c>
      <c r="N810" s="6" t="str">
        <f t="shared" si="92"/>
        <v/>
      </c>
      <c r="O810" s="40" t="str">
        <f>IF(G810&gt;0,DT!AC810*I810+DT!AD810*J810+DT!AE810*K810+DT!AF810*L810+DT!AG810*M810+DT!AH810*N810,"")</f>
        <v/>
      </c>
    </row>
    <row r="811" spans="1:15">
      <c r="A811" s="1"/>
      <c r="B811" s="1"/>
      <c r="C811" s="1"/>
      <c r="D811" s="1"/>
      <c r="E811" s="1"/>
      <c r="F811" s="1"/>
      <c r="G811" s="1">
        <f t="shared" si="93"/>
        <v>0</v>
      </c>
      <c r="I811" s="6" t="str">
        <f t="shared" si="87"/>
        <v/>
      </c>
      <c r="J811" s="6" t="str">
        <f t="shared" si="88"/>
        <v/>
      </c>
      <c r="K811" s="6" t="str">
        <f t="shared" si="89"/>
        <v/>
      </c>
      <c r="L811" s="6" t="str">
        <f t="shared" si="90"/>
        <v/>
      </c>
      <c r="M811" s="6" t="str">
        <f t="shared" si="91"/>
        <v/>
      </c>
      <c r="N811" s="6" t="str">
        <f t="shared" si="92"/>
        <v/>
      </c>
      <c r="O811" s="40" t="str">
        <f>IF(G811&gt;0,DT!AC811*I811+DT!AD811*J811+DT!AE811*K811+DT!AF811*L811+DT!AG811*M811+DT!AH811*N811,"")</f>
        <v/>
      </c>
    </row>
    <row r="812" spans="1:15">
      <c r="A812" s="1"/>
      <c r="B812" s="1"/>
      <c r="C812" s="1"/>
      <c r="D812" s="1"/>
      <c r="E812" s="1"/>
      <c r="F812" s="1"/>
      <c r="G812" s="1">
        <f t="shared" si="93"/>
        <v>0</v>
      </c>
      <c r="I812" s="6" t="str">
        <f t="shared" si="87"/>
        <v/>
      </c>
      <c r="J812" s="6" t="str">
        <f t="shared" si="88"/>
        <v/>
      </c>
      <c r="K812" s="6" t="str">
        <f t="shared" si="89"/>
        <v/>
      </c>
      <c r="L812" s="6" t="str">
        <f t="shared" si="90"/>
        <v/>
      </c>
      <c r="M812" s="6" t="str">
        <f t="shared" si="91"/>
        <v/>
      </c>
      <c r="N812" s="6" t="str">
        <f t="shared" si="92"/>
        <v/>
      </c>
      <c r="O812" s="40" t="str">
        <f>IF(G812&gt;0,DT!AC812*I812+DT!AD812*J812+DT!AE812*K812+DT!AF812*L812+DT!AG812*M812+DT!AH812*N812,"")</f>
        <v/>
      </c>
    </row>
    <row r="813" spans="1:15">
      <c r="A813" s="1"/>
      <c r="B813" s="1"/>
      <c r="C813" s="1"/>
      <c r="D813" s="1"/>
      <c r="E813" s="1"/>
      <c r="F813" s="1"/>
      <c r="G813" s="1">
        <f t="shared" si="93"/>
        <v>0</v>
      </c>
      <c r="I813" s="6" t="str">
        <f t="shared" si="87"/>
        <v/>
      </c>
      <c r="J813" s="6" t="str">
        <f t="shared" si="88"/>
        <v/>
      </c>
      <c r="K813" s="6" t="str">
        <f t="shared" si="89"/>
        <v/>
      </c>
      <c r="L813" s="6" t="str">
        <f t="shared" si="90"/>
        <v/>
      </c>
      <c r="M813" s="6" t="str">
        <f t="shared" si="91"/>
        <v/>
      </c>
      <c r="N813" s="6" t="str">
        <f t="shared" si="92"/>
        <v/>
      </c>
      <c r="O813" s="40" t="str">
        <f>IF(G813&gt;0,DT!AC813*I813+DT!AD813*J813+DT!AE813*K813+DT!AF813*L813+DT!AG813*M813+DT!AH813*N813,"")</f>
        <v/>
      </c>
    </row>
    <row r="814" spans="1:15">
      <c r="A814" s="1"/>
      <c r="B814" s="1"/>
      <c r="C814" s="1"/>
      <c r="D814" s="1"/>
      <c r="E814" s="1"/>
      <c r="F814" s="1"/>
      <c r="G814" s="1">
        <f t="shared" si="93"/>
        <v>0</v>
      </c>
      <c r="I814" s="6" t="str">
        <f t="shared" si="87"/>
        <v/>
      </c>
      <c r="J814" s="6" t="str">
        <f t="shared" si="88"/>
        <v/>
      </c>
      <c r="K814" s="6" t="str">
        <f t="shared" si="89"/>
        <v/>
      </c>
      <c r="L814" s="6" t="str">
        <f t="shared" si="90"/>
        <v/>
      </c>
      <c r="M814" s="6" t="str">
        <f t="shared" si="91"/>
        <v/>
      </c>
      <c r="N814" s="6" t="str">
        <f t="shared" si="92"/>
        <v/>
      </c>
      <c r="O814" s="40" t="str">
        <f>IF(G814&gt;0,DT!AC814*I814+DT!AD814*J814+DT!AE814*K814+DT!AF814*L814+DT!AG814*M814+DT!AH814*N814,"")</f>
        <v/>
      </c>
    </row>
    <row r="815" spans="1:15">
      <c r="A815" s="1"/>
      <c r="B815" s="1"/>
      <c r="C815" s="1"/>
      <c r="D815" s="1"/>
      <c r="E815" s="1"/>
      <c r="F815" s="1"/>
      <c r="G815" s="1">
        <f t="shared" si="93"/>
        <v>0</v>
      </c>
      <c r="I815" s="6" t="str">
        <f t="shared" si="87"/>
        <v/>
      </c>
      <c r="J815" s="6" t="str">
        <f t="shared" si="88"/>
        <v/>
      </c>
      <c r="K815" s="6" t="str">
        <f t="shared" si="89"/>
        <v/>
      </c>
      <c r="L815" s="6" t="str">
        <f t="shared" si="90"/>
        <v/>
      </c>
      <c r="M815" s="6" t="str">
        <f t="shared" si="91"/>
        <v/>
      </c>
      <c r="N815" s="6" t="str">
        <f t="shared" si="92"/>
        <v/>
      </c>
      <c r="O815" s="40" t="str">
        <f>IF(G815&gt;0,DT!AC815*I815+DT!AD815*J815+DT!AE815*K815+DT!AF815*L815+DT!AG815*M815+DT!AH815*N815,"")</f>
        <v/>
      </c>
    </row>
    <row r="816" spans="1:15">
      <c r="A816" s="1"/>
      <c r="B816" s="1"/>
      <c r="C816" s="1"/>
      <c r="D816" s="1"/>
      <c r="E816" s="1"/>
      <c r="F816" s="1"/>
      <c r="G816" s="1">
        <f t="shared" si="93"/>
        <v>0</v>
      </c>
      <c r="I816" s="6" t="str">
        <f t="shared" si="87"/>
        <v/>
      </c>
      <c r="J816" s="6" t="str">
        <f t="shared" si="88"/>
        <v/>
      </c>
      <c r="K816" s="6" t="str">
        <f t="shared" si="89"/>
        <v/>
      </c>
      <c r="L816" s="6" t="str">
        <f t="shared" si="90"/>
        <v/>
      </c>
      <c r="M816" s="6" t="str">
        <f t="shared" si="91"/>
        <v/>
      </c>
      <c r="N816" s="6" t="str">
        <f t="shared" si="92"/>
        <v/>
      </c>
      <c r="O816" s="40" t="str">
        <f>IF(G816&gt;0,DT!AC816*I816+DT!AD816*J816+DT!AE816*K816+DT!AF816*L816+DT!AG816*M816+DT!AH816*N816,"")</f>
        <v/>
      </c>
    </row>
    <row r="817" spans="1:15">
      <c r="A817" s="1"/>
      <c r="B817" s="1"/>
      <c r="C817" s="1"/>
      <c r="D817" s="1"/>
      <c r="E817" s="1"/>
      <c r="F817" s="1"/>
      <c r="G817" s="1">
        <f t="shared" si="93"/>
        <v>0</v>
      </c>
      <c r="I817" s="6" t="str">
        <f t="shared" si="87"/>
        <v/>
      </c>
      <c r="J817" s="6" t="str">
        <f t="shared" si="88"/>
        <v/>
      </c>
      <c r="K817" s="6" t="str">
        <f t="shared" si="89"/>
        <v/>
      </c>
      <c r="L817" s="6" t="str">
        <f t="shared" si="90"/>
        <v/>
      </c>
      <c r="M817" s="6" t="str">
        <f t="shared" si="91"/>
        <v/>
      </c>
      <c r="N817" s="6" t="str">
        <f t="shared" si="92"/>
        <v/>
      </c>
      <c r="O817" s="40" t="str">
        <f>IF(G817&gt;0,DT!AC817*I817+DT!AD817*J817+DT!AE817*K817+DT!AF817*L817+DT!AG817*M817+DT!AH817*N817,"")</f>
        <v/>
      </c>
    </row>
    <row r="818" spans="1:15">
      <c r="A818" s="1"/>
      <c r="B818" s="1"/>
      <c r="C818" s="1"/>
      <c r="D818" s="1"/>
      <c r="E818" s="1"/>
      <c r="F818" s="1"/>
      <c r="G818" s="1">
        <f t="shared" si="93"/>
        <v>0</v>
      </c>
      <c r="I818" s="6" t="str">
        <f t="shared" si="87"/>
        <v/>
      </c>
      <c r="J818" s="6" t="str">
        <f t="shared" si="88"/>
        <v/>
      </c>
      <c r="K818" s="6" t="str">
        <f t="shared" si="89"/>
        <v/>
      </c>
      <c r="L818" s="6" t="str">
        <f t="shared" si="90"/>
        <v/>
      </c>
      <c r="M818" s="6" t="str">
        <f t="shared" si="91"/>
        <v/>
      </c>
      <c r="N818" s="6" t="str">
        <f t="shared" si="92"/>
        <v/>
      </c>
      <c r="O818" s="40" t="str">
        <f>IF(G818&gt;0,DT!AC818*I818+DT!AD818*J818+DT!AE818*K818+DT!AF818*L818+DT!AG818*M818+DT!AH818*N818,"")</f>
        <v/>
      </c>
    </row>
    <row r="819" spans="1:15">
      <c r="A819" s="1"/>
      <c r="B819" s="1"/>
      <c r="C819" s="1"/>
      <c r="D819" s="1"/>
      <c r="E819" s="1"/>
      <c r="F819" s="1"/>
      <c r="G819" s="1">
        <f t="shared" si="93"/>
        <v>0</v>
      </c>
      <c r="I819" s="6" t="str">
        <f t="shared" si="87"/>
        <v/>
      </c>
      <c r="J819" s="6" t="str">
        <f t="shared" si="88"/>
        <v/>
      </c>
      <c r="K819" s="6" t="str">
        <f t="shared" si="89"/>
        <v/>
      </c>
      <c r="L819" s="6" t="str">
        <f t="shared" si="90"/>
        <v/>
      </c>
      <c r="M819" s="6" t="str">
        <f t="shared" si="91"/>
        <v/>
      </c>
      <c r="N819" s="6" t="str">
        <f t="shared" si="92"/>
        <v/>
      </c>
      <c r="O819" s="40" t="str">
        <f>IF(G819&gt;0,DT!AC819*I819+DT!AD819*J819+DT!AE819*K819+DT!AF819*L819+DT!AG819*M819+DT!AH819*N819,"")</f>
        <v/>
      </c>
    </row>
    <row r="820" spans="1:15">
      <c r="A820" s="1"/>
      <c r="B820" s="1"/>
      <c r="C820" s="1"/>
      <c r="D820" s="1"/>
      <c r="E820" s="1"/>
      <c r="F820" s="1"/>
      <c r="G820" s="1">
        <f t="shared" si="93"/>
        <v>0</v>
      </c>
      <c r="I820" s="6" t="str">
        <f t="shared" ref="I820:I883" si="94">IF(G820&gt;0,A820/G820,"")</f>
        <v/>
      </c>
      <c r="J820" s="6" t="str">
        <f t="shared" ref="J820:J883" si="95">IF(G820&gt;0,B820/G820,"")</f>
        <v/>
      </c>
      <c r="K820" s="6" t="str">
        <f t="shared" ref="K820:K883" si="96">IF(G820&gt;0,C820/G820,"")</f>
        <v/>
      </c>
      <c r="L820" s="6" t="str">
        <f t="shared" ref="L820:L883" si="97">IF(G820&gt;0,D820/G820,"")</f>
        <v/>
      </c>
      <c r="M820" s="6" t="str">
        <f t="shared" ref="M820:M883" si="98">IF(G820&gt;0,E820/G820,"")</f>
        <v/>
      </c>
      <c r="N820" s="6" t="str">
        <f t="shared" ref="N820:N883" si="99">IF(G820&gt;0,F820/G820,"")</f>
        <v/>
      </c>
      <c r="O820" s="40" t="str">
        <f>IF(G820&gt;0,DT!AC820*I820+DT!AD820*J820+DT!AE820*K820+DT!AF820*L820+DT!AG820*M820+DT!AH820*N820,"")</f>
        <v/>
      </c>
    </row>
    <row r="821" spans="1:15">
      <c r="A821" s="1"/>
      <c r="B821" s="1"/>
      <c r="C821" s="1"/>
      <c r="D821" s="1"/>
      <c r="E821" s="1"/>
      <c r="F821" s="1"/>
      <c r="G821" s="1">
        <f t="shared" si="93"/>
        <v>0</v>
      </c>
      <c r="I821" s="6" t="str">
        <f t="shared" si="94"/>
        <v/>
      </c>
      <c r="J821" s="6" t="str">
        <f t="shared" si="95"/>
        <v/>
      </c>
      <c r="K821" s="6" t="str">
        <f t="shared" si="96"/>
        <v/>
      </c>
      <c r="L821" s="6" t="str">
        <f t="shared" si="97"/>
        <v/>
      </c>
      <c r="M821" s="6" t="str">
        <f t="shared" si="98"/>
        <v/>
      </c>
      <c r="N821" s="6" t="str">
        <f t="shared" si="99"/>
        <v/>
      </c>
      <c r="O821" s="40" t="str">
        <f>IF(G821&gt;0,DT!AC821*I821+DT!AD821*J821+DT!AE821*K821+DT!AF821*L821+DT!AG821*M821+DT!AH821*N821,"")</f>
        <v/>
      </c>
    </row>
    <row r="822" spans="1:15">
      <c r="A822" s="1"/>
      <c r="B822" s="1"/>
      <c r="C822" s="1"/>
      <c r="D822" s="1"/>
      <c r="E822" s="1"/>
      <c r="F822" s="1"/>
      <c r="G822" s="1">
        <f t="shared" si="93"/>
        <v>0</v>
      </c>
      <c r="I822" s="6" t="str">
        <f t="shared" si="94"/>
        <v/>
      </c>
      <c r="J822" s="6" t="str">
        <f t="shared" si="95"/>
        <v/>
      </c>
      <c r="K822" s="6" t="str">
        <f t="shared" si="96"/>
        <v/>
      </c>
      <c r="L822" s="6" t="str">
        <f t="shared" si="97"/>
        <v/>
      </c>
      <c r="M822" s="6" t="str">
        <f t="shared" si="98"/>
        <v/>
      </c>
      <c r="N822" s="6" t="str">
        <f t="shared" si="99"/>
        <v/>
      </c>
      <c r="O822" s="40" t="str">
        <f>IF(G822&gt;0,DT!AC822*I822+DT!AD822*J822+DT!AE822*K822+DT!AF822*L822+DT!AG822*M822+DT!AH822*N822,"")</f>
        <v/>
      </c>
    </row>
    <row r="823" spans="1:15">
      <c r="A823" s="1"/>
      <c r="B823" s="1"/>
      <c r="C823" s="1"/>
      <c r="D823" s="1"/>
      <c r="E823" s="1"/>
      <c r="F823" s="1"/>
      <c r="G823" s="1">
        <f t="shared" si="93"/>
        <v>0</v>
      </c>
      <c r="I823" s="6" t="str">
        <f t="shared" si="94"/>
        <v/>
      </c>
      <c r="J823" s="6" t="str">
        <f t="shared" si="95"/>
        <v/>
      </c>
      <c r="K823" s="6" t="str">
        <f t="shared" si="96"/>
        <v/>
      </c>
      <c r="L823" s="6" t="str">
        <f t="shared" si="97"/>
        <v/>
      </c>
      <c r="M823" s="6" t="str">
        <f t="shared" si="98"/>
        <v/>
      </c>
      <c r="N823" s="6" t="str">
        <f t="shared" si="99"/>
        <v/>
      </c>
      <c r="O823" s="40" t="str">
        <f>IF(G823&gt;0,DT!AC823*I823+DT!AD823*J823+DT!AE823*K823+DT!AF823*L823+DT!AG823*M823+DT!AH823*N823,"")</f>
        <v/>
      </c>
    </row>
    <row r="824" spans="1:15">
      <c r="A824" s="1"/>
      <c r="B824" s="1"/>
      <c r="C824" s="1"/>
      <c r="D824" s="1"/>
      <c r="E824" s="1"/>
      <c r="F824" s="1"/>
      <c r="G824" s="1">
        <f t="shared" si="93"/>
        <v>0</v>
      </c>
      <c r="I824" s="6" t="str">
        <f t="shared" si="94"/>
        <v/>
      </c>
      <c r="J824" s="6" t="str">
        <f t="shared" si="95"/>
        <v/>
      </c>
      <c r="K824" s="6" t="str">
        <f t="shared" si="96"/>
        <v/>
      </c>
      <c r="L824" s="6" t="str">
        <f t="shared" si="97"/>
        <v/>
      </c>
      <c r="M824" s="6" t="str">
        <f t="shared" si="98"/>
        <v/>
      </c>
      <c r="N824" s="6" t="str">
        <f t="shared" si="99"/>
        <v/>
      </c>
      <c r="O824" s="40" t="str">
        <f>IF(G824&gt;0,DT!AC824*I824+DT!AD824*J824+DT!AE824*K824+DT!AF824*L824+DT!AG824*M824+DT!AH824*N824,"")</f>
        <v/>
      </c>
    </row>
    <row r="825" spans="1:15">
      <c r="A825" s="1"/>
      <c r="B825" s="1"/>
      <c r="C825" s="1"/>
      <c r="D825" s="1"/>
      <c r="E825" s="1"/>
      <c r="F825" s="1"/>
      <c r="G825" s="1">
        <f t="shared" si="93"/>
        <v>0</v>
      </c>
      <c r="I825" s="6" t="str">
        <f t="shared" si="94"/>
        <v/>
      </c>
      <c r="J825" s="6" t="str">
        <f t="shared" si="95"/>
        <v/>
      </c>
      <c r="K825" s="6" t="str">
        <f t="shared" si="96"/>
        <v/>
      </c>
      <c r="L825" s="6" t="str">
        <f t="shared" si="97"/>
        <v/>
      </c>
      <c r="M825" s="6" t="str">
        <f t="shared" si="98"/>
        <v/>
      </c>
      <c r="N825" s="6" t="str">
        <f t="shared" si="99"/>
        <v/>
      </c>
      <c r="O825" s="40" t="str">
        <f>IF(G825&gt;0,DT!AC825*I825+DT!AD825*J825+DT!AE825*K825+DT!AF825*L825+DT!AG825*M825+DT!AH825*N825,"")</f>
        <v/>
      </c>
    </row>
    <row r="826" spans="1:15">
      <c r="A826" s="1"/>
      <c r="B826" s="1"/>
      <c r="C826" s="1"/>
      <c r="D826" s="1"/>
      <c r="E826" s="1"/>
      <c r="F826" s="1"/>
      <c r="G826" s="1">
        <f t="shared" si="93"/>
        <v>0</v>
      </c>
      <c r="I826" s="6" t="str">
        <f t="shared" si="94"/>
        <v/>
      </c>
      <c r="J826" s="6" t="str">
        <f t="shared" si="95"/>
        <v/>
      </c>
      <c r="K826" s="6" t="str">
        <f t="shared" si="96"/>
        <v/>
      </c>
      <c r="L826" s="6" t="str">
        <f t="shared" si="97"/>
        <v/>
      </c>
      <c r="M826" s="6" t="str">
        <f t="shared" si="98"/>
        <v/>
      </c>
      <c r="N826" s="6" t="str">
        <f t="shared" si="99"/>
        <v/>
      </c>
      <c r="O826" s="40" t="str">
        <f>IF(G826&gt;0,DT!AC826*I826+DT!AD826*J826+DT!AE826*K826+DT!AF826*L826+DT!AG826*M826+DT!AH826*N826,"")</f>
        <v/>
      </c>
    </row>
    <row r="827" spans="1:15">
      <c r="A827" s="1"/>
      <c r="B827" s="1"/>
      <c r="C827" s="1"/>
      <c r="D827" s="1"/>
      <c r="E827" s="1"/>
      <c r="F827" s="1"/>
      <c r="G827" s="1">
        <f t="shared" si="93"/>
        <v>0</v>
      </c>
      <c r="I827" s="6" t="str">
        <f t="shared" si="94"/>
        <v/>
      </c>
      <c r="J827" s="6" t="str">
        <f t="shared" si="95"/>
        <v/>
      </c>
      <c r="K827" s="6" t="str">
        <f t="shared" si="96"/>
        <v/>
      </c>
      <c r="L827" s="6" t="str">
        <f t="shared" si="97"/>
        <v/>
      </c>
      <c r="M827" s="6" t="str">
        <f t="shared" si="98"/>
        <v/>
      </c>
      <c r="N827" s="6" t="str">
        <f t="shared" si="99"/>
        <v/>
      </c>
      <c r="O827" s="40" t="str">
        <f>IF(G827&gt;0,DT!AC827*I827+DT!AD827*J827+DT!AE827*K827+DT!AF827*L827+DT!AG827*M827+DT!AH827*N827,"")</f>
        <v/>
      </c>
    </row>
    <row r="828" spans="1:15">
      <c r="A828" s="1"/>
      <c r="B828" s="1"/>
      <c r="C828" s="1"/>
      <c r="D828" s="1"/>
      <c r="E828" s="1"/>
      <c r="F828" s="1"/>
      <c r="G828" s="1">
        <f t="shared" si="93"/>
        <v>0</v>
      </c>
      <c r="I828" s="6" t="str">
        <f t="shared" si="94"/>
        <v/>
      </c>
      <c r="J828" s="6" t="str">
        <f t="shared" si="95"/>
        <v/>
      </c>
      <c r="K828" s="6" t="str">
        <f t="shared" si="96"/>
        <v/>
      </c>
      <c r="L828" s="6" t="str">
        <f t="shared" si="97"/>
        <v/>
      </c>
      <c r="M828" s="6" t="str">
        <f t="shared" si="98"/>
        <v/>
      </c>
      <c r="N828" s="6" t="str">
        <f t="shared" si="99"/>
        <v/>
      </c>
      <c r="O828" s="40" t="str">
        <f>IF(G828&gt;0,DT!AC828*I828+DT!AD828*J828+DT!AE828*K828+DT!AF828*L828+DT!AG828*M828+DT!AH828*N828,"")</f>
        <v/>
      </c>
    </row>
    <row r="829" spans="1:15">
      <c r="A829" s="1"/>
      <c r="B829" s="1"/>
      <c r="C829" s="1"/>
      <c r="D829" s="1"/>
      <c r="E829" s="1"/>
      <c r="F829" s="1"/>
      <c r="G829" s="1">
        <f t="shared" si="93"/>
        <v>0</v>
      </c>
      <c r="I829" s="6" t="str">
        <f t="shared" si="94"/>
        <v/>
      </c>
      <c r="J829" s="6" t="str">
        <f t="shared" si="95"/>
        <v/>
      </c>
      <c r="K829" s="6" t="str">
        <f t="shared" si="96"/>
        <v/>
      </c>
      <c r="L829" s="6" t="str">
        <f t="shared" si="97"/>
        <v/>
      </c>
      <c r="M829" s="6" t="str">
        <f t="shared" si="98"/>
        <v/>
      </c>
      <c r="N829" s="6" t="str">
        <f t="shared" si="99"/>
        <v/>
      </c>
      <c r="O829" s="40" t="str">
        <f>IF(G829&gt;0,DT!AC829*I829+DT!AD829*J829+DT!AE829*K829+DT!AF829*L829+DT!AG829*M829+DT!AH829*N829,"")</f>
        <v/>
      </c>
    </row>
    <row r="830" spans="1:15">
      <c r="A830" s="1"/>
      <c r="B830" s="1"/>
      <c r="C830" s="1"/>
      <c r="D830" s="1"/>
      <c r="E830" s="1"/>
      <c r="F830" s="1"/>
      <c r="G830" s="1">
        <f t="shared" si="93"/>
        <v>0</v>
      </c>
      <c r="I830" s="6" t="str">
        <f t="shared" si="94"/>
        <v/>
      </c>
      <c r="J830" s="6" t="str">
        <f t="shared" si="95"/>
        <v/>
      </c>
      <c r="K830" s="6" t="str">
        <f t="shared" si="96"/>
        <v/>
      </c>
      <c r="L830" s="6" t="str">
        <f t="shared" si="97"/>
        <v/>
      </c>
      <c r="M830" s="6" t="str">
        <f t="shared" si="98"/>
        <v/>
      </c>
      <c r="N830" s="6" t="str">
        <f t="shared" si="99"/>
        <v/>
      </c>
      <c r="O830" s="40" t="str">
        <f>IF(G830&gt;0,DT!AC830*I830+DT!AD830*J830+DT!AE830*K830+DT!AF830*L830+DT!AG830*M830+DT!AH830*N830,"")</f>
        <v/>
      </c>
    </row>
    <row r="831" spans="1:15">
      <c r="A831" s="1"/>
      <c r="B831" s="1"/>
      <c r="C831" s="1"/>
      <c r="D831" s="1"/>
      <c r="E831" s="1"/>
      <c r="F831" s="1"/>
      <c r="G831" s="1">
        <f t="shared" si="93"/>
        <v>0</v>
      </c>
      <c r="I831" s="6" t="str">
        <f t="shared" si="94"/>
        <v/>
      </c>
      <c r="J831" s="6" t="str">
        <f t="shared" si="95"/>
        <v/>
      </c>
      <c r="K831" s="6" t="str">
        <f t="shared" si="96"/>
        <v/>
      </c>
      <c r="L831" s="6" t="str">
        <f t="shared" si="97"/>
        <v/>
      </c>
      <c r="M831" s="6" t="str">
        <f t="shared" si="98"/>
        <v/>
      </c>
      <c r="N831" s="6" t="str">
        <f t="shared" si="99"/>
        <v/>
      </c>
      <c r="O831" s="40" t="str">
        <f>IF(G831&gt;0,DT!AC831*I831+DT!AD831*J831+DT!AE831*K831+DT!AF831*L831+DT!AG831*M831+DT!AH831*N831,"")</f>
        <v/>
      </c>
    </row>
    <row r="832" spans="1:15">
      <c r="A832" s="1"/>
      <c r="B832" s="1"/>
      <c r="C832" s="1"/>
      <c r="D832" s="1"/>
      <c r="E832" s="1"/>
      <c r="F832" s="1"/>
      <c r="G832" s="1">
        <f t="shared" si="93"/>
        <v>0</v>
      </c>
      <c r="I832" s="6" t="str">
        <f t="shared" si="94"/>
        <v/>
      </c>
      <c r="J832" s="6" t="str">
        <f t="shared" si="95"/>
        <v/>
      </c>
      <c r="K832" s="6" t="str">
        <f t="shared" si="96"/>
        <v/>
      </c>
      <c r="L832" s="6" t="str">
        <f t="shared" si="97"/>
        <v/>
      </c>
      <c r="M832" s="6" t="str">
        <f t="shared" si="98"/>
        <v/>
      </c>
      <c r="N832" s="6" t="str">
        <f t="shared" si="99"/>
        <v/>
      </c>
      <c r="O832" s="40" t="str">
        <f>IF(G832&gt;0,DT!AC832*I832+DT!AD832*J832+DT!AE832*K832+DT!AF832*L832+DT!AG832*M832+DT!AH832*N832,"")</f>
        <v/>
      </c>
    </row>
    <row r="833" spans="1:15">
      <c r="A833" s="1"/>
      <c r="B833" s="1"/>
      <c r="C833" s="1"/>
      <c r="D833" s="1"/>
      <c r="E833" s="1"/>
      <c r="F833" s="1"/>
      <c r="G833" s="1">
        <f t="shared" si="93"/>
        <v>0</v>
      </c>
      <c r="I833" s="6" t="str">
        <f t="shared" si="94"/>
        <v/>
      </c>
      <c r="J833" s="6" t="str">
        <f t="shared" si="95"/>
        <v/>
      </c>
      <c r="K833" s="6" t="str">
        <f t="shared" si="96"/>
        <v/>
      </c>
      <c r="L833" s="6" t="str">
        <f t="shared" si="97"/>
        <v/>
      </c>
      <c r="M833" s="6" t="str">
        <f t="shared" si="98"/>
        <v/>
      </c>
      <c r="N833" s="6" t="str">
        <f t="shared" si="99"/>
        <v/>
      </c>
      <c r="O833" s="40" t="str">
        <f>IF(G833&gt;0,DT!AC833*I833+DT!AD833*J833+DT!AE833*K833+DT!AF833*L833+DT!AG833*M833+DT!AH833*N833,"")</f>
        <v/>
      </c>
    </row>
    <row r="834" spans="1:15">
      <c r="A834" s="1"/>
      <c r="B834" s="1"/>
      <c r="C834" s="1"/>
      <c r="D834" s="1"/>
      <c r="E834" s="1"/>
      <c r="F834" s="1"/>
      <c r="G834" s="1">
        <f t="shared" si="93"/>
        <v>0</v>
      </c>
      <c r="I834" s="6" t="str">
        <f t="shared" si="94"/>
        <v/>
      </c>
      <c r="J834" s="6" t="str">
        <f t="shared" si="95"/>
        <v/>
      </c>
      <c r="K834" s="6" t="str">
        <f t="shared" si="96"/>
        <v/>
      </c>
      <c r="L834" s="6" t="str">
        <f t="shared" si="97"/>
        <v/>
      </c>
      <c r="M834" s="6" t="str">
        <f t="shared" si="98"/>
        <v/>
      </c>
      <c r="N834" s="6" t="str">
        <f t="shared" si="99"/>
        <v/>
      </c>
      <c r="O834" s="40" t="str">
        <f>IF(G834&gt;0,DT!AC834*I834+DT!AD834*J834+DT!AE834*K834+DT!AF834*L834+DT!AG834*M834+DT!AH834*N834,"")</f>
        <v/>
      </c>
    </row>
    <row r="835" spans="1:15">
      <c r="A835" s="1"/>
      <c r="B835" s="1"/>
      <c r="C835" s="1"/>
      <c r="D835" s="1"/>
      <c r="E835" s="1"/>
      <c r="F835" s="1"/>
      <c r="G835" s="1">
        <f t="shared" si="93"/>
        <v>0</v>
      </c>
      <c r="I835" s="6" t="str">
        <f t="shared" si="94"/>
        <v/>
      </c>
      <c r="J835" s="6" t="str">
        <f t="shared" si="95"/>
        <v/>
      </c>
      <c r="K835" s="6" t="str">
        <f t="shared" si="96"/>
        <v/>
      </c>
      <c r="L835" s="6" t="str">
        <f t="shared" si="97"/>
        <v/>
      </c>
      <c r="M835" s="6" t="str">
        <f t="shared" si="98"/>
        <v/>
      </c>
      <c r="N835" s="6" t="str">
        <f t="shared" si="99"/>
        <v/>
      </c>
      <c r="O835" s="40" t="str">
        <f>IF(G835&gt;0,DT!AC835*I835+DT!AD835*J835+DT!AE835*K835+DT!AF835*L835+DT!AG835*M835+DT!AH835*N835,"")</f>
        <v/>
      </c>
    </row>
    <row r="836" spans="1:15">
      <c r="A836" s="1"/>
      <c r="B836" s="1"/>
      <c r="C836" s="1"/>
      <c r="D836" s="1"/>
      <c r="E836" s="1"/>
      <c r="F836" s="1"/>
      <c r="G836" s="1">
        <f t="shared" si="93"/>
        <v>0</v>
      </c>
      <c r="I836" s="6" t="str">
        <f t="shared" si="94"/>
        <v/>
      </c>
      <c r="J836" s="6" t="str">
        <f t="shared" si="95"/>
        <v/>
      </c>
      <c r="K836" s="6" t="str">
        <f t="shared" si="96"/>
        <v/>
      </c>
      <c r="L836" s="6" t="str">
        <f t="shared" si="97"/>
        <v/>
      </c>
      <c r="M836" s="6" t="str">
        <f t="shared" si="98"/>
        <v/>
      </c>
      <c r="N836" s="6" t="str">
        <f t="shared" si="99"/>
        <v/>
      </c>
      <c r="O836" s="40" t="str">
        <f>IF(G836&gt;0,DT!AC836*I836+DT!AD836*J836+DT!AE836*K836+DT!AF836*L836+DT!AG836*M836+DT!AH836*N836,"")</f>
        <v/>
      </c>
    </row>
    <row r="837" spans="1:15">
      <c r="A837" s="1"/>
      <c r="B837" s="1"/>
      <c r="C837" s="1"/>
      <c r="D837" s="1"/>
      <c r="E837" s="1"/>
      <c r="F837" s="1"/>
      <c r="G837" s="1">
        <f t="shared" ref="G837:G900" si="100">SUM(A837:F837)</f>
        <v>0</v>
      </c>
      <c r="I837" s="6" t="str">
        <f t="shared" si="94"/>
        <v/>
      </c>
      <c r="J837" s="6" t="str">
        <f t="shared" si="95"/>
        <v/>
      </c>
      <c r="K837" s="6" t="str">
        <f t="shared" si="96"/>
        <v/>
      </c>
      <c r="L837" s="6" t="str">
        <f t="shared" si="97"/>
        <v/>
      </c>
      <c r="M837" s="6" t="str">
        <f t="shared" si="98"/>
        <v/>
      </c>
      <c r="N837" s="6" t="str">
        <f t="shared" si="99"/>
        <v/>
      </c>
      <c r="O837" s="40" t="str">
        <f>IF(G837&gt;0,DT!AC837*I837+DT!AD837*J837+DT!AE837*K837+DT!AF837*L837+DT!AG837*M837+DT!AH837*N837,"")</f>
        <v/>
      </c>
    </row>
    <row r="838" spans="1:15">
      <c r="A838" s="1"/>
      <c r="B838" s="1"/>
      <c r="C838" s="1"/>
      <c r="D838" s="1"/>
      <c r="E838" s="1"/>
      <c r="F838" s="1"/>
      <c r="G838" s="1">
        <f t="shared" si="100"/>
        <v>0</v>
      </c>
      <c r="I838" s="6" t="str">
        <f t="shared" si="94"/>
        <v/>
      </c>
      <c r="J838" s="6" t="str">
        <f t="shared" si="95"/>
        <v/>
      </c>
      <c r="K838" s="6" t="str">
        <f t="shared" si="96"/>
        <v/>
      </c>
      <c r="L838" s="6" t="str">
        <f t="shared" si="97"/>
        <v/>
      </c>
      <c r="M838" s="6" t="str">
        <f t="shared" si="98"/>
        <v/>
      </c>
      <c r="N838" s="6" t="str">
        <f t="shared" si="99"/>
        <v/>
      </c>
      <c r="O838" s="40" t="str">
        <f>IF(G838&gt;0,DT!AC838*I838+DT!AD838*J838+DT!AE838*K838+DT!AF838*L838+DT!AG838*M838+DT!AH838*N838,"")</f>
        <v/>
      </c>
    </row>
    <row r="839" spans="1:15">
      <c r="A839" s="1"/>
      <c r="B839" s="1"/>
      <c r="C839" s="1"/>
      <c r="D839" s="1"/>
      <c r="E839" s="1"/>
      <c r="F839" s="1"/>
      <c r="G839" s="1">
        <f t="shared" si="100"/>
        <v>0</v>
      </c>
      <c r="I839" s="6" t="str">
        <f t="shared" si="94"/>
        <v/>
      </c>
      <c r="J839" s="6" t="str">
        <f t="shared" si="95"/>
        <v/>
      </c>
      <c r="K839" s="6" t="str">
        <f t="shared" si="96"/>
        <v/>
      </c>
      <c r="L839" s="6" t="str">
        <f t="shared" si="97"/>
        <v/>
      </c>
      <c r="M839" s="6" t="str">
        <f t="shared" si="98"/>
        <v/>
      </c>
      <c r="N839" s="6" t="str">
        <f t="shared" si="99"/>
        <v/>
      </c>
      <c r="O839" s="40" t="str">
        <f>IF(G839&gt;0,DT!AC839*I839+DT!AD839*J839+DT!AE839*K839+DT!AF839*L839+DT!AG839*M839+DT!AH839*N839,"")</f>
        <v/>
      </c>
    </row>
    <row r="840" spans="1:15">
      <c r="A840" s="1"/>
      <c r="B840" s="1"/>
      <c r="C840" s="1"/>
      <c r="D840" s="1"/>
      <c r="E840" s="1"/>
      <c r="F840" s="1"/>
      <c r="G840" s="1">
        <f t="shared" si="100"/>
        <v>0</v>
      </c>
      <c r="I840" s="6" t="str">
        <f t="shared" si="94"/>
        <v/>
      </c>
      <c r="J840" s="6" t="str">
        <f t="shared" si="95"/>
        <v/>
      </c>
      <c r="K840" s="6" t="str">
        <f t="shared" si="96"/>
        <v/>
      </c>
      <c r="L840" s="6" t="str">
        <f t="shared" si="97"/>
        <v/>
      </c>
      <c r="M840" s="6" t="str">
        <f t="shared" si="98"/>
        <v/>
      </c>
      <c r="N840" s="6" t="str">
        <f t="shared" si="99"/>
        <v/>
      </c>
      <c r="O840" s="40" t="str">
        <f>IF(G840&gt;0,DT!AC840*I840+DT!AD840*J840+DT!AE840*K840+DT!AF840*L840+DT!AG840*M840+DT!AH840*N840,"")</f>
        <v/>
      </c>
    </row>
    <row r="841" spans="1:15">
      <c r="A841" s="1"/>
      <c r="B841" s="1"/>
      <c r="C841" s="1"/>
      <c r="D841" s="1"/>
      <c r="E841" s="1"/>
      <c r="F841" s="1"/>
      <c r="G841" s="1">
        <f t="shared" si="100"/>
        <v>0</v>
      </c>
      <c r="I841" s="6" t="str">
        <f t="shared" si="94"/>
        <v/>
      </c>
      <c r="J841" s="6" t="str">
        <f t="shared" si="95"/>
        <v/>
      </c>
      <c r="K841" s="6" t="str">
        <f t="shared" si="96"/>
        <v/>
      </c>
      <c r="L841" s="6" t="str">
        <f t="shared" si="97"/>
        <v/>
      </c>
      <c r="M841" s="6" t="str">
        <f t="shared" si="98"/>
        <v/>
      </c>
      <c r="N841" s="6" t="str">
        <f t="shared" si="99"/>
        <v/>
      </c>
      <c r="O841" s="40" t="str">
        <f>IF(G841&gt;0,DT!AC841*I841+DT!AD841*J841+DT!AE841*K841+DT!AF841*L841+DT!AG841*M841+DT!AH841*N841,"")</f>
        <v/>
      </c>
    </row>
    <row r="842" spans="1:15">
      <c r="A842" s="1"/>
      <c r="B842" s="1"/>
      <c r="C842" s="1"/>
      <c r="D842" s="1"/>
      <c r="E842" s="1"/>
      <c r="F842" s="1"/>
      <c r="G842" s="1">
        <f t="shared" si="100"/>
        <v>0</v>
      </c>
      <c r="I842" s="6" t="str">
        <f t="shared" si="94"/>
        <v/>
      </c>
      <c r="J842" s="6" t="str">
        <f t="shared" si="95"/>
        <v/>
      </c>
      <c r="K842" s="6" t="str">
        <f t="shared" si="96"/>
        <v/>
      </c>
      <c r="L842" s="6" t="str">
        <f t="shared" si="97"/>
        <v/>
      </c>
      <c r="M842" s="6" t="str">
        <f t="shared" si="98"/>
        <v/>
      </c>
      <c r="N842" s="6" t="str">
        <f t="shared" si="99"/>
        <v/>
      </c>
      <c r="O842" s="40" t="str">
        <f>IF(G842&gt;0,DT!AC842*I842+DT!AD842*J842+DT!AE842*K842+DT!AF842*L842+DT!AG842*M842+DT!AH842*N842,"")</f>
        <v/>
      </c>
    </row>
    <row r="843" spans="1:15">
      <c r="A843" s="1"/>
      <c r="B843" s="1"/>
      <c r="C843" s="1"/>
      <c r="D843" s="1"/>
      <c r="E843" s="1"/>
      <c r="F843" s="1"/>
      <c r="G843" s="1">
        <f t="shared" si="100"/>
        <v>0</v>
      </c>
      <c r="I843" s="6" t="str">
        <f t="shared" si="94"/>
        <v/>
      </c>
      <c r="J843" s="6" t="str">
        <f t="shared" si="95"/>
        <v/>
      </c>
      <c r="K843" s="6" t="str">
        <f t="shared" si="96"/>
        <v/>
      </c>
      <c r="L843" s="6" t="str">
        <f t="shared" si="97"/>
        <v/>
      </c>
      <c r="M843" s="6" t="str">
        <f t="shared" si="98"/>
        <v/>
      </c>
      <c r="N843" s="6" t="str">
        <f t="shared" si="99"/>
        <v/>
      </c>
      <c r="O843" s="40" t="str">
        <f>IF(G843&gt;0,DT!AC843*I843+DT!AD843*J843+DT!AE843*K843+DT!AF843*L843+DT!AG843*M843+DT!AH843*N843,"")</f>
        <v/>
      </c>
    </row>
    <row r="844" spans="1:15">
      <c r="A844" s="1"/>
      <c r="B844" s="1"/>
      <c r="C844" s="1"/>
      <c r="D844" s="1"/>
      <c r="E844" s="1"/>
      <c r="F844" s="1"/>
      <c r="G844" s="1">
        <f t="shared" si="100"/>
        <v>0</v>
      </c>
      <c r="I844" s="6" t="str">
        <f t="shared" si="94"/>
        <v/>
      </c>
      <c r="J844" s="6" t="str">
        <f t="shared" si="95"/>
        <v/>
      </c>
      <c r="K844" s="6" t="str">
        <f t="shared" si="96"/>
        <v/>
      </c>
      <c r="L844" s="6" t="str">
        <f t="shared" si="97"/>
        <v/>
      </c>
      <c r="M844" s="6" t="str">
        <f t="shared" si="98"/>
        <v/>
      </c>
      <c r="N844" s="6" t="str">
        <f t="shared" si="99"/>
        <v/>
      </c>
      <c r="O844" s="40" t="str">
        <f>IF(G844&gt;0,DT!AC844*I844+DT!AD844*J844+DT!AE844*K844+DT!AF844*L844+DT!AG844*M844+DT!AH844*N844,"")</f>
        <v/>
      </c>
    </row>
    <row r="845" spans="1:15">
      <c r="A845" s="1"/>
      <c r="B845" s="1"/>
      <c r="C845" s="1"/>
      <c r="D845" s="1"/>
      <c r="E845" s="1"/>
      <c r="F845" s="1"/>
      <c r="G845" s="1">
        <f t="shared" si="100"/>
        <v>0</v>
      </c>
      <c r="I845" s="6" t="str">
        <f t="shared" si="94"/>
        <v/>
      </c>
      <c r="J845" s="6" t="str">
        <f t="shared" si="95"/>
        <v/>
      </c>
      <c r="K845" s="6" t="str">
        <f t="shared" si="96"/>
        <v/>
      </c>
      <c r="L845" s="6" t="str">
        <f t="shared" si="97"/>
        <v/>
      </c>
      <c r="M845" s="6" t="str">
        <f t="shared" si="98"/>
        <v/>
      </c>
      <c r="N845" s="6" t="str">
        <f t="shared" si="99"/>
        <v/>
      </c>
      <c r="O845" s="40" t="str">
        <f>IF(G845&gt;0,DT!AC845*I845+DT!AD845*J845+DT!AE845*K845+DT!AF845*L845+DT!AG845*M845+DT!AH845*N845,"")</f>
        <v/>
      </c>
    </row>
    <row r="846" spans="1:15">
      <c r="A846" s="1"/>
      <c r="B846" s="1"/>
      <c r="C846" s="1"/>
      <c r="D846" s="1"/>
      <c r="E846" s="1"/>
      <c r="F846" s="1"/>
      <c r="G846" s="1">
        <f t="shared" si="100"/>
        <v>0</v>
      </c>
      <c r="I846" s="6" t="str">
        <f t="shared" si="94"/>
        <v/>
      </c>
      <c r="J846" s="6" t="str">
        <f t="shared" si="95"/>
        <v/>
      </c>
      <c r="K846" s="6" t="str">
        <f t="shared" si="96"/>
        <v/>
      </c>
      <c r="L846" s="6" t="str">
        <f t="shared" si="97"/>
        <v/>
      </c>
      <c r="M846" s="6" t="str">
        <f t="shared" si="98"/>
        <v/>
      </c>
      <c r="N846" s="6" t="str">
        <f t="shared" si="99"/>
        <v/>
      </c>
      <c r="O846" s="40" t="str">
        <f>IF(G846&gt;0,DT!AC846*I846+DT!AD846*J846+DT!AE846*K846+DT!AF846*L846+DT!AG846*M846+DT!AH846*N846,"")</f>
        <v/>
      </c>
    </row>
    <row r="847" spans="1:15">
      <c r="A847" s="1"/>
      <c r="B847" s="1"/>
      <c r="C847" s="1"/>
      <c r="D847" s="1"/>
      <c r="E847" s="1"/>
      <c r="F847" s="1"/>
      <c r="G847" s="1">
        <f t="shared" si="100"/>
        <v>0</v>
      </c>
      <c r="I847" s="6" t="str">
        <f t="shared" si="94"/>
        <v/>
      </c>
      <c r="J847" s="6" t="str">
        <f t="shared" si="95"/>
        <v/>
      </c>
      <c r="K847" s="6" t="str">
        <f t="shared" si="96"/>
        <v/>
      </c>
      <c r="L847" s="6" t="str">
        <f t="shared" si="97"/>
        <v/>
      </c>
      <c r="M847" s="6" t="str">
        <f t="shared" si="98"/>
        <v/>
      </c>
      <c r="N847" s="6" t="str">
        <f t="shared" si="99"/>
        <v/>
      </c>
      <c r="O847" s="40" t="str">
        <f>IF(G847&gt;0,DT!AC847*I847+DT!AD847*J847+DT!AE847*K847+DT!AF847*L847+DT!AG847*M847+DT!AH847*N847,"")</f>
        <v/>
      </c>
    </row>
    <row r="848" spans="1:15">
      <c r="A848" s="1"/>
      <c r="B848" s="1"/>
      <c r="C848" s="1"/>
      <c r="D848" s="1"/>
      <c r="E848" s="1"/>
      <c r="F848" s="1"/>
      <c r="G848" s="1">
        <f t="shared" si="100"/>
        <v>0</v>
      </c>
      <c r="I848" s="6" t="str">
        <f t="shared" si="94"/>
        <v/>
      </c>
      <c r="J848" s="6" t="str">
        <f t="shared" si="95"/>
        <v/>
      </c>
      <c r="K848" s="6" t="str">
        <f t="shared" si="96"/>
        <v/>
      </c>
      <c r="L848" s="6" t="str">
        <f t="shared" si="97"/>
        <v/>
      </c>
      <c r="M848" s="6" t="str">
        <f t="shared" si="98"/>
        <v/>
      </c>
      <c r="N848" s="6" t="str">
        <f t="shared" si="99"/>
        <v/>
      </c>
      <c r="O848" s="40" t="str">
        <f>IF(G848&gt;0,DT!AC848*I848+DT!AD848*J848+DT!AE848*K848+DT!AF848*L848+DT!AG848*M848+DT!AH848*N848,"")</f>
        <v/>
      </c>
    </row>
    <row r="849" spans="1:15">
      <c r="A849" s="1"/>
      <c r="B849" s="1"/>
      <c r="C849" s="1"/>
      <c r="D849" s="1"/>
      <c r="E849" s="1"/>
      <c r="F849" s="1"/>
      <c r="G849" s="1">
        <f t="shared" si="100"/>
        <v>0</v>
      </c>
      <c r="I849" s="6" t="str">
        <f t="shared" si="94"/>
        <v/>
      </c>
      <c r="J849" s="6" t="str">
        <f t="shared" si="95"/>
        <v/>
      </c>
      <c r="K849" s="6" t="str">
        <f t="shared" si="96"/>
        <v/>
      </c>
      <c r="L849" s="6" t="str">
        <f t="shared" si="97"/>
        <v/>
      </c>
      <c r="M849" s="6" t="str">
        <f t="shared" si="98"/>
        <v/>
      </c>
      <c r="N849" s="6" t="str">
        <f t="shared" si="99"/>
        <v/>
      </c>
      <c r="O849" s="40" t="str">
        <f>IF(G849&gt;0,DT!AC849*I849+DT!AD849*J849+DT!AE849*K849+DT!AF849*L849+DT!AG849*M849+DT!AH849*N849,"")</f>
        <v/>
      </c>
    </row>
    <row r="850" spans="1:15">
      <c r="A850" s="1"/>
      <c r="B850" s="1"/>
      <c r="C850" s="1"/>
      <c r="D850" s="1"/>
      <c r="E850" s="1"/>
      <c r="F850" s="1"/>
      <c r="G850" s="1">
        <f t="shared" si="100"/>
        <v>0</v>
      </c>
      <c r="I850" s="6" t="str">
        <f t="shared" si="94"/>
        <v/>
      </c>
      <c r="J850" s="6" t="str">
        <f t="shared" si="95"/>
        <v/>
      </c>
      <c r="K850" s="6" t="str">
        <f t="shared" si="96"/>
        <v/>
      </c>
      <c r="L850" s="6" t="str">
        <f t="shared" si="97"/>
        <v/>
      </c>
      <c r="M850" s="6" t="str">
        <f t="shared" si="98"/>
        <v/>
      </c>
      <c r="N850" s="6" t="str">
        <f t="shared" si="99"/>
        <v/>
      </c>
      <c r="O850" s="40" t="str">
        <f>IF(G850&gt;0,DT!AC850*I850+DT!AD850*J850+DT!AE850*K850+DT!AF850*L850+DT!AG850*M850+DT!AH850*N850,"")</f>
        <v/>
      </c>
    </row>
    <row r="851" spans="1:15">
      <c r="A851" s="1"/>
      <c r="B851" s="1"/>
      <c r="C851" s="1"/>
      <c r="D851" s="1"/>
      <c r="E851" s="1"/>
      <c r="F851" s="1"/>
      <c r="G851" s="1">
        <f t="shared" si="100"/>
        <v>0</v>
      </c>
      <c r="I851" s="6" t="str">
        <f t="shared" si="94"/>
        <v/>
      </c>
      <c r="J851" s="6" t="str">
        <f t="shared" si="95"/>
        <v/>
      </c>
      <c r="K851" s="6" t="str">
        <f t="shared" si="96"/>
        <v/>
      </c>
      <c r="L851" s="6" t="str">
        <f t="shared" si="97"/>
        <v/>
      </c>
      <c r="M851" s="6" t="str">
        <f t="shared" si="98"/>
        <v/>
      </c>
      <c r="N851" s="6" t="str">
        <f t="shared" si="99"/>
        <v/>
      </c>
      <c r="O851" s="40" t="str">
        <f>IF(G851&gt;0,DT!AC851*I851+DT!AD851*J851+DT!AE851*K851+DT!AF851*L851+DT!AG851*M851+DT!AH851*N851,"")</f>
        <v/>
      </c>
    </row>
    <row r="852" spans="1:15">
      <c r="A852" s="1"/>
      <c r="B852" s="1"/>
      <c r="C852" s="1"/>
      <c r="D852" s="1"/>
      <c r="E852" s="1"/>
      <c r="F852" s="1"/>
      <c r="G852" s="1">
        <f t="shared" si="100"/>
        <v>0</v>
      </c>
      <c r="I852" s="6" t="str">
        <f t="shared" si="94"/>
        <v/>
      </c>
      <c r="J852" s="6" t="str">
        <f t="shared" si="95"/>
        <v/>
      </c>
      <c r="K852" s="6" t="str">
        <f t="shared" si="96"/>
        <v/>
      </c>
      <c r="L852" s="6" t="str">
        <f t="shared" si="97"/>
        <v/>
      </c>
      <c r="M852" s="6" t="str">
        <f t="shared" si="98"/>
        <v/>
      </c>
      <c r="N852" s="6" t="str">
        <f t="shared" si="99"/>
        <v/>
      </c>
      <c r="O852" s="40" t="str">
        <f>IF(G852&gt;0,DT!AC852*I852+DT!AD852*J852+DT!AE852*K852+DT!AF852*L852+DT!AG852*M852+DT!AH852*N852,"")</f>
        <v/>
      </c>
    </row>
    <row r="853" spans="1:15">
      <c r="A853" s="1"/>
      <c r="B853" s="1"/>
      <c r="C853" s="1"/>
      <c r="D853" s="1"/>
      <c r="E853" s="1"/>
      <c r="F853" s="1"/>
      <c r="G853" s="1">
        <f t="shared" si="100"/>
        <v>0</v>
      </c>
      <c r="I853" s="6" t="str">
        <f t="shared" si="94"/>
        <v/>
      </c>
      <c r="J853" s="6" t="str">
        <f t="shared" si="95"/>
        <v/>
      </c>
      <c r="K853" s="6" t="str">
        <f t="shared" si="96"/>
        <v/>
      </c>
      <c r="L853" s="6" t="str">
        <f t="shared" si="97"/>
        <v/>
      </c>
      <c r="M853" s="6" t="str">
        <f t="shared" si="98"/>
        <v/>
      </c>
      <c r="N853" s="6" t="str">
        <f t="shared" si="99"/>
        <v/>
      </c>
      <c r="O853" s="40" t="str">
        <f>IF(G853&gt;0,DT!AC853*I853+DT!AD853*J853+DT!AE853*K853+DT!AF853*L853+DT!AG853*M853+DT!AH853*N853,"")</f>
        <v/>
      </c>
    </row>
    <row r="854" spans="1:15">
      <c r="A854" s="1"/>
      <c r="B854" s="1"/>
      <c r="C854" s="1"/>
      <c r="D854" s="1"/>
      <c r="E854" s="1"/>
      <c r="F854" s="1"/>
      <c r="G854" s="1">
        <f t="shared" si="100"/>
        <v>0</v>
      </c>
      <c r="I854" s="6" t="str">
        <f t="shared" si="94"/>
        <v/>
      </c>
      <c r="J854" s="6" t="str">
        <f t="shared" si="95"/>
        <v/>
      </c>
      <c r="K854" s="6" t="str">
        <f t="shared" si="96"/>
        <v/>
      </c>
      <c r="L854" s="6" t="str">
        <f t="shared" si="97"/>
        <v/>
      </c>
      <c r="M854" s="6" t="str">
        <f t="shared" si="98"/>
        <v/>
      </c>
      <c r="N854" s="6" t="str">
        <f t="shared" si="99"/>
        <v/>
      </c>
      <c r="O854" s="40" t="str">
        <f>IF(G854&gt;0,DT!AC854*I854+DT!AD854*J854+DT!AE854*K854+DT!AF854*L854+DT!AG854*M854+DT!AH854*N854,"")</f>
        <v/>
      </c>
    </row>
    <row r="855" spans="1:15">
      <c r="A855" s="1"/>
      <c r="B855" s="1"/>
      <c r="C855" s="1"/>
      <c r="D855" s="1"/>
      <c r="E855" s="1"/>
      <c r="F855" s="1"/>
      <c r="G855" s="1">
        <f t="shared" si="100"/>
        <v>0</v>
      </c>
      <c r="I855" s="6" t="str">
        <f t="shared" si="94"/>
        <v/>
      </c>
      <c r="J855" s="6" t="str">
        <f t="shared" si="95"/>
        <v/>
      </c>
      <c r="K855" s="6" t="str">
        <f t="shared" si="96"/>
        <v/>
      </c>
      <c r="L855" s="6" t="str">
        <f t="shared" si="97"/>
        <v/>
      </c>
      <c r="M855" s="6" t="str">
        <f t="shared" si="98"/>
        <v/>
      </c>
      <c r="N855" s="6" t="str">
        <f t="shared" si="99"/>
        <v/>
      </c>
      <c r="O855" s="40" t="str">
        <f>IF(G855&gt;0,DT!AC855*I855+DT!AD855*J855+DT!AE855*K855+DT!AF855*L855+DT!AG855*M855+DT!AH855*N855,"")</f>
        <v/>
      </c>
    </row>
    <row r="856" spans="1:15">
      <c r="A856" s="1"/>
      <c r="B856" s="1"/>
      <c r="C856" s="1"/>
      <c r="D856" s="1"/>
      <c r="E856" s="1"/>
      <c r="F856" s="1"/>
      <c r="G856" s="1">
        <f t="shared" si="100"/>
        <v>0</v>
      </c>
      <c r="I856" s="6" t="str">
        <f t="shared" si="94"/>
        <v/>
      </c>
      <c r="J856" s="6" t="str">
        <f t="shared" si="95"/>
        <v/>
      </c>
      <c r="K856" s="6" t="str">
        <f t="shared" si="96"/>
        <v/>
      </c>
      <c r="L856" s="6" t="str">
        <f t="shared" si="97"/>
        <v/>
      </c>
      <c r="M856" s="6" t="str">
        <f t="shared" si="98"/>
        <v/>
      </c>
      <c r="N856" s="6" t="str">
        <f t="shared" si="99"/>
        <v/>
      </c>
      <c r="O856" s="40" t="str">
        <f>IF(G856&gt;0,DT!AC856*I856+DT!AD856*J856+DT!AE856*K856+DT!AF856*L856+DT!AG856*M856+DT!AH856*N856,"")</f>
        <v/>
      </c>
    </row>
    <row r="857" spans="1:15">
      <c r="A857" s="1"/>
      <c r="B857" s="1"/>
      <c r="C857" s="1"/>
      <c r="D857" s="1"/>
      <c r="E857" s="1"/>
      <c r="F857" s="1"/>
      <c r="G857" s="1">
        <f t="shared" si="100"/>
        <v>0</v>
      </c>
      <c r="I857" s="6" t="str">
        <f t="shared" si="94"/>
        <v/>
      </c>
      <c r="J857" s="6" t="str">
        <f t="shared" si="95"/>
        <v/>
      </c>
      <c r="K857" s="6" t="str">
        <f t="shared" si="96"/>
        <v/>
      </c>
      <c r="L857" s="6" t="str">
        <f t="shared" si="97"/>
        <v/>
      </c>
      <c r="M857" s="6" t="str">
        <f t="shared" si="98"/>
        <v/>
      </c>
      <c r="N857" s="6" t="str">
        <f t="shared" si="99"/>
        <v/>
      </c>
      <c r="O857" s="40" t="str">
        <f>IF(G857&gt;0,DT!AC857*I857+DT!AD857*J857+DT!AE857*K857+DT!AF857*L857+DT!AG857*M857+DT!AH857*N857,"")</f>
        <v/>
      </c>
    </row>
    <row r="858" spans="1:15">
      <c r="A858" s="1"/>
      <c r="B858" s="1"/>
      <c r="C858" s="1"/>
      <c r="D858" s="1"/>
      <c r="E858" s="1"/>
      <c r="F858" s="1"/>
      <c r="G858" s="1">
        <f t="shared" si="100"/>
        <v>0</v>
      </c>
      <c r="I858" s="6" t="str">
        <f t="shared" si="94"/>
        <v/>
      </c>
      <c r="J858" s="6" t="str">
        <f t="shared" si="95"/>
        <v/>
      </c>
      <c r="K858" s="6" t="str">
        <f t="shared" si="96"/>
        <v/>
      </c>
      <c r="L858" s="6" t="str">
        <f t="shared" si="97"/>
        <v/>
      </c>
      <c r="M858" s="6" t="str">
        <f t="shared" si="98"/>
        <v/>
      </c>
      <c r="N858" s="6" t="str">
        <f t="shared" si="99"/>
        <v/>
      </c>
      <c r="O858" s="40" t="str">
        <f>IF(G858&gt;0,DT!AC858*I858+DT!AD858*J858+DT!AE858*K858+DT!AF858*L858+DT!AG858*M858+DT!AH858*N858,"")</f>
        <v/>
      </c>
    </row>
    <row r="859" spans="1:15">
      <c r="A859" s="1"/>
      <c r="B859" s="1"/>
      <c r="C859" s="1"/>
      <c r="D859" s="1"/>
      <c r="E859" s="1"/>
      <c r="F859" s="1"/>
      <c r="G859" s="1">
        <f t="shared" si="100"/>
        <v>0</v>
      </c>
      <c r="I859" s="6" t="str">
        <f t="shared" si="94"/>
        <v/>
      </c>
      <c r="J859" s="6" t="str">
        <f t="shared" si="95"/>
        <v/>
      </c>
      <c r="K859" s="6" t="str">
        <f t="shared" si="96"/>
        <v/>
      </c>
      <c r="L859" s="6" t="str">
        <f t="shared" si="97"/>
        <v/>
      </c>
      <c r="M859" s="6" t="str">
        <f t="shared" si="98"/>
        <v/>
      </c>
      <c r="N859" s="6" t="str">
        <f t="shared" si="99"/>
        <v/>
      </c>
      <c r="O859" s="40" t="str">
        <f>IF(G859&gt;0,DT!AC859*I859+DT!AD859*J859+DT!AE859*K859+DT!AF859*L859+DT!AG859*M859+DT!AH859*N859,"")</f>
        <v/>
      </c>
    </row>
    <row r="860" spans="1:15">
      <c r="A860" s="1"/>
      <c r="B860" s="1"/>
      <c r="C860" s="1"/>
      <c r="D860" s="1"/>
      <c r="E860" s="1"/>
      <c r="F860" s="1"/>
      <c r="G860" s="1">
        <f t="shared" si="100"/>
        <v>0</v>
      </c>
      <c r="I860" s="6" t="str">
        <f t="shared" si="94"/>
        <v/>
      </c>
      <c r="J860" s="6" t="str">
        <f t="shared" si="95"/>
        <v/>
      </c>
      <c r="K860" s="6" t="str">
        <f t="shared" si="96"/>
        <v/>
      </c>
      <c r="L860" s="6" t="str">
        <f t="shared" si="97"/>
        <v/>
      </c>
      <c r="M860" s="6" t="str">
        <f t="shared" si="98"/>
        <v/>
      </c>
      <c r="N860" s="6" t="str">
        <f t="shared" si="99"/>
        <v/>
      </c>
      <c r="O860" s="40" t="str">
        <f>IF(G860&gt;0,DT!AC860*I860+DT!AD860*J860+DT!AE860*K860+DT!AF860*L860+DT!AG860*M860+DT!AH860*N860,"")</f>
        <v/>
      </c>
    </row>
    <row r="861" spans="1:15">
      <c r="A861" s="1"/>
      <c r="B861" s="1"/>
      <c r="C861" s="1"/>
      <c r="D861" s="1"/>
      <c r="E861" s="1"/>
      <c r="F861" s="1"/>
      <c r="G861" s="1">
        <f t="shared" si="100"/>
        <v>0</v>
      </c>
      <c r="I861" s="6" t="str">
        <f t="shared" si="94"/>
        <v/>
      </c>
      <c r="J861" s="6" t="str">
        <f t="shared" si="95"/>
        <v/>
      </c>
      <c r="K861" s="6" t="str">
        <f t="shared" si="96"/>
        <v/>
      </c>
      <c r="L861" s="6" t="str">
        <f t="shared" si="97"/>
        <v/>
      </c>
      <c r="M861" s="6" t="str">
        <f t="shared" si="98"/>
        <v/>
      </c>
      <c r="N861" s="6" t="str">
        <f t="shared" si="99"/>
        <v/>
      </c>
      <c r="O861" s="40" t="str">
        <f>IF(G861&gt;0,DT!AC861*I861+DT!AD861*J861+DT!AE861*K861+DT!AF861*L861+DT!AG861*M861+DT!AH861*N861,"")</f>
        <v/>
      </c>
    </row>
    <row r="862" spans="1:15">
      <c r="A862" s="1"/>
      <c r="B862" s="1"/>
      <c r="C862" s="1"/>
      <c r="D862" s="1"/>
      <c r="E862" s="1"/>
      <c r="F862" s="1"/>
      <c r="G862" s="1">
        <f t="shared" si="100"/>
        <v>0</v>
      </c>
      <c r="I862" s="6" t="str">
        <f t="shared" si="94"/>
        <v/>
      </c>
      <c r="J862" s="6" t="str">
        <f t="shared" si="95"/>
        <v/>
      </c>
      <c r="K862" s="6" t="str">
        <f t="shared" si="96"/>
        <v/>
      </c>
      <c r="L862" s="6" t="str">
        <f t="shared" si="97"/>
        <v/>
      </c>
      <c r="M862" s="6" t="str">
        <f t="shared" si="98"/>
        <v/>
      </c>
      <c r="N862" s="6" t="str">
        <f t="shared" si="99"/>
        <v/>
      </c>
      <c r="O862" s="40" t="str">
        <f>IF(G862&gt;0,DT!AC862*I862+DT!AD862*J862+DT!AE862*K862+DT!AF862*L862+DT!AG862*M862+DT!AH862*N862,"")</f>
        <v/>
      </c>
    </row>
    <row r="863" spans="1:15">
      <c r="A863" s="1"/>
      <c r="B863" s="1"/>
      <c r="C863" s="1"/>
      <c r="D863" s="1"/>
      <c r="E863" s="1"/>
      <c r="F863" s="1"/>
      <c r="G863" s="1">
        <f t="shared" si="100"/>
        <v>0</v>
      </c>
      <c r="I863" s="6" t="str">
        <f t="shared" si="94"/>
        <v/>
      </c>
      <c r="J863" s="6" t="str">
        <f t="shared" si="95"/>
        <v/>
      </c>
      <c r="K863" s="6" t="str">
        <f t="shared" si="96"/>
        <v/>
      </c>
      <c r="L863" s="6" t="str">
        <f t="shared" si="97"/>
        <v/>
      </c>
      <c r="M863" s="6" t="str">
        <f t="shared" si="98"/>
        <v/>
      </c>
      <c r="N863" s="6" t="str">
        <f t="shared" si="99"/>
        <v/>
      </c>
      <c r="O863" s="40" t="str">
        <f>IF(G863&gt;0,DT!AC863*I863+DT!AD863*J863+DT!AE863*K863+DT!AF863*L863+DT!AG863*M863+DT!AH863*N863,"")</f>
        <v/>
      </c>
    </row>
    <row r="864" spans="1:15">
      <c r="A864" s="1"/>
      <c r="B864" s="1"/>
      <c r="C864" s="1"/>
      <c r="D864" s="1"/>
      <c r="E864" s="1"/>
      <c r="F864" s="1"/>
      <c r="G864" s="1">
        <f t="shared" si="100"/>
        <v>0</v>
      </c>
      <c r="I864" s="6" t="str">
        <f t="shared" si="94"/>
        <v/>
      </c>
      <c r="J864" s="6" t="str">
        <f t="shared" si="95"/>
        <v/>
      </c>
      <c r="K864" s="6" t="str">
        <f t="shared" si="96"/>
        <v/>
      </c>
      <c r="L864" s="6" t="str">
        <f t="shared" si="97"/>
        <v/>
      </c>
      <c r="M864" s="6" t="str">
        <f t="shared" si="98"/>
        <v/>
      </c>
      <c r="N864" s="6" t="str">
        <f t="shared" si="99"/>
        <v/>
      </c>
      <c r="O864" s="40" t="str">
        <f>IF(G864&gt;0,DT!AC864*I864+DT!AD864*J864+DT!AE864*K864+DT!AF864*L864+DT!AG864*M864+DT!AH864*N864,"")</f>
        <v/>
      </c>
    </row>
    <row r="865" spans="1:15">
      <c r="A865" s="1"/>
      <c r="B865" s="1"/>
      <c r="C865" s="1"/>
      <c r="D865" s="1"/>
      <c r="E865" s="1"/>
      <c r="F865" s="1"/>
      <c r="G865" s="1">
        <f t="shared" si="100"/>
        <v>0</v>
      </c>
      <c r="I865" s="6" t="str">
        <f t="shared" si="94"/>
        <v/>
      </c>
      <c r="J865" s="6" t="str">
        <f t="shared" si="95"/>
        <v/>
      </c>
      <c r="K865" s="6" t="str">
        <f t="shared" si="96"/>
        <v/>
      </c>
      <c r="L865" s="6" t="str">
        <f t="shared" si="97"/>
        <v/>
      </c>
      <c r="M865" s="6" t="str">
        <f t="shared" si="98"/>
        <v/>
      </c>
      <c r="N865" s="6" t="str">
        <f t="shared" si="99"/>
        <v/>
      </c>
      <c r="O865" s="40" t="str">
        <f>IF(G865&gt;0,DT!AC865*I865+DT!AD865*J865+DT!AE865*K865+DT!AF865*L865+DT!AG865*M865+DT!AH865*N865,"")</f>
        <v/>
      </c>
    </row>
    <row r="866" spans="1:15">
      <c r="A866" s="1"/>
      <c r="B866" s="1"/>
      <c r="C866" s="1"/>
      <c r="D866" s="1"/>
      <c r="E866" s="1"/>
      <c r="F866" s="1"/>
      <c r="G866" s="1">
        <f t="shared" si="100"/>
        <v>0</v>
      </c>
      <c r="I866" s="6" t="str">
        <f t="shared" si="94"/>
        <v/>
      </c>
      <c r="J866" s="6" t="str">
        <f t="shared" si="95"/>
        <v/>
      </c>
      <c r="K866" s="6" t="str">
        <f t="shared" si="96"/>
        <v/>
      </c>
      <c r="L866" s="6" t="str">
        <f t="shared" si="97"/>
        <v/>
      </c>
      <c r="M866" s="6" t="str">
        <f t="shared" si="98"/>
        <v/>
      </c>
      <c r="N866" s="6" t="str">
        <f t="shared" si="99"/>
        <v/>
      </c>
      <c r="O866" s="40" t="str">
        <f>IF(G866&gt;0,DT!AC866*I866+DT!AD866*J866+DT!AE866*K866+DT!AF866*L866+DT!AG866*M866+DT!AH866*N866,"")</f>
        <v/>
      </c>
    </row>
    <row r="867" spans="1:15">
      <c r="A867" s="1"/>
      <c r="B867" s="1"/>
      <c r="C867" s="1"/>
      <c r="D867" s="1"/>
      <c r="E867" s="1"/>
      <c r="F867" s="1"/>
      <c r="G867" s="1">
        <f t="shared" si="100"/>
        <v>0</v>
      </c>
      <c r="I867" s="6" t="str">
        <f t="shared" si="94"/>
        <v/>
      </c>
      <c r="J867" s="6" t="str">
        <f t="shared" si="95"/>
        <v/>
      </c>
      <c r="K867" s="6" t="str">
        <f t="shared" si="96"/>
        <v/>
      </c>
      <c r="L867" s="6" t="str">
        <f t="shared" si="97"/>
        <v/>
      </c>
      <c r="M867" s="6" t="str">
        <f t="shared" si="98"/>
        <v/>
      </c>
      <c r="N867" s="6" t="str">
        <f t="shared" si="99"/>
        <v/>
      </c>
      <c r="O867" s="40" t="str">
        <f>IF(G867&gt;0,DT!AC867*I867+DT!AD867*J867+DT!AE867*K867+DT!AF867*L867+DT!AG867*M867+DT!AH867*N867,"")</f>
        <v/>
      </c>
    </row>
    <row r="868" spans="1:15">
      <c r="A868" s="1"/>
      <c r="B868" s="1"/>
      <c r="C868" s="1"/>
      <c r="D868" s="1"/>
      <c r="E868" s="1"/>
      <c r="F868" s="1"/>
      <c r="G868" s="1">
        <f t="shared" si="100"/>
        <v>0</v>
      </c>
      <c r="I868" s="6" t="str">
        <f t="shared" si="94"/>
        <v/>
      </c>
      <c r="J868" s="6" t="str">
        <f t="shared" si="95"/>
        <v/>
      </c>
      <c r="K868" s="6" t="str">
        <f t="shared" si="96"/>
        <v/>
      </c>
      <c r="L868" s="6" t="str">
        <f t="shared" si="97"/>
        <v/>
      </c>
      <c r="M868" s="6" t="str">
        <f t="shared" si="98"/>
        <v/>
      </c>
      <c r="N868" s="6" t="str">
        <f t="shared" si="99"/>
        <v/>
      </c>
      <c r="O868" s="40" t="str">
        <f>IF(G868&gt;0,DT!AC868*I868+DT!AD868*J868+DT!AE868*K868+DT!AF868*L868+DT!AG868*M868+DT!AH868*N868,"")</f>
        <v/>
      </c>
    </row>
    <row r="869" spans="1:15">
      <c r="A869" s="1"/>
      <c r="B869" s="1"/>
      <c r="C869" s="1"/>
      <c r="D869" s="1"/>
      <c r="E869" s="1"/>
      <c r="F869" s="1"/>
      <c r="G869" s="1">
        <f t="shared" si="100"/>
        <v>0</v>
      </c>
      <c r="I869" s="6" t="str">
        <f t="shared" si="94"/>
        <v/>
      </c>
      <c r="J869" s="6" t="str">
        <f t="shared" si="95"/>
        <v/>
      </c>
      <c r="K869" s="6" t="str">
        <f t="shared" si="96"/>
        <v/>
      </c>
      <c r="L869" s="6" t="str">
        <f t="shared" si="97"/>
        <v/>
      </c>
      <c r="M869" s="6" t="str">
        <f t="shared" si="98"/>
        <v/>
      </c>
      <c r="N869" s="6" t="str">
        <f t="shared" si="99"/>
        <v/>
      </c>
      <c r="O869" s="40" t="str">
        <f>IF(G869&gt;0,DT!AC869*I869+DT!AD869*J869+DT!AE869*K869+DT!AF869*L869+DT!AG869*M869+DT!AH869*N869,"")</f>
        <v/>
      </c>
    </row>
    <row r="870" spans="1:15">
      <c r="A870" s="1"/>
      <c r="B870" s="1"/>
      <c r="C870" s="1"/>
      <c r="D870" s="1"/>
      <c r="E870" s="1"/>
      <c r="F870" s="1"/>
      <c r="G870" s="1">
        <f t="shared" si="100"/>
        <v>0</v>
      </c>
      <c r="I870" s="6" t="str">
        <f t="shared" si="94"/>
        <v/>
      </c>
      <c r="J870" s="6" t="str">
        <f t="shared" si="95"/>
        <v/>
      </c>
      <c r="K870" s="6" t="str">
        <f t="shared" si="96"/>
        <v/>
      </c>
      <c r="L870" s="6" t="str">
        <f t="shared" si="97"/>
        <v/>
      </c>
      <c r="M870" s="6" t="str">
        <f t="shared" si="98"/>
        <v/>
      </c>
      <c r="N870" s="6" t="str">
        <f t="shared" si="99"/>
        <v/>
      </c>
      <c r="O870" s="40" t="str">
        <f>IF(G870&gt;0,DT!AC870*I870+DT!AD870*J870+DT!AE870*K870+DT!AF870*L870+DT!AG870*M870+DT!AH870*N870,"")</f>
        <v/>
      </c>
    </row>
    <row r="871" spans="1:15">
      <c r="A871" s="1"/>
      <c r="B871" s="1"/>
      <c r="C871" s="1"/>
      <c r="D871" s="1"/>
      <c r="E871" s="1"/>
      <c r="F871" s="1"/>
      <c r="G871" s="1">
        <f t="shared" si="100"/>
        <v>0</v>
      </c>
      <c r="I871" s="6" t="str">
        <f t="shared" si="94"/>
        <v/>
      </c>
      <c r="J871" s="6" t="str">
        <f t="shared" si="95"/>
        <v/>
      </c>
      <c r="K871" s="6" t="str">
        <f t="shared" si="96"/>
        <v/>
      </c>
      <c r="L871" s="6" t="str">
        <f t="shared" si="97"/>
        <v/>
      </c>
      <c r="M871" s="6" t="str">
        <f t="shared" si="98"/>
        <v/>
      </c>
      <c r="N871" s="6" t="str">
        <f t="shared" si="99"/>
        <v/>
      </c>
      <c r="O871" s="40" t="str">
        <f>IF(G871&gt;0,DT!AC871*I871+DT!AD871*J871+DT!AE871*K871+DT!AF871*L871+DT!AG871*M871+DT!AH871*N871,"")</f>
        <v/>
      </c>
    </row>
    <row r="872" spans="1:15">
      <c r="A872" s="1"/>
      <c r="B872" s="1"/>
      <c r="C872" s="1"/>
      <c r="D872" s="1"/>
      <c r="E872" s="1"/>
      <c r="F872" s="1"/>
      <c r="G872" s="1">
        <f t="shared" si="100"/>
        <v>0</v>
      </c>
      <c r="I872" s="6" t="str">
        <f t="shared" si="94"/>
        <v/>
      </c>
      <c r="J872" s="6" t="str">
        <f t="shared" si="95"/>
        <v/>
      </c>
      <c r="K872" s="6" t="str">
        <f t="shared" si="96"/>
        <v/>
      </c>
      <c r="L872" s="6" t="str">
        <f t="shared" si="97"/>
        <v/>
      </c>
      <c r="M872" s="6" t="str">
        <f t="shared" si="98"/>
        <v/>
      </c>
      <c r="N872" s="6" t="str">
        <f t="shared" si="99"/>
        <v/>
      </c>
      <c r="O872" s="40" t="str">
        <f>IF(G872&gt;0,DT!AC872*I872+DT!AD872*J872+DT!AE872*K872+DT!AF872*L872+DT!AG872*M872+DT!AH872*N872,"")</f>
        <v/>
      </c>
    </row>
    <row r="873" spans="1:15">
      <c r="A873" s="1"/>
      <c r="B873" s="1"/>
      <c r="C873" s="1"/>
      <c r="D873" s="1"/>
      <c r="E873" s="1"/>
      <c r="F873" s="1"/>
      <c r="G873" s="1">
        <f t="shared" si="100"/>
        <v>0</v>
      </c>
      <c r="I873" s="6" t="str">
        <f t="shared" si="94"/>
        <v/>
      </c>
      <c r="J873" s="6" t="str">
        <f t="shared" si="95"/>
        <v/>
      </c>
      <c r="K873" s="6" t="str">
        <f t="shared" si="96"/>
        <v/>
      </c>
      <c r="L873" s="6" t="str">
        <f t="shared" si="97"/>
        <v/>
      </c>
      <c r="M873" s="6" t="str">
        <f t="shared" si="98"/>
        <v/>
      </c>
      <c r="N873" s="6" t="str">
        <f t="shared" si="99"/>
        <v/>
      </c>
      <c r="O873" s="40" t="str">
        <f>IF(G873&gt;0,DT!AC873*I873+DT!AD873*J873+DT!AE873*K873+DT!AF873*L873+DT!AG873*M873+DT!AH873*N873,"")</f>
        <v/>
      </c>
    </row>
    <row r="874" spans="1:15">
      <c r="A874" s="1"/>
      <c r="B874" s="1"/>
      <c r="C874" s="1"/>
      <c r="D874" s="1"/>
      <c r="E874" s="1"/>
      <c r="F874" s="1"/>
      <c r="G874" s="1">
        <f t="shared" si="100"/>
        <v>0</v>
      </c>
      <c r="I874" s="6" t="str">
        <f t="shared" si="94"/>
        <v/>
      </c>
      <c r="J874" s="6" t="str">
        <f t="shared" si="95"/>
        <v/>
      </c>
      <c r="K874" s="6" t="str">
        <f t="shared" si="96"/>
        <v/>
      </c>
      <c r="L874" s="6" t="str">
        <f t="shared" si="97"/>
        <v/>
      </c>
      <c r="M874" s="6" t="str">
        <f t="shared" si="98"/>
        <v/>
      </c>
      <c r="N874" s="6" t="str">
        <f t="shared" si="99"/>
        <v/>
      </c>
      <c r="O874" s="40" t="str">
        <f>IF(G874&gt;0,DT!AC874*I874+DT!AD874*J874+DT!AE874*K874+DT!AF874*L874+DT!AG874*M874+DT!AH874*N874,"")</f>
        <v/>
      </c>
    </row>
    <row r="875" spans="1:15">
      <c r="A875" s="1"/>
      <c r="B875" s="1"/>
      <c r="C875" s="1"/>
      <c r="D875" s="1"/>
      <c r="E875" s="1"/>
      <c r="F875" s="1"/>
      <c r="G875" s="1">
        <f t="shared" si="100"/>
        <v>0</v>
      </c>
      <c r="I875" s="6" t="str">
        <f t="shared" si="94"/>
        <v/>
      </c>
      <c r="J875" s="6" t="str">
        <f t="shared" si="95"/>
        <v/>
      </c>
      <c r="K875" s="6" t="str">
        <f t="shared" si="96"/>
        <v/>
      </c>
      <c r="L875" s="6" t="str">
        <f t="shared" si="97"/>
        <v/>
      </c>
      <c r="M875" s="6" t="str">
        <f t="shared" si="98"/>
        <v/>
      </c>
      <c r="N875" s="6" t="str">
        <f t="shared" si="99"/>
        <v/>
      </c>
      <c r="O875" s="40" t="str">
        <f>IF(G875&gt;0,DT!AC875*I875+DT!AD875*J875+DT!AE875*K875+DT!AF875*L875+DT!AG875*M875+DT!AH875*N875,"")</f>
        <v/>
      </c>
    </row>
    <row r="876" spans="1:15">
      <c r="A876" s="1"/>
      <c r="B876" s="1"/>
      <c r="C876" s="1"/>
      <c r="D876" s="1"/>
      <c r="E876" s="1"/>
      <c r="F876" s="1"/>
      <c r="G876" s="1">
        <f t="shared" si="100"/>
        <v>0</v>
      </c>
      <c r="I876" s="6" t="str">
        <f t="shared" si="94"/>
        <v/>
      </c>
      <c r="J876" s="6" t="str">
        <f t="shared" si="95"/>
        <v/>
      </c>
      <c r="K876" s="6" t="str">
        <f t="shared" si="96"/>
        <v/>
      </c>
      <c r="L876" s="6" t="str">
        <f t="shared" si="97"/>
        <v/>
      </c>
      <c r="M876" s="6" t="str">
        <f t="shared" si="98"/>
        <v/>
      </c>
      <c r="N876" s="6" t="str">
        <f t="shared" si="99"/>
        <v/>
      </c>
      <c r="O876" s="40" t="str">
        <f>IF(G876&gt;0,DT!AC876*I876+DT!AD876*J876+DT!AE876*K876+DT!AF876*L876+DT!AG876*M876+DT!AH876*N876,"")</f>
        <v/>
      </c>
    </row>
    <row r="877" spans="1:15">
      <c r="A877" s="1"/>
      <c r="B877" s="1"/>
      <c r="C877" s="1"/>
      <c r="D877" s="1"/>
      <c r="E877" s="1"/>
      <c r="F877" s="1"/>
      <c r="G877" s="1">
        <f t="shared" si="100"/>
        <v>0</v>
      </c>
      <c r="I877" s="6" t="str">
        <f t="shared" si="94"/>
        <v/>
      </c>
      <c r="J877" s="6" t="str">
        <f t="shared" si="95"/>
        <v/>
      </c>
      <c r="K877" s="6" t="str">
        <f t="shared" si="96"/>
        <v/>
      </c>
      <c r="L877" s="6" t="str">
        <f t="shared" si="97"/>
        <v/>
      </c>
      <c r="M877" s="6" t="str">
        <f t="shared" si="98"/>
        <v/>
      </c>
      <c r="N877" s="6" t="str">
        <f t="shared" si="99"/>
        <v/>
      </c>
      <c r="O877" s="40" t="str">
        <f>IF(G877&gt;0,DT!AC877*I877+DT!AD877*J877+DT!AE877*K877+DT!AF877*L877+DT!AG877*M877+DT!AH877*N877,"")</f>
        <v/>
      </c>
    </row>
    <row r="878" spans="1:15">
      <c r="A878" s="1"/>
      <c r="B878" s="1"/>
      <c r="C878" s="1"/>
      <c r="D878" s="1"/>
      <c r="E878" s="1"/>
      <c r="F878" s="1"/>
      <c r="G878" s="1">
        <f t="shared" si="100"/>
        <v>0</v>
      </c>
      <c r="I878" s="6" t="str">
        <f t="shared" si="94"/>
        <v/>
      </c>
      <c r="J878" s="6" t="str">
        <f t="shared" si="95"/>
        <v/>
      </c>
      <c r="K878" s="6" t="str">
        <f t="shared" si="96"/>
        <v/>
      </c>
      <c r="L878" s="6" t="str">
        <f t="shared" si="97"/>
        <v/>
      </c>
      <c r="M878" s="6" t="str">
        <f t="shared" si="98"/>
        <v/>
      </c>
      <c r="N878" s="6" t="str">
        <f t="shared" si="99"/>
        <v/>
      </c>
      <c r="O878" s="40" t="str">
        <f>IF(G878&gt;0,DT!AC878*I878+DT!AD878*J878+DT!AE878*K878+DT!AF878*L878+DT!AG878*M878+DT!AH878*N878,"")</f>
        <v/>
      </c>
    </row>
    <row r="879" spans="1:15">
      <c r="A879" s="1"/>
      <c r="B879" s="1"/>
      <c r="C879" s="1"/>
      <c r="D879" s="1"/>
      <c r="E879" s="1"/>
      <c r="F879" s="1"/>
      <c r="G879" s="1">
        <f t="shared" si="100"/>
        <v>0</v>
      </c>
      <c r="I879" s="6" t="str">
        <f t="shared" si="94"/>
        <v/>
      </c>
      <c r="J879" s="6" t="str">
        <f t="shared" si="95"/>
        <v/>
      </c>
      <c r="K879" s="6" t="str">
        <f t="shared" si="96"/>
        <v/>
      </c>
      <c r="L879" s="6" t="str">
        <f t="shared" si="97"/>
        <v/>
      </c>
      <c r="M879" s="6" t="str">
        <f t="shared" si="98"/>
        <v/>
      </c>
      <c r="N879" s="6" t="str">
        <f t="shared" si="99"/>
        <v/>
      </c>
      <c r="O879" s="40" t="str">
        <f>IF(G879&gt;0,DT!AC879*I879+DT!AD879*J879+DT!AE879*K879+DT!AF879*L879+DT!AG879*M879+DT!AH879*N879,"")</f>
        <v/>
      </c>
    </row>
    <row r="880" spans="1:15">
      <c r="A880" s="1"/>
      <c r="B880" s="1"/>
      <c r="C880" s="1"/>
      <c r="D880" s="1"/>
      <c r="E880" s="1"/>
      <c r="F880" s="1"/>
      <c r="G880" s="1">
        <f t="shared" si="100"/>
        <v>0</v>
      </c>
      <c r="I880" s="6" t="str">
        <f t="shared" si="94"/>
        <v/>
      </c>
      <c r="J880" s="6" t="str">
        <f t="shared" si="95"/>
        <v/>
      </c>
      <c r="K880" s="6" t="str">
        <f t="shared" si="96"/>
        <v/>
      </c>
      <c r="L880" s="6" t="str">
        <f t="shared" si="97"/>
        <v/>
      </c>
      <c r="M880" s="6" t="str">
        <f t="shared" si="98"/>
        <v/>
      </c>
      <c r="N880" s="6" t="str">
        <f t="shared" si="99"/>
        <v/>
      </c>
      <c r="O880" s="40" t="str">
        <f>IF(G880&gt;0,DT!AC880*I880+DT!AD880*J880+DT!AE880*K880+DT!AF880*L880+DT!AG880*M880+DT!AH880*N880,"")</f>
        <v/>
      </c>
    </row>
    <row r="881" spans="1:15">
      <c r="A881" s="1"/>
      <c r="B881" s="1"/>
      <c r="C881" s="1"/>
      <c r="D881" s="1"/>
      <c r="E881" s="1"/>
      <c r="F881" s="1"/>
      <c r="G881" s="1">
        <f t="shared" si="100"/>
        <v>0</v>
      </c>
      <c r="I881" s="6" t="str">
        <f t="shared" si="94"/>
        <v/>
      </c>
      <c r="J881" s="6" t="str">
        <f t="shared" si="95"/>
        <v/>
      </c>
      <c r="K881" s="6" t="str">
        <f t="shared" si="96"/>
        <v/>
      </c>
      <c r="L881" s="6" t="str">
        <f t="shared" si="97"/>
        <v/>
      </c>
      <c r="M881" s="6" t="str">
        <f t="shared" si="98"/>
        <v/>
      </c>
      <c r="N881" s="6" t="str">
        <f t="shared" si="99"/>
        <v/>
      </c>
      <c r="O881" s="40" t="str">
        <f>IF(G881&gt;0,DT!AC881*I881+DT!AD881*J881+DT!AE881*K881+DT!AF881*L881+DT!AG881*M881+DT!AH881*N881,"")</f>
        <v/>
      </c>
    </row>
    <row r="882" spans="1:15">
      <c r="A882" s="1"/>
      <c r="B882" s="1"/>
      <c r="C882" s="1"/>
      <c r="D882" s="1"/>
      <c r="E882" s="1"/>
      <c r="F882" s="1"/>
      <c r="G882" s="1">
        <f t="shared" si="100"/>
        <v>0</v>
      </c>
      <c r="I882" s="6" t="str">
        <f t="shared" si="94"/>
        <v/>
      </c>
      <c r="J882" s="6" t="str">
        <f t="shared" si="95"/>
        <v/>
      </c>
      <c r="K882" s="6" t="str">
        <f t="shared" si="96"/>
        <v/>
      </c>
      <c r="L882" s="6" t="str">
        <f t="shared" si="97"/>
        <v/>
      </c>
      <c r="M882" s="6" t="str">
        <f t="shared" si="98"/>
        <v/>
      </c>
      <c r="N882" s="6" t="str">
        <f t="shared" si="99"/>
        <v/>
      </c>
      <c r="O882" s="40" t="str">
        <f>IF(G882&gt;0,DT!AC882*I882+DT!AD882*J882+DT!AE882*K882+DT!AF882*L882+DT!AG882*M882+DT!AH882*N882,"")</f>
        <v/>
      </c>
    </row>
    <row r="883" spans="1:15">
      <c r="A883" s="1"/>
      <c r="B883" s="1"/>
      <c r="C883" s="1"/>
      <c r="D883" s="1"/>
      <c r="E883" s="1"/>
      <c r="F883" s="1"/>
      <c r="G883" s="1">
        <f t="shared" si="100"/>
        <v>0</v>
      </c>
      <c r="I883" s="6" t="str">
        <f t="shared" si="94"/>
        <v/>
      </c>
      <c r="J883" s="6" t="str">
        <f t="shared" si="95"/>
        <v/>
      </c>
      <c r="K883" s="6" t="str">
        <f t="shared" si="96"/>
        <v/>
      </c>
      <c r="L883" s="6" t="str">
        <f t="shared" si="97"/>
        <v/>
      </c>
      <c r="M883" s="6" t="str">
        <f t="shared" si="98"/>
        <v/>
      </c>
      <c r="N883" s="6" t="str">
        <f t="shared" si="99"/>
        <v/>
      </c>
      <c r="O883" s="40" t="str">
        <f>IF(G883&gt;0,DT!AC883*I883+DT!AD883*J883+DT!AE883*K883+DT!AF883*L883+DT!AG883*M883+DT!AH883*N883,"")</f>
        <v/>
      </c>
    </row>
    <row r="884" spans="1:15">
      <c r="A884" s="1"/>
      <c r="B884" s="1"/>
      <c r="C884" s="1"/>
      <c r="D884" s="1"/>
      <c r="E884" s="1"/>
      <c r="F884" s="1"/>
      <c r="G884" s="1">
        <f t="shared" si="100"/>
        <v>0</v>
      </c>
      <c r="I884" s="6" t="str">
        <f t="shared" ref="I884:I947" si="101">IF(G884&gt;0,A884/G884,"")</f>
        <v/>
      </c>
      <c r="J884" s="6" t="str">
        <f t="shared" ref="J884:J947" si="102">IF(G884&gt;0,B884/G884,"")</f>
        <v/>
      </c>
      <c r="K884" s="6" t="str">
        <f t="shared" ref="K884:K947" si="103">IF(G884&gt;0,C884/G884,"")</f>
        <v/>
      </c>
      <c r="L884" s="6" t="str">
        <f t="shared" ref="L884:L947" si="104">IF(G884&gt;0,D884/G884,"")</f>
        <v/>
      </c>
      <c r="M884" s="6" t="str">
        <f t="shared" ref="M884:M947" si="105">IF(G884&gt;0,E884/G884,"")</f>
        <v/>
      </c>
      <c r="N884" s="6" t="str">
        <f t="shared" ref="N884:N947" si="106">IF(G884&gt;0,F884/G884,"")</f>
        <v/>
      </c>
      <c r="O884" s="40" t="str">
        <f>IF(G884&gt;0,DT!AC884*I884+DT!AD884*J884+DT!AE884*K884+DT!AF884*L884+DT!AG884*M884+DT!AH884*N884,"")</f>
        <v/>
      </c>
    </row>
    <row r="885" spans="1:15">
      <c r="A885" s="1"/>
      <c r="B885" s="1"/>
      <c r="C885" s="1"/>
      <c r="D885" s="1"/>
      <c r="E885" s="1"/>
      <c r="F885" s="1"/>
      <c r="G885" s="1">
        <f t="shared" si="100"/>
        <v>0</v>
      </c>
      <c r="I885" s="6" t="str">
        <f t="shared" si="101"/>
        <v/>
      </c>
      <c r="J885" s="6" t="str">
        <f t="shared" si="102"/>
        <v/>
      </c>
      <c r="K885" s="6" t="str">
        <f t="shared" si="103"/>
        <v/>
      </c>
      <c r="L885" s="6" t="str">
        <f t="shared" si="104"/>
        <v/>
      </c>
      <c r="M885" s="6" t="str">
        <f t="shared" si="105"/>
        <v/>
      </c>
      <c r="N885" s="6" t="str">
        <f t="shared" si="106"/>
        <v/>
      </c>
      <c r="O885" s="40" t="str">
        <f>IF(G885&gt;0,DT!AC885*I885+DT!AD885*J885+DT!AE885*K885+DT!AF885*L885+DT!AG885*M885+DT!AH885*N885,"")</f>
        <v/>
      </c>
    </row>
    <row r="886" spans="1:15">
      <c r="A886" s="1"/>
      <c r="B886" s="1"/>
      <c r="C886" s="1"/>
      <c r="D886" s="1"/>
      <c r="E886" s="1"/>
      <c r="F886" s="1"/>
      <c r="G886" s="1">
        <f t="shared" si="100"/>
        <v>0</v>
      </c>
      <c r="I886" s="6" t="str">
        <f t="shared" si="101"/>
        <v/>
      </c>
      <c r="J886" s="6" t="str">
        <f t="shared" si="102"/>
        <v/>
      </c>
      <c r="K886" s="6" t="str">
        <f t="shared" si="103"/>
        <v/>
      </c>
      <c r="L886" s="6" t="str">
        <f t="shared" si="104"/>
        <v/>
      </c>
      <c r="M886" s="6" t="str">
        <f t="shared" si="105"/>
        <v/>
      </c>
      <c r="N886" s="6" t="str">
        <f t="shared" si="106"/>
        <v/>
      </c>
      <c r="O886" s="40" t="str">
        <f>IF(G886&gt;0,DT!AC886*I886+DT!AD886*J886+DT!AE886*K886+DT!AF886*L886+DT!AG886*M886+DT!AH886*N886,"")</f>
        <v/>
      </c>
    </row>
    <row r="887" spans="1:15">
      <c r="A887" s="1"/>
      <c r="B887" s="1"/>
      <c r="C887" s="1"/>
      <c r="D887" s="1"/>
      <c r="E887" s="1"/>
      <c r="F887" s="1"/>
      <c r="G887" s="1">
        <f t="shared" si="100"/>
        <v>0</v>
      </c>
      <c r="I887" s="6" t="str">
        <f t="shared" si="101"/>
        <v/>
      </c>
      <c r="J887" s="6" t="str">
        <f t="shared" si="102"/>
        <v/>
      </c>
      <c r="K887" s="6" t="str">
        <f t="shared" si="103"/>
        <v/>
      </c>
      <c r="L887" s="6" t="str">
        <f t="shared" si="104"/>
        <v/>
      </c>
      <c r="M887" s="6" t="str">
        <f t="shared" si="105"/>
        <v/>
      </c>
      <c r="N887" s="6" t="str">
        <f t="shared" si="106"/>
        <v/>
      </c>
      <c r="O887" s="40" t="str">
        <f>IF(G887&gt;0,DT!AC887*I887+DT!AD887*J887+DT!AE887*K887+DT!AF887*L887+DT!AG887*M887+DT!AH887*N887,"")</f>
        <v/>
      </c>
    </row>
    <row r="888" spans="1:15">
      <c r="A888" s="1"/>
      <c r="B888" s="1"/>
      <c r="C888" s="1"/>
      <c r="D888" s="1"/>
      <c r="E888" s="1"/>
      <c r="F888" s="1"/>
      <c r="G888" s="1">
        <f t="shared" si="100"/>
        <v>0</v>
      </c>
      <c r="I888" s="6" t="str">
        <f t="shared" si="101"/>
        <v/>
      </c>
      <c r="J888" s="6" t="str">
        <f t="shared" si="102"/>
        <v/>
      </c>
      <c r="K888" s="6" t="str">
        <f t="shared" si="103"/>
        <v/>
      </c>
      <c r="L888" s="6" t="str">
        <f t="shared" si="104"/>
        <v/>
      </c>
      <c r="M888" s="6" t="str">
        <f t="shared" si="105"/>
        <v/>
      </c>
      <c r="N888" s="6" t="str">
        <f t="shared" si="106"/>
        <v/>
      </c>
      <c r="O888" s="40" t="str">
        <f>IF(G888&gt;0,DT!AC888*I888+DT!AD888*J888+DT!AE888*K888+DT!AF888*L888+DT!AG888*M888+DT!AH888*N888,"")</f>
        <v/>
      </c>
    </row>
    <row r="889" spans="1:15">
      <c r="A889" s="1"/>
      <c r="B889" s="1"/>
      <c r="C889" s="1"/>
      <c r="D889" s="1"/>
      <c r="E889" s="1"/>
      <c r="F889" s="1"/>
      <c r="G889" s="1">
        <f t="shared" si="100"/>
        <v>0</v>
      </c>
      <c r="I889" s="6" t="str">
        <f t="shared" si="101"/>
        <v/>
      </c>
      <c r="J889" s="6" t="str">
        <f t="shared" si="102"/>
        <v/>
      </c>
      <c r="K889" s="6" t="str">
        <f t="shared" si="103"/>
        <v/>
      </c>
      <c r="L889" s="6" t="str">
        <f t="shared" si="104"/>
        <v/>
      </c>
      <c r="M889" s="6" t="str">
        <f t="shared" si="105"/>
        <v/>
      </c>
      <c r="N889" s="6" t="str">
        <f t="shared" si="106"/>
        <v/>
      </c>
      <c r="O889" s="40" t="str">
        <f>IF(G889&gt;0,DT!AC889*I889+DT!AD889*J889+DT!AE889*K889+DT!AF889*L889+DT!AG889*M889+DT!AH889*N889,"")</f>
        <v/>
      </c>
    </row>
    <row r="890" spans="1:15">
      <c r="A890" s="1"/>
      <c r="B890" s="1"/>
      <c r="C890" s="1"/>
      <c r="D890" s="1"/>
      <c r="E890" s="1"/>
      <c r="F890" s="1"/>
      <c r="G890" s="1">
        <f t="shared" si="100"/>
        <v>0</v>
      </c>
      <c r="I890" s="6" t="str">
        <f t="shared" si="101"/>
        <v/>
      </c>
      <c r="J890" s="6" t="str">
        <f t="shared" si="102"/>
        <v/>
      </c>
      <c r="K890" s="6" t="str">
        <f t="shared" si="103"/>
        <v/>
      </c>
      <c r="L890" s="6" t="str">
        <f t="shared" si="104"/>
        <v/>
      </c>
      <c r="M890" s="6" t="str">
        <f t="shared" si="105"/>
        <v/>
      </c>
      <c r="N890" s="6" t="str">
        <f t="shared" si="106"/>
        <v/>
      </c>
      <c r="O890" s="40" t="str">
        <f>IF(G890&gt;0,DT!AC890*I890+DT!AD890*J890+DT!AE890*K890+DT!AF890*L890+DT!AG890*M890+DT!AH890*N890,"")</f>
        <v/>
      </c>
    </row>
    <row r="891" spans="1:15">
      <c r="A891" s="1"/>
      <c r="B891" s="1"/>
      <c r="C891" s="1"/>
      <c r="D891" s="1"/>
      <c r="E891" s="1"/>
      <c r="F891" s="1"/>
      <c r="G891" s="1">
        <f t="shared" si="100"/>
        <v>0</v>
      </c>
      <c r="I891" s="6" t="str">
        <f t="shared" si="101"/>
        <v/>
      </c>
      <c r="J891" s="6" t="str">
        <f t="shared" si="102"/>
        <v/>
      </c>
      <c r="K891" s="6" t="str">
        <f t="shared" si="103"/>
        <v/>
      </c>
      <c r="L891" s="6" t="str">
        <f t="shared" si="104"/>
        <v/>
      </c>
      <c r="M891" s="6" t="str">
        <f t="shared" si="105"/>
        <v/>
      </c>
      <c r="N891" s="6" t="str">
        <f t="shared" si="106"/>
        <v/>
      </c>
      <c r="O891" s="40" t="str">
        <f>IF(G891&gt;0,DT!AC891*I891+DT!AD891*J891+DT!AE891*K891+DT!AF891*L891+DT!AG891*M891+DT!AH891*N891,"")</f>
        <v/>
      </c>
    </row>
    <row r="892" spans="1:15">
      <c r="A892" s="1"/>
      <c r="B892" s="1"/>
      <c r="C892" s="1"/>
      <c r="D892" s="1"/>
      <c r="E892" s="1"/>
      <c r="F892" s="1"/>
      <c r="G892" s="1">
        <f t="shared" si="100"/>
        <v>0</v>
      </c>
      <c r="I892" s="6" t="str">
        <f t="shared" si="101"/>
        <v/>
      </c>
      <c r="J892" s="6" t="str">
        <f t="shared" si="102"/>
        <v/>
      </c>
      <c r="K892" s="6" t="str">
        <f t="shared" si="103"/>
        <v/>
      </c>
      <c r="L892" s="6" t="str">
        <f t="shared" si="104"/>
        <v/>
      </c>
      <c r="M892" s="6" t="str">
        <f t="shared" si="105"/>
        <v/>
      </c>
      <c r="N892" s="6" t="str">
        <f t="shared" si="106"/>
        <v/>
      </c>
      <c r="O892" s="40" t="str">
        <f>IF(G892&gt;0,DT!AC892*I892+DT!AD892*J892+DT!AE892*K892+DT!AF892*L892+DT!AG892*M892+DT!AH892*N892,"")</f>
        <v/>
      </c>
    </row>
    <row r="893" spans="1:15">
      <c r="A893" s="1"/>
      <c r="B893" s="1"/>
      <c r="C893" s="1"/>
      <c r="D893" s="1"/>
      <c r="E893" s="1"/>
      <c r="F893" s="1"/>
      <c r="G893" s="1">
        <f t="shared" si="100"/>
        <v>0</v>
      </c>
      <c r="I893" s="6" t="str">
        <f t="shared" si="101"/>
        <v/>
      </c>
      <c r="J893" s="6" t="str">
        <f t="shared" si="102"/>
        <v/>
      </c>
      <c r="K893" s="6" t="str">
        <f t="shared" si="103"/>
        <v/>
      </c>
      <c r="L893" s="6" t="str">
        <f t="shared" si="104"/>
        <v/>
      </c>
      <c r="M893" s="6" t="str">
        <f t="shared" si="105"/>
        <v/>
      </c>
      <c r="N893" s="6" t="str">
        <f t="shared" si="106"/>
        <v/>
      </c>
      <c r="O893" s="40" t="str">
        <f>IF(G893&gt;0,DT!AC893*I893+DT!AD893*J893+DT!AE893*K893+DT!AF893*L893+DT!AG893*M893+DT!AH893*N893,"")</f>
        <v/>
      </c>
    </row>
    <row r="894" spans="1:15">
      <c r="A894" s="1"/>
      <c r="B894" s="1"/>
      <c r="C894" s="1"/>
      <c r="D894" s="1"/>
      <c r="E894" s="1"/>
      <c r="F894" s="1"/>
      <c r="G894" s="1">
        <f t="shared" si="100"/>
        <v>0</v>
      </c>
      <c r="I894" s="6" t="str">
        <f t="shared" si="101"/>
        <v/>
      </c>
      <c r="J894" s="6" t="str">
        <f t="shared" si="102"/>
        <v/>
      </c>
      <c r="K894" s="6" t="str">
        <f t="shared" si="103"/>
        <v/>
      </c>
      <c r="L894" s="6" t="str">
        <f t="shared" si="104"/>
        <v/>
      </c>
      <c r="M894" s="6" t="str">
        <f t="shared" si="105"/>
        <v/>
      </c>
      <c r="N894" s="6" t="str">
        <f t="shared" si="106"/>
        <v/>
      </c>
      <c r="O894" s="40" t="str">
        <f>IF(G894&gt;0,DT!AC894*I894+DT!AD894*J894+DT!AE894*K894+DT!AF894*L894+DT!AG894*M894+DT!AH894*N894,"")</f>
        <v/>
      </c>
    </row>
    <row r="895" spans="1:15">
      <c r="A895" s="1"/>
      <c r="B895" s="1"/>
      <c r="C895" s="1"/>
      <c r="D895" s="1"/>
      <c r="E895" s="1"/>
      <c r="F895" s="1"/>
      <c r="G895" s="1">
        <f t="shared" si="100"/>
        <v>0</v>
      </c>
      <c r="I895" s="6" t="str">
        <f t="shared" si="101"/>
        <v/>
      </c>
      <c r="J895" s="6" t="str">
        <f t="shared" si="102"/>
        <v/>
      </c>
      <c r="K895" s="6" t="str">
        <f t="shared" si="103"/>
        <v/>
      </c>
      <c r="L895" s="6" t="str">
        <f t="shared" si="104"/>
        <v/>
      </c>
      <c r="M895" s="6" t="str">
        <f t="shared" si="105"/>
        <v/>
      </c>
      <c r="N895" s="6" t="str">
        <f t="shared" si="106"/>
        <v/>
      </c>
      <c r="O895" s="40" t="str">
        <f>IF(G895&gt;0,DT!AC895*I895+DT!AD895*J895+DT!AE895*K895+DT!AF895*L895+DT!AG895*M895+DT!AH895*N895,"")</f>
        <v/>
      </c>
    </row>
    <row r="896" spans="1:15">
      <c r="A896" s="1"/>
      <c r="B896" s="1"/>
      <c r="C896" s="1"/>
      <c r="D896" s="1"/>
      <c r="E896" s="1"/>
      <c r="F896" s="1"/>
      <c r="G896" s="1">
        <f t="shared" si="100"/>
        <v>0</v>
      </c>
      <c r="I896" s="6" t="str">
        <f t="shared" si="101"/>
        <v/>
      </c>
      <c r="J896" s="6" t="str">
        <f t="shared" si="102"/>
        <v/>
      </c>
      <c r="K896" s="6" t="str">
        <f t="shared" si="103"/>
        <v/>
      </c>
      <c r="L896" s="6" t="str">
        <f t="shared" si="104"/>
        <v/>
      </c>
      <c r="M896" s="6" t="str">
        <f t="shared" si="105"/>
        <v/>
      </c>
      <c r="N896" s="6" t="str">
        <f t="shared" si="106"/>
        <v/>
      </c>
      <c r="O896" s="40" t="str">
        <f>IF(G896&gt;0,DT!AC896*I896+DT!AD896*J896+DT!AE896*K896+DT!AF896*L896+DT!AG896*M896+DT!AH896*N896,"")</f>
        <v/>
      </c>
    </row>
    <row r="897" spans="1:15">
      <c r="A897" s="1"/>
      <c r="B897" s="1"/>
      <c r="C897" s="1"/>
      <c r="D897" s="1"/>
      <c r="E897" s="1"/>
      <c r="F897" s="1"/>
      <c r="G897" s="1">
        <f t="shared" si="100"/>
        <v>0</v>
      </c>
      <c r="I897" s="6" t="str">
        <f t="shared" si="101"/>
        <v/>
      </c>
      <c r="J897" s="6" t="str">
        <f t="shared" si="102"/>
        <v/>
      </c>
      <c r="K897" s="6" t="str">
        <f t="shared" si="103"/>
        <v/>
      </c>
      <c r="L897" s="6" t="str">
        <f t="shared" si="104"/>
        <v/>
      </c>
      <c r="M897" s="6" t="str">
        <f t="shared" si="105"/>
        <v/>
      </c>
      <c r="N897" s="6" t="str">
        <f t="shared" si="106"/>
        <v/>
      </c>
      <c r="O897" s="40" t="str">
        <f>IF(G897&gt;0,DT!AC897*I897+DT!AD897*J897+DT!AE897*K897+DT!AF897*L897+DT!AG897*M897+DT!AH897*N897,"")</f>
        <v/>
      </c>
    </row>
    <row r="898" spans="1:15">
      <c r="A898" s="1"/>
      <c r="B898" s="1"/>
      <c r="C898" s="1"/>
      <c r="D898" s="1"/>
      <c r="E898" s="1"/>
      <c r="F898" s="1"/>
      <c r="G898" s="1">
        <f t="shared" si="100"/>
        <v>0</v>
      </c>
      <c r="I898" s="6" t="str">
        <f t="shared" si="101"/>
        <v/>
      </c>
      <c r="J898" s="6" t="str">
        <f t="shared" si="102"/>
        <v/>
      </c>
      <c r="K898" s="6" t="str">
        <f t="shared" si="103"/>
        <v/>
      </c>
      <c r="L898" s="6" t="str">
        <f t="shared" si="104"/>
        <v/>
      </c>
      <c r="M898" s="6" t="str">
        <f t="shared" si="105"/>
        <v/>
      </c>
      <c r="N898" s="6" t="str">
        <f t="shared" si="106"/>
        <v/>
      </c>
      <c r="O898" s="40" t="str">
        <f>IF(G898&gt;0,DT!AC898*I898+DT!AD898*J898+DT!AE898*K898+DT!AF898*L898+DT!AG898*M898+DT!AH898*N898,"")</f>
        <v/>
      </c>
    </row>
    <row r="899" spans="1:15">
      <c r="A899" s="1"/>
      <c r="B899" s="1"/>
      <c r="C899" s="1"/>
      <c r="D899" s="1"/>
      <c r="E899" s="1"/>
      <c r="F899" s="1"/>
      <c r="G899" s="1">
        <f t="shared" si="100"/>
        <v>0</v>
      </c>
      <c r="I899" s="6" t="str">
        <f t="shared" si="101"/>
        <v/>
      </c>
      <c r="J899" s="6" t="str">
        <f t="shared" si="102"/>
        <v/>
      </c>
      <c r="K899" s="6" t="str">
        <f t="shared" si="103"/>
        <v/>
      </c>
      <c r="L899" s="6" t="str">
        <f t="shared" si="104"/>
        <v/>
      </c>
      <c r="M899" s="6" t="str">
        <f t="shared" si="105"/>
        <v/>
      </c>
      <c r="N899" s="6" t="str">
        <f t="shared" si="106"/>
        <v/>
      </c>
      <c r="O899" s="40" t="str">
        <f>IF(G899&gt;0,DT!AC899*I899+DT!AD899*J899+DT!AE899*K899+DT!AF899*L899+DT!AG899*M899+DT!AH899*N899,"")</f>
        <v/>
      </c>
    </row>
    <row r="900" spans="1:15">
      <c r="A900" s="1"/>
      <c r="B900" s="1"/>
      <c r="C900" s="1"/>
      <c r="D900" s="1"/>
      <c r="E900" s="1"/>
      <c r="F900" s="1"/>
      <c r="G900" s="1">
        <f t="shared" si="100"/>
        <v>0</v>
      </c>
      <c r="I900" s="6" t="str">
        <f t="shared" si="101"/>
        <v/>
      </c>
      <c r="J900" s="6" t="str">
        <f t="shared" si="102"/>
        <v/>
      </c>
      <c r="K900" s="6" t="str">
        <f t="shared" si="103"/>
        <v/>
      </c>
      <c r="L900" s="6" t="str">
        <f t="shared" si="104"/>
        <v/>
      </c>
      <c r="M900" s="6" t="str">
        <f t="shared" si="105"/>
        <v/>
      </c>
      <c r="N900" s="6" t="str">
        <f t="shared" si="106"/>
        <v/>
      </c>
      <c r="O900" s="40" t="str">
        <f>IF(G900&gt;0,DT!AC900*I900+DT!AD900*J900+DT!AE900*K900+DT!AF900*L900+DT!AG900*M900+DT!AH900*N900,"")</f>
        <v/>
      </c>
    </row>
    <row r="901" spans="1:15">
      <c r="A901" s="1"/>
      <c r="B901" s="1"/>
      <c r="C901" s="1"/>
      <c r="D901" s="1"/>
      <c r="E901" s="1"/>
      <c r="F901" s="1"/>
      <c r="G901" s="1">
        <f t="shared" ref="G901:G964" si="107">SUM(A901:F901)</f>
        <v>0</v>
      </c>
      <c r="I901" s="6" t="str">
        <f t="shared" si="101"/>
        <v/>
      </c>
      <c r="J901" s="6" t="str">
        <f t="shared" si="102"/>
        <v/>
      </c>
      <c r="K901" s="6" t="str">
        <f t="shared" si="103"/>
        <v/>
      </c>
      <c r="L901" s="6" t="str">
        <f t="shared" si="104"/>
        <v/>
      </c>
      <c r="M901" s="6" t="str">
        <f t="shared" si="105"/>
        <v/>
      </c>
      <c r="N901" s="6" t="str">
        <f t="shared" si="106"/>
        <v/>
      </c>
      <c r="O901" s="40" t="str">
        <f>IF(G901&gt;0,DT!AC901*I901+DT!AD901*J901+DT!AE901*K901+DT!AF901*L901+DT!AG901*M901+DT!AH901*N901,"")</f>
        <v/>
      </c>
    </row>
    <row r="902" spans="1:15">
      <c r="A902" s="1"/>
      <c r="B902" s="1"/>
      <c r="C902" s="1"/>
      <c r="D902" s="1"/>
      <c r="E902" s="1"/>
      <c r="F902" s="1"/>
      <c r="G902" s="1">
        <f t="shared" si="107"/>
        <v>0</v>
      </c>
      <c r="I902" s="6" t="str">
        <f t="shared" si="101"/>
        <v/>
      </c>
      <c r="J902" s="6" t="str">
        <f t="shared" si="102"/>
        <v/>
      </c>
      <c r="K902" s="6" t="str">
        <f t="shared" si="103"/>
        <v/>
      </c>
      <c r="L902" s="6" t="str">
        <f t="shared" si="104"/>
        <v/>
      </c>
      <c r="M902" s="6" t="str">
        <f t="shared" si="105"/>
        <v/>
      </c>
      <c r="N902" s="6" t="str">
        <f t="shared" si="106"/>
        <v/>
      </c>
      <c r="O902" s="40" t="str">
        <f>IF(G902&gt;0,DT!AC902*I902+DT!AD902*J902+DT!AE902*K902+DT!AF902*L902+DT!AG902*M902+DT!AH902*N902,"")</f>
        <v/>
      </c>
    </row>
    <row r="903" spans="1:15">
      <c r="A903" s="1"/>
      <c r="B903" s="1"/>
      <c r="C903" s="1"/>
      <c r="D903" s="1"/>
      <c r="E903" s="1"/>
      <c r="F903" s="1"/>
      <c r="G903" s="1">
        <f t="shared" si="107"/>
        <v>0</v>
      </c>
      <c r="I903" s="6" t="str">
        <f t="shared" si="101"/>
        <v/>
      </c>
      <c r="J903" s="6" t="str">
        <f t="shared" si="102"/>
        <v/>
      </c>
      <c r="K903" s="6" t="str">
        <f t="shared" si="103"/>
        <v/>
      </c>
      <c r="L903" s="6" t="str">
        <f t="shared" si="104"/>
        <v/>
      </c>
      <c r="M903" s="6" t="str">
        <f t="shared" si="105"/>
        <v/>
      </c>
      <c r="N903" s="6" t="str">
        <f t="shared" si="106"/>
        <v/>
      </c>
      <c r="O903" s="40" t="str">
        <f>IF(G903&gt;0,DT!AC903*I903+DT!AD903*J903+DT!AE903*K903+DT!AF903*L903+DT!AG903*M903+DT!AH903*N903,"")</f>
        <v/>
      </c>
    </row>
    <row r="904" spans="1:15">
      <c r="A904" s="1"/>
      <c r="B904" s="1"/>
      <c r="C904" s="1"/>
      <c r="D904" s="1"/>
      <c r="E904" s="1"/>
      <c r="F904" s="1"/>
      <c r="G904" s="1">
        <f t="shared" si="107"/>
        <v>0</v>
      </c>
      <c r="I904" s="6" t="str">
        <f t="shared" si="101"/>
        <v/>
      </c>
      <c r="J904" s="6" t="str">
        <f t="shared" si="102"/>
        <v/>
      </c>
      <c r="K904" s="6" t="str">
        <f t="shared" si="103"/>
        <v/>
      </c>
      <c r="L904" s="6" t="str">
        <f t="shared" si="104"/>
        <v/>
      </c>
      <c r="M904" s="6" t="str">
        <f t="shared" si="105"/>
        <v/>
      </c>
      <c r="N904" s="6" t="str">
        <f t="shared" si="106"/>
        <v/>
      </c>
      <c r="O904" s="40" t="str">
        <f>IF(G904&gt;0,DT!AC904*I904+DT!AD904*J904+DT!AE904*K904+DT!AF904*L904+DT!AG904*M904+DT!AH904*N904,"")</f>
        <v/>
      </c>
    </row>
    <row r="905" spans="1:15">
      <c r="A905" s="1"/>
      <c r="B905" s="1"/>
      <c r="C905" s="1"/>
      <c r="D905" s="1"/>
      <c r="E905" s="1"/>
      <c r="F905" s="1"/>
      <c r="G905" s="1">
        <f t="shared" si="107"/>
        <v>0</v>
      </c>
      <c r="I905" s="6" t="str">
        <f t="shared" si="101"/>
        <v/>
      </c>
      <c r="J905" s="6" t="str">
        <f t="shared" si="102"/>
        <v/>
      </c>
      <c r="K905" s="6" t="str">
        <f t="shared" si="103"/>
        <v/>
      </c>
      <c r="L905" s="6" t="str">
        <f t="shared" si="104"/>
        <v/>
      </c>
      <c r="M905" s="6" t="str">
        <f t="shared" si="105"/>
        <v/>
      </c>
      <c r="N905" s="6" t="str">
        <f t="shared" si="106"/>
        <v/>
      </c>
      <c r="O905" s="40" t="str">
        <f>IF(G905&gt;0,DT!AC905*I905+DT!AD905*J905+DT!AE905*K905+DT!AF905*L905+DT!AG905*M905+DT!AH905*N905,"")</f>
        <v/>
      </c>
    </row>
    <row r="906" spans="1:15">
      <c r="A906" s="1"/>
      <c r="B906" s="1"/>
      <c r="C906" s="1"/>
      <c r="D906" s="1"/>
      <c r="E906" s="1"/>
      <c r="F906" s="1"/>
      <c r="G906" s="1">
        <f t="shared" si="107"/>
        <v>0</v>
      </c>
      <c r="I906" s="6" t="str">
        <f t="shared" si="101"/>
        <v/>
      </c>
      <c r="J906" s="6" t="str">
        <f t="shared" si="102"/>
        <v/>
      </c>
      <c r="K906" s="6" t="str">
        <f t="shared" si="103"/>
        <v/>
      </c>
      <c r="L906" s="6" t="str">
        <f t="shared" si="104"/>
        <v/>
      </c>
      <c r="M906" s="6" t="str">
        <f t="shared" si="105"/>
        <v/>
      </c>
      <c r="N906" s="6" t="str">
        <f t="shared" si="106"/>
        <v/>
      </c>
      <c r="O906" s="40" t="str">
        <f>IF(G906&gt;0,DT!AC906*I906+DT!AD906*J906+DT!AE906*K906+DT!AF906*L906+DT!AG906*M906+DT!AH906*N906,"")</f>
        <v/>
      </c>
    </row>
    <row r="907" spans="1:15">
      <c r="A907" s="1"/>
      <c r="B907" s="1"/>
      <c r="C907" s="1"/>
      <c r="D907" s="1"/>
      <c r="E907" s="1"/>
      <c r="F907" s="1"/>
      <c r="G907" s="1">
        <f t="shared" si="107"/>
        <v>0</v>
      </c>
      <c r="I907" s="6" t="str">
        <f t="shared" si="101"/>
        <v/>
      </c>
      <c r="J907" s="6" t="str">
        <f t="shared" si="102"/>
        <v/>
      </c>
      <c r="K907" s="6" t="str">
        <f t="shared" si="103"/>
        <v/>
      </c>
      <c r="L907" s="6" t="str">
        <f t="shared" si="104"/>
        <v/>
      </c>
      <c r="M907" s="6" t="str">
        <f t="shared" si="105"/>
        <v/>
      </c>
      <c r="N907" s="6" t="str">
        <f t="shared" si="106"/>
        <v/>
      </c>
      <c r="O907" s="40" t="str">
        <f>IF(G907&gt;0,DT!AC907*I907+DT!AD907*J907+DT!AE907*K907+DT!AF907*L907+DT!AG907*M907+DT!AH907*N907,"")</f>
        <v/>
      </c>
    </row>
    <row r="908" spans="1:15">
      <c r="A908" s="1"/>
      <c r="B908" s="1"/>
      <c r="C908" s="1"/>
      <c r="D908" s="1"/>
      <c r="E908" s="1"/>
      <c r="F908" s="1"/>
      <c r="G908" s="1">
        <f t="shared" si="107"/>
        <v>0</v>
      </c>
      <c r="I908" s="6" t="str">
        <f t="shared" si="101"/>
        <v/>
      </c>
      <c r="J908" s="6" t="str">
        <f t="shared" si="102"/>
        <v/>
      </c>
      <c r="K908" s="6" t="str">
        <f t="shared" si="103"/>
        <v/>
      </c>
      <c r="L908" s="6" t="str">
        <f t="shared" si="104"/>
        <v/>
      </c>
      <c r="M908" s="6" t="str">
        <f t="shared" si="105"/>
        <v/>
      </c>
      <c r="N908" s="6" t="str">
        <f t="shared" si="106"/>
        <v/>
      </c>
      <c r="O908" s="40" t="str">
        <f>IF(G908&gt;0,DT!AC908*I908+DT!AD908*J908+DT!AE908*K908+DT!AF908*L908+DT!AG908*M908+DT!AH908*N908,"")</f>
        <v/>
      </c>
    </row>
    <row r="909" spans="1:15">
      <c r="A909" s="1"/>
      <c r="B909" s="1"/>
      <c r="C909" s="1"/>
      <c r="D909" s="1"/>
      <c r="E909" s="1"/>
      <c r="F909" s="1"/>
      <c r="G909" s="1">
        <f t="shared" si="107"/>
        <v>0</v>
      </c>
      <c r="I909" s="6" t="str">
        <f t="shared" si="101"/>
        <v/>
      </c>
      <c r="J909" s="6" t="str">
        <f t="shared" si="102"/>
        <v/>
      </c>
      <c r="K909" s="6" t="str">
        <f t="shared" si="103"/>
        <v/>
      </c>
      <c r="L909" s="6" t="str">
        <f t="shared" si="104"/>
        <v/>
      </c>
      <c r="M909" s="6" t="str">
        <f t="shared" si="105"/>
        <v/>
      </c>
      <c r="N909" s="6" t="str">
        <f t="shared" si="106"/>
        <v/>
      </c>
      <c r="O909" s="40" t="str">
        <f>IF(G909&gt;0,DT!AC909*I909+DT!AD909*J909+DT!AE909*K909+DT!AF909*L909+DT!AG909*M909+DT!AH909*N909,"")</f>
        <v/>
      </c>
    </row>
    <row r="910" spans="1:15">
      <c r="A910" s="1"/>
      <c r="B910" s="1"/>
      <c r="C910" s="1"/>
      <c r="D910" s="1"/>
      <c r="E910" s="1"/>
      <c r="F910" s="1"/>
      <c r="G910" s="1">
        <f t="shared" si="107"/>
        <v>0</v>
      </c>
      <c r="I910" s="6" t="str">
        <f t="shared" si="101"/>
        <v/>
      </c>
      <c r="J910" s="6" t="str">
        <f t="shared" si="102"/>
        <v/>
      </c>
      <c r="K910" s="6" t="str">
        <f t="shared" si="103"/>
        <v/>
      </c>
      <c r="L910" s="6" t="str">
        <f t="shared" si="104"/>
        <v/>
      </c>
      <c r="M910" s="6" t="str">
        <f t="shared" si="105"/>
        <v/>
      </c>
      <c r="N910" s="6" t="str">
        <f t="shared" si="106"/>
        <v/>
      </c>
      <c r="O910" s="40" t="str">
        <f>IF(G910&gt;0,DT!AC910*I910+DT!AD910*J910+DT!AE910*K910+DT!AF910*L910+DT!AG910*M910+DT!AH910*N910,"")</f>
        <v/>
      </c>
    </row>
    <row r="911" spans="1:15">
      <c r="A911" s="1"/>
      <c r="B911" s="1"/>
      <c r="C911" s="1"/>
      <c r="D911" s="1"/>
      <c r="E911" s="1"/>
      <c r="F911" s="1"/>
      <c r="G911" s="1">
        <f t="shared" si="107"/>
        <v>0</v>
      </c>
      <c r="I911" s="6" t="str">
        <f t="shared" si="101"/>
        <v/>
      </c>
      <c r="J911" s="6" t="str">
        <f t="shared" si="102"/>
        <v/>
      </c>
      <c r="K911" s="6" t="str">
        <f t="shared" si="103"/>
        <v/>
      </c>
      <c r="L911" s="6" t="str">
        <f t="shared" si="104"/>
        <v/>
      </c>
      <c r="M911" s="6" t="str">
        <f t="shared" si="105"/>
        <v/>
      </c>
      <c r="N911" s="6" t="str">
        <f t="shared" si="106"/>
        <v/>
      </c>
      <c r="O911" s="40" t="str">
        <f>IF(G911&gt;0,DT!AC911*I911+DT!AD911*J911+DT!AE911*K911+DT!AF911*L911+DT!AG911*M911+DT!AH911*N911,"")</f>
        <v/>
      </c>
    </row>
    <row r="912" spans="1:15">
      <c r="A912" s="1"/>
      <c r="B912" s="1"/>
      <c r="C912" s="1"/>
      <c r="D912" s="1"/>
      <c r="E912" s="1"/>
      <c r="F912" s="1"/>
      <c r="G912" s="1">
        <f t="shared" si="107"/>
        <v>0</v>
      </c>
      <c r="I912" s="6" t="str">
        <f t="shared" si="101"/>
        <v/>
      </c>
      <c r="J912" s="6" t="str">
        <f t="shared" si="102"/>
        <v/>
      </c>
      <c r="K912" s="6" t="str">
        <f t="shared" si="103"/>
        <v/>
      </c>
      <c r="L912" s="6" t="str">
        <f t="shared" si="104"/>
        <v/>
      </c>
      <c r="M912" s="6" t="str">
        <f t="shared" si="105"/>
        <v/>
      </c>
      <c r="N912" s="6" t="str">
        <f t="shared" si="106"/>
        <v/>
      </c>
      <c r="O912" s="40" t="str">
        <f>IF(G912&gt;0,DT!AC912*I912+DT!AD912*J912+DT!AE912*K912+DT!AF912*L912+DT!AG912*M912+DT!AH912*N912,"")</f>
        <v/>
      </c>
    </row>
    <row r="913" spans="1:15">
      <c r="A913" s="1"/>
      <c r="B913" s="1"/>
      <c r="C913" s="1"/>
      <c r="D913" s="1"/>
      <c r="E913" s="1"/>
      <c r="F913" s="1"/>
      <c r="G913" s="1">
        <f t="shared" si="107"/>
        <v>0</v>
      </c>
      <c r="I913" s="6" t="str">
        <f t="shared" si="101"/>
        <v/>
      </c>
      <c r="J913" s="6" t="str">
        <f t="shared" si="102"/>
        <v/>
      </c>
      <c r="K913" s="6" t="str">
        <f t="shared" si="103"/>
        <v/>
      </c>
      <c r="L913" s="6" t="str">
        <f t="shared" si="104"/>
        <v/>
      </c>
      <c r="M913" s="6" t="str">
        <f t="shared" si="105"/>
        <v/>
      </c>
      <c r="N913" s="6" t="str">
        <f t="shared" si="106"/>
        <v/>
      </c>
      <c r="O913" s="40" t="str">
        <f>IF(G913&gt;0,DT!AC913*I913+DT!AD913*J913+DT!AE913*K913+DT!AF913*L913+DT!AG913*M913+DT!AH913*N913,"")</f>
        <v/>
      </c>
    </row>
    <row r="914" spans="1:15">
      <c r="A914" s="1"/>
      <c r="B914" s="1"/>
      <c r="C914" s="1"/>
      <c r="D914" s="1"/>
      <c r="E914" s="1"/>
      <c r="F914" s="1"/>
      <c r="G914" s="1">
        <f t="shared" si="107"/>
        <v>0</v>
      </c>
      <c r="I914" s="6" t="str">
        <f t="shared" si="101"/>
        <v/>
      </c>
      <c r="J914" s="6" t="str">
        <f t="shared" si="102"/>
        <v/>
      </c>
      <c r="K914" s="6" t="str">
        <f t="shared" si="103"/>
        <v/>
      </c>
      <c r="L914" s="6" t="str">
        <f t="shared" si="104"/>
        <v/>
      </c>
      <c r="M914" s="6" t="str">
        <f t="shared" si="105"/>
        <v/>
      </c>
      <c r="N914" s="6" t="str">
        <f t="shared" si="106"/>
        <v/>
      </c>
      <c r="O914" s="40" t="str">
        <f>IF(G914&gt;0,DT!AC914*I914+DT!AD914*J914+DT!AE914*K914+DT!AF914*L914+DT!AG914*M914+DT!AH914*N914,"")</f>
        <v/>
      </c>
    </row>
    <row r="915" spans="1:15">
      <c r="A915" s="1"/>
      <c r="B915" s="1"/>
      <c r="C915" s="1"/>
      <c r="D915" s="1"/>
      <c r="E915" s="1"/>
      <c r="F915" s="1"/>
      <c r="G915" s="1">
        <f t="shared" si="107"/>
        <v>0</v>
      </c>
      <c r="I915" s="6" t="str">
        <f t="shared" si="101"/>
        <v/>
      </c>
      <c r="J915" s="6" t="str">
        <f t="shared" si="102"/>
        <v/>
      </c>
      <c r="K915" s="6" t="str">
        <f t="shared" si="103"/>
        <v/>
      </c>
      <c r="L915" s="6" t="str">
        <f t="shared" si="104"/>
        <v/>
      </c>
      <c r="M915" s="6" t="str">
        <f t="shared" si="105"/>
        <v/>
      </c>
      <c r="N915" s="6" t="str">
        <f t="shared" si="106"/>
        <v/>
      </c>
      <c r="O915" s="40" t="str">
        <f>IF(G915&gt;0,DT!AC915*I915+DT!AD915*J915+DT!AE915*K915+DT!AF915*L915+DT!AG915*M915+DT!AH915*N915,"")</f>
        <v/>
      </c>
    </row>
    <row r="916" spans="1:15">
      <c r="A916" s="1"/>
      <c r="B916" s="1"/>
      <c r="C916" s="1"/>
      <c r="D916" s="1"/>
      <c r="E916" s="1"/>
      <c r="F916" s="1"/>
      <c r="G916" s="1">
        <f t="shared" si="107"/>
        <v>0</v>
      </c>
      <c r="I916" s="6" t="str">
        <f t="shared" si="101"/>
        <v/>
      </c>
      <c r="J916" s="6" t="str">
        <f t="shared" si="102"/>
        <v/>
      </c>
      <c r="K916" s="6" t="str">
        <f t="shared" si="103"/>
        <v/>
      </c>
      <c r="L916" s="6" t="str">
        <f t="shared" si="104"/>
        <v/>
      </c>
      <c r="M916" s="6" t="str">
        <f t="shared" si="105"/>
        <v/>
      </c>
      <c r="N916" s="6" t="str">
        <f t="shared" si="106"/>
        <v/>
      </c>
      <c r="O916" s="40" t="str">
        <f>IF(G916&gt;0,DT!AC916*I916+DT!AD916*J916+DT!AE916*K916+DT!AF916*L916+DT!AG916*M916+DT!AH916*N916,"")</f>
        <v/>
      </c>
    </row>
    <row r="917" spans="1:15">
      <c r="A917" s="1"/>
      <c r="B917" s="1"/>
      <c r="C917" s="1"/>
      <c r="D917" s="1"/>
      <c r="E917" s="1"/>
      <c r="F917" s="1"/>
      <c r="G917" s="1">
        <f t="shared" si="107"/>
        <v>0</v>
      </c>
      <c r="I917" s="6" t="str">
        <f t="shared" si="101"/>
        <v/>
      </c>
      <c r="J917" s="6" t="str">
        <f t="shared" si="102"/>
        <v/>
      </c>
      <c r="K917" s="6" t="str">
        <f t="shared" si="103"/>
        <v/>
      </c>
      <c r="L917" s="6" t="str">
        <f t="shared" si="104"/>
        <v/>
      </c>
      <c r="M917" s="6" t="str">
        <f t="shared" si="105"/>
        <v/>
      </c>
      <c r="N917" s="6" t="str">
        <f t="shared" si="106"/>
        <v/>
      </c>
      <c r="O917" s="40" t="str">
        <f>IF(G917&gt;0,DT!AC917*I917+DT!AD917*J917+DT!AE917*K917+DT!AF917*L917+DT!AG917*M917+DT!AH917*N917,"")</f>
        <v/>
      </c>
    </row>
    <row r="918" spans="1:15">
      <c r="A918" s="1"/>
      <c r="B918" s="1"/>
      <c r="C918" s="1"/>
      <c r="D918" s="1"/>
      <c r="E918" s="1"/>
      <c r="F918" s="1"/>
      <c r="G918" s="1">
        <f t="shared" si="107"/>
        <v>0</v>
      </c>
      <c r="I918" s="6" t="str">
        <f t="shared" si="101"/>
        <v/>
      </c>
      <c r="J918" s="6" t="str">
        <f t="shared" si="102"/>
        <v/>
      </c>
      <c r="K918" s="6" t="str">
        <f t="shared" si="103"/>
        <v/>
      </c>
      <c r="L918" s="6" t="str">
        <f t="shared" si="104"/>
        <v/>
      </c>
      <c r="M918" s="6" t="str">
        <f t="shared" si="105"/>
        <v/>
      </c>
      <c r="N918" s="6" t="str">
        <f t="shared" si="106"/>
        <v/>
      </c>
      <c r="O918" s="40" t="str">
        <f>IF(G918&gt;0,DT!AC918*I918+DT!AD918*J918+DT!AE918*K918+DT!AF918*L918+DT!AG918*M918+DT!AH918*N918,"")</f>
        <v/>
      </c>
    </row>
    <row r="919" spans="1:15">
      <c r="A919" s="1"/>
      <c r="B919" s="1"/>
      <c r="C919" s="1"/>
      <c r="D919" s="1"/>
      <c r="E919" s="1"/>
      <c r="F919" s="1"/>
      <c r="G919" s="1">
        <f t="shared" si="107"/>
        <v>0</v>
      </c>
      <c r="I919" s="6" t="str">
        <f t="shared" si="101"/>
        <v/>
      </c>
      <c r="J919" s="6" t="str">
        <f t="shared" si="102"/>
        <v/>
      </c>
      <c r="K919" s="6" t="str">
        <f t="shared" si="103"/>
        <v/>
      </c>
      <c r="L919" s="6" t="str">
        <f t="shared" si="104"/>
        <v/>
      </c>
      <c r="M919" s="6" t="str">
        <f t="shared" si="105"/>
        <v/>
      </c>
      <c r="N919" s="6" t="str">
        <f t="shared" si="106"/>
        <v/>
      </c>
      <c r="O919" s="40" t="str">
        <f>IF(G919&gt;0,DT!AC919*I919+DT!AD919*J919+DT!AE919*K919+DT!AF919*L919+DT!AG919*M919+DT!AH919*N919,"")</f>
        <v/>
      </c>
    </row>
    <row r="920" spans="1:15">
      <c r="A920" s="1"/>
      <c r="B920" s="1"/>
      <c r="C920" s="1"/>
      <c r="D920" s="1"/>
      <c r="E920" s="1"/>
      <c r="F920" s="1"/>
      <c r="G920" s="1">
        <f t="shared" si="107"/>
        <v>0</v>
      </c>
      <c r="I920" s="6" t="str">
        <f t="shared" si="101"/>
        <v/>
      </c>
      <c r="J920" s="6" t="str">
        <f t="shared" si="102"/>
        <v/>
      </c>
      <c r="K920" s="6" t="str">
        <f t="shared" si="103"/>
        <v/>
      </c>
      <c r="L920" s="6" t="str">
        <f t="shared" si="104"/>
        <v/>
      </c>
      <c r="M920" s="6" t="str">
        <f t="shared" si="105"/>
        <v/>
      </c>
      <c r="N920" s="6" t="str">
        <f t="shared" si="106"/>
        <v/>
      </c>
      <c r="O920" s="40" t="str">
        <f>IF(G920&gt;0,DT!AC920*I920+DT!AD920*J920+DT!AE920*K920+DT!AF920*L920+DT!AG920*M920+DT!AH920*N920,"")</f>
        <v/>
      </c>
    </row>
    <row r="921" spans="1:15">
      <c r="A921" s="1"/>
      <c r="B921" s="1"/>
      <c r="C921" s="1"/>
      <c r="D921" s="1"/>
      <c r="E921" s="1"/>
      <c r="F921" s="1"/>
      <c r="G921" s="1">
        <f t="shared" si="107"/>
        <v>0</v>
      </c>
      <c r="I921" s="6" t="str">
        <f t="shared" si="101"/>
        <v/>
      </c>
      <c r="J921" s="6" t="str">
        <f t="shared" si="102"/>
        <v/>
      </c>
      <c r="K921" s="6" t="str">
        <f t="shared" si="103"/>
        <v/>
      </c>
      <c r="L921" s="6" t="str">
        <f t="shared" si="104"/>
        <v/>
      </c>
      <c r="M921" s="6" t="str">
        <f t="shared" si="105"/>
        <v/>
      </c>
      <c r="N921" s="6" t="str">
        <f t="shared" si="106"/>
        <v/>
      </c>
      <c r="O921" s="40" t="str">
        <f>IF(G921&gt;0,DT!AC921*I921+DT!AD921*J921+DT!AE921*K921+DT!AF921*L921+DT!AG921*M921+DT!AH921*N921,"")</f>
        <v/>
      </c>
    </row>
    <row r="922" spans="1:15">
      <c r="A922" s="1"/>
      <c r="B922" s="1"/>
      <c r="C922" s="1"/>
      <c r="D922" s="1"/>
      <c r="E922" s="1"/>
      <c r="F922" s="1"/>
      <c r="G922" s="1">
        <f t="shared" si="107"/>
        <v>0</v>
      </c>
      <c r="I922" s="6" t="str">
        <f t="shared" si="101"/>
        <v/>
      </c>
      <c r="J922" s="6" t="str">
        <f t="shared" si="102"/>
        <v/>
      </c>
      <c r="K922" s="6" t="str">
        <f t="shared" si="103"/>
        <v/>
      </c>
      <c r="L922" s="6" t="str">
        <f t="shared" si="104"/>
        <v/>
      </c>
      <c r="M922" s="6" t="str">
        <f t="shared" si="105"/>
        <v/>
      </c>
      <c r="N922" s="6" t="str">
        <f t="shared" si="106"/>
        <v/>
      </c>
      <c r="O922" s="40" t="str">
        <f>IF(G922&gt;0,DT!AC922*I922+DT!AD922*J922+DT!AE922*K922+DT!AF922*L922+DT!AG922*M922+DT!AH922*N922,"")</f>
        <v/>
      </c>
    </row>
    <row r="923" spans="1:15">
      <c r="A923" s="1"/>
      <c r="B923" s="1"/>
      <c r="C923" s="1"/>
      <c r="D923" s="1"/>
      <c r="E923" s="1"/>
      <c r="F923" s="1"/>
      <c r="G923" s="1">
        <f t="shared" si="107"/>
        <v>0</v>
      </c>
      <c r="I923" s="6" t="str">
        <f t="shared" si="101"/>
        <v/>
      </c>
      <c r="J923" s="6" t="str">
        <f t="shared" si="102"/>
        <v/>
      </c>
      <c r="K923" s="6" t="str">
        <f t="shared" si="103"/>
        <v/>
      </c>
      <c r="L923" s="6" t="str">
        <f t="shared" si="104"/>
        <v/>
      </c>
      <c r="M923" s="6" t="str">
        <f t="shared" si="105"/>
        <v/>
      </c>
      <c r="N923" s="6" t="str">
        <f t="shared" si="106"/>
        <v/>
      </c>
      <c r="O923" s="40" t="str">
        <f>IF(G923&gt;0,DT!AC923*I923+DT!AD923*J923+DT!AE923*K923+DT!AF923*L923+DT!AG923*M923+DT!AH923*N923,"")</f>
        <v/>
      </c>
    </row>
    <row r="924" spans="1:15">
      <c r="A924" s="1"/>
      <c r="B924" s="1"/>
      <c r="C924" s="1"/>
      <c r="D924" s="1"/>
      <c r="E924" s="1"/>
      <c r="F924" s="1"/>
      <c r="G924" s="1">
        <f t="shared" si="107"/>
        <v>0</v>
      </c>
      <c r="I924" s="6" t="str">
        <f t="shared" si="101"/>
        <v/>
      </c>
      <c r="J924" s="6" t="str">
        <f t="shared" si="102"/>
        <v/>
      </c>
      <c r="K924" s="6" t="str">
        <f t="shared" si="103"/>
        <v/>
      </c>
      <c r="L924" s="6" t="str">
        <f t="shared" si="104"/>
        <v/>
      </c>
      <c r="M924" s="6" t="str">
        <f t="shared" si="105"/>
        <v/>
      </c>
      <c r="N924" s="6" t="str">
        <f t="shared" si="106"/>
        <v/>
      </c>
      <c r="O924" s="40" t="str">
        <f>IF(G924&gt;0,DT!AC924*I924+DT!AD924*J924+DT!AE924*K924+DT!AF924*L924+DT!AG924*M924+DT!AH924*N924,"")</f>
        <v/>
      </c>
    </row>
    <row r="925" spans="1:15">
      <c r="A925" s="1"/>
      <c r="B925" s="1"/>
      <c r="C925" s="1"/>
      <c r="D925" s="1"/>
      <c r="E925" s="1"/>
      <c r="F925" s="1"/>
      <c r="G925" s="1">
        <f t="shared" si="107"/>
        <v>0</v>
      </c>
      <c r="I925" s="6" t="str">
        <f t="shared" si="101"/>
        <v/>
      </c>
      <c r="J925" s="6" t="str">
        <f t="shared" si="102"/>
        <v/>
      </c>
      <c r="K925" s="6" t="str">
        <f t="shared" si="103"/>
        <v/>
      </c>
      <c r="L925" s="6" t="str">
        <f t="shared" si="104"/>
        <v/>
      </c>
      <c r="M925" s="6" t="str">
        <f t="shared" si="105"/>
        <v/>
      </c>
      <c r="N925" s="6" t="str">
        <f t="shared" si="106"/>
        <v/>
      </c>
      <c r="O925" s="40" t="str">
        <f>IF(G925&gt;0,DT!AC925*I925+DT!AD925*J925+DT!AE925*K925+DT!AF925*L925+DT!AG925*M925+DT!AH925*N925,"")</f>
        <v/>
      </c>
    </row>
    <row r="926" spans="1:15">
      <c r="A926" s="1"/>
      <c r="B926" s="1"/>
      <c r="C926" s="1"/>
      <c r="D926" s="1"/>
      <c r="E926" s="1"/>
      <c r="F926" s="1"/>
      <c r="G926" s="1">
        <f t="shared" si="107"/>
        <v>0</v>
      </c>
      <c r="I926" s="6" t="str">
        <f t="shared" si="101"/>
        <v/>
      </c>
      <c r="J926" s="6" t="str">
        <f t="shared" si="102"/>
        <v/>
      </c>
      <c r="K926" s="6" t="str">
        <f t="shared" si="103"/>
        <v/>
      </c>
      <c r="L926" s="6" t="str">
        <f t="shared" si="104"/>
        <v/>
      </c>
      <c r="M926" s="6" t="str">
        <f t="shared" si="105"/>
        <v/>
      </c>
      <c r="N926" s="6" t="str">
        <f t="shared" si="106"/>
        <v/>
      </c>
      <c r="O926" s="40" t="str">
        <f>IF(G926&gt;0,DT!AC926*I926+DT!AD926*J926+DT!AE926*K926+DT!AF926*L926+DT!AG926*M926+DT!AH926*N926,"")</f>
        <v/>
      </c>
    </row>
    <row r="927" spans="1:15">
      <c r="A927" s="1"/>
      <c r="B927" s="1"/>
      <c r="C927" s="1"/>
      <c r="D927" s="1"/>
      <c r="E927" s="1"/>
      <c r="F927" s="1"/>
      <c r="G927" s="1">
        <f t="shared" si="107"/>
        <v>0</v>
      </c>
      <c r="I927" s="6" t="str">
        <f t="shared" si="101"/>
        <v/>
      </c>
      <c r="J927" s="6" t="str">
        <f t="shared" si="102"/>
        <v/>
      </c>
      <c r="K927" s="6" t="str">
        <f t="shared" si="103"/>
        <v/>
      </c>
      <c r="L927" s="6" t="str">
        <f t="shared" si="104"/>
        <v/>
      </c>
      <c r="M927" s="6" t="str">
        <f t="shared" si="105"/>
        <v/>
      </c>
      <c r="N927" s="6" t="str">
        <f t="shared" si="106"/>
        <v/>
      </c>
      <c r="O927" s="40" t="str">
        <f>IF(G927&gt;0,DT!AC927*I927+DT!AD927*J927+DT!AE927*K927+DT!AF927*L927+DT!AG927*M927+DT!AH927*N927,"")</f>
        <v/>
      </c>
    </row>
    <row r="928" spans="1:15">
      <c r="A928" s="1"/>
      <c r="B928" s="1"/>
      <c r="C928" s="1"/>
      <c r="D928" s="1"/>
      <c r="E928" s="1"/>
      <c r="F928" s="1"/>
      <c r="G928" s="1">
        <f t="shared" si="107"/>
        <v>0</v>
      </c>
      <c r="I928" s="6" t="str">
        <f t="shared" si="101"/>
        <v/>
      </c>
      <c r="J928" s="6" t="str">
        <f t="shared" si="102"/>
        <v/>
      </c>
      <c r="K928" s="6" t="str">
        <f t="shared" si="103"/>
        <v/>
      </c>
      <c r="L928" s="6" t="str">
        <f t="shared" si="104"/>
        <v/>
      </c>
      <c r="M928" s="6" t="str">
        <f t="shared" si="105"/>
        <v/>
      </c>
      <c r="N928" s="6" t="str">
        <f t="shared" si="106"/>
        <v/>
      </c>
      <c r="O928" s="40" t="str">
        <f>IF(G928&gt;0,DT!AC928*I928+DT!AD928*J928+DT!AE928*K928+DT!AF928*L928+DT!AG928*M928+DT!AH928*N928,"")</f>
        <v/>
      </c>
    </row>
    <row r="929" spans="1:15">
      <c r="A929" s="1"/>
      <c r="B929" s="1"/>
      <c r="C929" s="1"/>
      <c r="D929" s="1"/>
      <c r="E929" s="1"/>
      <c r="F929" s="1"/>
      <c r="G929" s="1">
        <f t="shared" si="107"/>
        <v>0</v>
      </c>
      <c r="I929" s="6" t="str">
        <f t="shared" si="101"/>
        <v/>
      </c>
      <c r="J929" s="6" t="str">
        <f t="shared" si="102"/>
        <v/>
      </c>
      <c r="K929" s="6" t="str">
        <f t="shared" si="103"/>
        <v/>
      </c>
      <c r="L929" s="6" t="str">
        <f t="shared" si="104"/>
        <v/>
      </c>
      <c r="M929" s="6" t="str">
        <f t="shared" si="105"/>
        <v/>
      </c>
      <c r="N929" s="6" t="str">
        <f t="shared" si="106"/>
        <v/>
      </c>
      <c r="O929" s="40" t="str">
        <f>IF(G929&gt;0,DT!AC929*I929+DT!AD929*J929+DT!AE929*K929+DT!AF929*L929+DT!AG929*M929+DT!AH929*N929,"")</f>
        <v/>
      </c>
    </row>
    <row r="930" spans="1:15">
      <c r="A930" s="1"/>
      <c r="B930" s="1"/>
      <c r="C930" s="1"/>
      <c r="D930" s="1"/>
      <c r="E930" s="1"/>
      <c r="F930" s="1"/>
      <c r="G930" s="1">
        <f t="shared" si="107"/>
        <v>0</v>
      </c>
      <c r="I930" s="6" t="str">
        <f t="shared" si="101"/>
        <v/>
      </c>
      <c r="J930" s="6" t="str">
        <f t="shared" si="102"/>
        <v/>
      </c>
      <c r="K930" s="6" t="str">
        <f t="shared" si="103"/>
        <v/>
      </c>
      <c r="L930" s="6" t="str">
        <f t="shared" si="104"/>
        <v/>
      </c>
      <c r="M930" s="6" t="str">
        <f t="shared" si="105"/>
        <v/>
      </c>
      <c r="N930" s="6" t="str">
        <f t="shared" si="106"/>
        <v/>
      </c>
      <c r="O930" s="40" t="str">
        <f>IF(G930&gt;0,DT!AC930*I930+DT!AD930*J930+DT!AE930*K930+DT!AF930*L930+DT!AG930*M930+DT!AH930*N930,"")</f>
        <v/>
      </c>
    </row>
    <row r="931" spans="1:15">
      <c r="A931" s="1"/>
      <c r="B931" s="1"/>
      <c r="C931" s="1"/>
      <c r="D931" s="1"/>
      <c r="E931" s="1"/>
      <c r="F931" s="1"/>
      <c r="G931" s="1">
        <f t="shared" si="107"/>
        <v>0</v>
      </c>
      <c r="I931" s="6" t="str">
        <f t="shared" si="101"/>
        <v/>
      </c>
      <c r="J931" s="6" t="str">
        <f t="shared" si="102"/>
        <v/>
      </c>
      <c r="K931" s="6" t="str">
        <f t="shared" si="103"/>
        <v/>
      </c>
      <c r="L931" s="6" t="str">
        <f t="shared" si="104"/>
        <v/>
      </c>
      <c r="M931" s="6" t="str">
        <f t="shared" si="105"/>
        <v/>
      </c>
      <c r="N931" s="6" t="str">
        <f t="shared" si="106"/>
        <v/>
      </c>
      <c r="O931" s="40" t="str">
        <f>IF(G931&gt;0,DT!AC931*I931+DT!AD931*J931+DT!AE931*K931+DT!AF931*L931+DT!AG931*M931+DT!AH931*N931,"")</f>
        <v/>
      </c>
    </row>
    <row r="932" spans="1:15">
      <c r="A932" s="1"/>
      <c r="B932" s="1"/>
      <c r="C932" s="1"/>
      <c r="D932" s="1"/>
      <c r="E932" s="1"/>
      <c r="F932" s="1"/>
      <c r="G932" s="1">
        <f t="shared" si="107"/>
        <v>0</v>
      </c>
      <c r="I932" s="6" t="str">
        <f t="shared" si="101"/>
        <v/>
      </c>
      <c r="J932" s="6" t="str">
        <f t="shared" si="102"/>
        <v/>
      </c>
      <c r="K932" s="6" t="str">
        <f t="shared" si="103"/>
        <v/>
      </c>
      <c r="L932" s="6" t="str">
        <f t="shared" si="104"/>
        <v/>
      </c>
      <c r="M932" s="6" t="str">
        <f t="shared" si="105"/>
        <v/>
      </c>
      <c r="N932" s="6" t="str">
        <f t="shared" si="106"/>
        <v/>
      </c>
      <c r="O932" s="40" t="str">
        <f>IF(G932&gt;0,DT!AC932*I932+DT!AD932*J932+DT!AE932*K932+DT!AF932*L932+DT!AG932*M932+DT!AH932*N932,"")</f>
        <v/>
      </c>
    </row>
    <row r="933" spans="1:15">
      <c r="A933" s="1"/>
      <c r="B933" s="1"/>
      <c r="C933" s="1"/>
      <c r="D933" s="1"/>
      <c r="E933" s="1"/>
      <c r="F933" s="1"/>
      <c r="G933" s="1">
        <f t="shared" si="107"/>
        <v>0</v>
      </c>
      <c r="I933" s="6" t="str">
        <f t="shared" si="101"/>
        <v/>
      </c>
      <c r="J933" s="6" t="str">
        <f t="shared" si="102"/>
        <v/>
      </c>
      <c r="K933" s="6" t="str">
        <f t="shared" si="103"/>
        <v/>
      </c>
      <c r="L933" s="6" t="str">
        <f t="shared" si="104"/>
        <v/>
      </c>
      <c r="M933" s="6" t="str">
        <f t="shared" si="105"/>
        <v/>
      </c>
      <c r="N933" s="6" t="str">
        <f t="shared" si="106"/>
        <v/>
      </c>
      <c r="O933" s="40" t="str">
        <f>IF(G933&gt;0,DT!AC933*I933+DT!AD933*J933+DT!AE933*K933+DT!AF933*L933+DT!AG933*M933+DT!AH933*N933,"")</f>
        <v/>
      </c>
    </row>
    <row r="934" spans="1:15">
      <c r="A934" s="1"/>
      <c r="B934" s="1"/>
      <c r="C934" s="1"/>
      <c r="D934" s="1"/>
      <c r="E934" s="1"/>
      <c r="F934" s="1"/>
      <c r="G934" s="1">
        <f t="shared" si="107"/>
        <v>0</v>
      </c>
      <c r="I934" s="6" t="str">
        <f t="shared" si="101"/>
        <v/>
      </c>
      <c r="J934" s="6" t="str">
        <f t="shared" si="102"/>
        <v/>
      </c>
      <c r="K934" s="6" t="str">
        <f t="shared" si="103"/>
        <v/>
      </c>
      <c r="L934" s="6" t="str">
        <f t="shared" si="104"/>
        <v/>
      </c>
      <c r="M934" s="6" t="str">
        <f t="shared" si="105"/>
        <v/>
      </c>
      <c r="N934" s="6" t="str">
        <f t="shared" si="106"/>
        <v/>
      </c>
      <c r="O934" s="40" t="str">
        <f>IF(G934&gt;0,DT!AC934*I934+DT!AD934*J934+DT!AE934*K934+DT!AF934*L934+DT!AG934*M934+DT!AH934*N934,"")</f>
        <v/>
      </c>
    </row>
    <row r="935" spans="1:15">
      <c r="A935" s="1"/>
      <c r="B935" s="1"/>
      <c r="C935" s="1"/>
      <c r="D935" s="1"/>
      <c r="E935" s="1"/>
      <c r="F935" s="1"/>
      <c r="G935" s="1">
        <f t="shared" si="107"/>
        <v>0</v>
      </c>
      <c r="I935" s="6" t="str">
        <f t="shared" si="101"/>
        <v/>
      </c>
      <c r="J935" s="6" t="str">
        <f t="shared" si="102"/>
        <v/>
      </c>
      <c r="K935" s="6" t="str">
        <f t="shared" si="103"/>
        <v/>
      </c>
      <c r="L935" s="6" t="str">
        <f t="shared" si="104"/>
        <v/>
      </c>
      <c r="M935" s="6" t="str">
        <f t="shared" si="105"/>
        <v/>
      </c>
      <c r="N935" s="6" t="str">
        <f t="shared" si="106"/>
        <v/>
      </c>
      <c r="O935" s="40" t="str">
        <f>IF(G935&gt;0,DT!AC935*I935+DT!AD935*J935+DT!AE935*K935+DT!AF935*L935+DT!AG935*M935+DT!AH935*N935,"")</f>
        <v/>
      </c>
    </row>
    <row r="936" spans="1:15">
      <c r="A936" s="1"/>
      <c r="B936" s="1"/>
      <c r="C936" s="1"/>
      <c r="D936" s="1"/>
      <c r="E936" s="1"/>
      <c r="F936" s="1"/>
      <c r="G936" s="1">
        <f t="shared" si="107"/>
        <v>0</v>
      </c>
      <c r="I936" s="6" t="str">
        <f t="shared" si="101"/>
        <v/>
      </c>
      <c r="J936" s="6" t="str">
        <f t="shared" si="102"/>
        <v/>
      </c>
      <c r="K936" s="6" t="str">
        <f t="shared" si="103"/>
        <v/>
      </c>
      <c r="L936" s="6" t="str">
        <f t="shared" si="104"/>
        <v/>
      </c>
      <c r="M936" s="6" t="str">
        <f t="shared" si="105"/>
        <v/>
      </c>
      <c r="N936" s="6" t="str">
        <f t="shared" si="106"/>
        <v/>
      </c>
      <c r="O936" s="40" t="str">
        <f>IF(G936&gt;0,DT!AC936*I936+DT!AD936*J936+DT!AE936*K936+DT!AF936*L936+DT!AG936*M936+DT!AH936*N936,"")</f>
        <v/>
      </c>
    </row>
    <row r="937" spans="1:15">
      <c r="A937" s="1"/>
      <c r="B937" s="1"/>
      <c r="C937" s="1"/>
      <c r="D937" s="1"/>
      <c r="E937" s="1"/>
      <c r="F937" s="1"/>
      <c r="G937" s="1">
        <f t="shared" si="107"/>
        <v>0</v>
      </c>
      <c r="I937" s="6" t="str">
        <f t="shared" si="101"/>
        <v/>
      </c>
      <c r="J937" s="6" t="str">
        <f t="shared" si="102"/>
        <v/>
      </c>
      <c r="K937" s="6" t="str">
        <f t="shared" si="103"/>
        <v/>
      </c>
      <c r="L937" s="6" t="str">
        <f t="shared" si="104"/>
        <v/>
      </c>
      <c r="M937" s="6" t="str">
        <f t="shared" si="105"/>
        <v/>
      </c>
      <c r="N937" s="6" t="str">
        <f t="shared" si="106"/>
        <v/>
      </c>
      <c r="O937" s="40" t="str">
        <f>IF(G937&gt;0,DT!AC937*I937+DT!AD937*J937+DT!AE937*K937+DT!AF937*L937+DT!AG937*M937+DT!AH937*N937,"")</f>
        <v/>
      </c>
    </row>
    <row r="938" spans="1:15">
      <c r="A938" s="1"/>
      <c r="B938" s="1"/>
      <c r="C938" s="1"/>
      <c r="D938" s="1"/>
      <c r="E938" s="1"/>
      <c r="F938" s="1"/>
      <c r="G938" s="1">
        <f t="shared" si="107"/>
        <v>0</v>
      </c>
      <c r="I938" s="6" t="str">
        <f t="shared" si="101"/>
        <v/>
      </c>
      <c r="J938" s="6" t="str">
        <f t="shared" si="102"/>
        <v/>
      </c>
      <c r="K938" s="6" t="str">
        <f t="shared" si="103"/>
        <v/>
      </c>
      <c r="L938" s="6" t="str">
        <f t="shared" si="104"/>
        <v/>
      </c>
      <c r="M938" s="6" t="str">
        <f t="shared" si="105"/>
        <v/>
      </c>
      <c r="N938" s="6" t="str">
        <f t="shared" si="106"/>
        <v/>
      </c>
      <c r="O938" s="40" t="str">
        <f>IF(G938&gt;0,DT!AC938*I938+DT!AD938*J938+DT!AE938*K938+DT!AF938*L938+DT!AG938*M938+DT!AH938*N938,"")</f>
        <v/>
      </c>
    </row>
    <row r="939" spans="1:15">
      <c r="A939" s="1"/>
      <c r="B939" s="1"/>
      <c r="C939" s="1"/>
      <c r="D939" s="1"/>
      <c r="E939" s="1"/>
      <c r="F939" s="1"/>
      <c r="G939" s="1">
        <f t="shared" si="107"/>
        <v>0</v>
      </c>
      <c r="I939" s="6" t="str">
        <f t="shared" si="101"/>
        <v/>
      </c>
      <c r="J939" s="6" t="str">
        <f t="shared" si="102"/>
        <v/>
      </c>
      <c r="K939" s="6" t="str">
        <f t="shared" si="103"/>
        <v/>
      </c>
      <c r="L939" s="6" t="str">
        <f t="shared" si="104"/>
        <v/>
      </c>
      <c r="M939" s="6" t="str">
        <f t="shared" si="105"/>
        <v/>
      </c>
      <c r="N939" s="6" t="str">
        <f t="shared" si="106"/>
        <v/>
      </c>
      <c r="O939" s="40" t="str">
        <f>IF(G939&gt;0,DT!AC939*I939+DT!AD939*J939+DT!AE939*K939+DT!AF939*L939+DT!AG939*M939+DT!AH939*N939,"")</f>
        <v/>
      </c>
    </row>
    <row r="940" spans="1:15">
      <c r="A940" s="1"/>
      <c r="B940" s="1"/>
      <c r="C940" s="1"/>
      <c r="D940" s="1"/>
      <c r="E940" s="1"/>
      <c r="F940" s="1"/>
      <c r="G940" s="1">
        <f t="shared" si="107"/>
        <v>0</v>
      </c>
      <c r="I940" s="6" t="str">
        <f t="shared" si="101"/>
        <v/>
      </c>
      <c r="J940" s="6" t="str">
        <f t="shared" si="102"/>
        <v/>
      </c>
      <c r="K940" s="6" t="str">
        <f t="shared" si="103"/>
        <v/>
      </c>
      <c r="L940" s="6" t="str">
        <f t="shared" si="104"/>
        <v/>
      </c>
      <c r="M940" s="6" t="str">
        <f t="shared" si="105"/>
        <v/>
      </c>
      <c r="N940" s="6" t="str">
        <f t="shared" si="106"/>
        <v/>
      </c>
      <c r="O940" s="40" t="str">
        <f>IF(G940&gt;0,DT!AC940*I940+DT!AD940*J940+DT!AE940*K940+DT!AF940*L940+DT!AG940*M940+DT!AH940*N940,"")</f>
        <v/>
      </c>
    </row>
    <row r="941" spans="1:15">
      <c r="A941" s="1"/>
      <c r="B941" s="1"/>
      <c r="C941" s="1"/>
      <c r="D941" s="1"/>
      <c r="E941" s="1"/>
      <c r="F941" s="1"/>
      <c r="G941" s="1">
        <f t="shared" si="107"/>
        <v>0</v>
      </c>
      <c r="I941" s="6" t="str">
        <f t="shared" si="101"/>
        <v/>
      </c>
      <c r="J941" s="6" t="str">
        <f t="shared" si="102"/>
        <v/>
      </c>
      <c r="K941" s="6" t="str">
        <f t="shared" si="103"/>
        <v/>
      </c>
      <c r="L941" s="6" t="str">
        <f t="shared" si="104"/>
        <v/>
      </c>
      <c r="M941" s="6" t="str">
        <f t="shared" si="105"/>
        <v/>
      </c>
      <c r="N941" s="6" t="str">
        <f t="shared" si="106"/>
        <v/>
      </c>
      <c r="O941" s="40" t="str">
        <f>IF(G941&gt;0,DT!AC941*I941+DT!AD941*J941+DT!AE941*K941+DT!AF941*L941+DT!AG941*M941+DT!AH941*N941,"")</f>
        <v/>
      </c>
    </row>
    <row r="942" spans="1:15">
      <c r="A942" s="1"/>
      <c r="B942" s="1"/>
      <c r="C942" s="1"/>
      <c r="D942" s="1"/>
      <c r="E942" s="1"/>
      <c r="F942" s="1"/>
      <c r="G942" s="1">
        <f t="shared" si="107"/>
        <v>0</v>
      </c>
      <c r="I942" s="6" t="str">
        <f t="shared" si="101"/>
        <v/>
      </c>
      <c r="J942" s="6" t="str">
        <f t="shared" si="102"/>
        <v/>
      </c>
      <c r="K942" s="6" t="str">
        <f t="shared" si="103"/>
        <v/>
      </c>
      <c r="L942" s="6" t="str">
        <f t="shared" si="104"/>
        <v/>
      </c>
      <c r="M942" s="6" t="str">
        <f t="shared" si="105"/>
        <v/>
      </c>
      <c r="N942" s="6" t="str">
        <f t="shared" si="106"/>
        <v/>
      </c>
      <c r="O942" s="40" t="str">
        <f>IF(G942&gt;0,DT!AC942*I942+DT!AD942*J942+DT!AE942*K942+DT!AF942*L942+DT!AG942*M942+DT!AH942*N942,"")</f>
        <v/>
      </c>
    </row>
    <row r="943" spans="1:15">
      <c r="A943" s="1"/>
      <c r="B943" s="1"/>
      <c r="C943" s="1"/>
      <c r="D943" s="1"/>
      <c r="E943" s="1"/>
      <c r="F943" s="1"/>
      <c r="G943" s="1">
        <f t="shared" si="107"/>
        <v>0</v>
      </c>
      <c r="I943" s="6" t="str">
        <f t="shared" si="101"/>
        <v/>
      </c>
      <c r="J943" s="6" t="str">
        <f t="shared" si="102"/>
        <v/>
      </c>
      <c r="K943" s="6" t="str">
        <f t="shared" si="103"/>
        <v/>
      </c>
      <c r="L943" s="6" t="str">
        <f t="shared" si="104"/>
        <v/>
      </c>
      <c r="M943" s="6" t="str">
        <f t="shared" si="105"/>
        <v/>
      </c>
      <c r="N943" s="6" t="str">
        <f t="shared" si="106"/>
        <v/>
      </c>
      <c r="O943" s="40" t="str">
        <f>IF(G943&gt;0,DT!AC943*I943+DT!AD943*J943+DT!AE943*K943+DT!AF943*L943+DT!AG943*M943+DT!AH943*N943,"")</f>
        <v/>
      </c>
    </row>
    <row r="944" spans="1:15">
      <c r="A944" s="1"/>
      <c r="B944" s="1"/>
      <c r="C944" s="1"/>
      <c r="D944" s="1"/>
      <c r="E944" s="1"/>
      <c r="F944" s="1"/>
      <c r="G944" s="1">
        <f t="shared" si="107"/>
        <v>0</v>
      </c>
      <c r="I944" s="6" t="str">
        <f t="shared" si="101"/>
        <v/>
      </c>
      <c r="J944" s="6" t="str">
        <f t="shared" si="102"/>
        <v/>
      </c>
      <c r="K944" s="6" t="str">
        <f t="shared" si="103"/>
        <v/>
      </c>
      <c r="L944" s="6" t="str">
        <f t="shared" si="104"/>
        <v/>
      </c>
      <c r="M944" s="6" t="str">
        <f t="shared" si="105"/>
        <v/>
      </c>
      <c r="N944" s="6" t="str">
        <f t="shared" si="106"/>
        <v/>
      </c>
      <c r="O944" s="40" t="str">
        <f>IF(G944&gt;0,DT!AC944*I944+DT!AD944*J944+DT!AE944*K944+DT!AF944*L944+DT!AG944*M944+DT!AH944*N944,"")</f>
        <v/>
      </c>
    </row>
    <row r="945" spans="1:15">
      <c r="A945" s="1"/>
      <c r="B945" s="1"/>
      <c r="C945" s="1"/>
      <c r="D945" s="1"/>
      <c r="E945" s="1"/>
      <c r="F945" s="1"/>
      <c r="G945" s="1">
        <f t="shared" si="107"/>
        <v>0</v>
      </c>
      <c r="I945" s="6" t="str">
        <f t="shared" si="101"/>
        <v/>
      </c>
      <c r="J945" s="6" t="str">
        <f t="shared" si="102"/>
        <v/>
      </c>
      <c r="K945" s="6" t="str">
        <f t="shared" si="103"/>
        <v/>
      </c>
      <c r="L945" s="6" t="str">
        <f t="shared" si="104"/>
        <v/>
      </c>
      <c r="M945" s="6" t="str">
        <f t="shared" si="105"/>
        <v/>
      </c>
      <c r="N945" s="6" t="str">
        <f t="shared" si="106"/>
        <v/>
      </c>
      <c r="O945" s="40" t="str">
        <f>IF(G945&gt;0,DT!AC945*I945+DT!AD945*J945+DT!AE945*K945+DT!AF945*L945+DT!AG945*M945+DT!AH945*N945,"")</f>
        <v/>
      </c>
    </row>
    <row r="946" spans="1:15">
      <c r="A946" s="1"/>
      <c r="B946" s="1"/>
      <c r="C946" s="1"/>
      <c r="D946" s="1"/>
      <c r="E946" s="1"/>
      <c r="F946" s="1"/>
      <c r="G946" s="1">
        <f t="shared" si="107"/>
        <v>0</v>
      </c>
      <c r="I946" s="6" t="str">
        <f t="shared" si="101"/>
        <v/>
      </c>
      <c r="J946" s="6" t="str">
        <f t="shared" si="102"/>
        <v/>
      </c>
      <c r="K946" s="6" t="str">
        <f t="shared" si="103"/>
        <v/>
      </c>
      <c r="L946" s="6" t="str">
        <f t="shared" si="104"/>
        <v/>
      </c>
      <c r="M946" s="6" t="str">
        <f t="shared" si="105"/>
        <v/>
      </c>
      <c r="N946" s="6" t="str">
        <f t="shared" si="106"/>
        <v/>
      </c>
      <c r="O946" s="40" t="str">
        <f>IF(G946&gt;0,DT!AC946*I946+DT!AD946*J946+DT!AE946*K946+DT!AF946*L946+DT!AG946*M946+DT!AH946*N946,"")</f>
        <v/>
      </c>
    </row>
    <row r="947" spans="1:15">
      <c r="A947" s="1"/>
      <c r="B947" s="1"/>
      <c r="C947" s="1"/>
      <c r="D947" s="1"/>
      <c r="E947" s="1"/>
      <c r="F947" s="1"/>
      <c r="G947" s="1">
        <f t="shared" si="107"/>
        <v>0</v>
      </c>
      <c r="I947" s="6" t="str">
        <f t="shared" si="101"/>
        <v/>
      </c>
      <c r="J947" s="6" t="str">
        <f t="shared" si="102"/>
        <v/>
      </c>
      <c r="K947" s="6" t="str">
        <f t="shared" si="103"/>
        <v/>
      </c>
      <c r="L947" s="6" t="str">
        <f t="shared" si="104"/>
        <v/>
      </c>
      <c r="M947" s="6" t="str">
        <f t="shared" si="105"/>
        <v/>
      </c>
      <c r="N947" s="6" t="str">
        <f t="shared" si="106"/>
        <v/>
      </c>
      <c r="O947" s="40" t="str">
        <f>IF(G947&gt;0,DT!AC947*I947+DT!AD947*J947+DT!AE947*K947+DT!AF947*L947+DT!AG947*M947+DT!AH947*N947,"")</f>
        <v/>
      </c>
    </row>
    <row r="948" spans="1:15">
      <c r="A948" s="1"/>
      <c r="B948" s="1"/>
      <c r="C948" s="1"/>
      <c r="D948" s="1"/>
      <c r="E948" s="1"/>
      <c r="F948" s="1"/>
      <c r="G948" s="1">
        <f t="shared" si="107"/>
        <v>0</v>
      </c>
      <c r="I948" s="6" t="str">
        <f t="shared" ref="I948:I1004" si="108">IF(G948&gt;0,A948/G948,"")</f>
        <v/>
      </c>
      <c r="J948" s="6" t="str">
        <f t="shared" ref="J948:J1004" si="109">IF(G948&gt;0,B948/G948,"")</f>
        <v/>
      </c>
      <c r="K948" s="6" t="str">
        <f t="shared" ref="K948:K1004" si="110">IF(G948&gt;0,C948/G948,"")</f>
        <v/>
      </c>
      <c r="L948" s="6" t="str">
        <f t="shared" ref="L948:L1004" si="111">IF(G948&gt;0,D948/G948,"")</f>
        <v/>
      </c>
      <c r="M948" s="6" t="str">
        <f t="shared" ref="M948:M1004" si="112">IF(G948&gt;0,E948/G948,"")</f>
        <v/>
      </c>
      <c r="N948" s="6" t="str">
        <f t="shared" ref="N948:N1004" si="113">IF(G948&gt;0,F948/G948,"")</f>
        <v/>
      </c>
      <c r="O948" s="40" t="str">
        <f>IF(G948&gt;0,DT!AC948*I948+DT!AD948*J948+DT!AE948*K948+DT!AF948*L948+DT!AG948*M948+DT!AH948*N948,"")</f>
        <v/>
      </c>
    </row>
    <row r="949" spans="1:15">
      <c r="A949" s="1"/>
      <c r="B949" s="1"/>
      <c r="C949" s="1"/>
      <c r="D949" s="1"/>
      <c r="E949" s="1"/>
      <c r="F949" s="1"/>
      <c r="G949" s="1">
        <f t="shared" si="107"/>
        <v>0</v>
      </c>
      <c r="I949" s="6" t="str">
        <f t="shared" si="108"/>
        <v/>
      </c>
      <c r="J949" s="6" t="str">
        <f t="shared" si="109"/>
        <v/>
      </c>
      <c r="K949" s="6" t="str">
        <f t="shared" si="110"/>
        <v/>
      </c>
      <c r="L949" s="6" t="str">
        <f t="shared" si="111"/>
        <v/>
      </c>
      <c r="M949" s="6" t="str">
        <f t="shared" si="112"/>
        <v/>
      </c>
      <c r="N949" s="6" t="str">
        <f t="shared" si="113"/>
        <v/>
      </c>
      <c r="O949" s="40" t="str">
        <f>IF(G949&gt;0,DT!AC949*I949+DT!AD949*J949+DT!AE949*K949+DT!AF949*L949+DT!AG949*M949+DT!AH949*N949,"")</f>
        <v/>
      </c>
    </row>
    <row r="950" spans="1:15">
      <c r="A950" s="1"/>
      <c r="B950" s="1"/>
      <c r="C950" s="1"/>
      <c r="D950" s="1"/>
      <c r="E950" s="1"/>
      <c r="F950" s="1"/>
      <c r="G950" s="1">
        <f t="shared" si="107"/>
        <v>0</v>
      </c>
      <c r="I950" s="6" t="str">
        <f t="shared" si="108"/>
        <v/>
      </c>
      <c r="J950" s="6" t="str">
        <f t="shared" si="109"/>
        <v/>
      </c>
      <c r="K950" s="6" t="str">
        <f t="shared" si="110"/>
        <v/>
      </c>
      <c r="L950" s="6" t="str">
        <f t="shared" si="111"/>
        <v/>
      </c>
      <c r="M950" s="6" t="str">
        <f t="shared" si="112"/>
        <v/>
      </c>
      <c r="N950" s="6" t="str">
        <f t="shared" si="113"/>
        <v/>
      </c>
      <c r="O950" s="40" t="str">
        <f>IF(G950&gt;0,DT!AC950*I950+DT!AD950*J950+DT!AE950*K950+DT!AF950*L950+DT!AG950*M950+DT!AH950*N950,"")</f>
        <v/>
      </c>
    </row>
    <row r="951" spans="1:15">
      <c r="A951" s="1"/>
      <c r="B951" s="1"/>
      <c r="C951" s="1"/>
      <c r="D951" s="1"/>
      <c r="E951" s="1"/>
      <c r="F951" s="1"/>
      <c r="G951" s="1">
        <f t="shared" si="107"/>
        <v>0</v>
      </c>
      <c r="I951" s="6" t="str">
        <f t="shared" si="108"/>
        <v/>
      </c>
      <c r="J951" s="6" t="str">
        <f t="shared" si="109"/>
        <v/>
      </c>
      <c r="K951" s="6" t="str">
        <f t="shared" si="110"/>
        <v/>
      </c>
      <c r="L951" s="6" t="str">
        <f t="shared" si="111"/>
        <v/>
      </c>
      <c r="M951" s="6" t="str">
        <f t="shared" si="112"/>
        <v/>
      </c>
      <c r="N951" s="6" t="str">
        <f t="shared" si="113"/>
        <v/>
      </c>
      <c r="O951" s="40" t="str">
        <f>IF(G951&gt;0,DT!AC951*I951+DT!AD951*J951+DT!AE951*K951+DT!AF951*L951+DT!AG951*M951+DT!AH951*N951,"")</f>
        <v/>
      </c>
    </row>
    <row r="952" spans="1:15">
      <c r="A952" s="1"/>
      <c r="B952" s="1"/>
      <c r="C952" s="1"/>
      <c r="D952" s="1"/>
      <c r="E952" s="1"/>
      <c r="F952" s="1"/>
      <c r="G952" s="1">
        <f t="shared" si="107"/>
        <v>0</v>
      </c>
      <c r="I952" s="6" t="str">
        <f t="shared" si="108"/>
        <v/>
      </c>
      <c r="J952" s="6" t="str">
        <f t="shared" si="109"/>
        <v/>
      </c>
      <c r="K952" s="6" t="str">
        <f t="shared" si="110"/>
        <v/>
      </c>
      <c r="L952" s="6" t="str">
        <f t="shared" si="111"/>
        <v/>
      </c>
      <c r="M952" s="6" t="str">
        <f t="shared" si="112"/>
        <v/>
      </c>
      <c r="N952" s="6" t="str">
        <f t="shared" si="113"/>
        <v/>
      </c>
      <c r="O952" s="40" t="str">
        <f>IF(G952&gt;0,DT!AC952*I952+DT!AD952*J952+DT!AE952*K952+DT!AF952*L952+DT!AG952*M952+DT!AH952*N952,"")</f>
        <v/>
      </c>
    </row>
    <row r="953" spans="1:15">
      <c r="A953" s="1"/>
      <c r="B953" s="1"/>
      <c r="C953" s="1"/>
      <c r="D953" s="1"/>
      <c r="E953" s="1"/>
      <c r="F953" s="1"/>
      <c r="G953" s="1">
        <f t="shared" si="107"/>
        <v>0</v>
      </c>
      <c r="I953" s="6" t="str">
        <f t="shared" si="108"/>
        <v/>
      </c>
      <c r="J953" s="6" t="str">
        <f t="shared" si="109"/>
        <v/>
      </c>
      <c r="K953" s="6" t="str">
        <f t="shared" si="110"/>
        <v/>
      </c>
      <c r="L953" s="6" t="str">
        <f t="shared" si="111"/>
        <v/>
      </c>
      <c r="M953" s="6" t="str">
        <f t="shared" si="112"/>
        <v/>
      </c>
      <c r="N953" s="6" t="str">
        <f t="shared" si="113"/>
        <v/>
      </c>
      <c r="O953" s="40" t="str">
        <f>IF(G953&gt;0,DT!AC953*I953+DT!AD953*J953+DT!AE953*K953+DT!AF953*L953+DT!AG953*M953+DT!AH953*N953,"")</f>
        <v/>
      </c>
    </row>
    <row r="954" spans="1:15">
      <c r="A954" s="1"/>
      <c r="B954" s="1"/>
      <c r="C954" s="1"/>
      <c r="D954" s="1"/>
      <c r="E954" s="1"/>
      <c r="F954" s="1"/>
      <c r="G954" s="1">
        <f t="shared" si="107"/>
        <v>0</v>
      </c>
      <c r="I954" s="6" t="str">
        <f t="shared" si="108"/>
        <v/>
      </c>
      <c r="J954" s="6" t="str">
        <f t="shared" si="109"/>
        <v/>
      </c>
      <c r="K954" s="6" t="str">
        <f t="shared" si="110"/>
        <v/>
      </c>
      <c r="L954" s="6" t="str">
        <f t="shared" si="111"/>
        <v/>
      </c>
      <c r="M954" s="6" t="str">
        <f t="shared" si="112"/>
        <v/>
      </c>
      <c r="N954" s="6" t="str">
        <f t="shared" si="113"/>
        <v/>
      </c>
      <c r="O954" s="40" t="str">
        <f>IF(G954&gt;0,DT!AC954*I954+DT!AD954*J954+DT!AE954*K954+DT!AF954*L954+DT!AG954*M954+DT!AH954*N954,"")</f>
        <v/>
      </c>
    </row>
    <row r="955" spans="1:15">
      <c r="A955" s="1"/>
      <c r="B955" s="1"/>
      <c r="C955" s="1"/>
      <c r="D955" s="1"/>
      <c r="E955" s="1"/>
      <c r="F955" s="1"/>
      <c r="G955" s="1">
        <f t="shared" si="107"/>
        <v>0</v>
      </c>
      <c r="I955" s="6" t="str">
        <f t="shared" si="108"/>
        <v/>
      </c>
      <c r="J955" s="6" t="str">
        <f t="shared" si="109"/>
        <v/>
      </c>
      <c r="K955" s="6" t="str">
        <f t="shared" si="110"/>
        <v/>
      </c>
      <c r="L955" s="6" t="str">
        <f t="shared" si="111"/>
        <v/>
      </c>
      <c r="M955" s="6" t="str">
        <f t="shared" si="112"/>
        <v/>
      </c>
      <c r="N955" s="6" t="str">
        <f t="shared" si="113"/>
        <v/>
      </c>
      <c r="O955" s="40" t="str">
        <f>IF(G955&gt;0,DT!AC955*I955+DT!AD955*J955+DT!AE955*K955+DT!AF955*L955+DT!AG955*M955+DT!AH955*N955,"")</f>
        <v/>
      </c>
    </row>
    <row r="956" spans="1:15">
      <c r="A956" s="1"/>
      <c r="B956" s="1"/>
      <c r="C956" s="1"/>
      <c r="D956" s="1"/>
      <c r="E956" s="1"/>
      <c r="F956" s="1"/>
      <c r="G956" s="1">
        <f t="shared" si="107"/>
        <v>0</v>
      </c>
      <c r="I956" s="6" t="str">
        <f t="shared" si="108"/>
        <v/>
      </c>
      <c r="J956" s="6" t="str">
        <f t="shared" si="109"/>
        <v/>
      </c>
      <c r="K956" s="6" t="str">
        <f t="shared" si="110"/>
        <v/>
      </c>
      <c r="L956" s="6" t="str">
        <f t="shared" si="111"/>
        <v/>
      </c>
      <c r="M956" s="6" t="str">
        <f t="shared" si="112"/>
        <v/>
      </c>
      <c r="N956" s="6" t="str">
        <f t="shared" si="113"/>
        <v/>
      </c>
      <c r="O956" s="40" t="str">
        <f>IF(G956&gt;0,DT!AC956*I956+DT!AD956*J956+DT!AE956*K956+DT!AF956*L956+DT!AG956*M956+DT!AH956*N956,"")</f>
        <v/>
      </c>
    </row>
    <row r="957" spans="1:15">
      <c r="A957" s="1"/>
      <c r="B957" s="1"/>
      <c r="C957" s="1"/>
      <c r="D957" s="1"/>
      <c r="E957" s="1"/>
      <c r="F957" s="1"/>
      <c r="G957" s="1">
        <f t="shared" si="107"/>
        <v>0</v>
      </c>
      <c r="I957" s="6" t="str">
        <f t="shared" si="108"/>
        <v/>
      </c>
      <c r="J957" s="6" t="str">
        <f t="shared" si="109"/>
        <v/>
      </c>
      <c r="K957" s="6" t="str">
        <f t="shared" si="110"/>
        <v/>
      </c>
      <c r="L957" s="6" t="str">
        <f t="shared" si="111"/>
        <v/>
      </c>
      <c r="M957" s="6" t="str">
        <f t="shared" si="112"/>
        <v/>
      </c>
      <c r="N957" s="6" t="str">
        <f t="shared" si="113"/>
        <v/>
      </c>
      <c r="O957" s="40" t="str">
        <f>IF(G957&gt;0,DT!AC957*I957+DT!AD957*J957+DT!AE957*K957+DT!AF957*L957+DT!AG957*M957+DT!AH957*N957,"")</f>
        <v/>
      </c>
    </row>
    <row r="958" spans="1:15">
      <c r="A958" s="1"/>
      <c r="B958" s="1"/>
      <c r="C958" s="1"/>
      <c r="D958" s="1"/>
      <c r="E958" s="1"/>
      <c r="F958" s="1"/>
      <c r="G958" s="1">
        <f t="shared" si="107"/>
        <v>0</v>
      </c>
      <c r="I958" s="6" t="str">
        <f t="shared" si="108"/>
        <v/>
      </c>
      <c r="J958" s="6" t="str">
        <f t="shared" si="109"/>
        <v/>
      </c>
      <c r="K958" s="6" t="str">
        <f t="shared" si="110"/>
        <v/>
      </c>
      <c r="L958" s="6" t="str">
        <f t="shared" si="111"/>
        <v/>
      </c>
      <c r="M958" s="6" t="str">
        <f t="shared" si="112"/>
        <v/>
      </c>
      <c r="N958" s="6" t="str">
        <f t="shared" si="113"/>
        <v/>
      </c>
      <c r="O958" s="40" t="str">
        <f>IF(G958&gt;0,DT!AC958*I958+DT!AD958*J958+DT!AE958*K958+DT!AF958*L958+DT!AG958*M958+DT!AH958*N958,"")</f>
        <v/>
      </c>
    </row>
    <row r="959" spans="1:15">
      <c r="A959" s="1"/>
      <c r="B959" s="1"/>
      <c r="C959" s="1"/>
      <c r="D959" s="1"/>
      <c r="E959" s="1"/>
      <c r="F959" s="1"/>
      <c r="G959" s="1">
        <f t="shared" si="107"/>
        <v>0</v>
      </c>
      <c r="I959" s="6" t="str">
        <f t="shared" si="108"/>
        <v/>
      </c>
      <c r="J959" s="6" t="str">
        <f t="shared" si="109"/>
        <v/>
      </c>
      <c r="K959" s="6" t="str">
        <f t="shared" si="110"/>
        <v/>
      </c>
      <c r="L959" s="6" t="str">
        <f t="shared" si="111"/>
        <v/>
      </c>
      <c r="M959" s="6" t="str">
        <f t="shared" si="112"/>
        <v/>
      </c>
      <c r="N959" s="6" t="str">
        <f t="shared" si="113"/>
        <v/>
      </c>
      <c r="O959" s="40" t="str">
        <f>IF(G959&gt;0,DT!AC959*I959+DT!AD959*J959+DT!AE959*K959+DT!AF959*L959+DT!AG959*M959+DT!AH959*N959,"")</f>
        <v/>
      </c>
    </row>
    <row r="960" spans="1:15">
      <c r="A960" s="1"/>
      <c r="B960" s="1"/>
      <c r="C960" s="1"/>
      <c r="D960" s="1"/>
      <c r="E960" s="1"/>
      <c r="F960" s="1"/>
      <c r="G960" s="1">
        <f t="shared" si="107"/>
        <v>0</v>
      </c>
      <c r="I960" s="6" t="str">
        <f t="shared" si="108"/>
        <v/>
      </c>
      <c r="J960" s="6" t="str">
        <f t="shared" si="109"/>
        <v/>
      </c>
      <c r="K960" s="6" t="str">
        <f t="shared" si="110"/>
        <v/>
      </c>
      <c r="L960" s="6" t="str">
        <f t="shared" si="111"/>
        <v/>
      </c>
      <c r="M960" s="6" t="str">
        <f t="shared" si="112"/>
        <v/>
      </c>
      <c r="N960" s="6" t="str">
        <f t="shared" si="113"/>
        <v/>
      </c>
      <c r="O960" s="40" t="str">
        <f>IF(G960&gt;0,DT!AC960*I960+DT!AD960*J960+DT!AE960*K960+DT!AF960*L960+DT!AG960*M960+DT!AH960*N960,"")</f>
        <v/>
      </c>
    </row>
    <row r="961" spans="1:15">
      <c r="A961" s="1"/>
      <c r="B961" s="1"/>
      <c r="C961" s="1"/>
      <c r="D961" s="1"/>
      <c r="E961" s="1"/>
      <c r="F961" s="1"/>
      <c r="G961" s="1">
        <f t="shared" si="107"/>
        <v>0</v>
      </c>
      <c r="I961" s="6" t="str">
        <f t="shared" si="108"/>
        <v/>
      </c>
      <c r="J961" s="6" t="str">
        <f t="shared" si="109"/>
        <v/>
      </c>
      <c r="K961" s="6" t="str">
        <f t="shared" si="110"/>
        <v/>
      </c>
      <c r="L961" s="6" t="str">
        <f t="shared" si="111"/>
        <v/>
      </c>
      <c r="M961" s="6" t="str">
        <f t="shared" si="112"/>
        <v/>
      </c>
      <c r="N961" s="6" t="str">
        <f t="shared" si="113"/>
        <v/>
      </c>
      <c r="O961" s="40" t="str">
        <f>IF(G961&gt;0,DT!AC961*I961+DT!AD961*J961+DT!AE961*K961+DT!AF961*L961+DT!AG961*M961+DT!AH961*N961,"")</f>
        <v/>
      </c>
    </row>
    <row r="962" spans="1:15">
      <c r="A962" s="1"/>
      <c r="B962" s="1"/>
      <c r="C962" s="1"/>
      <c r="D962" s="1"/>
      <c r="E962" s="1"/>
      <c r="F962" s="1"/>
      <c r="G962" s="1">
        <f t="shared" si="107"/>
        <v>0</v>
      </c>
      <c r="I962" s="6" t="str">
        <f t="shared" si="108"/>
        <v/>
      </c>
      <c r="J962" s="6" t="str">
        <f t="shared" si="109"/>
        <v/>
      </c>
      <c r="K962" s="6" t="str">
        <f t="shared" si="110"/>
        <v/>
      </c>
      <c r="L962" s="6" t="str">
        <f t="shared" si="111"/>
        <v/>
      </c>
      <c r="M962" s="6" t="str">
        <f t="shared" si="112"/>
        <v/>
      </c>
      <c r="N962" s="6" t="str">
        <f t="shared" si="113"/>
        <v/>
      </c>
      <c r="O962" s="40" t="str">
        <f>IF(G962&gt;0,DT!AC962*I962+DT!AD962*J962+DT!AE962*K962+DT!AF962*L962+DT!AG962*M962+DT!AH962*N962,"")</f>
        <v/>
      </c>
    </row>
    <row r="963" spans="1:15">
      <c r="A963" s="1"/>
      <c r="B963" s="1"/>
      <c r="C963" s="1"/>
      <c r="D963" s="1"/>
      <c r="E963" s="1"/>
      <c r="F963" s="1"/>
      <c r="G963" s="1">
        <f t="shared" si="107"/>
        <v>0</v>
      </c>
      <c r="I963" s="6" t="str">
        <f t="shared" si="108"/>
        <v/>
      </c>
      <c r="J963" s="6" t="str">
        <f t="shared" si="109"/>
        <v/>
      </c>
      <c r="K963" s="6" t="str">
        <f t="shared" si="110"/>
        <v/>
      </c>
      <c r="L963" s="6" t="str">
        <f t="shared" si="111"/>
        <v/>
      </c>
      <c r="M963" s="6" t="str">
        <f t="shared" si="112"/>
        <v/>
      </c>
      <c r="N963" s="6" t="str">
        <f t="shared" si="113"/>
        <v/>
      </c>
      <c r="O963" s="40" t="str">
        <f>IF(G963&gt;0,DT!AC963*I963+DT!AD963*J963+DT!AE963*K963+DT!AF963*L963+DT!AG963*M963+DT!AH963*N963,"")</f>
        <v/>
      </c>
    </row>
    <row r="964" spans="1:15">
      <c r="A964" s="1"/>
      <c r="B964" s="1"/>
      <c r="C964" s="1"/>
      <c r="D964" s="1"/>
      <c r="E964" s="1"/>
      <c r="F964" s="1"/>
      <c r="G964" s="1">
        <f t="shared" si="107"/>
        <v>0</v>
      </c>
      <c r="I964" s="6" t="str">
        <f t="shared" si="108"/>
        <v/>
      </c>
      <c r="J964" s="6" t="str">
        <f t="shared" si="109"/>
        <v/>
      </c>
      <c r="K964" s="6" t="str">
        <f t="shared" si="110"/>
        <v/>
      </c>
      <c r="L964" s="6" t="str">
        <f t="shared" si="111"/>
        <v/>
      </c>
      <c r="M964" s="6" t="str">
        <f t="shared" si="112"/>
        <v/>
      </c>
      <c r="N964" s="6" t="str">
        <f t="shared" si="113"/>
        <v/>
      </c>
      <c r="O964" s="40" t="str">
        <f>IF(G964&gt;0,DT!AC964*I964+DT!AD964*J964+DT!AE964*K964+DT!AF964*L964+DT!AG964*M964+DT!AH964*N964,"")</f>
        <v/>
      </c>
    </row>
    <row r="965" spans="1:15">
      <c r="A965" s="1"/>
      <c r="B965" s="1"/>
      <c r="C965" s="1"/>
      <c r="D965" s="1"/>
      <c r="E965" s="1"/>
      <c r="F965" s="1"/>
      <c r="G965" s="1">
        <f t="shared" ref="G965:G1004" si="114">SUM(A965:F965)</f>
        <v>0</v>
      </c>
      <c r="I965" s="6" t="str">
        <f t="shared" si="108"/>
        <v/>
      </c>
      <c r="J965" s="6" t="str">
        <f t="shared" si="109"/>
        <v/>
      </c>
      <c r="K965" s="6" t="str">
        <f t="shared" si="110"/>
        <v/>
      </c>
      <c r="L965" s="6" t="str">
        <f t="shared" si="111"/>
        <v/>
      </c>
      <c r="M965" s="6" t="str">
        <f t="shared" si="112"/>
        <v/>
      </c>
      <c r="N965" s="6" t="str">
        <f t="shared" si="113"/>
        <v/>
      </c>
      <c r="O965" s="40" t="str">
        <f>IF(G965&gt;0,DT!AC965*I965+DT!AD965*J965+DT!AE965*K965+DT!AF965*L965+DT!AG965*M965+DT!AH965*N965,"")</f>
        <v/>
      </c>
    </row>
    <row r="966" spans="1:15">
      <c r="A966" s="1"/>
      <c r="B966" s="1"/>
      <c r="C966" s="1"/>
      <c r="D966" s="1"/>
      <c r="E966" s="1"/>
      <c r="F966" s="1"/>
      <c r="G966" s="1">
        <f t="shared" si="114"/>
        <v>0</v>
      </c>
      <c r="I966" s="6" t="str">
        <f t="shared" si="108"/>
        <v/>
      </c>
      <c r="J966" s="6" t="str">
        <f t="shared" si="109"/>
        <v/>
      </c>
      <c r="K966" s="6" t="str">
        <f t="shared" si="110"/>
        <v/>
      </c>
      <c r="L966" s="6" t="str">
        <f t="shared" si="111"/>
        <v/>
      </c>
      <c r="M966" s="6" t="str">
        <f t="shared" si="112"/>
        <v/>
      </c>
      <c r="N966" s="6" t="str">
        <f t="shared" si="113"/>
        <v/>
      </c>
      <c r="O966" s="40" t="str">
        <f>IF(G966&gt;0,DT!AC966*I966+DT!AD966*J966+DT!AE966*K966+DT!AF966*L966+DT!AG966*M966+DT!AH966*N966,"")</f>
        <v/>
      </c>
    </row>
    <row r="967" spans="1:15">
      <c r="A967" s="1"/>
      <c r="B967" s="1"/>
      <c r="C967" s="1"/>
      <c r="D967" s="1"/>
      <c r="E967" s="1"/>
      <c r="F967" s="1"/>
      <c r="G967" s="1">
        <f t="shared" si="114"/>
        <v>0</v>
      </c>
      <c r="I967" s="6" t="str">
        <f t="shared" si="108"/>
        <v/>
      </c>
      <c r="J967" s="6" t="str">
        <f t="shared" si="109"/>
        <v/>
      </c>
      <c r="K967" s="6" t="str">
        <f t="shared" si="110"/>
        <v/>
      </c>
      <c r="L967" s="6" t="str">
        <f t="shared" si="111"/>
        <v/>
      </c>
      <c r="M967" s="6" t="str">
        <f t="shared" si="112"/>
        <v/>
      </c>
      <c r="N967" s="6" t="str">
        <f t="shared" si="113"/>
        <v/>
      </c>
      <c r="O967" s="40" t="str">
        <f>IF(G967&gt;0,DT!AC967*I967+DT!AD967*J967+DT!AE967*K967+DT!AF967*L967+DT!AG967*M967+DT!AH967*N967,"")</f>
        <v/>
      </c>
    </row>
    <row r="968" spans="1:15">
      <c r="A968" s="1"/>
      <c r="B968" s="1"/>
      <c r="C968" s="1"/>
      <c r="D968" s="1"/>
      <c r="E968" s="1"/>
      <c r="F968" s="1"/>
      <c r="G968" s="1">
        <f t="shared" si="114"/>
        <v>0</v>
      </c>
      <c r="I968" s="6" t="str">
        <f t="shared" si="108"/>
        <v/>
      </c>
      <c r="J968" s="6" t="str">
        <f t="shared" si="109"/>
        <v/>
      </c>
      <c r="K968" s="6" t="str">
        <f t="shared" si="110"/>
        <v/>
      </c>
      <c r="L968" s="6" t="str">
        <f t="shared" si="111"/>
        <v/>
      </c>
      <c r="M968" s="6" t="str">
        <f t="shared" si="112"/>
        <v/>
      </c>
      <c r="N968" s="6" t="str">
        <f t="shared" si="113"/>
        <v/>
      </c>
      <c r="O968" s="40" t="str">
        <f>IF(G968&gt;0,DT!AC968*I968+DT!AD968*J968+DT!AE968*K968+DT!AF968*L968+DT!AG968*M968+DT!AH968*N968,"")</f>
        <v/>
      </c>
    </row>
    <row r="969" spans="1:15">
      <c r="A969" s="1"/>
      <c r="B969" s="1"/>
      <c r="C969" s="1"/>
      <c r="D969" s="1"/>
      <c r="E969" s="1"/>
      <c r="F969" s="1"/>
      <c r="G969" s="1">
        <f t="shared" si="114"/>
        <v>0</v>
      </c>
      <c r="I969" s="6" t="str">
        <f t="shared" si="108"/>
        <v/>
      </c>
      <c r="J969" s="6" t="str">
        <f t="shared" si="109"/>
        <v/>
      </c>
      <c r="K969" s="6" t="str">
        <f t="shared" si="110"/>
        <v/>
      </c>
      <c r="L969" s="6" t="str">
        <f t="shared" si="111"/>
        <v/>
      </c>
      <c r="M969" s="6" t="str">
        <f t="shared" si="112"/>
        <v/>
      </c>
      <c r="N969" s="6" t="str">
        <f t="shared" si="113"/>
        <v/>
      </c>
      <c r="O969" s="40" t="str">
        <f>IF(G969&gt;0,DT!AC969*I969+DT!AD969*J969+DT!AE969*K969+DT!AF969*L969+DT!AG969*M969+DT!AH969*N969,"")</f>
        <v/>
      </c>
    </row>
    <row r="970" spans="1:15">
      <c r="A970" s="1"/>
      <c r="B970" s="1"/>
      <c r="C970" s="1"/>
      <c r="D970" s="1"/>
      <c r="E970" s="1"/>
      <c r="F970" s="1"/>
      <c r="G970" s="1">
        <f t="shared" si="114"/>
        <v>0</v>
      </c>
      <c r="I970" s="6" t="str">
        <f t="shared" si="108"/>
        <v/>
      </c>
      <c r="J970" s="6" t="str">
        <f t="shared" si="109"/>
        <v/>
      </c>
      <c r="K970" s="6" t="str">
        <f t="shared" si="110"/>
        <v/>
      </c>
      <c r="L970" s="6" t="str">
        <f t="shared" si="111"/>
        <v/>
      </c>
      <c r="M970" s="6" t="str">
        <f t="shared" si="112"/>
        <v/>
      </c>
      <c r="N970" s="6" t="str">
        <f t="shared" si="113"/>
        <v/>
      </c>
      <c r="O970" s="40" t="str">
        <f>IF(G970&gt;0,DT!AC970*I970+DT!AD970*J970+DT!AE970*K970+DT!AF970*L970+DT!AG970*M970+DT!AH970*N970,"")</f>
        <v/>
      </c>
    </row>
    <row r="971" spans="1:15">
      <c r="A971" s="1"/>
      <c r="B971" s="1"/>
      <c r="C971" s="1"/>
      <c r="D971" s="1"/>
      <c r="E971" s="1"/>
      <c r="F971" s="1"/>
      <c r="G971" s="1">
        <f t="shared" si="114"/>
        <v>0</v>
      </c>
      <c r="I971" s="6" t="str">
        <f t="shared" si="108"/>
        <v/>
      </c>
      <c r="J971" s="6" t="str">
        <f t="shared" si="109"/>
        <v/>
      </c>
      <c r="K971" s="6" t="str">
        <f t="shared" si="110"/>
        <v/>
      </c>
      <c r="L971" s="6" t="str">
        <f t="shared" si="111"/>
        <v/>
      </c>
      <c r="M971" s="6" t="str">
        <f t="shared" si="112"/>
        <v/>
      </c>
      <c r="N971" s="6" t="str">
        <f t="shared" si="113"/>
        <v/>
      </c>
      <c r="O971" s="40" t="str">
        <f>IF(G971&gt;0,DT!AC971*I971+DT!AD971*J971+DT!AE971*K971+DT!AF971*L971+DT!AG971*M971+DT!AH971*N971,"")</f>
        <v/>
      </c>
    </row>
    <row r="972" spans="1:15">
      <c r="A972" s="1"/>
      <c r="B972" s="1"/>
      <c r="C972" s="1"/>
      <c r="D972" s="1"/>
      <c r="E972" s="1"/>
      <c r="F972" s="1"/>
      <c r="G972" s="1">
        <f t="shared" si="114"/>
        <v>0</v>
      </c>
      <c r="I972" s="6" t="str">
        <f t="shared" si="108"/>
        <v/>
      </c>
      <c r="J972" s="6" t="str">
        <f t="shared" si="109"/>
        <v/>
      </c>
      <c r="K972" s="6" t="str">
        <f t="shared" si="110"/>
        <v/>
      </c>
      <c r="L972" s="6" t="str">
        <f t="shared" si="111"/>
        <v/>
      </c>
      <c r="M972" s="6" t="str">
        <f t="shared" si="112"/>
        <v/>
      </c>
      <c r="N972" s="6" t="str">
        <f t="shared" si="113"/>
        <v/>
      </c>
      <c r="O972" s="40" t="str">
        <f>IF(G972&gt;0,DT!AC972*I972+DT!AD972*J972+DT!AE972*K972+DT!AF972*L972+DT!AG972*M972+DT!AH972*N972,"")</f>
        <v/>
      </c>
    </row>
    <row r="973" spans="1:15">
      <c r="A973" s="1"/>
      <c r="B973" s="1"/>
      <c r="C973" s="1"/>
      <c r="D973" s="1"/>
      <c r="E973" s="1"/>
      <c r="F973" s="1"/>
      <c r="G973" s="1">
        <f t="shared" si="114"/>
        <v>0</v>
      </c>
      <c r="I973" s="6" t="str">
        <f t="shared" si="108"/>
        <v/>
      </c>
      <c r="J973" s="6" t="str">
        <f t="shared" si="109"/>
        <v/>
      </c>
      <c r="K973" s="6" t="str">
        <f t="shared" si="110"/>
        <v/>
      </c>
      <c r="L973" s="6" t="str">
        <f t="shared" si="111"/>
        <v/>
      </c>
      <c r="M973" s="6" t="str">
        <f t="shared" si="112"/>
        <v/>
      </c>
      <c r="N973" s="6" t="str">
        <f t="shared" si="113"/>
        <v/>
      </c>
      <c r="O973" s="40" t="str">
        <f>IF(G973&gt;0,DT!AC973*I973+DT!AD973*J973+DT!AE973*K973+DT!AF973*L973+DT!AG973*M973+DT!AH973*N973,"")</f>
        <v/>
      </c>
    </row>
    <row r="974" spans="1:15">
      <c r="A974" s="1"/>
      <c r="B974" s="1"/>
      <c r="C974" s="1"/>
      <c r="D974" s="1"/>
      <c r="E974" s="1"/>
      <c r="F974" s="1"/>
      <c r="G974" s="1">
        <f t="shared" si="114"/>
        <v>0</v>
      </c>
      <c r="I974" s="6" t="str">
        <f t="shared" si="108"/>
        <v/>
      </c>
      <c r="J974" s="6" t="str">
        <f t="shared" si="109"/>
        <v/>
      </c>
      <c r="K974" s="6" t="str">
        <f t="shared" si="110"/>
        <v/>
      </c>
      <c r="L974" s="6" t="str">
        <f t="shared" si="111"/>
        <v/>
      </c>
      <c r="M974" s="6" t="str">
        <f t="shared" si="112"/>
        <v/>
      </c>
      <c r="N974" s="6" t="str">
        <f t="shared" si="113"/>
        <v/>
      </c>
      <c r="O974" s="40" t="str">
        <f>IF(G974&gt;0,DT!AC974*I974+DT!AD974*J974+DT!AE974*K974+DT!AF974*L974+DT!AG974*M974+DT!AH974*N974,"")</f>
        <v/>
      </c>
    </row>
    <row r="975" spans="1:15">
      <c r="A975" s="1"/>
      <c r="B975" s="1"/>
      <c r="C975" s="1"/>
      <c r="D975" s="1"/>
      <c r="E975" s="1"/>
      <c r="F975" s="1"/>
      <c r="G975" s="1">
        <f t="shared" si="114"/>
        <v>0</v>
      </c>
      <c r="I975" s="6" t="str">
        <f t="shared" si="108"/>
        <v/>
      </c>
      <c r="J975" s="6" t="str">
        <f t="shared" si="109"/>
        <v/>
      </c>
      <c r="K975" s="6" t="str">
        <f t="shared" si="110"/>
        <v/>
      </c>
      <c r="L975" s="6" t="str">
        <f t="shared" si="111"/>
        <v/>
      </c>
      <c r="M975" s="6" t="str">
        <f t="shared" si="112"/>
        <v/>
      </c>
      <c r="N975" s="6" t="str">
        <f t="shared" si="113"/>
        <v/>
      </c>
      <c r="O975" s="40" t="str">
        <f>IF(G975&gt;0,DT!AC975*I975+DT!AD975*J975+DT!AE975*K975+DT!AF975*L975+DT!AG975*M975+DT!AH975*N975,"")</f>
        <v/>
      </c>
    </row>
    <row r="976" spans="1:15">
      <c r="A976" s="1"/>
      <c r="B976" s="1"/>
      <c r="C976" s="1"/>
      <c r="D976" s="1"/>
      <c r="E976" s="1"/>
      <c r="F976" s="1"/>
      <c r="G976" s="1">
        <f t="shared" si="114"/>
        <v>0</v>
      </c>
      <c r="I976" s="6" t="str">
        <f t="shared" si="108"/>
        <v/>
      </c>
      <c r="J976" s="6" t="str">
        <f t="shared" si="109"/>
        <v/>
      </c>
      <c r="K976" s="6" t="str">
        <f t="shared" si="110"/>
        <v/>
      </c>
      <c r="L976" s="6" t="str">
        <f t="shared" si="111"/>
        <v/>
      </c>
      <c r="M976" s="6" t="str">
        <f t="shared" si="112"/>
        <v/>
      </c>
      <c r="N976" s="6" t="str">
        <f t="shared" si="113"/>
        <v/>
      </c>
      <c r="O976" s="40" t="str">
        <f>IF(G976&gt;0,DT!AC976*I976+DT!AD976*J976+DT!AE976*K976+DT!AF976*L976+DT!AG976*M976+DT!AH976*N976,"")</f>
        <v/>
      </c>
    </row>
    <row r="977" spans="1:15">
      <c r="A977" s="1"/>
      <c r="B977" s="1"/>
      <c r="C977" s="1"/>
      <c r="D977" s="1"/>
      <c r="E977" s="1"/>
      <c r="F977" s="1"/>
      <c r="G977" s="1">
        <f t="shared" si="114"/>
        <v>0</v>
      </c>
      <c r="I977" s="6" t="str">
        <f t="shared" si="108"/>
        <v/>
      </c>
      <c r="J977" s="6" t="str">
        <f t="shared" si="109"/>
        <v/>
      </c>
      <c r="K977" s="6" t="str">
        <f t="shared" si="110"/>
        <v/>
      </c>
      <c r="L977" s="6" t="str">
        <f t="shared" si="111"/>
        <v/>
      </c>
      <c r="M977" s="6" t="str">
        <f t="shared" si="112"/>
        <v/>
      </c>
      <c r="N977" s="6" t="str">
        <f t="shared" si="113"/>
        <v/>
      </c>
      <c r="O977" s="40" t="str">
        <f>IF(G977&gt;0,DT!AC977*I977+DT!AD977*J977+DT!AE977*K977+DT!AF977*L977+DT!AG977*M977+DT!AH977*N977,"")</f>
        <v/>
      </c>
    </row>
    <row r="978" spans="1:15">
      <c r="A978" s="1"/>
      <c r="B978" s="1"/>
      <c r="C978" s="1"/>
      <c r="D978" s="1"/>
      <c r="E978" s="1"/>
      <c r="F978" s="1"/>
      <c r="G978" s="1">
        <f t="shared" si="114"/>
        <v>0</v>
      </c>
      <c r="I978" s="6" t="str">
        <f t="shared" si="108"/>
        <v/>
      </c>
      <c r="J978" s="6" t="str">
        <f t="shared" si="109"/>
        <v/>
      </c>
      <c r="K978" s="6" t="str">
        <f t="shared" si="110"/>
        <v/>
      </c>
      <c r="L978" s="6" t="str">
        <f t="shared" si="111"/>
        <v/>
      </c>
      <c r="M978" s="6" t="str">
        <f t="shared" si="112"/>
        <v/>
      </c>
      <c r="N978" s="6" t="str">
        <f t="shared" si="113"/>
        <v/>
      </c>
      <c r="O978" s="40" t="str">
        <f>IF(G978&gt;0,DT!AC978*I978+DT!AD978*J978+DT!AE978*K978+DT!AF978*L978+DT!AG978*M978+DT!AH978*N978,"")</f>
        <v/>
      </c>
    </row>
    <row r="979" spans="1:15">
      <c r="A979" s="1"/>
      <c r="B979" s="1"/>
      <c r="C979" s="1"/>
      <c r="D979" s="1"/>
      <c r="E979" s="1"/>
      <c r="F979" s="1"/>
      <c r="G979" s="1">
        <f t="shared" si="114"/>
        <v>0</v>
      </c>
      <c r="I979" s="6" t="str">
        <f t="shared" si="108"/>
        <v/>
      </c>
      <c r="J979" s="6" t="str">
        <f t="shared" si="109"/>
        <v/>
      </c>
      <c r="K979" s="6" t="str">
        <f t="shared" si="110"/>
        <v/>
      </c>
      <c r="L979" s="6" t="str">
        <f t="shared" si="111"/>
        <v/>
      </c>
      <c r="M979" s="6" t="str">
        <f t="shared" si="112"/>
        <v/>
      </c>
      <c r="N979" s="6" t="str">
        <f t="shared" si="113"/>
        <v/>
      </c>
      <c r="O979" s="40" t="str">
        <f>IF(G979&gt;0,DT!AC979*I979+DT!AD979*J979+DT!AE979*K979+DT!AF979*L979+DT!AG979*M979+DT!AH979*N979,"")</f>
        <v/>
      </c>
    </row>
    <row r="980" spans="1:15">
      <c r="A980" s="1"/>
      <c r="B980" s="1"/>
      <c r="C980" s="1"/>
      <c r="D980" s="1"/>
      <c r="E980" s="1"/>
      <c r="F980" s="1"/>
      <c r="G980" s="1">
        <f t="shared" si="114"/>
        <v>0</v>
      </c>
      <c r="I980" s="6" t="str">
        <f t="shared" si="108"/>
        <v/>
      </c>
      <c r="J980" s="6" t="str">
        <f t="shared" si="109"/>
        <v/>
      </c>
      <c r="K980" s="6" t="str">
        <f t="shared" si="110"/>
        <v/>
      </c>
      <c r="L980" s="6" t="str">
        <f t="shared" si="111"/>
        <v/>
      </c>
      <c r="M980" s="6" t="str">
        <f t="shared" si="112"/>
        <v/>
      </c>
      <c r="N980" s="6" t="str">
        <f t="shared" si="113"/>
        <v/>
      </c>
      <c r="O980" s="40" t="str">
        <f>IF(G980&gt;0,DT!AC980*I980+DT!AD980*J980+DT!AE980*K980+DT!AF980*L980+DT!AG980*M980+DT!AH980*N980,"")</f>
        <v/>
      </c>
    </row>
    <row r="981" spans="1:15">
      <c r="A981" s="1"/>
      <c r="B981" s="1"/>
      <c r="C981" s="1"/>
      <c r="D981" s="1"/>
      <c r="E981" s="1"/>
      <c r="F981" s="1"/>
      <c r="G981" s="1">
        <f t="shared" si="114"/>
        <v>0</v>
      </c>
      <c r="I981" s="6" t="str">
        <f t="shared" si="108"/>
        <v/>
      </c>
      <c r="J981" s="6" t="str">
        <f t="shared" si="109"/>
        <v/>
      </c>
      <c r="K981" s="6" t="str">
        <f t="shared" si="110"/>
        <v/>
      </c>
      <c r="L981" s="6" t="str">
        <f t="shared" si="111"/>
        <v/>
      </c>
      <c r="M981" s="6" t="str">
        <f t="shared" si="112"/>
        <v/>
      </c>
      <c r="N981" s="6" t="str">
        <f t="shared" si="113"/>
        <v/>
      </c>
      <c r="O981" s="40" t="str">
        <f>IF(G981&gt;0,DT!AC981*I981+DT!AD981*J981+DT!AE981*K981+DT!AF981*L981+DT!AG981*M981+DT!AH981*N981,"")</f>
        <v/>
      </c>
    </row>
    <row r="982" spans="1:15">
      <c r="A982" s="1"/>
      <c r="B982" s="1"/>
      <c r="C982" s="1"/>
      <c r="D982" s="1"/>
      <c r="E982" s="1"/>
      <c r="F982" s="1"/>
      <c r="G982" s="1">
        <f t="shared" si="114"/>
        <v>0</v>
      </c>
      <c r="I982" s="6" t="str">
        <f t="shared" si="108"/>
        <v/>
      </c>
      <c r="J982" s="6" t="str">
        <f t="shared" si="109"/>
        <v/>
      </c>
      <c r="K982" s="6" t="str">
        <f t="shared" si="110"/>
        <v/>
      </c>
      <c r="L982" s="6" t="str">
        <f t="shared" si="111"/>
        <v/>
      </c>
      <c r="M982" s="6" t="str">
        <f t="shared" si="112"/>
        <v/>
      </c>
      <c r="N982" s="6" t="str">
        <f t="shared" si="113"/>
        <v/>
      </c>
      <c r="O982" s="40" t="str">
        <f>IF(G982&gt;0,DT!AC982*I982+DT!AD982*J982+DT!AE982*K982+DT!AF982*L982+DT!AG982*M982+DT!AH982*N982,"")</f>
        <v/>
      </c>
    </row>
    <row r="983" spans="1:15">
      <c r="A983" s="1"/>
      <c r="B983" s="1"/>
      <c r="C983" s="1"/>
      <c r="D983" s="1"/>
      <c r="E983" s="1"/>
      <c r="F983" s="1"/>
      <c r="G983" s="1">
        <f t="shared" si="114"/>
        <v>0</v>
      </c>
      <c r="I983" s="6" t="str">
        <f t="shared" si="108"/>
        <v/>
      </c>
      <c r="J983" s="6" t="str">
        <f t="shared" si="109"/>
        <v/>
      </c>
      <c r="K983" s="6" t="str">
        <f t="shared" si="110"/>
        <v/>
      </c>
      <c r="L983" s="6" t="str">
        <f t="shared" si="111"/>
        <v/>
      </c>
      <c r="M983" s="6" t="str">
        <f t="shared" si="112"/>
        <v/>
      </c>
      <c r="N983" s="6" t="str">
        <f t="shared" si="113"/>
        <v/>
      </c>
      <c r="O983" s="40" t="str">
        <f>IF(G983&gt;0,DT!AC983*I983+DT!AD983*J983+DT!AE983*K983+DT!AF983*L983+DT!AG983*M983+DT!AH983*N983,"")</f>
        <v/>
      </c>
    </row>
    <row r="984" spans="1:15">
      <c r="A984" s="1"/>
      <c r="B984" s="1"/>
      <c r="C984" s="1"/>
      <c r="D984" s="1"/>
      <c r="E984" s="1"/>
      <c r="F984" s="1"/>
      <c r="G984" s="1">
        <f t="shared" si="114"/>
        <v>0</v>
      </c>
      <c r="I984" s="6" t="str">
        <f t="shared" si="108"/>
        <v/>
      </c>
      <c r="J984" s="6" t="str">
        <f t="shared" si="109"/>
        <v/>
      </c>
      <c r="K984" s="6" t="str">
        <f t="shared" si="110"/>
        <v/>
      </c>
      <c r="L984" s="6" t="str">
        <f t="shared" si="111"/>
        <v/>
      </c>
      <c r="M984" s="6" t="str">
        <f t="shared" si="112"/>
        <v/>
      </c>
      <c r="N984" s="6" t="str">
        <f t="shared" si="113"/>
        <v/>
      </c>
      <c r="O984" s="40" t="str">
        <f>IF(G984&gt;0,DT!AC984*I984+DT!AD984*J984+DT!AE984*K984+DT!AF984*L984+DT!AG984*M984+DT!AH984*N984,"")</f>
        <v/>
      </c>
    </row>
    <row r="985" spans="1:15">
      <c r="A985" s="1"/>
      <c r="B985" s="1"/>
      <c r="C985" s="1"/>
      <c r="D985" s="1"/>
      <c r="E985" s="1"/>
      <c r="F985" s="1"/>
      <c r="G985" s="1">
        <f t="shared" si="114"/>
        <v>0</v>
      </c>
      <c r="I985" s="6" t="str">
        <f t="shared" si="108"/>
        <v/>
      </c>
      <c r="J985" s="6" t="str">
        <f t="shared" si="109"/>
        <v/>
      </c>
      <c r="K985" s="6" t="str">
        <f t="shared" si="110"/>
        <v/>
      </c>
      <c r="L985" s="6" t="str">
        <f t="shared" si="111"/>
        <v/>
      </c>
      <c r="M985" s="6" t="str">
        <f t="shared" si="112"/>
        <v/>
      </c>
      <c r="N985" s="6" t="str">
        <f t="shared" si="113"/>
        <v/>
      </c>
      <c r="O985" s="40" t="str">
        <f>IF(G985&gt;0,DT!AC985*I985+DT!AD985*J985+DT!AE985*K985+DT!AF985*L985+DT!AG985*M985+DT!AH985*N985,"")</f>
        <v/>
      </c>
    </row>
    <row r="986" spans="1:15">
      <c r="A986" s="1"/>
      <c r="B986" s="1"/>
      <c r="C986" s="1"/>
      <c r="D986" s="1"/>
      <c r="E986" s="1"/>
      <c r="F986" s="1"/>
      <c r="G986" s="1">
        <f t="shared" si="114"/>
        <v>0</v>
      </c>
      <c r="I986" s="6" t="str">
        <f t="shared" si="108"/>
        <v/>
      </c>
      <c r="J986" s="6" t="str">
        <f t="shared" si="109"/>
        <v/>
      </c>
      <c r="K986" s="6" t="str">
        <f t="shared" si="110"/>
        <v/>
      </c>
      <c r="L986" s="6" t="str">
        <f t="shared" si="111"/>
        <v/>
      </c>
      <c r="M986" s="6" t="str">
        <f t="shared" si="112"/>
        <v/>
      </c>
      <c r="N986" s="6" t="str">
        <f t="shared" si="113"/>
        <v/>
      </c>
      <c r="O986" s="40" t="str">
        <f>IF(G986&gt;0,DT!AC986*I986+DT!AD986*J986+DT!AE986*K986+DT!AF986*L986+DT!AG986*M986+DT!AH986*N986,"")</f>
        <v/>
      </c>
    </row>
    <row r="987" spans="1:15">
      <c r="A987" s="1"/>
      <c r="B987" s="1"/>
      <c r="C987" s="1"/>
      <c r="D987" s="1"/>
      <c r="E987" s="1"/>
      <c r="F987" s="1"/>
      <c r="G987" s="1">
        <f t="shared" si="114"/>
        <v>0</v>
      </c>
      <c r="I987" s="6" t="str">
        <f t="shared" si="108"/>
        <v/>
      </c>
      <c r="J987" s="6" t="str">
        <f t="shared" si="109"/>
        <v/>
      </c>
      <c r="K987" s="6" t="str">
        <f t="shared" si="110"/>
        <v/>
      </c>
      <c r="L987" s="6" t="str">
        <f t="shared" si="111"/>
        <v/>
      </c>
      <c r="M987" s="6" t="str">
        <f t="shared" si="112"/>
        <v/>
      </c>
      <c r="N987" s="6" t="str">
        <f t="shared" si="113"/>
        <v/>
      </c>
      <c r="O987" s="40" t="str">
        <f>IF(G987&gt;0,DT!AC987*I987+DT!AD987*J987+DT!AE987*K987+DT!AF987*L987+DT!AG987*M987+DT!AH987*N987,"")</f>
        <v/>
      </c>
    </row>
    <row r="988" spans="1:15">
      <c r="A988" s="1"/>
      <c r="B988" s="1"/>
      <c r="C988" s="1"/>
      <c r="D988" s="1"/>
      <c r="E988" s="1"/>
      <c r="F988" s="1"/>
      <c r="G988" s="1">
        <f t="shared" si="114"/>
        <v>0</v>
      </c>
      <c r="I988" s="6" t="str">
        <f t="shared" si="108"/>
        <v/>
      </c>
      <c r="J988" s="6" t="str">
        <f t="shared" si="109"/>
        <v/>
      </c>
      <c r="K988" s="6" t="str">
        <f t="shared" si="110"/>
        <v/>
      </c>
      <c r="L988" s="6" t="str">
        <f t="shared" si="111"/>
        <v/>
      </c>
      <c r="M988" s="6" t="str">
        <f t="shared" si="112"/>
        <v/>
      </c>
      <c r="N988" s="6" t="str">
        <f t="shared" si="113"/>
        <v/>
      </c>
      <c r="O988" s="40" t="str">
        <f>IF(G988&gt;0,DT!AC988*I988+DT!AD988*J988+DT!AE988*K988+DT!AF988*L988+DT!AG988*M988+DT!AH988*N988,"")</f>
        <v/>
      </c>
    </row>
    <row r="989" spans="1:15">
      <c r="A989" s="1"/>
      <c r="B989" s="1"/>
      <c r="C989" s="1"/>
      <c r="D989" s="1"/>
      <c r="E989" s="1"/>
      <c r="F989" s="1"/>
      <c r="G989" s="1">
        <f t="shared" si="114"/>
        <v>0</v>
      </c>
      <c r="I989" s="6" t="str">
        <f t="shared" si="108"/>
        <v/>
      </c>
      <c r="J989" s="6" t="str">
        <f t="shared" si="109"/>
        <v/>
      </c>
      <c r="K989" s="6" t="str">
        <f t="shared" si="110"/>
        <v/>
      </c>
      <c r="L989" s="6" t="str">
        <f t="shared" si="111"/>
        <v/>
      </c>
      <c r="M989" s="6" t="str">
        <f t="shared" si="112"/>
        <v/>
      </c>
      <c r="N989" s="6" t="str">
        <f t="shared" si="113"/>
        <v/>
      </c>
      <c r="O989" s="40" t="str">
        <f>IF(G989&gt;0,DT!AC989*I989+DT!AD989*J989+DT!AE989*K989+DT!AF989*L989+DT!AG989*M989+DT!AH989*N989,"")</f>
        <v/>
      </c>
    </row>
    <row r="990" spans="1:15">
      <c r="A990" s="1"/>
      <c r="B990" s="1"/>
      <c r="C990" s="1"/>
      <c r="D990" s="1"/>
      <c r="E990" s="1"/>
      <c r="F990" s="1"/>
      <c r="G990" s="1">
        <f t="shared" si="114"/>
        <v>0</v>
      </c>
      <c r="I990" s="6" t="str">
        <f t="shared" si="108"/>
        <v/>
      </c>
      <c r="J990" s="6" t="str">
        <f t="shared" si="109"/>
        <v/>
      </c>
      <c r="K990" s="6" t="str">
        <f t="shared" si="110"/>
        <v/>
      </c>
      <c r="L990" s="6" t="str">
        <f t="shared" si="111"/>
        <v/>
      </c>
      <c r="M990" s="6" t="str">
        <f t="shared" si="112"/>
        <v/>
      </c>
      <c r="N990" s="6" t="str">
        <f t="shared" si="113"/>
        <v/>
      </c>
      <c r="O990" s="40" t="str">
        <f>IF(G990&gt;0,DT!AC990*I990+DT!AD990*J990+DT!AE990*K990+DT!AF990*L990+DT!AG990*M990+DT!AH990*N990,"")</f>
        <v/>
      </c>
    </row>
    <row r="991" spans="1:15">
      <c r="A991" s="1"/>
      <c r="B991" s="1"/>
      <c r="C991" s="1"/>
      <c r="D991" s="1"/>
      <c r="E991" s="1"/>
      <c r="F991" s="1"/>
      <c r="G991" s="1">
        <f t="shared" si="114"/>
        <v>0</v>
      </c>
      <c r="I991" s="6" t="str">
        <f t="shared" si="108"/>
        <v/>
      </c>
      <c r="J991" s="6" t="str">
        <f t="shared" si="109"/>
        <v/>
      </c>
      <c r="K991" s="6" t="str">
        <f t="shared" si="110"/>
        <v/>
      </c>
      <c r="L991" s="6" t="str">
        <f t="shared" si="111"/>
        <v/>
      </c>
      <c r="M991" s="6" t="str">
        <f t="shared" si="112"/>
        <v/>
      </c>
      <c r="N991" s="6" t="str">
        <f t="shared" si="113"/>
        <v/>
      </c>
      <c r="O991" s="40" t="str">
        <f>IF(G991&gt;0,DT!AC991*I991+DT!AD991*J991+DT!AE991*K991+DT!AF991*L991+DT!AG991*M991+DT!AH991*N991,"")</f>
        <v/>
      </c>
    </row>
    <row r="992" spans="1:15">
      <c r="A992" s="1"/>
      <c r="B992" s="1"/>
      <c r="C992" s="1"/>
      <c r="D992" s="1"/>
      <c r="E992" s="1"/>
      <c r="F992" s="1"/>
      <c r="G992" s="1">
        <f t="shared" si="114"/>
        <v>0</v>
      </c>
      <c r="I992" s="6" t="str">
        <f t="shared" si="108"/>
        <v/>
      </c>
      <c r="J992" s="6" t="str">
        <f t="shared" si="109"/>
        <v/>
      </c>
      <c r="K992" s="6" t="str">
        <f t="shared" si="110"/>
        <v/>
      </c>
      <c r="L992" s="6" t="str">
        <f t="shared" si="111"/>
        <v/>
      </c>
      <c r="M992" s="6" t="str">
        <f t="shared" si="112"/>
        <v/>
      </c>
      <c r="N992" s="6" t="str">
        <f t="shared" si="113"/>
        <v/>
      </c>
      <c r="O992" s="40" t="str">
        <f>IF(G992&gt;0,DT!AC992*I992+DT!AD992*J992+DT!AE992*K992+DT!AF992*L992+DT!AG992*M992+DT!AH992*N992,"")</f>
        <v/>
      </c>
    </row>
    <row r="993" spans="1:15">
      <c r="A993" s="1"/>
      <c r="B993" s="1"/>
      <c r="C993" s="1"/>
      <c r="D993" s="1"/>
      <c r="E993" s="1"/>
      <c r="F993" s="1"/>
      <c r="G993" s="1">
        <f t="shared" si="114"/>
        <v>0</v>
      </c>
      <c r="I993" s="6" t="str">
        <f t="shared" si="108"/>
        <v/>
      </c>
      <c r="J993" s="6" t="str">
        <f t="shared" si="109"/>
        <v/>
      </c>
      <c r="K993" s="6" t="str">
        <f t="shared" si="110"/>
        <v/>
      </c>
      <c r="L993" s="6" t="str">
        <f t="shared" si="111"/>
        <v/>
      </c>
      <c r="M993" s="6" t="str">
        <f t="shared" si="112"/>
        <v/>
      </c>
      <c r="N993" s="6" t="str">
        <f t="shared" si="113"/>
        <v/>
      </c>
      <c r="O993" s="40" t="str">
        <f>IF(G993&gt;0,DT!AC993*I993+DT!AD993*J993+DT!AE993*K993+DT!AF993*L993+DT!AG993*M993+DT!AH993*N993,"")</f>
        <v/>
      </c>
    </row>
    <row r="994" spans="1:15">
      <c r="A994" s="1"/>
      <c r="B994" s="1"/>
      <c r="C994" s="1"/>
      <c r="D994" s="1"/>
      <c r="E994" s="1"/>
      <c r="F994" s="1"/>
      <c r="G994" s="1">
        <f t="shared" si="114"/>
        <v>0</v>
      </c>
      <c r="I994" s="6" t="str">
        <f t="shared" si="108"/>
        <v/>
      </c>
      <c r="J994" s="6" t="str">
        <f t="shared" si="109"/>
        <v/>
      </c>
      <c r="K994" s="6" t="str">
        <f t="shared" si="110"/>
        <v/>
      </c>
      <c r="L994" s="6" t="str">
        <f t="shared" si="111"/>
        <v/>
      </c>
      <c r="M994" s="6" t="str">
        <f t="shared" si="112"/>
        <v/>
      </c>
      <c r="N994" s="6" t="str">
        <f t="shared" si="113"/>
        <v/>
      </c>
      <c r="O994" s="40" t="str">
        <f>IF(G994&gt;0,DT!AC994*I994+DT!AD994*J994+DT!AE994*K994+DT!AF994*L994+DT!AG994*M994+DT!AH994*N994,"")</f>
        <v/>
      </c>
    </row>
    <row r="995" spans="1:15">
      <c r="A995" s="1"/>
      <c r="B995" s="1"/>
      <c r="C995" s="1"/>
      <c r="D995" s="1"/>
      <c r="E995" s="1"/>
      <c r="F995" s="1"/>
      <c r="G995" s="1">
        <f t="shared" si="114"/>
        <v>0</v>
      </c>
      <c r="I995" s="6" t="str">
        <f t="shared" si="108"/>
        <v/>
      </c>
      <c r="J995" s="6" t="str">
        <f t="shared" si="109"/>
        <v/>
      </c>
      <c r="K995" s="6" t="str">
        <f t="shared" si="110"/>
        <v/>
      </c>
      <c r="L995" s="6" t="str">
        <f t="shared" si="111"/>
        <v/>
      </c>
      <c r="M995" s="6" t="str">
        <f t="shared" si="112"/>
        <v/>
      </c>
      <c r="N995" s="6" t="str">
        <f t="shared" si="113"/>
        <v/>
      </c>
      <c r="O995" s="40" t="str">
        <f>IF(G995&gt;0,DT!AC995*I995+DT!AD995*J995+DT!AE995*K995+DT!AF995*L995+DT!AG995*M995+DT!AH995*N995,"")</f>
        <v/>
      </c>
    </row>
    <row r="996" spans="1:15">
      <c r="A996" s="1"/>
      <c r="B996" s="1"/>
      <c r="C996" s="1"/>
      <c r="D996" s="1"/>
      <c r="E996" s="1"/>
      <c r="F996" s="1"/>
      <c r="G996" s="1">
        <f t="shared" si="114"/>
        <v>0</v>
      </c>
      <c r="I996" s="6" t="str">
        <f t="shared" si="108"/>
        <v/>
      </c>
      <c r="J996" s="6" t="str">
        <f t="shared" si="109"/>
        <v/>
      </c>
      <c r="K996" s="6" t="str">
        <f t="shared" si="110"/>
        <v/>
      </c>
      <c r="L996" s="6" t="str">
        <f t="shared" si="111"/>
        <v/>
      </c>
      <c r="M996" s="6" t="str">
        <f t="shared" si="112"/>
        <v/>
      </c>
      <c r="N996" s="6" t="str">
        <f t="shared" si="113"/>
        <v/>
      </c>
      <c r="O996" s="40" t="str">
        <f>IF(G996&gt;0,DT!AC996*I996+DT!AD996*J996+DT!AE996*K996+DT!AF996*L996+DT!AG996*M996+DT!AH996*N996,"")</f>
        <v/>
      </c>
    </row>
    <row r="997" spans="1:15">
      <c r="A997" s="1"/>
      <c r="B997" s="1"/>
      <c r="C997" s="1"/>
      <c r="D997" s="1"/>
      <c r="E997" s="1"/>
      <c r="F997" s="1"/>
      <c r="G997" s="1">
        <f t="shared" si="114"/>
        <v>0</v>
      </c>
      <c r="I997" s="6" t="str">
        <f t="shared" si="108"/>
        <v/>
      </c>
      <c r="J997" s="6" t="str">
        <f t="shared" si="109"/>
        <v/>
      </c>
      <c r="K997" s="6" t="str">
        <f t="shared" si="110"/>
        <v/>
      </c>
      <c r="L997" s="6" t="str">
        <f t="shared" si="111"/>
        <v/>
      </c>
      <c r="M997" s="6" t="str">
        <f t="shared" si="112"/>
        <v/>
      </c>
      <c r="N997" s="6" t="str">
        <f t="shared" si="113"/>
        <v/>
      </c>
      <c r="O997" s="40" t="str">
        <f>IF(G997&gt;0,DT!AC997*I997+DT!AD997*J997+DT!AE997*K997+DT!AF997*L997+DT!AG997*M997+DT!AH997*N997,"")</f>
        <v/>
      </c>
    </row>
    <row r="998" spans="1:15">
      <c r="A998" s="1"/>
      <c r="B998" s="1"/>
      <c r="C998" s="1"/>
      <c r="D998" s="1"/>
      <c r="E998" s="1"/>
      <c r="F998" s="1"/>
      <c r="G998" s="1">
        <f t="shared" si="114"/>
        <v>0</v>
      </c>
      <c r="I998" s="6" t="str">
        <f t="shared" si="108"/>
        <v/>
      </c>
      <c r="J998" s="6" t="str">
        <f t="shared" si="109"/>
        <v/>
      </c>
      <c r="K998" s="6" t="str">
        <f t="shared" si="110"/>
        <v/>
      </c>
      <c r="L998" s="6" t="str">
        <f t="shared" si="111"/>
        <v/>
      </c>
      <c r="M998" s="6" t="str">
        <f t="shared" si="112"/>
        <v/>
      </c>
      <c r="N998" s="6" t="str">
        <f t="shared" si="113"/>
        <v/>
      </c>
      <c r="O998" s="40" t="str">
        <f>IF(G998&gt;0,DT!AC998*I998+DT!AD998*J998+DT!AE998*K998+DT!AF998*L998+DT!AG998*M998+DT!AH998*N998,"")</f>
        <v/>
      </c>
    </row>
    <row r="999" spans="1:15">
      <c r="A999" s="1"/>
      <c r="B999" s="1"/>
      <c r="C999" s="1"/>
      <c r="D999" s="1"/>
      <c r="E999" s="1"/>
      <c r="F999" s="1"/>
      <c r="G999" s="1">
        <f t="shared" si="114"/>
        <v>0</v>
      </c>
      <c r="I999" s="6" t="str">
        <f t="shared" si="108"/>
        <v/>
      </c>
      <c r="J999" s="6" t="str">
        <f t="shared" si="109"/>
        <v/>
      </c>
      <c r="K999" s="6" t="str">
        <f t="shared" si="110"/>
        <v/>
      </c>
      <c r="L999" s="6" t="str">
        <f t="shared" si="111"/>
        <v/>
      </c>
      <c r="M999" s="6" t="str">
        <f t="shared" si="112"/>
        <v/>
      </c>
      <c r="N999" s="6" t="str">
        <f t="shared" si="113"/>
        <v/>
      </c>
      <c r="O999" s="40" t="str">
        <f>IF(G999&gt;0,DT!AC999*I999+DT!AD999*J999+DT!AE999*K999+DT!AF999*L999+DT!AG999*M999+DT!AH999*N999,"")</f>
        <v/>
      </c>
    </row>
    <row r="1000" spans="1:15">
      <c r="A1000" s="1"/>
      <c r="B1000" s="1"/>
      <c r="C1000" s="1"/>
      <c r="D1000" s="1"/>
      <c r="E1000" s="1"/>
      <c r="F1000" s="1"/>
      <c r="G1000" s="1">
        <f t="shared" si="114"/>
        <v>0</v>
      </c>
      <c r="I1000" s="6" t="str">
        <f t="shared" si="108"/>
        <v/>
      </c>
      <c r="J1000" s="6" t="str">
        <f t="shared" si="109"/>
        <v/>
      </c>
      <c r="K1000" s="6" t="str">
        <f t="shared" si="110"/>
        <v/>
      </c>
      <c r="L1000" s="6" t="str">
        <f t="shared" si="111"/>
        <v/>
      </c>
      <c r="M1000" s="6" t="str">
        <f t="shared" si="112"/>
        <v/>
      </c>
      <c r="N1000" s="6" t="str">
        <f t="shared" si="113"/>
        <v/>
      </c>
      <c r="O1000" s="40" t="str">
        <f>IF(G1000&gt;0,DT!AC1000*I1000+DT!AD1000*J1000+DT!AE1000*K1000+DT!AF1000*L1000+DT!AG1000*M1000+DT!AH1000*N1000,"")</f>
        <v/>
      </c>
    </row>
    <row r="1001" spans="1:15">
      <c r="A1001" s="1"/>
      <c r="B1001" s="1"/>
      <c r="C1001" s="1"/>
      <c r="D1001" s="1"/>
      <c r="E1001" s="1"/>
      <c r="F1001" s="1"/>
      <c r="G1001" s="1">
        <f t="shared" si="114"/>
        <v>0</v>
      </c>
      <c r="I1001" s="6" t="str">
        <f t="shared" si="108"/>
        <v/>
      </c>
      <c r="J1001" s="6" t="str">
        <f t="shared" si="109"/>
        <v/>
      </c>
      <c r="K1001" s="6" t="str">
        <f t="shared" si="110"/>
        <v/>
      </c>
      <c r="L1001" s="6" t="str">
        <f t="shared" si="111"/>
        <v/>
      </c>
      <c r="M1001" s="6" t="str">
        <f t="shared" si="112"/>
        <v/>
      </c>
      <c r="N1001" s="6" t="str">
        <f t="shared" si="113"/>
        <v/>
      </c>
      <c r="O1001" s="40" t="str">
        <f>IF(G1001&gt;0,DT!AC1001*I1001+DT!AD1001*J1001+DT!AE1001*K1001+DT!AF1001*L1001+DT!AG1001*M1001+DT!AH1001*N1001,"")</f>
        <v/>
      </c>
    </row>
    <row r="1002" spans="1:15">
      <c r="A1002" s="1"/>
      <c r="B1002" s="1"/>
      <c r="C1002" s="1"/>
      <c r="D1002" s="1"/>
      <c r="E1002" s="1"/>
      <c r="F1002" s="1"/>
      <c r="G1002" s="1">
        <f t="shared" si="114"/>
        <v>0</v>
      </c>
      <c r="I1002" s="6" t="str">
        <f t="shared" si="108"/>
        <v/>
      </c>
      <c r="J1002" s="6" t="str">
        <f t="shared" si="109"/>
        <v/>
      </c>
      <c r="K1002" s="6" t="str">
        <f t="shared" si="110"/>
        <v/>
      </c>
      <c r="L1002" s="6" t="str">
        <f t="shared" si="111"/>
        <v/>
      </c>
      <c r="M1002" s="6" t="str">
        <f t="shared" si="112"/>
        <v/>
      </c>
      <c r="N1002" s="6" t="str">
        <f t="shared" si="113"/>
        <v/>
      </c>
      <c r="O1002" s="40" t="str">
        <f>IF(G1002&gt;0,DT!AC1002*I1002+DT!AD1002*J1002+DT!AE1002*K1002+DT!AF1002*L1002+DT!AG1002*M1002+DT!AH1002*N1002,"")</f>
        <v/>
      </c>
    </row>
    <row r="1003" spans="1:15">
      <c r="A1003" s="1"/>
      <c r="B1003" s="1"/>
      <c r="C1003" s="1"/>
      <c r="D1003" s="1"/>
      <c r="E1003" s="1"/>
      <c r="F1003" s="1"/>
      <c r="G1003" s="1">
        <f t="shared" si="114"/>
        <v>0</v>
      </c>
      <c r="I1003" s="6" t="str">
        <f t="shared" si="108"/>
        <v/>
      </c>
      <c r="J1003" s="6" t="str">
        <f t="shared" si="109"/>
        <v/>
      </c>
      <c r="K1003" s="6" t="str">
        <f t="shared" si="110"/>
        <v/>
      </c>
      <c r="L1003" s="6" t="str">
        <f t="shared" si="111"/>
        <v/>
      </c>
      <c r="M1003" s="6" t="str">
        <f t="shared" si="112"/>
        <v/>
      </c>
      <c r="N1003" s="6" t="str">
        <f t="shared" si="113"/>
        <v/>
      </c>
      <c r="O1003" s="40" t="str">
        <f>IF(G1003&gt;0,DT!AC1003*I1003+DT!AD1003*J1003+DT!AE1003*K1003+DT!AF1003*L1003+DT!AG1003*M1003+DT!AH1003*N1003,"")</f>
        <v/>
      </c>
    </row>
    <row r="1004" spans="1:15">
      <c r="A1004" s="1"/>
      <c r="B1004" s="1"/>
      <c r="C1004" s="1"/>
      <c r="D1004" s="1"/>
      <c r="E1004" s="1"/>
      <c r="F1004" s="1"/>
      <c r="G1004" s="1">
        <f t="shared" si="114"/>
        <v>0</v>
      </c>
      <c r="I1004" s="6" t="str">
        <f t="shared" si="108"/>
        <v/>
      </c>
      <c r="J1004" s="6" t="str">
        <f t="shared" si="109"/>
        <v/>
      </c>
      <c r="K1004" s="6" t="str">
        <f t="shared" si="110"/>
        <v/>
      </c>
      <c r="L1004" s="6" t="str">
        <f t="shared" si="111"/>
        <v/>
      </c>
      <c r="M1004" s="6" t="str">
        <f t="shared" si="112"/>
        <v/>
      </c>
      <c r="N1004" s="6" t="str">
        <f t="shared" si="113"/>
        <v/>
      </c>
      <c r="O1004" s="40" t="str">
        <f>IF(G1004&gt;0,DT!AC1004*I1004+DT!AD1004*J1004+DT!AE1004*K1004+DT!AF1004*L1004+DT!AG1004*M1004+DT!AH1004*N1004,"")</f>
        <v/>
      </c>
    </row>
  </sheetData>
  <mergeCells count="5">
    <mergeCell ref="A1:F1"/>
    <mergeCell ref="A2:F2"/>
    <mergeCell ref="I2:N2"/>
    <mergeCell ref="V3:W3"/>
    <mergeCell ref="Q2:W2"/>
  </mergeCells>
  <pageMargins left="0.7" right="0.7" top="0.75" bottom="0.75" header="0.3" footer="0.3"/>
  <pageSetup paperSize="9" orientation="portrait" r:id="rId1"/>
  <customProperties>
    <customPr name="EpmWorksheetKeyString_GU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38"/>
  <sheetViews>
    <sheetView topLeftCell="AD6" workbookViewId="0">
      <selection activeCell="AL16" sqref="AL16"/>
    </sheetView>
  </sheetViews>
  <sheetFormatPr defaultColWidth="9.08984375" defaultRowHeight="14.5"/>
  <cols>
    <col min="1" max="1" width="18.36328125" customWidth="1"/>
    <col min="2" max="53" width="15.6328125" customWidth="1"/>
    <col min="54" max="54" width="18.90625" customWidth="1"/>
    <col min="55" max="55" width="18.54296875" customWidth="1"/>
    <col min="56" max="57" width="18.36328125" customWidth="1"/>
    <col min="58" max="59" width="18.453125" customWidth="1"/>
    <col min="60" max="61" width="18.36328125" customWidth="1"/>
  </cols>
  <sheetData>
    <row r="1" spans="1:61">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1" t="s">
        <v>50</v>
      </c>
      <c r="BD1" s="21" t="s">
        <v>51</v>
      </c>
      <c r="BE1" s="22" t="s">
        <v>52</v>
      </c>
      <c r="BF1" s="22" t="s">
        <v>1</v>
      </c>
      <c r="BG1" s="21" t="s">
        <v>53</v>
      </c>
      <c r="BH1" t="s">
        <v>239</v>
      </c>
      <c r="BI1" t="s">
        <v>242</v>
      </c>
    </row>
    <row r="2" spans="1:61">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1" t="s">
        <v>49</v>
      </c>
      <c r="BC3" s="21" t="s">
        <v>50</v>
      </c>
      <c r="BD3" s="21" t="s">
        <v>51</v>
      </c>
      <c r="BE3" s="22" t="s">
        <v>52</v>
      </c>
      <c r="BF3" s="22" t="s">
        <v>1</v>
      </c>
      <c r="BG3" s="21" t="s">
        <v>53</v>
      </c>
      <c r="BH3" t="s">
        <v>239</v>
      </c>
      <c r="BI3" t="s">
        <v>242</v>
      </c>
    </row>
    <row r="4" spans="1:61">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t="s">
        <v>417</v>
      </c>
      <c r="BC4" t="s">
        <v>418</v>
      </c>
      <c r="BD4" t="s">
        <v>419</v>
      </c>
      <c r="BE4" t="s">
        <v>420</v>
      </c>
      <c r="BF4" t="s">
        <v>421</v>
      </c>
      <c r="BG4" t="s">
        <v>422</v>
      </c>
      <c r="BH4" t="s">
        <v>804</v>
      </c>
      <c r="BI4" t="s">
        <v>811</v>
      </c>
    </row>
    <row r="5" spans="1:61">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t="s">
        <v>474</v>
      </c>
      <c r="BC5" t="s">
        <v>475</v>
      </c>
      <c r="BD5" t="s">
        <v>476</v>
      </c>
      <c r="BE5" t="s">
        <v>477</v>
      </c>
      <c r="BF5" t="s">
        <v>478</v>
      </c>
      <c r="BG5" t="s">
        <v>479</v>
      </c>
      <c r="BH5" t="s">
        <v>805</v>
      </c>
      <c r="BI5" t="s">
        <v>812</v>
      </c>
    </row>
    <row r="6" spans="1:61">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1" t="s">
        <v>360</v>
      </c>
      <c r="BC6" s="21" t="s">
        <v>361</v>
      </c>
      <c r="BD6" s="21" t="s">
        <v>362</v>
      </c>
      <c r="BE6" s="21" t="s">
        <v>363</v>
      </c>
      <c r="BF6" s="21" t="s">
        <v>364</v>
      </c>
      <c r="BG6" s="21" t="s">
        <v>365</v>
      </c>
      <c r="BH6" t="s">
        <v>803</v>
      </c>
      <c r="BI6" t="s">
        <v>813</v>
      </c>
    </row>
    <row r="7" spans="1:61">
      <c r="A7" t="s">
        <v>246</v>
      </c>
      <c r="B7" t="s">
        <v>1353</v>
      </c>
      <c r="C7" t="s">
        <v>497</v>
      </c>
      <c r="D7" t="s">
        <v>480</v>
      </c>
      <c r="E7" t="s">
        <v>481</v>
      </c>
      <c r="F7" t="s">
        <v>1199</v>
      </c>
      <c r="G7" t="s">
        <v>1200</v>
      </c>
      <c r="H7" t="s">
        <v>1212</v>
      </c>
      <c r="I7" t="s">
        <v>1213</v>
      </c>
      <c r="J7" t="s">
        <v>1201</v>
      </c>
      <c r="K7" t="s">
        <v>1202</v>
      </c>
      <c r="L7" t="s">
        <v>483</v>
      </c>
      <c r="M7" t="s">
        <v>484</v>
      </c>
      <c r="N7" t="s">
        <v>485</v>
      </c>
      <c r="O7" t="s">
        <v>486</v>
      </c>
      <c r="P7" t="s">
        <v>487</v>
      </c>
      <c r="Q7" t="s">
        <v>488</v>
      </c>
      <c r="R7" t="s">
        <v>489</v>
      </c>
      <c r="S7" t="s">
        <v>490</v>
      </c>
      <c r="T7" t="s">
        <v>441</v>
      </c>
      <c r="U7" t="s">
        <v>491</v>
      </c>
      <c r="V7" t="s">
        <v>1203</v>
      </c>
      <c r="W7" t="s">
        <v>1204</v>
      </c>
      <c r="X7" t="s">
        <v>492</v>
      </c>
      <c r="Y7" t="s">
        <v>482</v>
      </c>
      <c r="Z7" t="s">
        <v>493</v>
      </c>
      <c r="AA7" t="s">
        <v>494</v>
      </c>
      <c r="AB7" t="s">
        <v>495</v>
      </c>
      <c r="AC7" t="s">
        <v>1205</v>
      </c>
      <c r="AD7" t="s">
        <v>1206</v>
      </c>
      <c r="AE7" t="s">
        <v>1207</v>
      </c>
      <c r="AF7" t="s">
        <v>496</v>
      </c>
      <c r="AG7" t="s">
        <v>497</v>
      </c>
      <c r="AH7" t="s">
        <v>1208</v>
      </c>
      <c r="AI7" t="s">
        <v>1209</v>
      </c>
      <c r="AJ7" t="s">
        <v>498</v>
      </c>
      <c r="AK7" t="s">
        <v>499</v>
      </c>
      <c r="AL7" t="s">
        <v>500</v>
      </c>
      <c r="AM7" t="s">
        <v>501</v>
      </c>
      <c r="AN7" t="s">
        <v>502</v>
      </c>
      <c r="AO7" t="s">
        <v>503</v>
      </c>
      <c r="AP7" t="s">
        <v>504</v>
      </c>
      <c r="AQ7" t="s">
        <v>1210</v>
      </c>
      <c r="AR7" t="s">
        <v>505</v>
      </c>
      <c r="AS7" t="s">
        <v>506</v>
      </c>
      <c r="AT7" t="s">
        <v>507</v>
      </c>
      <c r="AU7" t="s">
        <v>508</v>
      </c>
      <c r="AV7" t="s">
        <v>509</v>
      </c>
      <c r="AW7" t="s">
        <v>510</v>
      </c>
      <c r="AX7" t="s">
        <v>511</v>
      </c>
      <c r="AY7" t="s">
        <v>1211</v>
      </c>
      <c r="AZ7" t="s">
        <v>512</v>
      </c>
      <c r="BA7" t="s">
        <v>513</v>
      </c>
      <c r="BB7" s="21" t="s">
        <v>514</v>
      </c>
      <c r="BC7" s="21" t="s">
        <v>515</v>
      </c>
      <c r="BD7" s="21" t="s">
        <v>516</v>
      </c>
      <c r="BE7" s="22" t="s">
        <v>517</v>
      </c>
      <c r="BF7" s="22" t="s">
        <v>1</v>
      </c>
      <c r="BG7" s="21" t="s">
        <v>518</v>
      </c>
      <c r="BH7" t="s">
        <v>806</v>
      </c>
      <c r="BI7" t="s">
        <v>814</v>
      </c>
    </row>
    <row r="8" spans="1:61">
      <c r="A8" t="s">
        <v>247</v>
      </c>
      <c r="B8" t="s">
        <v>520</v>
      </c>
      <c r="C8" t="s">
        <v>521</v>
      </c>
      <c r="D8" t="s">
        <v>522</v>
      </c>
      <c r="E8" t="s">
        <v>523</v>
      </c>
      <c r="F8" t="s">
        <v>370</v>
      </c>
      <c r="G8" t="s">
        <v>524</v>
      </c>
      <c r="H8" t="s">
        <v>525</v>
      </c>
      <c r="I8" t="s">
        <v>526</v>
      </c>
      <c r="J8" t="s">
        <v>527</v>
      </c>
      <c r="K8" t="s">
        <v>528</v>
      </c>
      <c r="L8" t="s">
        <v>529</v>
      </c>
      <c r="M8" t="s">
        <v>530</v>
      </c>
      <c r="N8" t="s">
        <v>531</v>
      </c>
      <c r="O8" t="s">
        <v>532</v>
      </c>
      <c r="P8" t="s">
        <v>533</v>
      </c>
      <c r="Q8" t="s">
        <v>534</v>
      </c>
      <c r="R8" t="s">
        <v>535</v>
      </c>
      <c r="S8" t="s">
        <v>383</v>
      </c>
      <c r="T8" t="s">
        <v>536</v>
      </c>
      <c r="U8" t="s">
        <v>537</v>
      </c>
      <c r="V8" t="s">
        <v>538</v>
      </c>
      <c r="W8" t="s">
        <v>539</v>
      </c>
      <c r="X8" t="s">
        <v>540</v>
      </c>
      <c r="Y8" t="s">
        <v>541</v>
      </c>
      <c r="Z8" t="s">
        <v>542</v>
      </c>
      <c r="AA8" t="s">
        <v>543</v>
      </c>
      <c r="AB8" t="s">
        <v>544</v>
      </c>
      <c r="AC8" t="s">
        <v>545</v>
      </c>
      <c r="AD8" t="s">
        <v>546</v>
      </c>
      <c r="AE8" t="s">
        <v>547</v>
      </c>
      <c r="AF8" t="s">
        <v>548</v>
      </c>
      <c r="AG8" t="s">
        <v>549</v>
      </c>
      <c r="AH8" t="s">
        <v>550</v>
      </c>
      <c r="AI8" t="s">
        <v>551</v>
      </c>
      <c r="AJ8" t="s">
        <v>552</v>
      </c>
      <c r="AK8" t="s">
        <v>553</v>
      </c>
      <c r="AL8" t="s">
        <v>554</v>
      </c>
      <c r="AM8" t="s">
        <v>555</v>
      </c>
      <c r="AN8" t="s">
        <v>556</v>
      </c>
      <c r="AO8" t="s">
        <v>557</v>
      </c>
      <c r="AP8" t="s">
        <v>558</v>
      </c>
      <c r="AQ8" t="s">
        <v>406</v>
      </c>
      <c r="AR8" t="s">
        <v>559</v>
      </c>
      <c r="AS8" t="s">
        <v>408</v>
      </c>
      <c r="AT8" t="s">
        <v>560</v>
      </c>
      <c r="AU8" t="s">
        <v>561</v>
      </c>
      <c r="AV8" t="s">
        <v>562</v>
      </c>
      <c r="AW8" t="s">
        <v>563</v>
      </c>
      <c r="AX8" t="s">
        <v>413</v>
      </c>
      <c r="AY8" t="s">
        <v>414</v>
      </c>
      <c r="AZ8" t="s">
        <v>564</v>
      </c>
      <c r="BA8" t="s">
        <v>565</v>
      </c>
      <c r="BB8" s="21" t="s">
        <v>566</v>
      </c>
      <c r="BC8" s="21" t="s">
        <v>567</v>
      </c>
      <c r="BD8" s="21" t="s">
        <v>568</v>
      </c>
      <c r="BE8" s="22" t="s">
        <v>569</v>
      </c>
      <c r="BF8" s="22" t="s">
        <v>570</v>
      </c>
      <c r="BG8" s="21" t="s">
        <v>571</v>
      </c>
      <c r="BH8" t="s">
        <v>807</v>
      </c>
      <c r="BI8" t="s">
        <v>815</v>
      </c>
    </row>
    <row r="9" spans="1:61">
      <c r="A9" t="s">
        <v>248</v>
      </c>
      <c r="B9" t="s">
        <v>631</v>
      </c>
      <c r="C9" t="s">
        <v>632</v>
      </c>
      <c r="D9" t="s">
        <v>633</v>
      </c>
      <c r="E9" t="s">
        <v>634</v>
      </c>
      <c r="F9" t="s">
        <v>635</v>
      </c>
      <c r="G9" t="s">
        <v>636</v>
      </c>
      <c r="H9" t="s">
        <v>637</v>
      </c>
      <c r="I9" t="s">
        <v>638</v>
      </c>
      <c r="J9" t="s">
        <v>639</v>
      </c>
      <c r="K9" t="s">
        <v>640</v>
      </c>
      <c r="L9" t="s">
        <v>641</v>
      </c>
      <c r="M9" t="s">
        <v>642</v>
      </c>
      <c r="N9" t="s">
        <v>643</v>
      </c>
      <c r="O9" t="s">
        <v>644</v>
      </c>
      <c r="P9" t="s">
        <v>645</v>
      </c>
      <c r="Q9" t="s">
        <v>646</v>
      </c>
      <c r="R9" t="s">
        <v>647</v>
      </c>
      <c r="S9" t="s">
        <v>648</v>
      </c>
      <c r="T9" t="s">
        <v>649</v>
      </c>
      <c r="U9" t="s">
        <v>650</v>
      </c>
      <c r="V9" t="s">
        <v>651</v>
      </c>
      <c r="W9" t="s">
        <v>652</v>
      </c>
      <c r="X9" t="s">
        <v>653</v>
      </c>
      <c r="Y9" t="s">
        <v>654</v>
      </c>
      <c r="Z9" t="s">
        <v>655</v>
      </c>
      <c r="AA9" t="s">
        <v>656</v>
      </c>
      <c r="AB9" t="s">
        <v>657</v>
      </c>
      <c r="AC9" t="s">
        <v>658</v>
      </c>
      <c r="AD9" t="s">
        <v>659</v>
      </c>
      <c r="AE9" t="s">
        <v>660</v>
      </c>
      <c r="AF9" t="s">
        <v>631</v>
      </c>
      <c r="AG9" t="s">
        <v>661</v>
      </c>
      <c r="AH9" t="s">
        <v>662</v>
      </c>
      <c r="AI9" t="s">
        <v>663</v>
      </c>
      <c r="AJ9" t="s">
        <v>664</v>
      </c>
      <c r="AK9" t="s">
        <v>665</v>
      </c>
      <c r="AL9" t="s">
        <v>666</v>
      </c>
      <c r="AM9" t="s">
        <v>667</v>
      </c>
      <c r="AN9" t="s">
        <v>668</v>
      </c>
      <c r="AO9" t="s">
        <v>669</v>
      </c>
      <c r="AP9" t="s">
        <v>670</v>
      </c>
      <c r="AQ9" t="s">
        <v>671</v>
      </c>
      <c r="AR9" t="s">
        <v>672</v>
      </c>
      <c r="AS9" t="s">
        <v>673</v>
      </c>
      <c r="AT9" t="s">
        <v>674</v>
      </c>
      <c r="AU9" t="s">
        <v>675</v>
      </c>
      <c r="AV9" t="s">
        <v>676</v>
      </c>
      <c r="AW9" t="s">
        <v>677</v>
      </c>
      <c r="AX9" t="s">
        <v>678</v>
      </c>
      <c r="AY9" t="s">
        <v>679</v>
      </c>
      <c r="AZ9" t="s">
        <v>680</v>
      </c>
      <c r="BA9" t="s">
        <v>681</v>
      </c>
      <c r="BB9" s="21" t="s">
        <v>794</v>
      </c>
      <c r="BC9" s="21" t="s">
        <v>795</v>
      </c>
      <c r="BD9" s="21" t="s">
        <v>796</v>
      </c>
      <c r="BE9" s="22" t="s">
        <v>797</v>
      </c>
      <c r="BF9" s="22" t="s">
        <v>798</v>
      </c>
      <c r="BG9" s="21" t="s">
        <v>799</v>
      </c>
      <c r="BH9" s="133" t="s">
        <v>2173</v>
      </c>
      <c r="BI9" s="133" t="s">
        <v>2174</v>
      </c>
    </row>
    <row r="10" spans="1:61">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1214</v>
      </c>
      <c r="AY10" t="s">
        <v>299</v>
      </c>
      <c r="AZ10" t="s">
        <v>300</v>
      </c>
      <c r="BA10" t="s">
        <v>301</v>
      </c>
      <c r="BB10" s="19" t="s">
        <v>302</v>
      </c>
      <c r="BC10" t="s">
        <v>303</v>
      </c>
      <c r="BD10" s="19" t="s">
        <v>304</v>
      </c>
      <c r="BE10" s="20" t="s">
        <v>305</v>
      </c>
      <c r="BF10" s="20" t="s">
        <v>306</v>
      </c>
      <c r="BG10" s="25" t="s">
        <v>307</v>
      </c>
      <c r="BH10" t="s">
        <v>801</v>
      </c>
      <c r="BI10" t="s">
        <v>809</v>
      </c>
    </row>
    <row r="11" spans="1:61">
      <c r="A11" t="s">
        <v>250</v>
      </c>
      <c r="B11" t="s">
        <v>737</v>
      </c>
      <c r="C11" t="s">
        <v>738</v>
      </c>
      <c r="D11" t="s">
        <v>739</v>
      </c>
      <c r="E11" t="s">
        <v>740</v>
      </c>
      <c r="F11" t="s">
        <v>741</v>
      </c>
      <c r="G11" t="s">
        <v>742</v>
      </c>
      <c r="H11" t="s">
        <v>743</v>
      </c>
      <c r="I11" t="s">
        <v>744</v>
      </c>
      <c r="J11" t="s">
        <v>745</v>
      </c>
      <c r="K11" t="s">
        <v>746</v>
      </c>
      <c r="L11" t="s">
        <v>747</v>
      </c>
      <c r="M11" t="s">
        <v>748</v>
      </c>
      <c r="N11" t="s">
        <v>749</v>
      </c>
      <c r="O11" t="s">
        <v>750</v>
      </c>
      <c r="P11" t="s">
        <v>751</v>
      </c>
      <c r="Q11" t="s">
        <v>752</v>
      </c>
      <c r="R11" t="s">
        <v>753</v>
      </c>
      <c r="S11" t="s">
        <v>754</v>
      </c>
      <c r="T11" t="s">
        <v>755</v>
      </c>
      <c r="U11" t="s">
        <v>756</v>
      </c>
      <c r="V11" t="s">
        <v>757</v>
      </c>
      <c r="W11" t="s">
        <v>758</v>
      </c>
      <c r="X11" t="s">
        <v>759</v>
      </c>
      <c r="Y11" t="s">
        <v>760</v>
      </c>
      <c r="Z11" t="s">
        <v>761</v>
      </c>
      <c r="AA11" t="s">
        <v>762</v>
      </c>
      <c r="AB11" t="s">
        <v>763</v>
      </c>
      <c r="AC11" t="s">
        <v>764</v>
      </c>
      <c r="AD11" t="s">
        <v>765</v>
      </c>
      <c r="AE11" t="s">
        <v>766</v>
      </c>
      <c r="AF11" t="s">
        <v>767</v>
      </c>
      <c r="AG11" t="s">
        <v>768</v>
      </c>
      <c r="AH11" t="s">
        <v>769</v>
      </c>
      <c r="AI11" t="s">
        <v>770</v>
      </c>
      <c r="AJ11" t="s">
        <v>771</v>
      </c>
      <c r="AK11" t="s">
        <v>772</v>
      </c>
      <c r="AL11" t="s">
        <v>773</v>
      </c>
      <c r="AM11" t="s">
        <v>774</v>
      </c>
      <c r="AN11" t="s">
        <v>775</v>
      </c>
      <c r="AO11" t="s">
        <v>776</v>
      </c>
      <c r="AP11" t="s">
        <v>777</v>
      </c>
      <c r="AQ11" t="s">
        <v>778</v>
      </c>
      <c r="AR11" t="s">
        <v>779</v>
      </c>
      <c r="AS11" t="s">
        <v>780</v>
      </c>
      <c r="AT11" t="s">
        <v>781</v>
      </c>
      <c r="AU11" t="s">
        <v>782</v>
      </c>
      <c r="AV11" t="s">
        <v>783</v>
      </c>
      <c r="AW11" t="s">
        <v>784</v>
      </c>
      <c r="AX11" t="s">
        <v>785</v>
      </c>
      <c r="AY11" t="s">
        <v>786</v>
      </c>
      <c r="AZ11" t="s">
        <v>300</v>
      </c>
      <c r="BA11" t="s">
        <v>787</v>
      </c>
      <c r="BB11" s="19" t="s">
        <v>788</v>
      </c>
      <c r="BC11" s="19" t="s">
        <v>789</v>
      </c>
      <c r="BD11" s="19" t="s">
        <v>790</v>
      </c>
      <c r="BE11" s="20" t="s">
        <v>791</v>
      </c>
      <c r="BF11" s="20" t="s">
        <v>792</v>
      </c>
      <c r="BG11" s="19" t="s">
        <v>793</v>
      </c>
      <c r="BH11" t="s">
        <v>800</v>
      </c>
      <c r="BI11" t="s">
        <v>810</v>
      </c>
    </row>
    <row r="12" spans="1:61">
      <c r="A12" t="s">
        <v>519</v>
      </c>
      <c r="B12" t="s">
        <v>573</v>
      </c>
      <c r="C12" t="s">
        <v>574</v>
      </c>
      <c r="D12" t="s">
        <v>575</v>
      </c>
      <c r="E12" t="s">
        <v>576</v>
      </c>
      <c r="F12" t="s">
        <v>577</v>
      </c>
      <c r="G12" t="s">
        <v>578</v>
      </c>
      <c r="H12" t="s">
        <v>579</v>
      </c>
      <c r="I12" t="s">
        <v>580</v>
      </c>
      <c r="J12" t="s">
        <v>581</v>
      </c>
      <c r="K12" t="s">
        <v>582</v>
      </c>
      <c r="L12" t="s">
        <v>583</v>
      </c>
      <c r="M12" t="s">
        <v>584</v>
      </c>
      <c r="N12" t="s">
        <v>585</v>
      </c>
      <c r="O12" t="s">
        <v>586</v>
      </c>
      <c r="P12" t="s">
        <v>587</v>
      </c>
      <c r="Q12" t="s">
        <v>588</v>
      </c>
      <c r="R12" t="s">
        <v>589</v>
      </c>
      <c r="S12" t="s">
        <v>590</v>
      </c>
      <c r="T12" t="s">
        <v>591</v>
      </c>
      <c r="U12" t="s">
        <v>592</v>
      </c>
      <c r="V12" t="s">
        <v>593</v>
      </c>
      <c r="W12" t="s">
        <v>594</v>
      </c>
      <c r="X12" t="s">
        <v>595</v>
      </c>
      <c r="Y12" t="s">
        <v>596</v>
      </c>
      <c r="Z12" t="s">
        <v>597</v>
      </c>
      <c r="AA12" t="s">
        <v>598</v>
      </c>
      <c r="AB12" t="s">
        <v>599</v>
      </c>
      <c r="AC12" t="s">
        <v>600</v>
      </c>
      <c r="AD12" t="s">
        <v>601</v>
      </c>
      <c r="AE12" t="s">
        <v>602</v>
      </c>
      <c r="AF12" t="s">
        <v>603</v>
      </c>
      <c r="AG12" t="s">
        <v>604</v>
      </c>
      <c r="AH12" t="s">
        <v>605</v>
      </c>
      <c r="AI12" t="s">
        <v>606</v>
      </c>
      <c r="AJ12" t="s">
        <v>607</v>
      </c>
      <c r="AK12" t="s">
        <v>608</v>
      </c>
      <c r="AL12" t="s">
        <v>609</v>
      </c>
      <c r="AM12" t="s">
        <v>610</v>
      </c>
      <c r="AN12" t="s">
        <v>611</v>
      </c>
      <c r="AO12" t="s">
        <v>612</v>
      </c>
      <c r="AP12" t="s">
        <v>613</v>
      </c>
      <c r="AQ12" t="s">
        <v>614</v>
      </c>
      <c r="AR12" t="s">
        <v>615</v>
      </c>
      <c r="AS12" t="s">
        <v>616</v>
      </c>
      <c r="AT12" t="s">
        <v>617</v>
      </c>
      <c r="AU12" t="s">
        <v>618</v>
      </c>
      <c r="AV12" t="s">
        <v>619</v>
      </c>
      <c r="AW12" t="s">
        <v>620</v>
      </c>
      <c r="AX12" t="s">
        <v>621</v>
      </c>
      <c r="AY12" t="s">
        <v>622</v>
      </c>
      <c r="AZ12" t="s">
        <v>623</v>
      </c>
      <c r="BA12" t="s">
        <v>624</v>
      </c>
      <c r="BB12" t="s">
        <v>625</v>
      </c>
      <c r="BC12" t="s">
        <v>626</v>
      </c>
      <c r="BD12" t="s">
        <v>627</v>
      </c>
      <c r="BE12" t="s">
        <v>628</v>
      </c>
      <c r="BF12" t="s">
        <v>629</v>
      </c>
      <c r="BG12" t="s">
        <v>630</v>
      </c>
      <c r="BH12" t="s">
        <v>808</v>
      </c>
      <c r="BI12" t="s">
        <v>816</v>
      </c>
    </row>
    <row r="13" spans="1:61">
      <c r="A13" t="s">
        <v>572</v>
      </c>
      <c r="B13" t="s">
        <v>682</v>
      </c>
      <c r="C13" t="s">
        <v>683</v>
      </c>
      <c r="D13" t="s">
        <v>684</v>
      </c>
      <c r="E13" t="s">
        <v>685</v>
      </c>
      <c r="F13" t="s">
        <v>686</v>
      </c>
      <c r="G13" t="s">
        <v>687</v>
      </c>
      <c r="H13" t="s">
        <v>688</v>
      </c>
      <c r="I13" t="s">
        <v>689</v>
      </c>
      <c r="J13" t="s">
        <v>690</v>
      </c>
      <c r="K13" t="s">
        <v>691</v>
      </c>
      <c r="L13" t="s">
        <v>692</v>
      </c>
      <c r="M13" t="s">
        <v>140</v>
      </c>
      <c r="N13" t="s">
        <v>693</v>
      </c>
      <c r="O13" t="s">
        <v>142</v>
      </c>
      <c r="P13" t="s">
        <v>694</v>
      </c>
      <c r="Q13" t="s">
        <v>695</v>
      </c>
      <c r="R13" t="s">
        <v>696</v>
      </c>
      <c r="S13" t="s">
        <v>697</v>
      </c>
      <c r="T13" t="s">
        <v>698</v>
      </c>
      <c r="U13" t="s">
        <v>699</v>
      </c>
      <c r="V13" t="s">
        <v>700</v>
      </c>
      <c r="W13" t="s">
        <v>701</v>
      </c>
      <c r="X13" t="s">
        <v>702</v>
      </c>
      <c r="Y13" t="s">
        <v>703</v>
      </c>
      <c r="Z13" t="s">
        <v>704</v>
      </c>
      <c r="AA13" t="s">
        <v>705</v>
      </c>
      <c r="AB13" t="s">
        <v>706</v>
      </c>
      <c r="AC13" t="s">
        <v>707</v>
      </c>
      <c r="AD13" t="s">
        <v>708</v>
      </c>
      <c r="AE13" t="s">
        <v>709</v>
      </c>
      <c r="AF13" t="s">
        <v>710</v>
      </c>
      <c r="AG13" t="s">
        <v>711</v>
      </c>
      <c r="AH13" t="s">
        <v>712</v>
      </c>
      <c r="AI13" t="s">
        <v>713</v>
      </c>
      <c r="AJ13" t="s">
        <v>714</v>
      </c>
      <c r="AK13" t="s">
        <v>715</v>
      </c>
      <c r="AL13" t="s">
        <v>716</v>
      </c>
      <c r="AM13" t="s">
        <v>717</v>
      </c>
      <c r="AN13" t="s">
        <v>718</v>
      </c>
      <c r="AO13" t="s">
        <v>719</v>
      </c>
      <c r="AP13" t="s">
        <v>720</v>
      </c>
      <c r="AQ13" t="s">
        <v>721</v>
      </c>
      <c r="AR13" t="s">
        <v>722</v>
      </c>
      <c r="AS13" t="s">
        <v>723</v>
      </c>
      <c r="AT13" t="s">
        <v>724</v>
      </c>
      <c r="AU13" t="s">
        <v>725</v>
      </c>
      <c r="AV13" t="s">
        <v>707</v>
      </c>
      <c r="AW13" t="s">
        <v>726</v>
      </c>
      <c r="AX13" t="s">
        <v>727</v>
      </c>
      <c r="AY13" t="s">
        <v>728</v>
      </c>
      <c r="AZ13" t="s">
        <v>729</v>
      </c>
      <c r="BA13" t="s">
        <v>730</v>
      </c>
      <c r="BB13" s="21" t="s">
        <v>731</v>
      </c>
      <c r="BC13" s="21" t="s">
        <v>732</v>
      </c>
      <c r="BD13" s="21" t="s">
        <v>733</v>
      </c>
      <c r="BE13" s="22" t="s">
        <v>734</v>
      </c>
      <c r="BF13" s="22" t="s">
        <v>735</v>
      </c>
      <c r="BG13" s="21" t="s">
        <v>736</v>
      </c>
      <c r="BH13" t="s">
        <v>802</v>
      </c>
      <c r="BI13" t="s">
        <v>817</v>
      </c>
    </row>
    <row r="14" spans="1:61">
      <c r="A14" t="s">
        <v>840</v>
      </c>
      <c r="B14" s="37" t="s">
        <v>841</v>
      </c>
      <c r="C14" s="37" t="s">
        <v>842</v>
      </c>
      <c r="D14" s="37" t="s">
        <v>843</v>
      </c>
      <c r="E14" s="37" t="s">
        <v>844</v>
      </c>
      <c r="F14" s="37" t="s">
        <v>845</v>
      </c>
      <c r="G14" s="37" t="s">
        <v>846</v>
      </c>
      <c r="H14" s="37" t="s">
        <v>847</v>
      </c>
      <c r="I14" s="37" t="s">
        <v>848</v>
      </c>
      <c r="J14" s="37" t="s">
        <v>849</v>
      </c>
      <c r="K14" s="37" t="s">
        <v>850</v>
      </c>
      <c r="L14" s="37" t="s">
        <v>851</v>
      </c>
      <c r="M14" s="37" t="s">
        <v>852</v>
      </c>
      <c r="N14" s="37" t="s">
        <v>853</v>
      </c>
      <c r="O14" s="37" t="s">
        <v>854</v>
      </c>
      <c r="P14" s="37" t="s">
        <v>855</v>
      </c>
      <c r="Q14" s="37" t="s">
        <v>856</v>
      </c>
      <c r="R14" s="37" t="s">
        <v>857</v>
      </c>
      <c r="S14" s="37" t="s">
        <v>858</v>
      </c>
      <c r="T14" s="37" t="s">
        <v>859</v>
      </c>
      <c r="U14" s="37" t="s">
        <v>860</v>
      </c>
      <c r="V14" s="37" t="s">
        <v>861</v>
      </c>
      <c r="W14" s="37" t="s">
        <v>862</v>
      </c>
      <c r="X14" s="37" t="s">
        <v>863</v>
      </c>
      <c r="Y14" s="37" t="s">
        <v>864</v>
      </c>
      <c r="Z14" s="37" t="s">
        <v>865</v>
      </c>
      <c r="AA14" s="37" t="s">
        <v>866</v>
      </c>
      <c r="AB14" s="37" t="s">
        <v>867</v>
      </c>
      <c r="AC14" s="37" t="s">
        <v>868</v>
      </c>
      <c r="AD14" s="37" t="s">
        <v>846</v>
      </c>
      <c r="AE14" s="37" t="s">
        <v>869</v>
      </c>
      <c r="AF14" s="37" t="s">
        <v>870</v>
      </c>
      <c r="AG14" s="37" t="s">
        <v>871</v>
      </c>
      <c r="AH14" s="37" t="s">
        <v>872</v>
      </c>
      <c r="AI14" s="37" t="s">
        <v>873</v>
      </c>
      <c r="AJ14" s="37" t="s">
        <v>874</v>
      </c>
      <c r="AK14" s="37" t="s">
        <v>875</v>
      </c>
      <c r="AL14" s="37" t="s">
        <v>876</v>
      </c>
      <c r="AM14" s="37" t="s">
        <v>877</v>
      </c>
      <c r="AN14" s="37" t="s">
        <v>878</v>
      </c>
      <c r="AO14" s="37" t="s">
        <v>879</v>
      </c>
      <c r="AP14" s="37" t="s">
        <v>880</v>
      </c>
      <c r="AQ14" s="37" t="s">
        <v>881</v>
      </c>
      <c r="AR14" s="37" t="s">
        <v>882</v>
      </c>
      <c r="AS14" s="37" t="s">
        <v>883</v>
      </c>
      <c r="AT14" s="37" t="s">
        <v>884</v>
      </c>
      <c r="AU14" s="37" t="s">
        <v>885</v>
      </c>
      <c r="AV14" s="37" t="s">
        <v>886</v>
      </c>
      <c r="AW14" s="37" t="s">
        <v>887</v>
      </c>
      <c r="AX14" s="37" t="s">
        <v>888</v>
      </c>
      <c r="AY14" s="37" t="s">
        <v>889</v>
      </c>
      <c r="AZ14" s="37" t="s">
        <v>860</v>
      </c>
      <c r="BA14" s="37" t="s">
        <v>869</v>
      </c>
      <c r="BB14" t="s">
        <v>890</v>
      </c>
      <c r="BC14" t="s">
        <v>891</v>
      </c>
      <c r="BD14" t="s">
        <v>892</v>
      </c>
      <c r="BE14" t="s">
        <v>893</v>
      </c>
      <c r="BF14" t="s">
        <v>894</v>
      </c>
      <c r="BG14" t="s">
        <v>895</v>
      </c>
      <c r="BH14" t="s">
        <v>896</v>
      </c>
      <c r="BI14" t="s">
        <v>897</v>
      </c>
    </row>
    <row r="15" spans="1:61">
      <c r="A15" t="s">
        <v>950</v>
      </c>
      <c r="B15" s="37" t="s">
        <v>898</v>
      </c>
      <c r="C15" s="37" t="s">
        <v>899</v>
      </c>
      <c r="D15" s="37" t="s">
        <v>900</v>
      </c>
      <c r="E15" s="37" t="s">
        <v>901</v>
      </c>
      <c r="F15" s="37" t="s">
        <v>902</v>
      </c>
      <c r="G15" s="37" t="s">
        <v>903</v>
      </c>
      <c r="H15" s="37" t="s">
        <v>904</v>
      </c>
      <c r="I15" s="37" t="s">
        <v>905</v>
      </c>
      <c r="J15" s="37" t="s">
        <v>906</v>
      </c>
      <c r="K15" s="37" t="s">
        <v>907</v>
      </c>
      <c r="L15" s="37" t="s">
        <v>908</v>
      </c>
      <c r="M15" s="37" t="s">
        <v>909</v>
      </c>
      <c r="N15" s="37" t="s">
        <v>910</v>
      </c>
      <c r="O15" s="37" t="s">
        <v>911</v>
      </c>
      <c r="P15" s="37" t="s">
        <v>912</v>
      </c>
      <c r="Q15" s="37" t="s">
        <v>913</v>
      </c>
      <c r="R15" s="37" t="s">
        <v>914</v>
      </c>
      <c r="S15" s="37" t="s">
        <v>915</v>
      </c>
      <c r="T15" s="37" t="s">
        <v>916</v>
      </c>
      <c r="U15" s="37" t="s">
        <v>917</v>
      </c>
      <c r="V15" s="37" t="s">
        <v>918</v>
      </c>
      <c r="W15" s="37" t="s">
        <v>919</v>
      </c>
      <c r="X15" s="37" t="s">
        <v>920</v>
      </c>
      <c r="Y15" s="37" t="s">
        <v>921</v>
      </c>
      <c r="Z15" s="37" t="s">
        <v>922</v>
      </c>
      <c r="AA15" s="37" t="s">
        <v>923</v>
      </c>
      <c r="AB15" s="37" t="s">
        <v>924</v>
      </c>
      <c r="AC15" s="37" t="s">
        <v>925</v>
      </c>
      <c r="AD15" s="37" t="s">
        <v>926</v>
      </c>
      <c r="AE15" s="37" t="s">
        <v>927</v>
      </c>
      <c r="AF15" s="37" t="s">
        <v>928</v>
      </c>
      <c r="AG15" s="37" t="s">
        <v>929</v>
      </c>
      <c r="AH15" s="37" t="s">
        <v>930</v>
      </c>
      <c r="AI15" s="37" t="s">
        <v>931</v>
      </c>
      <c r="AJ15" s="37" t="s">
        <v>932</v>
      </c>
      <c r="AK15" s="37" t="s">
        <v>933</v>
      </c>
      <c r="AL15" s="37" t="s">
        <v>934</v>
      </c>
      <c r="AM15" s="37" t="s">
        <v>935</v>
      </c>
      <c r="AN15" s="37" t="s">
        <v>936</v>
      </c>
      <c r="AO15" s="37" t="s">
        <v>937</v>
      </c>
      <c r="AP15" s="37" t="s">
        <v>938</v>
      </c>
      <c r="AQ15" s="37" t="s">
        <v>939</v>
      </c>
      <c r="AR15" s="37" t="s">
        <v>940</v>
      </c>
      <c r="AS15" s="37" t="s">
        <v>941</v>
      </c>
      <c r="AT15" s="37" t="s">
        <v>942</v>
      </c>
      <c r="AU15" s="37" t="s">
        <v>943</v>
      </c>
      <c r="AV15" s="37" t="s">
        <v>944</v>
      </c>
      <c r="AW15" s="37" t="s">
        <v>945</v>
      </c>
      <c r="AX15" s="37" t="s">
        <v>946</v>
      </c>
      <c r="AY15" s="37" t="s">
        <v>947</v>
      </c>
      <c r="AZ15" s="37" t="s">
        <v>948</v>
      </c>
      <c r="BA15" s="37" t="s">
        <v>949</v>
      </c>
      <c r="BB15" s="38" t="s">
        <v>951</v>
      </c>
      <c r="BC15" s="21" t="s">
        <v>953</v>
      </c>
      <c r="BD15" s="21" t="s">
        <v>952</v>
      </c>
      <c r="BE15" s="22" t="s">
        <v>954</v>
      </c>
      <c r="BF15" s="22" t="s">
        <v>955</v>
      </c>
      <c r="BG15" s="21" t="s">
        <v>956</v>
      </c>
      <c r="BH15" t="s">
        <v>957</v>
      </c>
      <c r="BI15" t="s">
        <v>958</v>
      </c>
    </row>
    <row r="16" spans="1:61">
      <c r="A16" t="s">
        <v>959</v>
      </c>
      <c r="B16" s="37" t="s">
        <v>968</v>
      </c>
      <c r="C16" s="37" t="s">
        <v>969</v>
      </c>
      <c r="D16" s="37" t="s">
        <v>970</v>
      </c>
      <c r="E16" s="37" t="s">
        <v>971</v>
      </c>
      <c r="F16" s="37" t="s">
        <v>972</v>
      </c>
      <c r="G16" s="37" t="s">
        <v>973</v>
      </c>
      <c r="H16" s="37" t="s">
        <v>974</v>
      </c>
      <c r="I16" s="37" t="s">
        <v>975</v>
      </c>
      <c r="J16" s="37" t="s">
        <v>976</v>
      </c>
      <c r="K16" s="37" t="s">
        <v>977</v>
      </c>
      <c r="L16" s="37" t="s">
        <v>973</v>
      </c>
      <c r="M16" s="37" t="s">
        <v>978</v>
      </c>
      <c r="N16" s="37" t="s">
        <v>979</v>
      </c>
      <c r="O16" s="37" t="s">
        <v>980</v>
      </c>
      <c r="P16" s="37" t="s">
        <v>981</v>
      </c>
      <c r="Q16" s="37" t="s">
        <v>982</v>
      </c>
      <c r="R16" s="37" t="s">
        <v>983</v>
      </c>
      <c r="S16" s="37" t="s">
        <v>984</v>
      </c>
      <c r="T16" s="37" t="s">
        <v>985</v>
      </c>
      <c r="U16" s="37" t="s">
        <v>986</v>
      </c>
      <c r="V16" s="37" t="s">
        <v>987</v>
      </c>
      <c r="W16" s="37" t="s">
        <v>988</v>
      </c>
      <c r="X16" s="37" t="s">
        <v>989</v>
      </c>
      <c r="Y16" s="37" t="s">
        <v>990</v>
      </c>
      <c r="Z16" s="37" t="s">
        <v>991</v>
      </c>
      <c r="AA16" s="37" t="s">
        <v>992</v>
      </c>
      <c r="AB16" s="37" t="s">
        <v>993</v>
      </c>
      <c r="AC16" s="37" t="s">
        <v>994</v>
      </c>
      <c r="AD16" s="37" t="s">
        <v>995</v>
      </c>
      <c r="AE16" s="37" t="s">
        <v>996</v>
      </c>
      <c r="AF16" s="37" t="s">
        <v>997</v>
      </c>
      <c r="AG16" s="37" t="s">
        <v>998</v>
      </c>
      <c r="AH16" s="37" t="s">
        <v>999</v>
      </c>
      <c r="AI16" s="37" t="s">
        <v>1000</v>
      </c>
      <c r="AJ16" s="37" t="s">
        <v>1001</v>
      </c>
      <c r="AK16" s="37" t="s">
        <v>1002</v>
      </c>
      <c r="AL16" s="37" t="s">
        <v>1003</v>
      </c>
      <c r="AM16" s="37" t="s">
        <v>1004</v>
      </c>
      <c r="AN16" s="37" t="s">
        <v>1005</v>
      </c>
      <c r="AO16" s="37" t="s">
        <v>1006</v>
      </c>
      <c r="AP16" s="37" t="s">
        <v>1007</v>
      </c>
      <c r="AQ16" s="37" t="s">
        <v>1008</v>
      </c>
      <c r="AR16" s="37" t="s">
        <v>1009</v>
      </c>
      <c r="AS16" s="37" t="s">
        <v>1010</v>
      </c>
      <c r="AT16" s="37" t="s">
        <v>1011</v>
      </c>
      <c r="AU16" s="37" t="s">
        <v>1012</v>
      </c>
      <c r="AV16" s="37" t="s">
        <v>1013</v>
      </c>
      <c r="AW16" s="37" t="s">
        <v>1014</v>
      </c>
      <c r="AX16" s="37" t="s">
        <v>1015</v>
      </c>
      <c r="AY16" s="37" t="s">
        <v>1016</v>
      </c>
      <c r="AZ16" s="37" t="s">
        <v>1017</v>
      </c>
      <c r="BA16" s="37" t="s">
        <v>1018</v>
      </c>
      <c r="BB16" s="19" t="s">
        <v>962</v>
      </c>
      <c r="BC16" t="s">
        <v>966</v>
      </c>
      <c r="BD16" s="20" t="s">
        <v>965</v>
      </c>
      <c r="BE16" t="s">
        <v>967</v>
      </c>
      <c r="BF16" t="s">
        <v>964</v>
      </c>
      <c r="BG16" t="s">
        <v>963</v>
      </c>
      <c r="BH16" t="s">
        <v>961</v>
      </c>
      <c r="BI16" t="s">
        <v>960</v>
      </c>
    </row>
    <row r="17" spans="1:61">
      <c r="A17" t="s">
        <v>1071</v>
      </c>
      <c r="B17" s="37" t="s">
        <v>1019</v>
      </c>
      <c r="C17" s="37" t="s">
        <v>1020</v>
      </c>
      <c r="D17" s="37" t="s">
        <v>1021</v>
      </c>
      <c r="E17" s="37" t="s">
        <v>1022</v>
      </c>
      <c r="F17" s="37" t="s">
        <v>1023</v>
      </c>
      <c r="G17" s="37" t="s">
        <v>1024</v>
      </c>
      <c r="H17" s="37" t="s">
        <v>1025</v>
      </c>
      <c r="I17" s="37" t="s">
        <v>1026</v>
      </c>
      <c r="J17" s="37" t="s">
        <v>1027</v>
      </c>
      <c r="K17" s="37" t="s">
        <v>1028</v>
      </c>
      <c r="L17" s="37" t="s">
        <v>1029</v>
      </c>
      <c r="M17" s="37" t="s">
        <v>1030</v>
      </c>
      <c r="N17" s="37" t="s">
        <v>1031</v>
      </c>
      <c r="O17" s="37" t="s">
        <v>1032</v>
      </c>
      <c r="P17" s="37" t="s">
        <v>1033</v>
      </c>
      <c r="Q17" s="37" t="s">
        <v>1034</v>
      </c>
      <c r="R17" s="37" t="s">
        <v>1035</v>
      </c>
      <c r="S17" s="37" t="s">
        <v>1036</v>
      </c>
      <c r="T17" s="37" t="s">
        <v>1037</v>
      </c>
      <c r="U17" s="37" t="s">
        <v>1038</v>
      </c>
      <c r="V17" s="37" t="s">
        <v>1039</v>
      </c>
      <c r="W17" s="37" t="s">
        <v>1040</v>
      </c>
      <c r="X17" s="37" t="s">
        <v>1041</v>
      </c>
      <c r="Y17" s="37" t="s">
        <v>1042</v>
      </c>
      <c r="Z17" s="37" t="s">
        <v>1043</v>
      </c>
      <c r="AA17" s="37" t="s">
        <v>1044</v>
      </c>
      <c r="AB17" s="37" t="s">
        <v>1045</v>
      </c>
      <c r="AC17" s="37" t="s">
        <v>1046</v>
      </c>
      <c r="AD17" s="37" t="s">
        <v>1047</v>
      </c>
      <c r="AE17" s="37" t="s">
        <v>1048</v>
      </c>
      <c r="AF17" s="37" t="s">
        <v>1049</v>
      </c>
      <c r="AG17" s="37" t="s">
        <v>1050</v>
      </c>
      <c r="AH17" s="37" t="s">
        <v>1051</v>
      </c>
      <c r="AI17" s="37" t="s">
        <v>1052</v>
      </c>
      <c r="AJ17" s="37" t="s">
        <v>1053</v>
      </c>
      <c r="AK17" s="37" t="s">
        <v>1054</v>
      </c>
      <c r="AL17" s="37" t="s">
        <v>1055</v>
      </c>
      <c r="AM17" s="37" t="s">
        <v>1056</v>
      </c>
      <c r="AN17" s="37" t="s">
        <v>1057</v>
      </c>
      <c r="AO17" s="37" t="s">
        <v>1058</v>
      </c>
      <c r="AP17" s="37" t="s">
        <v>1059</v>
      </c>
      <c r="AQ17" s="37" t="s">
        <v>1060</v>
      </c>
      <c r="AR17" s="37" t="s">
        <v>1061</v>
      </c>
      <c r="AS17" s="37" t="s">
        <v>1062</v>
      </c>
      <c r="AT17" s="37" t="s">
        <v>1063</v>
      </c>
      <c r="AU17" s="37" t="s">
        <v>1064</v>
      </c>
      <c r="AV17" s="37" t="s">
        <v>1065</v>
      </c>
      <c r="AW17" s="37" t="s">
        <v>1066</v>
      </c>
      <c r="AX17" s="37" t="s">
        <v>1067</v>
      </c>
      <c r="AY17" s="37" t="s">
        <v>1068</v>
      </c>
      <c r="AZ17" s="37" t="s">
        <v>1069</v>
      </c>
      <c r="BA17" s="37" t="s">
        <v>1070</v>
      </c>
      <c r="BB17" s="37" t="s">
        <v>1072</v>
      </c>
      <c r="BC17" t="s">
        <v>1073</v>
      </c>
      <c r="BD17" s="20" t="s">
        <v>1074</v>
      </c>
      <c r="BE17" t="s">
        <v>1075</v>
      </c>
      <c r="BF17" t="s">
        <v>1076</v>
      </c>
      <c r="BG17" t="s">
        <v>1077</v>
      </c>
      <c r="BH17" t="s">
        <v>1078</v>
      </c>
      <c r="BI17" t="s">
        <v>1079</v>
      </c>
    </row>
    <row r="18" spans="1:61">
      <c r="A18" t="s">
        <v>1080</v>
      </c>
      <c r="B18" s="37" t="s">
        <v>1081</v>
      </c>
      <c r="C18" s="37" t="s">
        <v>1082</v>
      </c>
      <c r="D18" s="37" t="s">
        <v>1083</v>
      </c>
      <c r="E18" s="37" t="s">
        <v>1084</v>
      </c>
      <c r="F18" s="37" t="s">
        <v>1085</v>
      </c>
      <c r="G18" s="37" t="s">
        <v>1086</v>
      </c>
      <c r="H18" s="37" t="s">
        <v>1087</v>
      </c>
      <c r="I18" s="37" t="s">
        <v>1088</v>
      </c>
      <c r="J18" s="37" t="s">
        <v>1089</v>
      </c>
      <c r="K18" s="37" t="s">
        <v>1090</v>
      </c>
      <c r="L18" s="37" t="s">
        <v>1086</v>
      </c>
      <c r="M18" s="37" t="s">
        <v>1091</v>
      </c>
      <c r="N18" s="37" t="s">
        <v>1092</v>
      </c>
      <c r="O18" s="37" t="s">
        <v>1093</v>
      </c>
      <c r="P18" s="37" t="s">
        <v>1094</v>
      </c>
      <c r="Q18" s="37" t="s">
        <v>1095</v>
      </c>
      <c r="R18" s="37" t="s">
        <v>1096</v>
      </c>
      <c r="S18" s="37" t="s">
        <v>1097</v>
      </c>
      <c r="T18" s="37" t="s">
        <v>1098</v>
      </c>
      <c r="U18" s="37" t="s">
        <v>1099</v>
      </c>
      <c r="V18" s="37" t="s">
        <v>1100</v>
      </c>
      <c r="W18" s="37" t="s">
        <v>1101</v>
      </c>
      <c r="X18" s="37" t="s">
        <v>1102</v>
      </c>
      <c r="Y18" s="37" t="s">
        <v>1103</v>
      </c>
      <c r="Z18" s="37" t="s">
        <v>1104</v>
      </c>
      <c r="AA18" s="37" t="s">
        <v>1105</v>
      </c>
      <c r="AB18" s="37" t="s">
        <v>1106</v>
      </c>
      <c r="AC18" s="37" t="s">
        <v>1082</v>
      </c>
      <c r="AD18" s="37" t="s">
        <v>1107</v>
      </c>
      <c r="AE18" s="37" t="s">
        <v>1108</v>
      </c>
      <c r="AF18" s="37" t="s">
        <v>1109</v>
      </c>
      <c r="AG18" s="37" t="s">
        <v>1110</v>
      </c>
      <c r="AH18" s="37" t="s">
        <v>1111</v>
      </c>
      <c r="AI18" s="37" t="s">
        <v>1112</v>
      </c>
      <c r="AJ18" s="37" t="s">
        <v>1113</v>
      </c>
      <c r="AK18" s="37" t="s">
        <v>1114</v>
      </c>
      <c r="AL18" s="37" t="s">
        <v>1115</v>
      </c>
      <c r="AM18" s="37" t="s">
        <v>1116</v>
      </c>
      <c r="AN18" s="37" t="s">
        <v>1117</v>
      </c>
      <c r="AO18" s="37" t="s">
        <v>1118</v>
      </c>
      <c r="AP18" s="37" t="s">
        <v>1119</v>
      </c>
      <c r="AQ18" s="37" t="s">
        <v>1120</v>
      </c>
      <c r="AR18" s="37" t="s">
        <v>1121</v>
      </c>
      <c r="AS18" s="37" t="s">
        <v>1122</v>
      </c>
      <c r="AT18" s="37" t="s">
        <v>1123</v>
      </c>
      <c r="AU18" s="37" t="s">
        <v>1124</v>
      </c>
      <c r="AV18" s="37" t="s">
        <v>1125</v>
      </c>
      <c r="AW18" s="37" t="s">
        <v>1126</v>
      </c>
      <c r="AX18" s="37" t="s">
        <v>1127</v>
      </c>
      <c r="AY18" s="37" t="s">
        <v>1128</v>
      </c>
      <c r="AZ18" s="37" t="s">
        <v>1129</v>
      </c>
      <c r="BA18" s="37" t="s">
        <v>1130</v>
      </c>
      <c r="BB18" t="s">
        <v>1131</v>
      </c>
      <c r="BC18" t="s">
        <v>1132</v>
      </c>
      <c r="BD18" t="s">
        <v>1133</v>
      </c>
      <c r="BE18" t="s">
        <v>1134</v>
      </c>
      <c r="BF18" t="s">
        <v>1136</v>
      </c>
      <c r="BG18" t="s">
        <v>1135</v>
      </c>
      <c r="BH18" t="s">
        <v>1137</v>
      </c>
      <c r="BI18" t="s">
        <v>1138</v>
      </c>
    </row>
    <row r="19" spans="1:61">
      <c r="A19" t="s">
        <v>1139</v>
      </c>
      <c r="B19" s="37" t="s">
        <v>1140</v>
      </c>
      <c r="C19" s="37" t="s">
        <v>1141</v>
      </c>
      <c r="D19" s="37" t="s">
        <v>1142</v>
      </c>
      <c r="E19" s="37" t="s">
        <v>1143</v>
      </c>
      <c r="F19" s="37" t="s">
        <v>1144</v>
      </c>
      <c r="G19" s="37" t="s">
        <v>1145</v>
      </c>
      <c r="H19" s="37" t="s">
        <v>1146</v>
      </c>
      <c r="I19" s="37" t="s">
        <v>1147</v>
      </c>
      <c r="J19" s="37" t="s">
        <v>1148</v>
      </c>
      <c r="K19" s="37" t="s">
        <v>1149</v>
      </c>
      <c r="L19" s="37" t="s">
        <v>1150</v>
      </c>
      <c r="M19" s="37" t="s">
        <v>1151</v>
      </c>
      <c r="N19" s="37" t="s">
        <v>1152</v>
      </c>
      <c r="O19" s="37" t="s">
        <v>1151</v>
      </c>
      <c r="P19" s="37" t="s">
        <v>1153</v>
      </c>
      <c r="Q19" s="37" t="s">
        <v>1154</v>
      </c>
      <c r="R19" s="37" t="s">
        <v>1155</v>
      </c>
      <c r="S19" s="37" t="s">
        <v>1156</v>
      </c>
      <c r="T19" s="37" t="s">
        <v>1157</v>
      </c>
      <c r="U19" s="37" t="s">
        <v>1158</v>
      </c>
      <c r="V19" s="37" t="s">
        <v>1159</v>
      </c>
      <c r="W19" s="37" t="s">
        <v>1160</v>
      </c>
      <c r="X19" s="37" t="s">
        <v>1161</v>
      </c>
      <c r="Y19" s="37" t="s">
        <v>1162</v>
      </c>
      <c r="Z19" s="37" t="s">
        <v>1163</v>
      </c>
      <c r="AA19" s="37" t="s">
        <v>1164</v>
      </c>
      <c r="AB19" s="37" t="s">
        <v>1165</v>
      </c>
      <c r="AC19" s="37" t="s">
        <v>1166</v>
      </c>
      <c r="AD19" s="37" t="s">
        <v>1167</v>
      </c>
      <c r="AE19" s="37" t="s">
        <v>1168</v>
      </c>
      <c r="AF19" s="37" t="s">
        <v>1169</v>
      </c>
      <c r="AG19" s="37" t="s">
        <v>1170</v>
      </c>
      <c r="AH19" s="37" t="s">
        <v>1171</v>
      </c>
      <c r="AI19" s="37" t="s">
        <v>1172</v>
      </c>
      <c r="AJ19" s="37" t="s">
        <v>1173</v>
      </c>
      <c r="AK19" s="37" t="s">
        <v>1174</v>
      </c>
      <c r="AL19" s="37" t="s">
        <v>1175</v>
      </c>
      <c r="AM19" s="37" t="s">
        <v>1176</v>
      </c>
      <c r="AN19" s="37" t="s">
        <v>1177</v>
      </c>
      <c r="AO19" s="37" t="s">
        <v>1178</v>
      </c>
      <c r="AP19" s="37" t="s">
        <v>1179</v>
      </c>
      <c r="AQ19" s="37" t="s">
        <v>1180</v>
      </c>
      <c r="AR19" s="37" t="s">
        <v>1181</v>
      </c>
      <c r="AS19" s="37" t="s">
        <v>1182</v>
      </c>
      <c r="AT19" s="37" t="s">
        <v>1183</v>
      </c>
      <c r="AU19" s="37" t="s">
        <v>1184</v>
      </c>
      <c r="AV19" s="37" t="s">
        <v>1185</v>
      </c>
      <c r="AW19" s="37" t="s">
        <v>1186</v>
      </c>
      <c r="AX19" s="37" t="s">
        <v>1187</v>
      </c>
      <c r="AY19" s="37" t="s">
        <v>1188</v>
      </c>
      <c r="AZ19" s="37" t="s">
        <v>1189</v>
      </c>
      <c r="BA19" s="37" t="s">
        <v>1190</v>
      </c>
      <c r="BB19" s="20" t="s">
        <v>1191</v>
      </c>
      <c r="BC19" t="s">
        <v>1192</v>
      </c>
      <c r="BD19" t="s">
        <v>1193</v>
      </c>
      <c r="BE19" t="s">
        <v>1194</v>
      </c>
      <c r="BF19" t="s">
        <v>1195</v>
      </c>
      <c r="BG19" t="s">
        <v>1196</v>
      </c>
      <c r="BH19" t="s">
        <v>1197</v>
      </c>
      <c r="BI19" t="s">
        <v>1198</v>
      </c>
    </row>
    <row r="20" spans="1:61">
      <c r="A20" t="s">
        <v>1215</v>
      </c>
      <c r="B20" s="37" t="s">
        <v>1261</v>
      </c>
      <c r="C20" s="37" t="s">
        <v>1216</v>
      </c>
      <c r="D20" s="37" t="s">
        <v>1217</v>
      </c>
      <c r="E20" s="37" t="s">
        <v>1218</v>
      </c>
      <c r="F20" s="37" t="s">
        <v>1219</v>
      </c>
      <c r="G20" s="37" t="s">
        <v>1220</v>
      </c>
      <c r="H20" s="37" t="s">
        <v>1221</v>
      </c>
      <c r="I20" s="37" t="s">
        <v>1222</v>
      </c>
      <c r="J20" s="37" t="s">
        <v>1223</v>
      </c>
      <c r="K20" s="37" t="s">
        <v>1224</v>
      </c>
      <c r="L20" s="37" t="s">
        <v>1220</v>
      </c>
      <c r="M20" s="37" t="s">
        <v>1225</v>
      </c>
      <c r="N20" s="37" t="s">
        <v>1226</v>
      </c>
      <c r="O20" s="37" t="s">
        <v>1227</v>
      </c>
      <c r="P20" s="37" t="s">
        <v>1228</v>
      </c>
      <c r="Q20" s="37" t="s">
        <v>1229</v>
      </c>
      <c r="R20" s="37" t="s">
        <v>1230</v>
      </c>
      <c r="S20" s="37" t="s">
        <v>1231</v>
      </c>
      <c r="T20" s="37" t="s">
        <v>1232</v>
      </c>
      <c r="U20" s="37" t="s">
        <v>1233</v>
      </c>
      <c r="V20" s="37" t="s">
        <v>1234</v>
      </c>
      <c r="W20" s="37" t="s">
        <v>1262</v>
      </c>
      <c r="X20" s="37" t="s">
        <v>1235</v>
      </c>
      <c r="Y20" s="37" t="s">
        <v>1236</v>
      </c>
      <c r="Z20" s="37" t="s">
        <v>1237</v>
      </c>
      <c r="AA20" s="37" t="s">
        <v>1238</v>
      </c>
      <c r="AB20" s="37" t="s">
        <v>1239</v>
      </c>
      <c r="AC20" s="37" t="s">
        <v>1216</v>
      </c>
      <c r="AD20" s="37" t="s">
        <v>1240</v>
      </c>
      <c r="AE20" s="37" t="s">
        <v>1241</v>
      </c>
      <c r="AF20" s="37" t="s">
        <v>1242</v>
      </c>
      <c r="AG20" s="37" t="s">
        <v>1216</v>
      </c>
      <c r="AH20" s="37" t="s">
        <v>1243</v>
      </c>
      <c r="AI20" s="37" t="s">
        <v>1244</v>
      </c>
      <c r="AJ20" s="37" t="s">
        <v>1245</v>
      </c>
      <c r="AK20" s="37" t="s">
        <v>1246</v>
      </c>
      <c r="AL20" s="37" t="s">
        <v>1247</v>
      </c>
      <c r="AM20" s="37" t="s">
        <v>1248</v>
      </c>
      <c r="AN20" s="37" t="s">
        <v>2175</v>
      </c>
      <c r="AO20" t="s">
        <v>2176</v>
      </c>
      <c r="AP20" s="37" t="s">
        <v>1249</v>
      </c>
      <c r="AQ20" s="37" t="s">
        <v>1250</v>
      </c>
      <c r="AR20" s="37" t="s">
        <v>1251</v>
      </c>
      <c r="AS20" s="37" t="s">
        <v>1252</v>
      </c>
      <c r="AT20" s="37" t="s">
        <v>1253</v>
      </c>
      <c r="AU20" s="37" t="s">
        <v>1254</v>
      </c>
      <c r="AV20" s="37" t="s">
        <v>1255</v>
      </c>
      <c r="AW20" s="37" t="s">
        <v>1256</v>
      </c>
      <c r="AX20" s="37" t="s">
        <v>1257</v>
      </c>
      <c r="AY20" s="37" t="s">
        <v>1258</v>
      </c>
      <c r="AZ20" s="37" t="s">
        <v>1259</v>
      </c>
      <c r="BA20" s="37" t="s">
        <v>1260</v>
      </c>
      <c r="BB20" s="37" t="s">
        <v>1263</v>
      </c>
      <c r="BC20" t="s">
        <v>1265</v>
      </c>
      <c r="BD20" t="s">
        <v>1264</v>
      </c>
      <c r="BE20" t="s">
        <v>1266</v>
      </c>
      <c r="BF20" t="s">
        <v>1267</v>
      </c>
      <c r="BG20" t="s">
        <v>1268</v>
      </c>
      <c r="BH20" t="s">
        <v>2171</v>
      </c>
      <c r="BI20" t="s">
        <v>2172</v>
      </c>
    </row>
    <row r="21" spans="1:61">
      <c r="A21" t="s">
        <v>1292</v>
      </c>
      <c r="B21" s="37" t="s">
        <v>1293</v>
      </c>
      <c r="C21" s="37" t="s">
        <v>1294</v>
      </c>
      <c r="D21" s="37" t="s">
        <v>1295</v>
      </c>
      <c r="E21" s="37" t="s">
        <v>1296</v>
      </c>
      <c r="F21" s="37" t="s">
        <v>1297</v>
      </c>
      <c r="G21" s="37" t="s">
        <v>1298</v>
      </c>
      <c r="H21" s="37" t="s">
        <v>1299</v>
      </c>
      <c r="I21" s="37" t="s">
        <v>1300</v>
      </c>
      <c r="J21" s="37" t="s">
        <v>1301</v>
      </c>
      <c r="K21" s="37" t="s">
        <v>1302</v>
      </c>
      <c r="L21" s="37" t="s">
        <v>1303</v>
      </c>
      <c r="M21" s="37" t="s">
        <v>1304</v>
      </c>
      <c r="N21" s="37" t="s">
        <v>1305</v>
      </c>
      <c r="O21" s="37" t="s">
        <v>1306</v>
      </c>
      <c r="P21" s="37" t="s">
        <v>1307</v>
      </c>
      <c r="Q21" s="37" t="s">
        <v>1308</v>
      </c>
      <c r="R21" s="37" t="s">
        <v>1309</v>
      </c>
      <c r="S21" s="37" t="s">
        <v>1310</v>
      </c>
      <c r="T21" s="37" t="s">
        <v>1311</v>
      </c>
      <c r="U21" s="37" t="s">
        <v>1312</v>
      </c>
      <c r="V21" s="37" t="s">
        <v>1313</v>
      </c>
      <c r="W21" s="37" t="s">
        <v>1314</v>
      </c>
      <c r="X21" s="37" t="s">
        <v>1315</v>
      </c>
      <c r="Y21" s="37" t="s">
        <v>1316</v>
      </c>
      <c r="Z21" s="37" t="s">
        <v>1317</v>
      </c>
      <c r="AA21" s="37" t="s">
        <v>1318</v>
      </c>
      <c r="AB21" s="37" t="s">
        <v>1319</v>
      </c>
      <c r="AC21" s="37" t="s">
        <v>1320</v>
      </c>
      <c r="AD21" s="37" t="s">
        <v>1321</v>
      </c>
      <c r="AE21" s="37" t="s">
        <v>1322</v>
      </c>
      <c r="AF21" s="37" t="s">
        <v>1323</v>
      </c>
      <c r="AG21" s="37" t="s">
        <v>1324</v>
      </c>
      <c r="AH21" s="37" t="s">
        <v>1325</v>
      </c>
      <c r="AI21" s="37" t="s">
        <v>1326</v>
      </c>
      <c r="AJ21" s="37" t="s">
        <v>1327</v>
      </c>
      <c r="AK21" s="37" t="s">
        <v>1328</v>
      </c>
      <c r="AL21" s="37" t="s">
        <v>1329</v>
      </c>
      <c r="AM21" s="37" t="s">
        <v>1330</v>
      </c>
      <c r="AN21" s="37" t="s">
        <v>1331</v>
      </c>
      <c r="AO21" s="37" t="s">
        <v>1332</v>
      </c>
      <c r="AP21" s="37" t="s">
        <v>1333</v>
      </c>
      <c r="AQ21" s="37" t="s">
        <v>1334</v>
      </c>
      <c r="AR21" s="37" t="s">
        <v>1335</v>
      </c>
      <c r="AS21" s="37" t="s">
        <v>1336</v>
      </c>
      <c r="AT21" s="37" t="s">
        <v>1337</v>
      </c>
      <c r="AU21" s="37" t="s">
        <v>1338</v>
      </c>
      <c r="AV21" s="37" t="s">
        <v>1339</v>
      </c>
      <c r="AW21" s="37" t="s">
        <v>1340</v>
      </c>
      <c r="AX21" s="37" t="s">
        <v>1341</v>
      </c>
      <c r="AY21" s="37" t="s">
        <v>1342</v>
      </c>
      <c r="AZ21" s="37" t="s">
        <v>1343</v>
      </c>
      <c r="BA21" s="37" t="s">
        <v>1344</v>
      </c>
      <c r="BB21" s="21" t="s">
        <v>1345</v>
      </c>
      <c r="BC21" t="s">
        <v>1346</v>
      </c>
      <c r="BD21" t="s">
        <v>1347</v>
      </c>
      <c r="BE21" t="s">
        <v>1348</v>
      </c>
      <c r="BF21" t="s">
        <v>1349</v>
      </c>
      <c r="BG21" t="s">
        <v>1350</v>
      </c>
      <c r="BH21" t="s">
        <v>1351</v>
      </c>
      <c r="BI21" t="s">
        <v>1352</v>
      </c>
    </row>
    <row r="22" spans="1:61">
      <c r="A22" t="s">
        <v>1354</v>
      </c>
      <c r="B22" s="37" t="s">
        <v>1355</v>
      </c>
      <c r="C22" s="37" t="s">
        <v>1356</v>
      </c>
      <c r="D22" s="37" t="s">
        <v>1357</v>
      </c>
      <c r="E22" s="37" t="s">
        <v>1358</v>
      </c>
      <c r="F22" s="37" t="s">
        <v>1359</v>
      </c>
      <c r="G22" s="37" t="s">
        <v>1360</v>
      </c>
      <c r="H22" s="37" t="s">
        <v>579</v>
      </c>
      <c r="I22" s="37" t="s">
        <v>1361</v>
      </c>
      <c r="J22" s="37" t="s">
        <v>1362</v>
      </c>
      <c r="K22" s="37" t="s">
        <v>1363</v>
      </c>
      <c r="L22" s="37" t="s">
        <v>583</v>
      </c>
      <c r="M22" s="37" t="s">
        <v>1356</v>
      </c>
      <c r="N22" s="37" t="s">
        <v>1364</v>
      </c>
      <c r="O22" s="37" t="s">
        <v>1365</v>
      </c>
      <c r="P22" s="37" t="s">
        <v>1366</v>
      </c>
      <c r="Q22" s="37" t="s">
        <v>1367</v>
      </c>
      <c r="R22" s="37" t="s">
        <v>589</v>
      </c>
      <c r="S22" s="37" t="s">
        <v>1368</v>
      </c>
      <c r="T22" s="37" t="s">
        <v>1369</v>
      </c>
      <c r="U22" s="37" t="s">
        <v>1370</v>
      </c>
      <c r="V22" s="37" t="s">
        <v>1371</v>
      </c>
      <c r="W22" s="37" t="s">
        <v>1372</v>
      </c>
      <c r="X22" s="37" t="s">
        <v>595</v>
      </c>
      <c r="Y22" s="37" t="s">
        <v>1373</v>
      </c>
      <c r="Z22" s="37" t="s">
        <v>1374</v>
      </c>
      <c r="AA22" s="37" t="s">
        <v>1375</v>
      </c>
      <c r="AB22" s="37" t="s">
        <v>599</v>
      </c>
      <c r="AC22" s="37" t="s">
        <v>1376</v>
      </c>
      <c r="AD22" s="37" t="s">
        <v>1377</v>
      </c>
      <c r="AE22" s="37" t="s">
        <v>1378</v>
      </c>
      <c r="AF22" s="37" t="s">
        <v>1379</v>
      </c>
      <c r="AG22" s="37" t="s">
        <v>574</v>
      </c>
      <c r="AH22" s="37" t="s">
        <v>1380</v>
      </c>
      <c r="AI22" s="37" t="s">
        <v>1381</v>
      </c>
      <c r="AJ22" s="37" t="s">
        <v>1382</v>
      </c>
      <c r="AK22" s="37" t="s">
        <v>1383</v>
      </c>
      <c r="AL22" s="37" t="s">
        <v>1384</v>
      </c>
      <c r="AM22" s="37" t="s">
        <v>1385</v>
      </c>
      <c r="AN22" s="37" t="s">
        <v>1386</v>
      </c>
      <c r="AO22" s="37" t="s">
        <v>1387</v>
      </c>
      <c r="AP22" s="37" t="s">
        <v>613</v>
      </c>
      <c r="AQ22" s="37" t="s">
        <v>1388</v>
      </c>
      <c r="AR22" s="37" t="s">
        <v>1389</v>
      </c>
      <c r="AS22" s="37" t="s">
        <v>1390</v>
      </c>
      <c r="AT22" s="37" t="s">
        <v>1391</v>
      </c>
      <c r="AU22" s="37" t="s">
        <v>1392</v>
      </c>
      <c r="AV22" s="37" t="s">
        <v>586</v>
      </c>
      <c r="AW22" s="37" t="s">
        <v>585</v>
      </c>
      <c r="AX22" s="37" t="s">
        <v>1393</v>
      </c>
      <c r="AY22" s="37" t="s">
        <v>1394</v>
      </c>
      <c r="AZ22" s="37" t="s">
        <v>623</v>
      </c>
      <c r="BA22" s="37" t="s">
        <v>624</v>
      </c>
      <c r="BB22" t="s">
        <v>1395</v>
      </c>
      <c r="BC22" t="s">
        <v>626</v>
      </c>
      <c r="BD22" t="s">
        <v>1396</v>
      </c>
      <c r="BE22" t="s">
        <v>1397</v>
      </c>
      <c r="BF22" t="s">
        <v>1400</v>
      </c>
      <c r="BG22" t="s">
        <v>1401</v>
      </c>
      <c r="BH22" t="s">
        <v>1398</v>
      </c>
      <c r="BI22" t="s">
        <v>1399</v>
      </c>
    </row>
    <row r="23" spans="1:61">
      <c r="A23" t="s">
        <v>1402</v>
      </c>
      <c r="B23" s="37" t="s">
        <v>1453</v>
      </c>
      <c r="C23" s="37" t="s">
        <v>1403</v>
      </c>
      <c r="D23" s="37" t="s">
        <v>1404</v>
      </c>
      <c r="E23" s="37" t="s">
        <v>1405</v>
      </c>
      <c r="F23" s="37" t="s">
        <v>1406</v>
      </c>
      <c r="G23" s="37" t="s">
        <v>1407</v>
      </c>
      <c r="H23" s="37" t="s">
        <v>1408</v>
      </c>
      <c r="I23" s="37" t="s">
        <v>1409</v>
      </c>
      <c r="J23" s="37" t="s">
        <v>1410</v>
      </c>
      <c r="K23" s="37" t="s">
        <v>1411</v>
      </c>
      <c r="L23" s="37" t="s">
        <v>1412</v>
      </c>
      <c r="M23" s="37" t="s">
        <v>1454</v>
      </c>
      <c r="N23" s="37" t="s">
        <v>1414</v>
      </c>
      <c r="O23" s="37" t="s">
        <v>1413</v>
      </c>
      <c r="P23" s="37" t="s">
        <v>1415</v>
      </c>
      <c r="Q23" s="37" t="s">
        <v>1416</v>
      </c>
      <c r="R23" s="37" t="s">
        <v>1417</v>
      </c>
      <c r="S23" s="37" t="s">
        <v>1418</v>
      </c>
      <c r="T23" s="37" t="s">
        <v>1419</v>
      </c>
      <c r="U23" s="37" t="s">
        <v>1420</v>
      </c>
      <c r="V23" s="37" t="s">
        <v>1421</v>
      </c>
      <c r="W23" s="37" t="s">
        <v>1422</v>
      </c>
      <c r="X23" s="37" t="s">
        <v>1423</v>
      </c>
      <c r="Y23" s="37" t="s">
        <v>1424</v>
      </c>
      <c r="Z23" s="37" t="s">
        <v>1425</v>
      </c>
      <c r="AA23" s="37" t="s">
        <v>1426</v>
      </c>
      <c r="AB23" s="37" t="s">
        <v>1427</v>
      </c>
      <c r="AC23" s="37" t="s">
        <v>1428</v>
      </c>
      <c r="AD23" s="37" t="s">
        <v>1429</v>
      </c>
      <c r="AE23" s="37" t="s">
        <v>1430</v>
      </c>
      <c r="AF23" s="37" t="s">
        <v>1431</v>
      </c>
      <c r="AG23" s="37" t="s">
        <v>1411</v>
      </c>
      <c r="AH23" s="37" t="s">
        <v>1432</v>
      </c>
      <c r="AI23" s="37" t="s">
        <v>1433</v>
      </c>
      <c r="AJ23" s="37" t="s">
        <v>1434</v>
      </c>
      <c r="AK23" s="37" t="s">
        <v>1435</v>
      </c>
      <c r="AL23" s="37" t="s">
        <v>1436</v>
      </c>
      <c r="AM23" s="37" t="s">
        <v>1437</v>
      </c>
      <c r="AN23" s="37" t="s">
        <v>1438</v>
      </c>
      <c r="AO23" s="37" t="s">
        <v>1455</v>
      </c>
      <c r="AP23" s="37" t="s">
        <v>1439</v>
      </c>
      <c r="AQ23" s="37" t="s">
        <v>1440</v>
      </c>
      <c r="AR23" s="37" t="s">
        <v>1456</v>
      </c>
      <c r="AS23" s="37" t="s">
        <v>1441</v>
      </c>
      <c r="AT23" s="37" t="s">
        <v>1442</v>
      </c>
      <c r="AU23" s="37" t="s">
        <v>1443</v>
      </c>
      <c r="AV23" s="37" t="s">
        <v>1457</v>
      </c>
      <c r="AW23" s="37" t="s">
        <v>1458</v>
      </c>
      <c r="AX23" s="37" t="s">
        <v>1444</v>
      </c>
      <c r="AY23" s="37" t="s">
        <v>1445</v>
      </c>
      <c r="AZ23" s="37" t="s">
        <v>1459</v>
      </c>
      <c r="BA23" s="37" t="s">
        <v>1446</v>
      </c>
      <c r="BB23" s="126" t="s">
        <v>1447</v>
      </c>
      <c r="BC23" s="126" t="s">
        <v>1448</v>
      </c>
      <c r="BD23" s="126" t="s">
        <v>1449</v>
      </c>
      <c r="BE23" s="127" t="s">
        <v>1450</v>
      </c>
      <c r="BF23" s="127" t="s">
        <v>1460</v>
      </c>
      <c r="BG23" s="126" t="s">
        <v>1461</v>
      </c>
      <c r="BH23" t="s">
        <v>1451</v>
      </c>
      <c r="BI23" t="s">
        <v>1452</v>
      </c>
    </row>
    <row r="24" spans="1:61">
      <c r="A24" t="s">
        <v>1464</v>
      </c>
      <c r="B24" t="s">
        <v>1465</v>
      </c>
      <c r="C24" t="s">
        <v>1466</v>
      </c>
      <c r="D24" t="s">
        <v>1467</v>
      </c>
      <c r="E24" t="s">
        <v>1468</v>
      </c>
      <c r="F24" t="s">
        <v>1469</v>
      </c>
      <c r="G24" t="s">
        <v>1470</v>
      </c>
      <c r="H24" t="s">
        <v>1471</v>
      </c>
      <c r="I24" t="s">
        <v>1472</v>
      </c>
      <c r="J24" t="s">
        <v>1473</v>
      </c>
      <c r="K24" t="s">
        <v>1474</v>
      </c>
      <c r="L24" t="s">
        <v>1475</v>
      </c>
      <c r="M24" t="s">
        <v>1476</v>
      </c>
      <c r="N24" t="s">
        <v>1477</v>
      </c>
      <c r="O24" t="s">
        <v>1478</v>
      </c>
      <c r="P24" t="s">
        <v>1479</v>
      </c>
      <c r="Q24" t="s">
        <v>1480</v>
      </c>
      <c r="R24" t="s">
        <v>1481</v>
      </c>
      <c r="S24" t="s">
        <v>1482</v>
      </c>
      <c r="T24" t="s">
        <v>1483</v>
      </c>
      <c r="U24" t="s">
        <v>1484</v>
      </c>
      <c r="V24" t="s">
        <v>1485</v>
      </c>
      <c r="W24" t="s">
        <v>1486</v>
      </c>
      <c r="X24" t="s">
        <v>1487</v>
      </c>
      <c r="Y24" t="s">
        <v>1488</v>
      </c>
      <c r="Z24" t="s">
        <v>1489</v>
      </c>
      <c r="AA24" t="s">
        <v>1490</v>
      </c>
      <c r="AB24" t="s">
        <v>1491</v>
      </c>
      <c r="AC24" t="s">
        <v>1492</v>
      </c>
      <c r="AD24" t="s">
        <v>1493</v>
      </c>
      <c r="AE24" t="s">
        <v>1494</v>
      </c>
      <c r="AF24" t="s">
        <v>1495</v>
      </c>
      <c r="AG24" t="s">
        <v>1496</v>
      </c>
      <c r="AH24" t="s">
        <v>1497</v>
      </c>
      <c r="AI24" t="s">
        <v>1498</v>
      </c>
      <c r="AJ24" t="s">
        <v>1499</v>
      </c>
      <c r="AK24" t="s">
        <v>1500</v>
      </c>
      <c r="AL24" t="s">
        <v>1501</v>
      </c>
      <c r="AM24" t="s">
        <v>1502</v>
      </c>
      <c r="AN24" t="s">
        <v>1503</v>
      </c>
      <c r="AO24" t="s">
        <v>1504</v>
      </c>
      <c r="AP24" t="s">
        <v>1505</v>
      </c>
      <c r="AQ24" t="s">
        <v>1506</v>
      </c>
      <c r="AR24" t="s">
        <v>1507</v>
      </c>
      <c r="AS24" t="s">
        <v>1508</v>
      </c>
      <c r="AT24" t="s">
        <v>1509</v>
      </c>
      <c r="AU24" t="s">
        <v>1510</v>
      </c>
      <c r="AV24" t="s">
        <v>1511</v>
      </c>
      <c r="AW24" t="s">
        <v>1512</v>
      </c>
      <c r="AX24" t="s">
        <v>1513</v>
      </c>
      <c r="AY24" t="s">
        <v>1514</v>
      </c>
      <c r="AZ24" t="s">
        <v>1515</v>
      </c>
      <c r="BA24" t="s">
        <v>1516</v>
      </c>
      <c r="BB24" s="128" t="s">
        <v>1517</v>
      </c>
      <c r="BC24" t="s">
        <v>1518</v>
      </c>
      <c r="BD24" t="s">
        <v>1519</v>
      </c>
      <c r="BE24" t="s">
        <v>1520</v>
      </c>
      <c r="BF24" t="s">
        <v>1521</v>
      </c>
      <c r="BG24" t="s">
        <v>1522</v>
      </c>
      <c r="BH24" t="s">
        <v>1523</v>
      </c>
      <c r="BI24" t="s">
        <v>1524</v>
      </c>
    </row>
    <row r="25" spans="1:61">
      <c r="A25" t="s">
        <v>1530</v>
      </c>
      <c r="B25" t="s">
        <v>1532</v>
      </c>
      <c r="C25" t="s">
        <v>1533</v>
      </c>
      <c r="D25" t="s">
        <v>1534</v>
      </c>
      <c r="E25" t="s">
        <v>1535</v>
      </c>
      <c r="F25" t="s">
        <v>133</v>
      </c>
      <c r="G25" t="s">
        <v>1536</v>
      </c>
      <c r="H25" t="s">
        <v>1537</v>
      </c>
      <c r="I25" t="s">
        <v>1538</v>
      </c>
      <c r="J25" t="s">
        <v>1539</v>
      </c>
      <c r="K25" t="s">
        <v>1540</v>
      </c>
      <c r="L25" t="s">
        <v>1541</v>
      </c>
      <c r="M25" t="s">
        <v>1542</v>
      </c>
      <c r="N25" t="s">
        <v>1543</v>
      </c>
      <c r="O25" t="s">
        <v>532</v>
      </c>
      <c r="P25" t="s">
        <v>1544</v>
      </c>
      <c r="Q25" t="s">
        <v>1545</v>
      </c>
      <c r="R25" t="s">
        <v>1546</v>
      </c>
      <c r="S25" t="s">
        <v>1547</v>
      </c>
      <c r="T25" t="s">
        <v>1548</v>
      </c>
      <c r="U25" t="s">
        <v>1549</v>
      </c>
      <c r="V25" t="s">
        <v>1550</v>
      </c>
      <c r="W25" t="s">
        <v>1551</v>
      </c>
      <c r="X25" t="s">
        <v>1552</v>
      </c>
      <c r="Y25" t="s">
        <v>1553</v>
      </c>
      <c r="Z25" t="s">
        <v>1554</v>
      </c>
      <c r="AA25" t="s">
        <v>1555</v>
      </c>
      <c r="AB25" t="s">
        <v>1556</v>
      </c>
      <c r="AC25" t="s">
        <v>1557</v>
      </c>
      <c r="AD25" t="s">
        <v>1558</v>
      </c>
      <c r="AE25" t="s">
        <v>1559</v>
      </c>
      <c r="AF25" t="s">
        <v>1560</v>
      </c>
      <c r="AG25" t="s">
        <v>1561</v>
      </c>
      <c r="AH25" t="s">
        <v>1562</v>
      </c>
      <c r="AI25" t="s">
        <v>1563</v>
      </c>
      <c r="AJ25" t="s">
        <v>1564</v>
      </c>
      <c r="AK25" t="s">
        <v>1565</v>
      </c>
      <c r="AL25" t="s">
        <v>1566</v>
      </c>
      <c r="AM25" t="s">
        <v>1567</v>
      </c>
      <c r="AN25" t="s">
        <v>1568</v>
      </c>
      <c r="AO25" t="s">
        <v>1569</v>
      </c>
      <c r="AP25" t="s">
        <v>1570</v>
      </c>
      <c r="AQ25" t="s">
        <v>1571</v>
      </c>
      <c r="AR25" t="s">
        <v>1572</v>
      </c>
      <c r="AS25" t="s">
        <v>1573</v>
      </c>
      <c r="AT25" t="s">
        <v>1574</v>
      </c>
      <c r="AU25" t="s">
        <v>1575</v>
      </c>
      <c r="AV25" t="s">
        <v>1576</v>
      </c>
      <c r="AW25" t="s">
        <v>1577</v>
      </c>
      <c r="AX25" t="s">
        <v>1578</v>
      </c>
      <c r="AY25" t="s">
        <v>1579</v>
      </c>
      <c r="AZ25" t="s">
        <v>179</v>
      </c>
      <c r="BA25" t="s">
        <v>104</v>
      </c>
      <c r="BB25" t="s">
        <v>1580</v>
      </c>
      <c r="BC25" t="s">
        <v>1582</v>
      </c>
      <c r="BD25" t="s">
        <v>1581</v>
      </c>
      <c r="BE25" t="s">
        <v>1583</v>
      </c>
      <c r="BF25" t="s">
        <v>964</v>
      </c>
      <c r="BG25" t="s">
        <v>1584</v>
      </c>
      <c r="BH25" t="s">
        <v>239</v>
      </c>
      <c r="BI25" t="s">
        <v>242</v>
      </c>
    </row>
    <row r="26" spans="1:61">
      <c r="A26" t="s">
        <v>1531</v>
      </c>
      <c r="B26" t="s">
        <v>1589</v>
      </c>
      <c r="C26" t="s">
        <v>1590</v>
      </c>
      <c r="D26" t="s">
        <v>1591</v>
      </c>
      <c r="E26" t="s">
        <v>1592</v>
      </c>
      <c r="F26" t="s">
        <v>133</v>
      </c>
      <c r="G26" t="s">
        <v>1589</v>
      </c>
      <c r="H26" t="s">
        <v>1593</v>
      </c>
      <c r="I26" t="s">
        <v>1594</v>
      </c>
      <c r="J26" t="s">
        <v>1595</v>
      </c>
      <c r="K26" t="s">
        <v>1596</v>
      </c>
      <c r="L26" t="s">
        <v>1589</v>
      </c>
      <c r="M26" t="s">
        <v>1597</v>
      </c>
      <c r="N26" t="s">
        <v>1598</v>
      </c>
      <c r="O26" t="s">
        <v>142</v>
      </c>
      <c r="P26" t="s">
        <v>1599</v>
      </c>
      <c r="Q26" t="s">
        <v>1600</v>
      </c>
      <c r="R26" t="s">
        <v>1601</v>
      </c>
      <c r="S26" t="s">
        <v>1602</v>
      </c>
      <c r="T26" t="s">
        <v>1603</v>
      </c>
      <c r="U26" t="s">
        <v>1604</v>
      </c>
      <c r="V26" t="s">
        <v>1550</v>
      </c>
      <c r="W26" t="s">
        <v>1605</v>
      </c>
      <c r="X26" t="s">
        <v>1606</v>
      </c>
      <c r="Y26" t="s">
        <v>1607</v>
      </c>
      <c r="Z26" t="s">
        <v>1608</v>
      </c>
      <c r="AA26" t="s">
        <v>1609</v>
      </c>
      <c r="AB26" t="s">
        <v>1610</v>
      </c>
      <c r="AC26" t="s">
        <v>1557</v>
      </c>
      <c r="AD26" t="s">
        <v>1611</v>
      </c>
      <c r="AE26" t="s">
        <v>1612</v>
      </c>
      <c r="AF26" t="s">
        <v>1613</v>
      </c>
      <c r="AG26" t="s">
        <v>1557</v>
      </c>
      <c r="AH26" t="s">
        <v>1562</v>
      </c>
      <c r="AI26" t="s">
        <v>1614</v>
      </c>
      <c r="AJ26" t="s">
        <v>1564</v>
      </c>
      <c r="AK26" t="s">
        <v>1565</v>
      </c>
      <c r="AL26" t="s">
        <v>1615</v>
      </c>
      <c r="AM26" t="s">
        <v>1616</v>
      </c>
      <c r="AN26" t="s">
        <v>1568</v>
      </c>
      <c r="AO26" t="s">
        <v>1617</v>
      </c>
      <c r="AP26" t="s">
        <v>1618</v>
      </c>
      <c r="AQ26" t="s">
        <v>1571</v>
      </c>
      <c r="AR26" t="s">
        <v>1572</v>
      </c>
      <c r="AS26" t="s">
        <v>1573</v>
      </c>
      <c r="AT26" t="s">
        <v>1619</v>
      </c>
      <c r="AU26" t="s">
        <v>1620</v>
      </c>
      <c r="AV26" t="s">
        <v>1576</v>
      </c>
      <c r="AW26" t="s">
        <v>1621</v>
      </c>
      <c r="AX26" t="s">
        <v>1622</v>
      </c>
      <c r="AY26" t="s">
        <v>1623</v>
      </c>
      <c r="AZ26" t="s">
        <v>1612</v>
      </c>
      <c r="BA26" t="s">
        <v>180</v>
      </c>
      <c r="BB26" t="s">
        <v>962</v>
      </c>
      <c r="BC26" t="s">
        <v>1585</v>
      </c>
      <c r="BD26" t="s">
        <v>965</v>
      </c>
      <c r="BE26" t="s">
        <v>1586</v>
      </c>
      <c r="BF26" t="s">
        <v>1587</v>
      </c>
      <c r="BG26" t="s">
        <v>1588</v>
      </c>
      <c r="BH26" t="s">
        <v>239</v>
      </c>
      <c r="BI26" t="s">
        <v>242</v>
      </c>
    </row>
    <row r="27" spans="1:61">
      <c r="A27" t="s">
        <v>1624</v>
      </c>
      <c r="B27" t="s">
        <v>1634</v>
      </c>
      <c r="C27" t="s">
        <v>1635</v>
      </c>
      <c r="D27" t="s">
        <v>1636</v>
      </c>
      <c r="E27" t="s">
        <v>1637</v>
      </c>
      <c r="F27" t="s">
        <v>1638</v>
      </c>
      <c r="G27" t="s">
        <v>1639</v>
      </c>
      <c r="H27" t="s">
        <v>1640</v>
      </c>
      <c r="I27" t="s">
        <v>1641</v>
      </c>
      <c r="J27" t="s">
        <v>1642</v>
      </c>
      <c r="K27" t="s">
        <v>1643</v>
      </c>
      <c r="L27" t="s">
        <v>1644</v>
      </c>
      <c r="M27" t="s">
        <v>1645</v>
      </c>
      <c r="N27" t="s">
        <v>1646</v>
      </c>
      <c r="O27" t="s">
        <v>1647</v>
      </c>
      <c r="P27" t="s">
        <v>1648</v>
      </c>
      <c r="Q27" t="s">
        <v>1649</v>
      </c>
      <c r="R27" t="s">
        <v>1650</v>
      </c>
      <c r="S27" t="s">
        <v>1651</v>
      </c>
      <c r="T27" t="s">
        <v>1652</v>
      </c>
      <c r="U27" t="s">
        <v>1653</v>
      </c>
      <c r="V27" t="s">
        <v>1654</v>
      </c>
      <c r="W27" t="s">
        <v>1655</v>
      </c>
      <c r="X27" t="s">
        <v>1656</v>
      </c>
      <c r="Y27" t="s">
        <v>1657</v>
      </c>
      <c r="Z27" t="s">
        <v>1658</v>
      </c>
      <c r="AA27" t="s">
        <v>1659</v>
      </c>
      <c r="AB27" t="s">
        <v>1660</v>
      </c>
      <c r="AC27" t="s">
        <v>1661</v>
      </c>
      <c r="AD27" t="s">
        <v>1662</v>
      </c>
      <c r="AE27" t="s">
        <v>1663</v>
      </c>
      <c r="AF27" t="s">
        <v>1664</v>
      </c>
      <c r="AG27" t="s">
        <v>1665</v>
      </c>
      <c r="AH27" t="s">
        <v>1666</v>
      </c>
      <c r="AI27" t="s">
        <v>1667</v>
      </c>
      <c r="AJ27" t="s">
        <v>1668</v>
      </c>
      <c r="AK27" t="s">
        <v>1669</v>
      </c>
      <c r="AL27" t="s">
        <v>1670</v>
      </c>
      <c r="AM27" t="s">
        <v>1671</v>
      </c>
      <c r="AN27" t="s">
        <v>1672</v>
      </c>
      <c r="AO27" t="s">
        <v>1673</v>
      </c>
      <c r="AP27" t="s">
        <v>1674</v>
      </c>
      <c r="AQ27" t="s">
        <v>1675</v>
      </c>
      <c r="AR27" t="s">
        <v>1676</v>
      </c>
      <c r="AS27" t="s">
        <v>1677</v>
      </c>
      <c r="AT27" t="s">
        <v>1678</v>
      </c>
      <c r="AU27" t="s">
        <v>1679</v>
      </c>
      <c r="AV27" t="s">
        <v>1680</v>
      </c>
      <c r="AW27" t="s">
        <v>1664</v>
      </c>
      <c r="AX27" t="s">
        <v>1681</v>
      </c>
      <c r="AY27" t="s">
        <v>1682</v>
      </c>
      <c r="AZ27" t="s">
        <v>1683</v>
      </c>
      <c r="BA27" t="s">
        <v>1684</v>
      </c>
      <c r="BB27" t="s">
        <v>2047</v>
      </c>
      <c r="BC27" t="s">
        <v>2049</v>
      </c>
      <c r="BD27" t="s">
        <v>2048</v>
      </c>
      <c r="BE27" t="s">
        <v>2050</v>
      </c>
      <c r="BF27" t="s">
        <v>2051</v>
      </c>
      <c r="BG27" t="s">
        <v>2052</v>
      </c>
      <c r="BH27" t="s">
        <v>239</v>
      </c>
      <c r="BI27" t="s">
        <v>242</v>
      </c>
    </row>
    <row r="28" spans="1:61">
      <c r="A28" t="s">
        <v>1625</v>
      </c>
      <c r="B28" t="s">
        <v>1685</v>
      </c>
      <c r="C28" t="s">
        <v>1686</v>
      </c>
      <c r="D28" t="s">
        <v>1687</v>
      </c>
      <c r="E28" t="s">
        <v>1688</v>
      </c>
      <c r="F28" t="s">
        <v>1689</v>
      </c>
      <c r="G28" t="s">
        <v>1690</v>
      </c>
      <c r="H28" t="s">
        <v>1691</v>
      </c>
      <c r="I28" t="s">
        <v>1692</v>
      </c>
      <c r="J28" t="s">
        <v>1693</v>
      </c>
      <c r="K28" t="s">
        <v>1694</v>
      </c>
      <c r="L28" t="s">
        <v>1695</v>
      </c>
      <c r="M28" t="s">
        <v>1696</v>
      </c>
      <c r="N28" t="s">
        <v>1697</v>
      </c>
      <c r="O28" t="s">
        <v>1698</v>
      </c>
      <c r="P28" t="s">
        <v>1699</v>
      </c>
      <c r="Q28" t="s">
        <v>1700</v>
      </c>
      <c r="R28" t="s">
        <v>1701</v>
      </c>
      <c r="S28" t="s">
        <v>1702</v>
      </c>
      <c r="T28" t="s">
        <v>1703</v>
      </c>
      <c r="U28" t="s">
        <v>1704</v>
      </c>
      <c r="V28" t="s">
        <v>1705</v>
      </c>
      <c r="W28" t="s">
        <v>1706</v>
      </c>
      <c r="X28" t="s">
        <v>1707</v>
      </c>
      <c r="Y28" t="s">
        <v>1708</v>
      </c>
      <c r="Z28" t="s">
        <v>1709</v>
      </c>
      <c r="AA28" t="s">
        <v>1710</v>
      </c>
      <c r="AB28" t="s">
        <v>1711</v>
      </c>
      <c r="AC28" t="s">
        <v>1712</v>
      </c>
      <c r="AD28" t="s">
        <v>1713</v>
      </c>
      <c r="AE28" t="s">
        <v>1714</v>
      </c>
      <c r="AF28" t="s">
        <v>1715</v>
      </c>
      <c r="AG28" t="s">
        <v>1715</v>
      </c>
      <c r="AH28" t="s">
        <v>1716</v>
      </c>
      <c r="AI28" t="s">
        <v>1717</v>
      </c>
      <c r="AJ28" t="s">
        <v>1718</v>
      </c>
      <c r="AK28" t="s">
        <v>1719</v>
      </c>
      <c r="AL28" t="s">
        <v>1720</v>
      </c>
      <c r="AM28" t="s">
        <v>1721</v>
      </c>
      <c r="AN28" t="s">
        <v>1722</v>
      </c>
      <c r="AO28" t="s">
        <v>1723</v>
      </c>
      <c r="AP28" t="s">
        <v>1724</v>
      </c>
      <c r="AQ28" t="s">
        <v>1725</v>
      </c>
      <c r="AR28" t="s">
        <v>1726</v>
      </c>
      <c r="AS28" t="s">
        <v>1727</v>
      </c>
      <c r="AT28" t="s">
        <v>1728</v>
      </c>
      <c r="AU28" t="s">
        <v>1729</v>
      </c>
      <c r="AV28" t="s">
        <v>1730</v>
      </c>
      <c r="AW28" t="s">
        <v>1731</v>
      </c>
      <c r="AX28" t="s">
        <v>1732</v>
      </c>
      <c r="AY28" t="s">
        <v>1733</v>
      </c>
      <c r="AZ28" t="s">
        <v>1734</v>
      </c>
      <c r="BA28" t="s">
        <v>1735</v>
      </c>
      <c r="BB28" t="s">
        <v>2053</v>
      </c>
      <c r="BC28" t="s">
        <v>2055</v>
      </c>
      <c r="BD28" t="s">
        <v>2054</v>
      </c>
      <c r="BE28" t="s">
        <v>2056</v>
      </c>
      <c r="BF28" t="s">
        <v>2057</v>
      </c>
      <c r="BG28" t="s">
        <v>2058</v>
      </c>
      <c r="BH28" t="s">
        <v>239</v>
      </c>
      <c r="BI28" t="s">
        <v>242</v>
      </c>
    </row>
    <row r="29" spans="1:61">
      <c r="A29" t="s">
        <v>1626</v>
      </c>
      <c r="B29" t="s">
        <v>2177</v>
      </c>
      <c r="C29" t="s">
        <v>1761</v>
      </c>
      <c r="D29" t="s">
        <v>900</v>
      </c>
      <c r="E29" t="s">
        <v>901</v>
      </c>
      <c r="F29" t="s">
        <v>2178</v>
      </c>
      <c r="G29" t="s">
        <v>2179</v>
      </c>
      <c r="H29" t="s">
        <v>2180</v>
      </c>
      <c r="I29" t="s">
        <v>2181</v>
      </c>
      <c r="J29" t="s">
        <v>2182</v>
      </c>
      <c r="K29" t="s">
        <v>2183</v>
      </c>
      <c r="L29" t="s">
        <v>1736</v>
      </c>
      <c r="M29" t="s">
        <v>2184</v>
      </c>
      <c r="N29" t="s">
        <v>2185</v>
      </c>
      <c r="O29" t="s">
        <v>1737</v>
      </c>
      <c r="P29" t="s">
        <v>2186</v>
      </c>
      <c r="Q29" t="s">
        <v>2187</v>
      </c>
      <c r="R29" t="s">
        <v>1744</v>
      </c>
      <c r="S29" t="s">
        <v>1745</v>
      </c>
      <c r="T29" t="s">
        <v>2188</v>
      </c>
      <c r="U29" t="s">
        <v>2189</v>
      </c>
      <c r="V29" t="s">
        <v>1771</v>
      </c>
      <c r="W29" t="s">
        <v>2190</v>
      </c>
      <c r="X29" t="s">
        <v>1746</v>
      </c>
      <c r="Y29" t="s">
        <v>1747</v>
      </c>
      <c r="Z29" t="s">
        <v>922</v>
      </c>
      <c r="AA29" t="s">
        <v>2191</v>
      </c>
      <c r="AB29" t="s">
        <v>2192</v>
      </c>
      <c r="AC29" t="s">
        <v>2193</v>
      </c>
      <c r="AD29" t="s">
        <v>2194</v>
      </c>
      <c r="AE29" t="s">
        <v>916</v>
      </c>
      <c r="AF29" t="s">
        <v>1788</v>
      </c>
      <c r="AG29" t="s">
        <v>1787</v>
      </c>
      <c r="AH29" t="s">
        <v>2195</v>
      </c>
      <c r="AI29" t="s">
        <v>2196</v>
      </c>
      <c r="AJ29" t="s">
        <v>1752</v>
      </c>
      <c r="AK29" t="s">
        <v>1753</v>
      </c>
      <c r="AL29" t="s">
        <v>2197</v>
      </c>
      <c r="AM29" t="s">
        <v>2198</v>
      </c>
      <c r="AN29" t="s">
        <v>1755</v>
      </c>
      <c r="AO29" t="s">
        <v>937</v>
      </c>
      <c r="AP29" t="s">
        <v>2199</v>
      </c>
      <c r="AQ29" t="s">
        <v>2200</v>
      </c>
      <c r="AR29" t="s">
        <v>1758</v>
      </c>
      <c r="AS29" t="s">
        <v>1759</v>
      </c>
      <c r="AT29" t="s">
        <v>1760</v>
      </c>
      <c r="AU29" t="s">
        <v>2201</v>
      </c>
      <c r="AV29" t="s">
        <v>1749</v>
      </c>
      <c r="AW29" t="s">
        <v>2202</v>
      </c>
      <c r="AX29" t="s">
        <v>2203</v>
      </c>
      <c r="AY29" t="s">
        <v>2204</v>
      </c>
      <c r="AZ29" t="s">
        <v>2205</v>
      </c>
      <c r="BA29" t="s">
        <v>2206</v>
      </c>
      <c r="BB29" t="s">
        <v>951</v>
      </c>
      <c r="BC29" t="s">
        <v>2207</v>
      </c>
      <c r="BD29" t="s">
        <v>952</v>
      </c>
      <c r="BE29" t="s">
        <v>2208</v>
      </c>
      <c r="BF29" t="s">
        <v>2062</v>
      </c>
      <c r="BG29" t="s">
        <v>956</v>
      </c>
      <c r="BH29" t="s">
        <v>2209</v>
      </c>
      <c r="BI29" t="s">
        <v>2210</v>
      </c>
    </row>
    <row r="30" spans="1:61">
      <c r="A30" t="s">
        <v>1627</v>
      </c>
      <c r="B30" t="s">
        <v>1736</v>
      </c>
      <c r="C30" t="s">
        <v>1761</v>
      </c>
      <c r="D30" t="s">
        <v>1738</v>
      </c>
      <c r="E30" t="s">
        <v>1739</v>
      </c>
      <c r="F30" t="s">
        <v>1762</v>
      </c>
      <c r="G30" t="s">
        <v>1740</v>
      </c>
      <c r="H30" t="s">
        <v>1763</v>
      </c>
      <c r="I30" t="s">
        <v>1764</v>
      </c>
      <c r="J30" t="s">
        <v>1765</v>
      </c>
      <c r="K30" t="s">
        <v>1766</v>
      </c>
      <c r="L30" t="s">
        <v>1740</v>
      </c>
      <c r="M30" t="s">
        <v>1741</v>
      </c>
      <c r="N30" t="s">
        <v>1742</v>
      </c>
      <c r="O30" t="s">
        <v>1743</v>
      </c>
      <c r="P30" t="s">
        <v>1767</v>
      </c>
      <c r="Q30" t="s">
        <v>1768</v>
      </c>
      <c r="R30" t="s">
        <v>1744</v>
      </c>
      <c r="S30" t="s">
        <v>1745</v>
      </c>
      <c r="T30" t="s">
        <v>1769</v>
      </c>
      <c r="U30" t="s">
        <v>1770</v>
      </c>
      <c r="V30" t="s">
        <v>1771</v>
      </c>
      <c r="W30" t="s">
        <v>1772</v>
      </c>
      <c r="X30" t="s">
        <v>1746</v>
      </c>
      <c r="Y30" t="s">
        <v>1747</v>
      </c>
      <c r="Z30" t="s">
        <v>1773</v>
      </c>
      <c r="AA30" t="s">
        <v>1748</v>
      </c>
      <c r="AB30" t="s">
        <v>1774</v>
      </c>
      <c r="AC30" t="s">
        <v>1775</v>
      </c>
      <c r="AD30" t="s">
        <v>1776</v>
      </c>
      <c r="AE30" t="s">
        <v>1777</v>
      </c>
      <c r="AF30" t="s">
        <v>1750</v>
      </c>
      <c r="AG30" t="s">
        <v>1751</v>
      </c>
      <c r="AH30" t="s">
        <v>1778</v>
      </c>
      <c r="AI30" t="s">
        <v>1779</v>
      </c>
      <c r="AJ30" t="s">
        <v>1780</v>
      </c>
      <c r="AK30" t="s">
        <v>1781</v>
      </c>
      <c r="AL30" t="s">
        <v>1754</v>
      </c>
      <c r="AM30" t="s">
        <v>1754</v>
      </c>
      <c r="AN30" t="s">
        <v>1782</v>
      </c>
      <c r="AO30" t="s">
        <v>1783</v>
      </c>
      <c r="AP30" t="s">
        <v>1756</v>
      </c>
      <c r="AQ30" t="s">
        <v>1757</v>
      </c>
      <c r="AR30" t="s">
        <v>1758</v>
      </c>
      <c r="AS30" t="s">
        <v>1759</v>
      </c>
      <c r="AT30" t="s">
        <v>1784</v>
      </c>
      <c r="AU30" t="s">
        <v>1785</v>
      </c>
      <c r="AV30" t="s">
        <v>1749</v>
      </c>
      <c r="AW30" t="s">
        <v>1786</v>
      </c>
      <c r="AX30" t="s">
        <v>1787</v>
      </c>
      <c r="AY30" t="s">
        <v>1788</v>
      </c>
      <c r="AZ30" t="s">
        <v>1789</v>
      </c>
      <c r="BA30" t="s">
        <v>1790</v>
      </c>
      <c r="BB30" t="s">
        <v>2059</v>
      </c>
      <c r="BC30" t="s">
        <v>2060</v>
      </c>
      <c r="BD30" t="s">
        <v>2064</v>
      </c>
      <c r="BE30" t="s">
        <v>2061</v>
      </c>
      <c r="BF30" t="s">
        <v>2062</v>
      </c>
      <c r="BG30" t="s">
        <v>2063</v>
      </c>
      <c r="BH30" t="s">
        <v>239</v>
      </c>
      <c r="BI30" t="s">
        <v>242</v>
      </c>
    </row>
    <row r="31" spans="1:61">
      <c r="A31" t="s">
        <v>1628</v>
      </c>
      <c r="B31" t="s">
        <v>1791</v>
      </c>
      <c r="C31" t="s">
        <v>1792</v>
      </c>
      <c r="D31" t="s">
        <v>1793</v>
      </c>
      <c r="E31" t="s">
        <v>1794</v>
      </c>
      <c r="F31" t="s">
        <v>1795</v>
      </c>
      <c r="G31" t="s">
        <v>1796</v>
      </c>
      <c r="H31" t="s">
        <v>1797</v>
      </c>
      <c r="I31" t="s">
        <v>1798</v>
      </c>
      <c r="J31" t="s">
        <v>1799</v>
      </c>
      <c r="K31" t="s">
        <v>1800</v>
      </c>
      <c r="L31" t="s">
        <v>1796</v>
      </c>
      <c r="M31" t="s">
        <v>1801</v>
      </c>
      <c r="N31" t="s">
        <v>1802</v>
      </c>
      <c r="O31" t="s">
        <v>1803</v>
      </c>
      <c r="P31" t="s">
        <v>1804</v>
      </c>
      <c r="Q31" t="s">
        <v>1805</v>
      </c>
      <c r="R31" t="s">
        <v>1806</v>
      </c>
      <c r="S31" t="s">
        <v>1807</v>
      </c>
      <c r="T31" t="s">
        <v>1808</v>
      </c>
      <c r="U31" t="s">
        <v>1809</v>
      </c>
      <c r="V31" t="s">
        <v>1810</v>
      </c>
      <c r="W31" t="s">
        <v>1811</v>
      </c>
      <c r="X31" t="s">
        <v>1812</v>
      </c>
      <c r="Y31" t="s">
        <v>1813</v>
      </c>
      <c r="Z31" t="s">
        <v>1814</v>
      </c>
      <c r="AA31" t="s">
        <v>1815</v>
      </c>
      <c r="AB31" t="s">
        <v>1816</v>
      </c>
      <c r="AC31" t="s">
        <v>1817</v>
      </c>
      <c r="AD31" t="s">
        <v>1818</v>
      </c>
      <c r="AE31" t="s">
        <v>1819</v>
      </c>
      <c r="AF31" t="s">
        <v>1820</v>
      </c>
      <c r="AG31" t="s">
        <v>1821</v>
      </c>
      <c r="AH31" t="s">
        <v>1822</v>
      </c>
      <c r="AI31" t="s">
        <v>1823</v>
      </c>
      <c r="AJ31" t="s">
        <v>1824</v>
      </c>
      <c r="AK31" t="s">
        <v>1825</v>
      </c>
      <c r="AL31" t="s">
        <v>1826</v>
      </c>
      <c r="AM31" t="s">
        <v>1826</v>
      </c>
      <c r="AN31" t="s">
        <v>1827</v>
      </c>
      <c r="AO31" t="s">
        <v>1828</v>
      </c>
      <c r="AP31" t="s">
        <v>1829</v>
      </c>
      <c r="AQ31" t="s">
        <v>1830</v>
      </c>
      <c r="AR31" t="s">
        <v>1831</v>
      </c>
      <c r="AS31" t="s">
        <v>1832</v>
      </c>
      <c r="AT31" t="s">
        <v>1833</v>
      </c>
      <c r="AU31" t="s">
        <v>1834</v>
      </c>
      <c r="AV31" t="s">
        <v>1835</v>
      </c>
      <c r="AW31" t="s">
        <v>1836</v>
      </c>
      <c r="AX31" t="s">
        <v>1837</v>
      </c>
      <c r="AY31" t="s">
        <v>1838</v>
      </c>
      <c r="AZ31" t="s">
        <v>1839</v>
      </c>
      <c r="BA31" t="s">
        <v>1840</v>
      </c>
      <c r="BB31" t="s">
        <v>2065</v>
      </c>
      <c r="BC31" t="s">
        <v>2067</v>
      </c>
      <c r="BD31" t="s">
        <v>2066</v>
      </c>
      <c r="BE31" t="s">
        <v>2068</v>
      </c>
      <c r="BF31" t="s">
        <v>2069</v>
      </c>
      <c r="BG31" t="s">
        <v>2070</v>
      </c>
      <c r="BH31" t="s">
        <v>239</v>
      </c>
      <c r="BI31" t="s">
        <v>242</v>
      </c>
    </row>
    <row r="32" spans="1:61">
      <c r="A32" t="s">
        <v>1629</v>
      </c>
      <c r="B32" t="s">
        <v>1841</v>
      </c>
      <c r="C32" t="s">
        <v>1842</v>
      </c>
      <c r="D32" t="s">
        <v>1843</v>
      </c>
      <c r="E32" t="s">
        <v>1844</v>
      </c>
      <c r="F32" t="s">
        <v>2151</v>
      </c>
      <c r="G32" t="s">
        <v>2152</v>
      </c>
      <c r="H32" t="s">
        <v>1845</v>
      </c>
      <c r="I32" t="s">
        <v>1846</v>
      </c>
      <c r="J32" t="s">
        <v>1847</v>
      </c>
      <c r="K32" t="s">
        <v>1848</v>
      </c>
      <c r="L32" t="s">
        <v>1849</v>
      </c>
      <c r="M32" t="s">
        <v>1850</v>
      </c>
      <c r="N32" t="s">
        <v>1851</v>
      </c>
      <c r="O32" t="s">
        <v>1852</v>
      </c>
      <c r="P32" t="s">
        <v>2153</v>
      </c>
      <c r="Q32" t="s">
        <v>2154</v>
      </c>
      <c r="R32" t="s">
        <v>1853</v>
      </c>
      <c r="S32" t="s">
        <v>1854</v>
      </c>
      <c r="T32" t="s">
        <v>2155</v>
      </c>
      <c r="U32" t="s">
        <v>2156</v>
      </c>
      <c r="V32" t="s">
        <v>2157</v>
      </c>
      <c r="W32" t="s">
        <v>2158</v>
      </c>
      <c r="X32" t="s">
        <v>1855</v>
      </c>
      <c r="Y32" t="s">
        <v>1856</v>
      </c>
      <c r="Z32" t="s">
        <v>1857</v>
      </c>
      <c r="AA32" t="s">
        <v>2159</v>
      </c>
      <c r="AB32" t="s">
        <v>2160</v>
      </c>
      <c r="AC32" t="s">
        <v>2161</v>
      </c>
      <c r="AD32" t="s">
        <v>2162</v>
      </c>
      <c r="AE32" t="s">
        <v>2163</v>
      </c>
      <c r="AF32" t="s">
        <v>1858</v>
      </c>
      <c r="AG32" t="s">
        <v>1859</v>
      </c>
      <c r="AH32" t="s">
        <v>2164</v>
      </c>
      <c r="AI32" t="s">
        <v>2165</v>
      </c>
      <c r="AJ32" t="s">
        <v>1860</v>
      </c>
      <c r="AK32" t="s">
        <v>2166</v>
      </c>
      <c r="AL32" t="s">
        <v>2167</v>
      </c>
      <c r="AM32" t="s">
        <v>2168</v>
      </c>
      <c r="AN32" t="s">
        <v>1861</v>
      </c>
      <c r="AO32" t="s">
        <v>1862</v>
      </c>
      <c r="AP32" t="s">
        <v>1439</v>
      </c>
      <c r="AQ32" t="s">
        <v>1863</v>
      </c>
      <c r="AR32" t="s">
        <v>1864</v>
      </c>
      <c r="AS32" t="s">
        <v>1865</v>
      </c>
      <c r="AT32" t="s">
        <v>1866</v>
      </c>
      <c r="AU32" t="s">
        <v>1867</v>
      </c>
      <c r="AV32" t="s">
        <v>1868</v>
      </c>
      <c r="AW32" t="s">
        <v>1869</v>
      </c>
      <c r="AX32" t="s">
        <v>1870</v>
      </c>
      <c r="AY32" t="s">
        <v>1871</v>
      </c>
      <c r="AZ32" t="s">
        <v>2169</v>
      </c>
      <c r="BA32" t="s">
        <v>2170</v>
      </c>
      <c r="BB32" t="s">
        <v>2071</v>
      </c>
      <c r="BC32" t="s">
        <v>2073</v>
      </c>
      <c r="BD32" t="s">
        <v>2072</v>
      </c>
      <c r="BE32" t="s">
        <v>2074</v>
      </c>
      <c r="BF32" t="s">
        <v>2075</v>
      </c>
      <c r="BG32" t="s">
        <v>2076</v>
      </c>
      <c r="BH32" t="s">
        <v>239</v>
      </c>
      <c r="BI32" t="s">
        <v>242</v>
      </c>
    </row>
    <row r="33" spans="1:61">
      <c r="A33" t="s">
        <v>1630</v>
      </c>
      <c r="B33" t="s">
        <v>1872</v>
      </c>
      <c r="C33" t="s">
        <v>1873</v>
      </c>
      <c r="D33" t="s">
        <v>1874</v>
      </c>
      <c r="E33" t="s">
        <v>1875</v>
      </c>
      <c r="F33" t="s">
        <v>1876</v>
      </c>
      <c r="G33" t="s">
        <v>1877</v>
      </c>
      <c r="H33" t="s">
        <v>1878</v>
      </c>
      <c r="I33" t="s">
        <v>1879</v>
      </c>
      <c r="J33" t="s">
        <v>1880</v>
      </c>
      <c r="K33" t="s">
        <v>1881</v>
      </c>
      <c r="L33" t="s">
        <v>1882</v>
      </c>
      <c r="M33" t="s">
        <v>1883</v>
      </c>
      <c r="N33" t="s">
        <v>1884</v>
      </c>
      <c r="O33" t="s">
        <v>1885</v>
      </c>
      <c r="P33" t="s">
        <v>1886</v>
      </c>
      <c r="Q33" t="s">
        <v>1887</v>
      </c>
      <c r="R33" t="s">
        <v>1888</v>
      </c>
      <c r="S33" t="s">
        <v>1889</v>
      </c>
      <c r="T33" t="s">
        <v>1890</v>
      </c>
      <c r="U33" t="s">
        <v>1891</v>
      </c>
      <c r="V33" t="s">
        <v>1892</v>
      </c>
      <c r="W33" t="s">
        <v>1893</v>
      </c>
      <c r="X33" t="s">
        <v>1894</v>
      </c>
      <c r="Y33" t="s">
        <v>1895</v>
      </c>
      <c r="Z33" t="s">
        <v>1896</v>
      </c>
      <c r="AA33" t="s">
        <v>1897</v>
      </c>
      <c r="AB33" t="s">
        <v>1898</v>
      </c>
      <c r="AC33" t="s">
        <v>1899</v>
      </c>
      <c r="AD33" t="s">
        <v>1900</v>
      </c>
      <c r="AE33" t="s">
        <v>1901</v>
      </c>
      <c r="AF33" t="s">
        <v>1902</v>
      </c>
      <c r="AG33" t="s">
        <v>1903</v>
      </c>
      <c r="AH33" t="s">
        <v>1904</v>
      </c>
      <c r="AI33" t="s">
        <v>1905</v>
      </c>
      <c r="AJ33" t="s">
        <v>1906</v>
      </c>
      <c r="AK33" t="s">
        <v>1907</v>
      </c>
      <c r="AL33" t="s">
        <v>1908</v>
      </c>
      <c r="AM33" t="s">
        <v>1908</v>
      </c>
      <c r="AN33" t="s">
        <v>1909</v>
      </c>
      <c r="AO33" t="s">
        <v>1910</v>
      </c>
      <c r="AP33" t="s">
        <v>1911</v>
      </c>
      <c r="AQ33" t="s">
        <v>1912</v>
      </c>
      <c r="AR33" t="s">
        <v>1913</v>
      </c>
      <c r="AS33" t="s">
        <v>1914</v>
      </c>
      <c r="AT33" t="s">
        <v>1915</v>
      </c>
      <c r="AU33" t="s">
        <v>1916</v>
      </c>
      <c r="AV33" t="s">
        <v>1917</v>
      </c>
      <c r="AW33" t="s">
        <v>1918</v>
      </c>
      <c r="AX33" t="s">
        <v>1919</v>
      </c>
      <c r="AY33" t="s">
        <v>1920</v>
      </c>
      <c r="AZ33" t="s">
        <v>1921</v>
      </c>
      <c r="BA33" t="s">
        <v>1922</v>
      </c>
      <c r="BB33" t="s">
        <v>2077</v>
      </c>
      <c r="BC33" t="s">
        <v>2079</v>
      </c>
      <c r="BD33" t="s">
        <v>2078</v>
      </c>
      <c r="BE33" t="s">
        <v>2080</v>
      </c>
      <c r="BF33" t="s">
        <v>2081</v>
      </c>
      <c r="BG33" t="s">
        <v>2082</v>
      </c>
      <c r="BH33" t="s">
        <v>239</v>
      </c>
      <c r="BI33" t="s">
        <v>242</v>
      </c>
    </row>
    <row r="34" spans="1:61">
      <c r="A34" t="s">
        <v>1631</v>
      </c>
      <c r="B34" t="s">
        <v>1923</v>
      </c>
      <c r="C34" t="s">
        <v>1923</v>
      </c>
      <c r="D34" t="s">
        <v>1924</v>
      </c>
      <c r="E34" t="s">
        <v>1924</v>
      </c>
      <c r="F34" t="s">
        <v>1925</v>
      </c>
      <c r="G34" t="s">
        <v>1925</v>
      </c>
      <c r="H34" t="s">
        <v>1926</v>
      </c>
      <c r="I34" t="s">
        <v>1926</v>
      </c>
      <c r="J34" t="s">
        <v>1927</v>
      </c>
      <c r="K34" t="s">
        <v>1927</v>
      </c>
      <c r="L34" t="s">
        <v>1928</v>
      </c>
      <c r="M34" t="s">
        <v>1928</v>
      </c>
      <c r="N34" t="s">
        <v>1929</v>
      </c>
      <c r="O34" t="s">
        <v>1929</v>
      </c>
      <c r="P34" t="s">
        <v>1930</v>
      </c>
      <c r="Q34" t="s">
        <v>1930</v>
      </c>
      <c r="R34" t="s">
        <v>1931</v>
      </c>
      <c r="S34" t="s">
        <v>1931</v>
      </c>
      <c r="T34" t="s">
        <v>1932</v>
      </c>
      <c r="U34" t="s">
        <v>1932</v>
      </c>
      <c r="V34" t="s">
        <v>1933</v>
      </c>
      <c r="W34" t="s">
        <v>1933</v>
      </c>
      <c r="X34" t="s">
        <v>1934</v>
      </c>
      <c r="Y34" t="s">
        <v>1934</v>
      </c>
      <c r="Z34" t="s">
        <v>1935</v>
      </c>
      <c r="AA34" t="s">
        <v>1935</v>
      </c>
      <c r="AB34" t="s">
        <v>1936</v>
      </c>
      <c r="AC34" t="s">
        <v>1936</v>
      </c>
      <c r="AD34" t="s">
        <v>1937</v>
      </c>
      <c r="AE34" t="s">
        <v>1937</v>
      </c>
      <c r="AF34" t="s">
        <v>1938</v>
      </c>
      <c r="AG34" t="s">
        <v>1938</v>
      </c>
      <c r="AH34" t="s">
        <v>1939</v>
      </c>
      <c r="AI34" t="s">
        <v>1939</v>
      </c>
      <c r="AJ34" t="s">
        <v>1940</v>
      </c>
      <c r="AK34" t="s">
        <v>1940</v>
      </c>
      <c r="AL34" t="s">
        <v>1941</v>
      </c>
      <c r="AM34" t="s">
        <v>1941</v>
      </c>
      <c r="AN34" t="s">
        <v>1942</v>
      </c>
      <c r="AO34" t="s">
        <v>1942</v>
      </c>
      <c r="AP34" t="s">
        <v>1943</v>
      </c>
      <c r="AQ34" t="s">
        <v>1943</v>
      </c>
      <c r="AR34" t="s">
        <v>1944</v>
      </c>
      <c r="AS34" t="s">
        <v>1944</v>
      </c>
      <c r="AT34" t="s">
        <v>1945</v>
      </c>
      <c r="AU34" t="s">
        <v>1945</v>
      </c>
      <c r="AV34" t="s">
        <v>1946</v>
      </c>
      <c r="AW34" t="s">
        <v>1946</v>
      </c>
      <c r="AX34" t="s">
        <v>1947</v>
      </c>
      <c r="AY34" t="s">
        <v>1947</v>
      </c>
      <c r="AZ34" t="s">
        <v>1948</v>
      </c>
      <c r="BA34" t="s">
        <v>1948</v>
      </c>
      <c r="BB34" t="s">
        <v>2083</v>
      </c>
      <c r="BC34" t="s">
        <v>2085</v>
      </c>
      <c r="BD34" t="s">
        <v>2084</v>
      </c>
      <c r="BE34" t="s">
        <v>2087</v>
      </c>
      <c r="BF34" t="s">
        <v>2086</v>
      </c>
      <c r="BG34" t="s">
        <v>2088</v>
      </c>
      <c r="BH34" t="s">
        <v>239</v>
      </c>
      <c r="BI34" t="s">
        <v>242</v>
      </c>
    </row>
    <row r="35" spans="1:61" ht="16.5">
      <c r="A35" t="s">
        <v>1632</v>
      </c>
      <c r="B35" t="s">
        <v>1949</v>
      </c>
      <c r="C35" t="s">
        <v>1950</v>
      </c>
      <c r="D35" t="s">
        <v>1951</v>
      </c>
      <c r="E35" t="s">
        <v>1952</v>
      </c>
      <c r="F35" t="s">
        <v>1953</v>
      </c>
      <c r="G35" t="s">
        <v>1954</v>
      </c>
      <c r="H35" t="s">
        <v>1955</v>
      </c>
      <c r="I35" t="s">
        <v>1956</v>
      </c>
      <c r="J35" t="s">
        <v>1148</v>
      </c>
      <c r="K35" t="s">
        <v>1957</v>
      </c>
      <c r="L35" t="s">
        <v>1958</v>
      </c>
      <c r="M35" t="s">
        <v>1959</v>
      </c>
      <c r="N35" t="s">
        <v>1960</v>
      </c>
      <c r="O35" t="s">
        <v>1141</v>
      </c>
      <c r="P35" t="s">
        <v>1961</v>
      </c>
      <c r="Q35" t="s">
        <v>1962</v>
      </c>
      <c r="R35" t="s">
        <v>1963</v>
      </c>
      <c r="S35" t="s">
        <v>1964</v>
      </c>
      <c r="T35" t="s">
        <v>1965</v>
      </c>
      <c r="U35" t="s">
        <v>1966</v>
      </c>
      <c r="V35" t="s">
        <v>1967</v>
      </c>
      <c r="W35" t="s">
        <v>1968</v>
      </c>
      <c r="X35" t="s">
        <v>1969</v>
      </c>
      <c r="Y35" t="s">
        <v>1970</v>
      </c>
      <c r="Z35" t="s">
        <v>1971</v>
      </c>
      <c r="AA35" t="s">
        <v>1972</v>
      </c>
      <c r="AB35" t="s">
        <v>1973</v>
      </c>
      <c r="AC35" t="s">
        <v>1974</v>
      </c>
      <c r="AD35" t="s">
        <v>1975</v>
      </c>
      <c r="AE35" t="s">
        <v>1976</v>
      </c>
      <c r="AF35" t="s">
        <v>1977</v>
      </c>
      <c r="AG35" t="s">
        <v>1978</v>
      </c>
      <c r="AH35" t="s">
        <v>1979</v>
      </c>
      <c r="AI35" t="s">
        <v>1980</v>
      </c>
      <c r="AJ35" t="s">
        <v>1981</v>
      </c>
      <c r="AK35" t="s">
        <v>1982</v>
      </c>
      <c r="AL35" t="s">
        <v>1983</v>
      </c>
      <c r="AM35" t="s">
        <v>1983</v>
      </c>
      <c r="AN35" t="s">
        <v>1984</v>
      </c>
      <c r="AO35" t="s">
        <v>1985</v>
      </c>
      <c r="AP35" t="s">
        <v>1986</v>
      </c>
      <c r="AQ35" t="s">
        <v>1987</v>
      </c>
      <c r="AR35" t="s">
        <v>1988</v>
      </c>
      <c r="AS35" t="s">
        <v>1182</v>
      </c>
      <c r="AT35" t="s">
        <v>1989</v>
      </c>
      <c r="AU35" t="s">
        <v>1990</v>
      </c>
      <c r="AV35" t="s">
        <v>1974</v>
      </c>
      <c r="AW35" t="s">
        <v>1991</v>
      </c>
      <c r="AX35" t="s">
        <v>1992</v>
      </c>
      <c r="AY35" t="s">
        <v>1993</v>
      </c>
      <c r="AZ35" t="s">
        <v>1994</v>
      </c>
      <c r="BA35" t="s">
        <v>1995</v>
      </c>
      <c r="BB35" t="s">
        <v>1191</v>
      </c>
      <c r="BC35" t="s">
        <v>2090</v>
      </c>
      <c r="BD35" t="s">
        <v>2089</v>
      </c>
      <c r="BE35" s="131" t="s">
        <v>2091</v>
      </c>
      <c r="BF35" t="s">
        <v>2092</v>
      </c>
      <c r="BG35" t="s">
        <v>2093</v>
      </c>
      <c r="BH35" t="s">
        <v>239</v>
      </c>
      <c r="BI35" t="s">
        <v>242</v>
      </c>
    </row>
    <row r="36" spans="1:61">
      <c r="A36" t="s">
        <v>1633</v>
      </c>
      <c r="B36" t="s">
        <v>1996</v>
      </c>
      <c r="C36" t="s">
        <v>1997</v>
      </c>
      <c r="D36" t="s">
        <v>1998</v>
      </c>
      <c r="E36" t="s">
        <v>1999</v>
      </c>
      <c r="F36" t="s">
        <v>2000</v>
      </c>
      <c r="G36" t="s">
        <v>2001</v>
      </c>
      <c r="H36" t="s">
        <v>2002</v>
      </c>
      <c r="I36" t="s">
        <v>2003</v>
      </c>
      <c r="J36" t="s">
        <v>2004</v>
      </c>
      <c r="K36" t="s">
        <v>2005</v>
      </c>
      <c r="L36" t="s">
        <v>2006</v>
      </c>
      <c r="M36" t="s">
        <v>2007</v>
      </c>
      <c r="N36" t="s">
        <v>2008</v>
      </c>
      <c r="O36" t="s">
        <v>2009</v>
      </c>
      <c r="P36" t="s">
        <v>2010</v>
      </c>
      <c r="Q36" t="s">
        <v>2011</v>
      </c>
      <c r="R36" t="s">
        <v>2012</v>
      </c>
      <c r="S36" t="s">
        <v>2013</v>
      </c>
      <c r="T36" t="s">
        <v>2014</v>
      </c>
      <c r="U36" t="s">
        <v>2015</v>
      </c>
      <c r="V36" t="s">
        <v>2016</v>
      </c>
      <c r="W36" t="s">
        <v>2017</v>
      </c>
      <c r="X36" t="s">
        <v>2018</v>
      </c>
      <c r="Y36" t="s">
        <v>2019</v>
      </c>
      <c r="Z36" t="s">
        <v>2020</v>
      </c>
      <c r="AA36" t="s">
        <v>2021</v>
      </c>
      <c r="AB36" t="s">
        <v>2022</v>
      </c>
      <c r="AC36" t="s">
        <v>2023</v>
      </c>
      <c r="AD36" t="s">
        <v>2024</v>
      </c>
      <c r="AE36" t="s">
        <v>2025</v>
      </c>
      <c r="AF36" t="s">
        <v>2026</v>
      </c>
      <c r="AG36" t="s">
        <v>2027</v>
      </c>
      <c r="AH36" t="s">
        <v>2028</v>
      </c>
      <c r="AI36" t="s">
        <v>2029</v>
      </c>
      <c r="AJ36" t="s">
        <v>2030</v>
      </c>
      <c r="AK36" t="s">
        <v>2031</v>
      </c>
      <c r="AL36" t="s">
        <v>2032</v>
      </c>
      <c r="AM36" t="s">
        <v>2032</v>
      </c>
      <c r="AN36" t="s">
        <v>2033</v>
      </c>
      <c r="AO36" t="s">
        <v>2034</v>
      </c>
      <c r="AP36" t="s">
        <v>2035</v>
      </c>
      <c r="AQ36" t="s">
        <v>2036</v>
      </c>
      <c r="AR36" t="s">
        <v>2037</v>
      </c>
      <c r="AS36" t="s">
        <v>2038</v>
      </c>
      <c r="AT36" t="s">
        <v>2039</v>
      </c>
      <c r="AU36" t="s">
        <v>2040</v>
      </c>
      <c r="AV36" t="s">
        <v>2041</v>
      </c>
      <c r="AW36" t="s">
        <v>2042</v>
      </c>
      <c r="AX36" t="s">
        <v>2043</v>
      </c>
      <c r="AY36" t="s">
        <v>2044</v>
      </c>
      <c r="AZ36" t="s">
        <v>2045</v>
      </c>
      <c r="BA36" t="s">
        <v>2046</v>
      </c>
      <c r="BB36" t="s">
        <v>2094</v>
      </c>
      <c r="BC36" t="s">
        <v>2099</v>
      </c>
      <c r="BD36" t="s">
        <v>2095</v>
      </c>
      <c r="BE36" t="s">
        <v>2096</v>
      </c>
      <c r="BF36" t="s">
        <v>2097</v>
      </c>
      <c r="BG36" t="s">
        <v>2098</v>
      </c>
      <c r="BH36" t="s">
        <v>239</v>
      </c>
      <c r="BI36" t="s">
        <v>242</v>
      </c>
    </row>
    <row r="37" spans="1:61">
      <c r="A37" t="s">
        <v>2100</v>
      </c>
      <c r="B37" t="s">
        <v>2101</v>
      </c>
      <c r="C37" t="s">
        <v>2102</v>
      </c>
      <c r="D37" t="s">
        <v>2103</v>
      </c>
      <c r="E37" t="s">
        <v>2104</v>
      </c>
      <c r="F37" t="s">
        <v>2105</v>
      </c>
      <c r="G37" t="s">
        <v>2106</v>
      </c>
      <c r="H37" t="s">
        <v>2107</v>
      </c>
      <c r="I37" t="s">
        <v>2108</v>
      </c>
      <c r="J37" t="s">
        <v>1301</v>
      </c>
      <c r="K37" t="s">
        <v>2109</v>
      </c>
      <c r="L37" t="s">
        <v>1303</v>
      </c>
      <c r="M37" t="s">
        <v>2110</v>
      </c>
      <c r="N37" t="s">
        <v>2111</v>
      </c>
      <c r="O37" t="s">
        <v>2112</v>
      </c>
      <c r="P37" t="s">
        <v>2113</v>
      </c>
      <c r="Q37" t="s">
        <v>2114</v>
      </c>
      <c r="R37" t="s">
        <v>2115</v>
      </c>
      <c r="S37" t="s">
        <v>1310</v>
      </c>
      <c r="T37" t="s">
        <v>2116</v>
      </c>
      <c r="U37" t="s">
        <v>2117</v>
      </c>
      <c r="V37" t="s">
        <v>2118</v>
      </c>
      <c r="W37" t="s">
        <v>2119</v>
      </c>
      <c r="X37" t="s">
        <v>1315</v>
      </c>
      <c r="Y37" t="s">
        <v>2120</v>
      </c>
      <c r="Z37" t="s">
        <v>2121</v>
      </c>
      <c r="AA37" t="s">
        <v>1318</v>
      </c>
      <c r="AB37" t="s">
        <v>2122</v>
      </c>
      <c r="AC37" t="s">
        <v>2123</v>
      </c>
      <c r="AD37" t="s">
        <v>2124</v>
      </c>
      <c r="AE37" t="s">
        <v>2125</v>
      </c>
      <c r="AF37" t="s">
        <v>2126</v>
      </c>
      <c r="AG37" t="s">
        <v>2127</v>
      </c>
      <c r="AH37" t="s">
        <v>2128</v>
      </c>
      <c r="AI37" t="s">
        <v>2129</v>
      </c>
      <c r="AJ37" t="s">
        <v>2130</v>
      </c>
      <c r="AK37" t="s">
        <v>2131</v>
      </c>
      <c r="AL37" t="s">
        <v>2132</v>
      </c>
      <c r="AM37" t="s">
        <v>2133</v>
      </c>
      <c r="AN37" t="s">
        <v>2134</v>
      </c>
      <c r="AO37" t="s">
        <v>2135</v>
      </c>
      <c r="AP37" t="s">
        <v>1333</v>
      </c>
      <c r="AQ37" t="s">
        <v>2136</v>
      </c>
      <c r="AR37" t="s">
        <v>1335</v>
      </c>
      <c r="AS37" t="s">
        <v>1336</v>
      </c>
      <c r="AT37" t="s">
        <v>2137</v>
      </c>
      <c r="AU37" t="s">
        <v>2138</v>
      </c>
      <c r="AV37" t="s">
        <v>2139</v>
      </c>
      <c r="AW37" t="s">
        <v>2140</v>
      </c>
      <c r="AX37" t="s">
        <v>1341</v>
      </c>
      <c r="AY37" t="s">
        <v>1342</v>
      </c>
      <c r="AZ37" t="s">
        <v>2141</v>
      </c>
      <c r="BA37" t="s">
        <v>2142</v>
      </c>
      <c r="BB37" t="s">
        <v>2144</v>
      </c>
      <c r="BC37" t="s">
        <v>2145</v>
      </c>
      <c r="BD37" t="s">
        <v>2146</v>
      </c>
      <c r="BE37" t="s">
        <v>2147</v>
      </c>
      <c r="BF37" t="s">
        <v>2148</v>
      </c>
      <c r="BG37" t="s">
        <v>2149</v>
      </c>
      <c r="BH37" t="s">
        <v>1351</v>
      </c>
      <c r="BI37" t="s">
        <v>2143</v>
      </c>
    </row>
    <row r="38" spans="1:61" ht="17">
      <c r="A38" t="s">
        <v>2215</v>
      </c>
      <c r="B38" t="s">
        <v>2216</v>
      </c>
      <c r="C38" t="s">
        <v>2217</v>
      </c>
      <c r="D38" t="s">
        <v>2218</v>
      </c>
      <c r="E38" t="s">
        <v>2219</v>
      </c>
      <c r="F38" t="s">
        <v>2220</v>
      </c>
      <c r="G38" t="s">
        <v>2221</v>
      </c>
      <c r="H38" t="s">
        <v>2222</v>
      </c>
      <c r="I38" t="s">
        <v>2223</v>
      </c>
      <c r="J38" t="s">
        <v>2224</v>
      </c>
      <c r="K38" t="s">
        <v>2225</v>
      </c>
      <c r="L38" t="s">
        <v>2226</v>
      </c>
      <c r="M38" t="s">
        <v>2227</v>
      </c>
      <c r="N38" t="s">
        <v>2228</v>
      </c>
      <c r="O38" t="s">
        <v>2229</v>
      </c>
      <c r="P38" t="s">
        <v>2230</v>
      </c>
      <c r="Q38" t="s">
        <v>2231</v>
      </c>
      <c r="R38" t="s">
        <v>2232</v>
      </c>
      <c r="S38" t="s">
        <v>2233</v>
      </c>
      <c r="T38" t="s">
        <v>2234</v>
      </c>
      <c r="U38" t="s">
        <v>2235</v>
      </c>
      <c r="V38" t="s">
        <v>2236</v>
      </c>
      <c r="W38" t="s">
        <v>2237</v>
      </c>
      <c r="X38" t="s">
        <v>2238</v>
      </c>
      <c r="Y38" t="s">
        <v>2239</v>
      </c>
      <c r="Z38" t="s">
        <v>2240</v>
      </c>
      <c r="AA38" t="s">
        <v>2241</v>
      </c>
      <c r="AB38" t="s">
        <v>2242</v>
      </c>
      <c r="AC38" t="s">
        <v>2243</v>
      </c>
      <c r="AD38" t="s">
        <v>2244</v>
      </c>
      <c r="AE38" t="s">
        <v>2245</v>
      </c>
      <c r="AF38" t="s">
        <v>2246</v>
      </c>
      <c r="AG38" t="s">
        <v>2247</v>
      </c>
      <c r="AH38" t="s">
        <v>2248</v>
      </c>
      <c r="AI38" t="s">
        <v>2249</v>
      </c>
      <c r="AJ38" t="s">
        <v>2250</v>
      </c>
      <c r="AK38" t="s">
        <v>2251</v>
      </c>
      <c r="AL38" t="s">
        <v>2252</v>
      </c>
      <c r="AM38" t="s">
        <v>2253</v>
      </c>
      <c r="AN38" t="s">
        <v>2254</v>
      </c>
      <c r="AO38" t="s">
        <v>2255</v>
      </c>
      <c r="AP38" t="s">
        <v>2256</v>
      </c>
      <c r="AQ38" t="s">
        <v>2257</v>
      </c>
      <c r="AR38" t="s">
        <v>2258</v>
      </c>
      <c r="AS38" t="s">
        <v>2259</v>
      </c>
      <c r="AT38" t="s">
        <v>2260</v>
      </c>
      <c r="AU38" t="s">
        <v>2261</v>
      </c>
      <c r="AV38" t="s">
        <v>2262</v>
      </c>
      <c r="AW38" t="s">
        <v>2263</v>
      </c>
      <c r="AX38" t="s">
        <v>2264</v>
      </c>
      <c r="AY38" t="s">
        <v>2265</v>
      </c>
      <c r="AZ38" t="s">
        <v>2266</v>
      </c>
      <c r="BA38" t="s">
        <v>2267</v>
      </c>
      <c r="BB38" s="136" t="s">
        <v>2243</v>
      </c>
      <c r="BC38" s="136" t="s">
        <v>2268</v>
      </c>
      <c r="BD38" s="136" t="s">
        <v>2269</v>
      </c>
      <c r="BE38" s="136" t="s">
        <v>2270</v>
      </c>
      <c r="BF38" s="136" t="s">
        <v>2250</v>
      </c>
      <c r="BG38" s="136" t="s">
        <v>2220</v>
      </c>
      <c r="BH38" s="136" t="s">
        <v>2259</v>
      </c>
      <c r="BI38" s="136" t="s">
        <v>2271</v>
      </c>
    </row>
  </sheetData>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6"/>
  <sheetViews>
    <sheetView topLeftCell="A36" zoomScaleNormal="100" workbookViewId="0">
      <selection activeCell="A4" sqref="A4:Z43"/>
    </sheetView>
  </sheetViews>
  <sheetFormatPr defaultColWidth="9.08984375" defaultRowHeight="14.5"/>
  <cols>
    <col min="1" max="26" width="3.6328125" style="1" customWidth="1"/>
  </cols>
  <sheetData>
    <row r="1" spans="1:27" ht="144" customHeight="1">
      <c r="A1" s="155" t="s">
        <v>1281</v>
      </c>
      <c r="B1" s="156"/>
      <c r="C1" s="156"/>
      <c r="D1" s="156"/>
      <c r="E1" s="156"/>
      <c r="F1" s="156"/>
      <c r="G1" s="156"/>
      <c r="H1" s="156"/>
      <c r="I1" s="156"/>
      <c r="J1" s="156"/>
      <c r="K1" s="156"/>
      <c r="L1" s="156"/>
      <c r="M1" s="156"/>
      <c r="N1" s="156"/>
      <c r="O1" s="156"/>
      <c r="P1" s="156"/>
      <c r="Q1" s="156"/>
      <c r="R1" s="156"/>
      <c r="S1" s="156"/>
      <c r="T1" s="156"/>
      <c r="U1" s="156"/>
      <c r="V1" s="156"/>
      <c r="W1" s="156"/>
      <c r="X1" s="156"/>
      <c r="Y1" s="156"/>
      <c r="Z1" s="156"/>
    </row>
    <row r="2" spans="1:27">
      <c r="A2" s="157" t="s">
        <v>0</v>
      </c>
      <c r="B2" s="157"/>
      <c r="C2" s="157"/>
      <c r="D2" s="157"/>
      <c r="E2" s="157"/>
      <c r="F2" s="157"/>
      <c r="G2" s="157"/>
      <c r="H2" s="157"/>
      <c r="I2" s="157"/>
      <c r="J2" s="157"/>
      <c r="K2" s="157"/>
      <c r="L2" s="157"/>
      <c r="M2" s="157"/>
      <c r="N2" s="157"/>
      <c r="O2" s="157"/>
      <c r="P2" s="157"/>
      <c r="Q2" s="157"/>
      <c r="R2" s="157"/>
      <c r="S2" s="157"/>
      <c r="T2" s="157"/>
      <c r="U2" s="157"/>
      <c r="V2" s="157"/>
      <c r="W2" s="157"/>
      <c r="X2" s="157"/>
      <c r="Y2" s="157"/>
      <c r="Z2" s="157"/>
    </row>
    <row r="3" spans="1:27" ht="15" thickBot="1">
      <c r="A3" s="91">
        <v>1</v>
      </c>
      <c r="B3" s="91">
        <v>2</v>
      </c>
      <c r="C3" s="91">
        <v>3</v>
      </c>
      <c r="D3" s="91">
        <v>4</v>
      </c>
      <c r="E3" s="92">
        <v>5</v>
      </c>
      <c r="F3" s="92">
        <v>6</v>
      </c>
      <c r="G3" s="93">
        <v>7</v>
      </c>
      <c r="H3" s="91">
        <v>8</v>
      </c>
      <c r="I3" s="91">
        <v>9</v>
      </c>
      <c r="J3" s="91">
        <v>10</v>
      </c>
      <c r="K3" s="91">
        <v>11</v>
      </c>
      <c r="L3" s="91">
        <v>12</v>
      </c>
      <c r="M3" s="92">
        <v>13</v>
      </c>
      <c r="N3" s="93">
        <v>14</v>
      </c>
      <c r="O3" s="91">
        <v>15</v>
      </c>
      <c r="P3" s="91">
        <v>16</v>
      </c>
      <c r="Q3" s="92">
        <v>17</v>
      </c>
      <c r="R3" s="93">
        <v>18</v>
      </c>
      <c r="S3" s="91">
        <v>19</v>
      </c>
      <c r="T3" s="91">
        <v>20</v>
      </c>
      <c r="U3" s="92">
        <v>21</v>
      </c>
      <c r="V3" s="91">
        <v>22</v>
      </c>
      <c r="W3" s="91">
        <v>23</v>
      </c>
      <c r="X3" s="91">
        <v>24</v>
      </c>
      <c r="Y3" s="91">
        <v>25</v>
      </c>
      <c r="Z3" s="94">
        <v>26</v>
      </c>
      <c r="AA3" s="53"/>
    </row>
    <row r="4" spans="1:27" ht="15" thickBot="1">
      <c r="A4" s="137">
        <v>5</v>
      </c>
      <c r="B4" s="138">
        <v>7</v>
      </c>
      <c r="C4" s="138">
        <v>3</v>
      </c>
      <c r="D4" s="138">
        <v>3</v>
      </c>
      <c r="E4" s="138">
        <v>2</v>
      </c>
      <c r="F4" s="138">
        <v>5</v>
      </c>
      <c r="G4" s="138">
        <v>5</v>
      </c>
      <c r="H4" s="138">
        <v>4</v>
      </c>
      <c r="I4" s="138">
        <v>2</v>
      </c>
      <c r="J4" s="138">
        <v>2</v>
      </c>
      <c r="K4" s="138">
        <v>6</v>
      </c>
      <c r="L4" s="138">
        <v>2</v>
      </c>
      <c r="M4" s="138">
        <v>5</v>
      </c>
      <c r="N4" s="138">
        <v>5</v>
      </c>
      <c r="O4" s="138">
        <v>6</v>
      </c>
      <c r="P4" s="138">
        <v>7</v>
      </c>
      <c r="Q4" s="138">
        <v>2</v>
      </c>
      <c r="R4" s="138">
        <v>5</v>
      </c>
      <c r="S4" s="138">
        <v>2</v>
      </c>
      <c r="T4" s="138">
        <v>6</v>
      </c>
      <c r="U4" s="138">
        <v>1</v>
      </c>
      <c r="V4" s="138">
        <v>7</v>
      </c>
      <c r="W4" s="138">
        <v>1</v>
      </c>
      <c r="X4" s="138">
        <v>2</v>
      </c>
      <c r="Y4" s="138">
        <v>1</v>
      </c>
      <c r="Z4" s="139">
        <v>6</v>
      </c>
    </row>
    <row r="5" spans="1:27" ht="15" thickBot="1">
      <c r="A5" s="140"/>
      <c r="B5" s="141"/>
      <c r="C5" s="141"/>
      <c r="D5" s="141"/>
      <c r="E5" s="141"/>
      <c r="F5" s="141"/>
      <c r="G5" s="141"/>
      <c r="H5" s="141"/>
      <c r="I5" s="141"/>
      <c r="J5" s="141"/>
      <c r="K5" s="141"/>
      <c r="L5" s="141"/>
      <c r="M5" s="141"/>
      <c r="N5" s="141"/>
      <c r="O5" s="141"/>
      <c r="P5" s="141"/>
      <c r="Q5" s="141"/>
      <c r="R5" s="141"/>
      <c r="S5" s="141"/>
      <c r="T5" s="141"/>
      <c r="U5" s="141"/>
      <c r="V5" s="141"/>
      <c r="W5" s="141"/>
      <c r="X5" s="141"/>
      <c r="Y5" s="141"/>
      <c r="Z5" s="142"/>
    </row>
    <row r="6" spans="1:27" ht="15" thickBot="1">
      <c r="A6" s="143"/>
      <c r="B6" s="144"/>
      <c r="C6" s="144"/>
      <c r="D6" s="144"/>
      <c r="E6" s="144"/>
      <c r="F6" s="144"/>
      <c r="G6" s="144"/>
      <c r="H6" s="144"/>
      <c r="I6" s="144"/>
      <c r="J6" s="144"/>
      <c r="K6" s="144"/>
      <c r="L6" s="144"/>
      <c r="M6" s="144"/>
      <c r="N6" s="144"/>
      <c r="O6" s="144"/>
      <c r="P6" s="144"/>
      <c r="Q6" s="144"/>
      <c r="R6" s="144"/>
      <c r="S6" s="144"/>
      <c r="T6" s="144"/>
      <c r="U6" s="144"/>
      <c r="V6" s="144"/>
      <c r="W6" s="144"/>
      <c r="X6" s="144"/>
      <c r="Y6" s="144"/>
      <c r="Z6" s="145"/>
    </row>
    <row r="7" spans="1:27" ht="15" thickBot="1">
      <c r="A7" s="140">
        <v>1</v>
      </c>
      <c r="B7" s="141">
        <v>1</v>
      </c>
      <c r="C7" s="141">
        <v>2</v>
      </c>
      <c r="D7" s="141">
        <v>1</v>
      </c>
      <c r="E7" s="141">
        <v>2</v>
      </c>
      <c r="F7" s="141">
        <v>6</v>
      </c>
      <c r="G7" s="141">
        <v>7</v>
      </c>
      <c r="H7" s="141">
        <v>4</v>
      </c>
      <c r="I7" s="141">
        <v>2</v>
      </c>
      <c r="J7" s="141">
        <v>2</v>
      </c>
      <c r="K7" s="141">
        <v>7</v>
      </c>
      <c r="L7" s="141">
        <v>1</v>
      </c>
      <c r="M7" s="141">
        <v>7</v>
      </c>
      <c r="N7" s="141">
        <v>6</v>
      </c>
      <c r="O7" s="141">
        <v>7</v>
      </c>
      <c r="P7" s="141">
        <v>6</v>
      </c>
      <c r="Q7" s="141">
        <v>1</v>
      </c>
      <c r="R7" s="141">
        <v>2</v>
      </c>
      <c r="S7" s="141">
        <v>2</v>
      </c>
      <c r="T7" s="141">
        <v>7</v>
      </c>
      <c r="U7" s="141">
        <v>1</v>
      </c>
      <c r="V7" s="141">
        <v>4</v>
      </c>
      <c r="W7" s="141">
        <v>1</v>
      </c>
      <c r="X7" s="141">
        <v>2</v>
      </c>
      <c r="Y7" s="141">
        <v>2</v>
      </c>
      <c r="Z7" s="142">
        <v>6</v>
      </c>
    </row>
    <row r="8" spans="1:27" ht="15" thickBot="1">
      <c r="A8" s="143">
        <v>6</v>
      </c>
      <c r="B8" s="144">
        <v>7</v>
      </c>
      <c r="C8" s="144">
        <v>6</v>
      </c>
      <c r="D8" s="144">
        <v>4</v>
      </c>
      <c r="E8" s="144">
        <v>3</v>
      </c>
      <c r="F8" s="144">
        <v>5</v>
      </c>
      <c r="G8" s="144">
        <v>6</v>
      </c>
      <c r="H8" s="144">
        <v>4</v>
      </c>
      <c r="I8" s="144">
        <v>4</v>
      </c>
      <c r="J8" s="144">
        <v>3</v>
      </c>
      <c r="K8" s="144">
        <v>6</v>
      </c>
      <c r="L8" s="144">
        <v>2</v>
      </c>
      <c r="M8" s="144">
        <v>5</v>
      </c>
      <c r="N8" s="144">
        <v>5</v>
      </c>
      <c r="O8" s="144">
        <v>5</v>
      </c>
      <c r="P8" s="144">
        <v>5</v>
      </c>
      <c r="Q8" s="144">
        <v>2</v>
      </c>
      <c r="R8" s="144">
        <v>2</v>
      </c>
      <c r="S8" s="144">
        <v>3</v>
      </c>
      <c r="T8" s="144">
        <v>6</v>
      </c>
      <c r="U8" s="144">
        <v>1</v>
      </c>
      <c r="V8" s="144">
        <v>4</v>
      </c>
      <c r="W8" s="144">
        <v>1</v>
      </c>
      <c r="X8" s="144">
        <v>3</v>
      </c>
      <c r="Y8" s="144">
        <v>2</v>
      </c>
      <c r="Z8" s="145">
        <v>5</v>
      </c>
    </row>
    <row r="9" spans="1:27" ht="15" thickBot="1">
      <c r="A9" s="140">
        <v>6</v>
      </c>
      <c r="B9" s="141">
        <v>5</v>
      </c>
      <c r="C9" s="141">
        <v>2</v>
      </c>
      <c r="D9" s="141">
        <v>2</v>
      </c>
      <c r="E9" s="141">
        <v>3</v>
      </c>
      <c r="F9" s="141">
        <v>4</v>
      </c>
      <c r="G9" s="141">
        <v>5</v>
      </c>
      <c r="H9" s="141">
        <v>4</v>
      </c>
      <c r="I9" s="141">
        <v>3</v>
      </c>
      <c r="J9" s="141">
        <v>4</v>
      </c>
      <c r="K9" s="141">
        <v>5</v>
      </c>
      <c r="L9" s="141">
        <v>2</v>
      </c>
      <c r="M9" s="141">
        <v>5</v>
      </c>
      <c r="N9" s="141">
        <v>4</v>
      </c>
      <c r="O9" s="141">
        <v>6</v>
      </c>
      <c r="P9" s="141">
        <v>5</v>
      </c>
      <c r="Q9" s="141">
        <v>2</v>
      </c>
      <c r="R9" s="141">
        <v>4</v>
      </c>
      <c r="S9" s="141">
        <v>4</v>
      </c>
      <c r="T9" s="141">
        <v>5</v>
      </c>
      <c r="U9" s="141">
        <v>3</v>
      </c>
      <c r="V9" s="141">
        <v>4</v>
      </c>
      <c r="W9" s="141">
        <v>2</v>
      </c>
      <c r="X9" s="141">
        <v>3</v>
      </c>
      <c r="Y9" s="141">
        <v>3</v>
      </c>
      <c r="Z9" s="142">
        <v>4</v>
      </c>
    </row>
    <row r="10" spans="1:27" ht="15" thickBot="1">
      <c r="A10" s="143">
        <v>7</v>
      </c>
      <c r="B10" s="144">
        <v>7</v>
      </c>
      <c r="C10" s="144">
        <v>1</v>
      </c>
      <c r="D10" s="144">
        <v>3</v>
      </c>
      <c r="E10" s="144">
        <v>2</v>
      </c>
      <c r="F10" s="144">
        <v>7</v>
      </c>
      <c r="G10" s="144">
        <v>7</v>
      </c>
      <c r="H10" s="144">
        <v>6</v>
      </c>
      <c r="I10" s="144">
        <v>3</v>
      </c>
      <c r="J10" s="144">
        <v>1</v>
      </c>
      <c r="K10" s="144">
        <v>7</v>
      </c>
      <c r="L10" s="144">
        <v>1</v>
      </c>
      <c r="M10" s="144">
        <v>4</v>
      </c>
      <c r="N10" s="144">
        <v>7</v>
      </c>
      <c r="O10" s="144">
        <v>5</v>
      </c>
      <c r="P10" s="144">
        <v>7</v>
      </c>
      <c r="Q10" s="144">
        <v>1</v>
      </c>
      <c r="R10" s="144">
        <v>1</v>
      </c>
      <c r="S10" s="144">
        <v>1</v>
      </c>
      <c r="T10" s="144">
        <v>7</v>
      </c>
      <c r="U10" s="144">
        <v>1</v>
      </c>
      <c r="V10" s="144">
        <v>4</v>
      </c>
      <c r="W10" s="144">
        <v>1</v>
      </c>
      <c r="X10" s="144">
        <v>1</v>
      </c>
      <c r="Y10" s="144">
        <v>1</v>
      </c>
      <c r="Z10" s="145">
        <v>5</v>
      </c>
    </row>
    <row r="11" spans="1:27" ht="15" thickBot="1">
      <c r="A11" s="140">
        <v>5</v>
      </c>
      <c r="B11" s="141">
        <v>5</v>
      </c>
      <c r="C11" s="141">
        <v>4</v>
      </c>
      <c r="D11" s="141">
        <v>3</v>
      </c>
      <c r="E11" s="141">
        <v>2</v>
      </c>
      <c r="F11" s="141">
        <v>5</v>
      </c>
      <c r="G11" s="141">
        <v>6</v>
      </c>
      <c r="H11" s="141">
        <v>4</v>
      </c>
      <c r="I11" s="141">
        <v>3</v>
      </c>
      <c r="J11" s="141">
        <v>2</v>
      </c>
      <c r="K11" s="141">
        <v>7</v>
      </c>
      <c r="L11" s="141">
        <v>2</v>
      </c>
      <c r="M11" s="141">
        <v>5</v>
      </c>
      <c r="N11" s="141">
        <v>4</v>
      </c>
      <c r="O11" s="141">
        <v>5</v>
      </c>
      <c r="P11" s="141">
        <v>6</v>
      </c>
      <c r="Q11" s="141">
        <v>1</v>
      </c>
      <c r="R11" s="141">
        <v>3</v>
      </c>
      <c r="S11" s="141">
        <v>2</v>
      </c>
      <c r="T11" s="141">
        <v>5</v>
      </c>
      <c r="U11" s="141">
        <v>1</v>
      </c>
      <c r="V11" s="141">
        <v>5</v>
      </c>
      <c r="W11" s="141">
        <v>1</v>
      </c>
      <c r="X11" s="141">
        <v>3</v>
      </c>
      <c r="Y11" s="141">
        <v>2</v>
      </c>
      <c r="Z11" s="142">
        <v>5</v>
      </c>
    </row>
    <row r="12" spans="1:27" ht="15" thickBot="1">
      <c r="A12" s="143">
        <v>1</v>
      </c>
      <c r="B12" s="144">
        <v>6</v>
      </c>
      <c r="C12" s="144">
        <v>2</v>
      </c>
      <c r="D12" s="144">
        <v>3</v>
      </c>
      <c r="E12" s="144">
        <v>1</v>
      </c>
      <c r="F12" s="144">
        <v>6</v>
      </c>
      <c r="G12" s="144">
        <v>6</v>
      </c>
      <c r="H12" s="144">
        <v>6</v>
      </c>
      <c r="I12" s="144">
        <v>2</v>
      </c>
      <c r="J12" s="144">
        <v>1</v>
      </c>
      <c r="K12" s="144">
        <v>5</v>
      </c>
      <c r="L12" s="144">
        <v>1</v>
      </c>
      <c r="M12" s="144">
        <v>7</v>
      </c>
      <c r="N12" s="144">
        <v>6</v>
      </c>
      <c r="O12" s="144">
        <v>7</v>
      </c>
      <c r="P12" s="144">
        <v>7</v>
      </c>
      <c r="Q12" s="144">
        <v>1</v>
      </c>
      <c r="R12" s="144">
        <v>1</v>
      </c>
      <c r="S12" s="144">
        <v>2</v>
      </c>
      <c r="T12" s="144">
        <v>7</v>
      </c>
      <c r="U12" s="144">
        <v>2</v>
      </c>
      <c r="V12" s="144">
        <v>6</v>
      </c>
      <c r="W12" s="144">
        <v>1</v>
      </c>
      <c r="X12" s="144">
        <v>1</v>
      </c>
      <c r="Y12" s="144">
        <v>1</v>
      </c>
      <c r="Z12" s="145">
        <v>6</v>
      </c>
    </row>
    <row r="13" spans="1:27" ht="15" thickBot="1">
      <c r="A13" s="140">
        <v>6</v>
      </c>
      <c r="B13" s="141">
        <v>7</v>
      </c>
      <c r="C13" s="141">
        <v>2</v>
      </c>
      <c r="D13" s="141">
        <v>3</v>
      </c>
      <c r="E13" s="141">
        <v>3</v>
      </c>
      <c r="F13" s="141">
        <v>5</v>
      </c>
      <c r="G13" s="141">
        <v>7</v>
      </c>
      <c r="H13" s="141">
        <v>5</v>
      </c>
      <c r="I13" s="141">
        <v>3</v>
      </c>
      <c r="J13" s="141">
        <v>2</v>
      </c>
      <c r="K13" s="141">
        <v>5</v>
      </c>
      <c r="L13" s="141">
        <v>2</v>
      </c>
      <c r="M13" s="141">
        <v>5</v>
      </c>
      <c r="N13" s="141">
        <v>6</v>
      </c>
      <c r="O13" s="141">
        <v>5</v>
      </c>
      <c r="P13" s="141">
        <v>7</v>
      </c>
      <c r="Q13" s="141">
        <v>2</v>
      </c>
      <c r="R13" s="141">
        <v>3</v>
      </c>
      <c r="S13" s="141">
        <v>2</v>
      </c>
      <c r="T13" s="141">
        <v>7</v>
      </c>
      <c r="U13" s="141">
        <v>1</v>
      </c>
      <c r="V13" s="141">
        <v>5</v>
      </c>
      <c r="W13" s="141">
        <v>3</v>
      </c>
      <c r="X13" s="141">
        <v>2</v>
      </c>
      <c r="Y13" s="141">
        <v>2</v>
      </c>
      <c r="Z13" s="142">
        <v>7</v>
      </c>
    </row>
    <row r="14" spans="1:27" ht="15" thickBot="1">
      <c r="A14" s="143">
        <v>7</v>
      </c>
      <c r="B14" s="144">
        <v>7</v>
      </c>
      <c r="C14" s="144">
        <v>1</v>
      </c>
      <c r="D14" s="144">
        <v>1</v>
      </c>
      <c r="E14" s="144">
        <v>1</v>
      </c>
      <c r="F14" s="144">
        <v>7</v>
      </c>
      <c r="G14" s="144">
        <v>7</v>
      </c>
      <c r="H14" s="144">
        <v>7</v>
      </c>
      <c r="I14" s="144">
        <v>2</v>
      </c>
      <c r="J14" s="144">
        <v>2</v>
      </c>
      <c r="K14" s="144">
        <v>7</v>
      </c>
      <c r="L14" s="144">
        <v>1</v>
      </c>
      <c r="M14" s="144">
        <v>7</v>
      </c>
      <c r="N14" s="144">
        <v>6</v>
      </c>
      <c r="O14" s="144">
        <v>7</v>
      </c>
      <c r="P14" s="144">
        <v>7</v>
      </c>
      <c r="Q14" s="144">
        <v>1</v>
      </c>
      <c r="R14" s="144">
        <v>1</v>
      </c>
      <c r="S14" s="144">
        <v>1</v>
      </c>
      <c r="T14" s="144">
        <v>7</v>
      </c>
      <c r="U14" s="144">
        <v>1</v>
      </c>
      <c r="V14" s="144">
        <v>4</v>
      </c>
      <c r="W14" s="144">
        <v>1</v>
      </c>
      <c r="X14" s="144">
        <v>1</v>
      </c>
      <c r="Y14" s="144">
        <v>1</v>
      </c>
      <c r="Z14" s="145">
        <v>5</v>
      </c>
    </row>
    <row r="15" spans="1:27" ht="15" thickBot="1">
      <c r="A15" s="140">
        <v>7</v>
      </c>
      <c r="B15" s="141">
        <v>7</v>
      </c>
      <c r="C15" s="141">
        <v>1</v>
      </c>
      <c r="D15" s="141">
        <v>1</v>
      </c>
      <c r="E15" s="141">
        <v>1</v>
      </c>
      <c r="F15" s="141">
        <v>7</v>
      </c>
      <c r="G15" s="141">
        <v>7</v>
      </c>
      <c r="H15" s="141">
        <v>7</v>
      </c>
      <c r="I15" s="141">
        <v>1</v>
      </c>
      <c r="J15" s="141">
        <v>1</v>
      </c>
      <c r="K15" s="141">
        <v>7</v>
      </c>
      <c r="L15" s="141">
        <v>1</v>
      </c>
      <c r="M15" s="141">
        <v>7</v>
      </c>
      <c r="N15" s="141">
        <v>1</v>
      </c>
      <c r="O15" s="141">
        <v>7</v>
      </c>
      <c r="P15" s="141">
        <v>7</v>
      </c>
      <c r="Q15" s="141">
        <v>1</v>
      </c>
      <c r="R15" s="141">
        <v>1</v>
      </c>
      <c r="S15" s="141">
        <v>1</v>
      </c>
      <c r="T15" s="141">
        <v>7</v>
      </c>
      <c r="U15" s="141">
        <v>1</v>
      </c>
      <c r="V15" s="141">
        <v>7</v>
      </c>
      <c r="W15" s="141">
        <v>1</v>
      </c>
      <c r="X15" s="141">
        <v>1</v>
      </c>
      <c r="Y15" s="141">
        <v>1</v>
      </c>
      <c r="Z15" s="142">
        <v>7</v>
      </c>
    </row>
    <row r="16" spans="1:27" ht="15" thickBot="1">
      <c r="A16" s="143">
        <v>4</v>
      </c>
      <c r="B16" s="144">
        <v>5</v>
      </c>
      <c r="C16" s="144">
        <v>4</v>
      </c>
      <c r="D16" s="144">
        <v>4</v>
      </c>
      <c r="E16" s="144">
        <v>3</v>
      </c>
      <c r="F16" s="144">
        <v>5</v>
      </c>
      <c r="G16" s="144">
        <v>4</v>
      </c>
      <c r="H16" s="144">
        <v>4</v>
      </c>
      <c r="I16" s="144">
        <v>3</v>
      </c>
      <c r="J16" s="144">
        <v>2</v>
      </c>
      <c r="K16" s="144">
        <v>6</v>
      </c>
      <c r="L16" s="144">
        <v>2</v>
      </c>
      <c r="M16" s="144">
        <v>5</v>
      </c>
      <c r="N16" s="144">
        <v>5</v>
      </c>
      <c r="O16" s="144">
        <v>6</v>
      </c>
      <c r="P16" s="144">
        <v>5</v>
      </c>
      <c r="Q16" s="144">
        <v>3</v>
      </c>
      <c r="R16" s="144">
        <v>2</v>
      </c>
      <c r="S16" s="144">
        <v>2</v>
      </c>
      <c r="T16" s="144">
        <v>6</v>
      </c>
      <c r="U16" s="144">
        <v>2</v>
      </c>
      <c r="V16" s="144">
        <v>6</v>
      </c>
      <c r="W16" s="144">
        <v>1</v>
      </c>
      <c r="X16" s="144">
        <v>2</v>
      </c>
      <c r="Y16" s="144">
        <v>3</v>
      </c>
      <c r="Z16" s="145">
        <v>5</v>
      </c>
    </row>
    <row r="17" spans="1:26" ht="15" thickBot="1">
      <c r="A17" s="140"/>
      <c r="B17" s="141"/>
      <c r="C17" s="141"/>
      <c r="D17" s="141"/>
      <c r="E17" s="141"/>
      <c r="F17" s="141"/>
      <c r="G17" s="141"/>
      <c r="H17" s="141"/>
      <c r="I17" s="141"/>
      <c r="J17" s="141"/>
      <c r="K17" s="141"/>
      <c r="L17" s="141"/>
      <c r="M17" s="141"/>
      <c r="N17" s="141"/>
      <c r="O17" s="141"/>
      <c r="P17" s="141"/>
      <c r="Q17" s="141"/>
      <c r="R17" s="141"/>
      <c r="S17" s="141"/>
      <c r="T17" s="141"/>
      <c r="U17" s="141"/>
      <c r="V17" s="141"/>
      <c r="W17" s="141"/>
      <c r="X17" s="141"/>
      <c r="Y17" s="141"/>
      <c r="Z17" s="142"/>
    </row>
    <row r="18" spans="1:26" ht="15" thickBot="1">
      <c r="A18" s="143">
        <v>6</v>
      </c>
      <c r="B18" s="144">
        <v>6</v>
      </c>
      <c r="C18" s="144">
        <v>2</v>
      </c>
      <c r="D18" s="144">
        <v>1</v>
      </c>
      <c r="E18" s="144">
        <v>1</v>
      </c>
      <c r="F18" s="144">
        <v>6</v>
      </c>
      <c r="G18" s="144">
        <v>6</v>
      </c>
      <c r="H18" s="144">
        <v>7</v>
      </c>
      <c r="I18" s="144">
        <v>3</v>
      </c>
      <c r="J18" s="144">
        <v>1</v>
      </c>
      <c r="K18" s="144">
        <v>7</v>
      </c>
      <c r="L18" s="144">
        <v>2</v>
      </c>
      <c r="M18" s="144">
        <v>6</v>
      </c>
      <c r="N18" s="144">
        <v>5</v>
      </c>
      <c r="O18" s="144">
        <v>6</v>
      </c>
      <c r="P18" s="144">
        <v>6</v>
      </c>
      <c r="Q18" s="144">
        <v>1</v>
      </c>
      <c r="R18" s="144">
        <v>3</v>
      </c>
      <c r="S18" s="144">
        <v>2</v>
      </c>
      <c r="T18" s="144">
        <v>7</v>
      </c>
      <c r="U18" s="144">
        <v>1</v>
      </c>
      <c r="V18" s="144">
        <v>5</v>
      </c>
      <c r="W18" s="144">
        <v>1</v>
      </c>
      <c r="X18" s="144">
        <v>2</v>
      </c>
      <c r="Y18" s="144">
        <v>2</v>
      </c>
      <c r="Z18" s="145">
        <v>6</v>
      </c>
    </row>
    <row r="19" spans="1:26" ht="15" thickBot="1">
      <c r="A19" s="140">
        <v>5</v>
      </c>
      <c r="B19" s="141">
        <v>6</v>
      </c>
      <c r="C19" s="141">
        <v>2</v>
      </c>
      <c r="D19" s="141">
        <v>3</v>
      </c>
      <c r="E19" s="141">
        <v>3</v>
      </c>
      <c r="F19" s="141">
        <v>5</v>
      </c>
      <c r="G19" s="141">
        <v>5</v>
      </c>
      <c r="H19" s="141">
        <v>4</v>
      </c>
      <c r="I19" s="141">
        <v>2</v>
      </c>
      <c r="J19" s="141">
        <v>2</v>
      </c>
      <c r="K19" s="141">
        <v>6</v>
      </c>
      <c r="L19" s="141">
        <v>3</v>
      </c>
      <c r="M19" s="141">
        <v>6</v>
      </c>
      <c r="N19" s="141">
        <v>6</v>
      </c>
      <c r="O19" s="141">
        <v>5</v>
      </c>
      <c r="P19" s="141">
        <v>5</v>
      </c>
      <c r="Q19" s="141">
        <v>3</v>
      </c>
      <c r="R19" s="141">
        <v>2</v>
      </c>
      <c r="S19" s="141">
        <v>2</v>
      </c>
      <c r="T19" s="141">
        <v>6</v>
      </c>
      <c r="U19" s="141">
        <v>2</v>
      </c>
      <c r="V19" s="141">
        <v>4</v>
      </c>
      <c r="W19" s="141">
        <v>2</v>
      </c>
      <c r="X19" s="141">
        <v>2</v>
      </c>
      <c r="Y19" s="141">
        <v>2</v>
      </c>
      <c r="Z19" s="142">
        <v>6</v>
      </c>
    </row>
    <row r="20" spans="1:26" ht="15" thickBot="1">
      <c r="A20" s="143">
        <v>5</v>
      </c>
      <c r="B20" s="144">
        <v>6</v>
      </c>
      <c r="C20" s="144">
        <v>2</v>
      </c>
      <c r="D20" s="144">
        <v>2</v>
      </c>
      <c r="E20" s="144">
        <v>3</v>
      </c>
      <c r="F20" s="144">
        <v>6</v>
      </c>
      <c r="G20" s="144">
        <v>7</v>
      </c>
      <c r="H20" s="144">
        <v>7</v>
      </c>
      <c r="I20" s="144">
        <v>2</v>
      </c>
      <c r="J20" s="144">
        <v>3</v>
      </c>
      <c r="K20" s="144">
        <v>5</v>
      </c>
      <c r="L20" s="144">
        <v>2</v>
      </c>
      <c r="M20" s="144">
        <v>6</v>
      </c>
      <c r="N20" s="144">
        <v>7</v>
      </c>
      <c r="O20" s="144">
        <v>7</v>
      </c>
      <c r="P20" s="144">
        <v>7</v>
      </c>
      <c r="Q20" s="144">
        <v>1</v>
      </c>
      <c r="R20" s="144">
        <v>1</v>
      </c>
      <c r="S20" s="144">
        <v>2</v>
      </c>
      <c r="T20" s="144">
        <v>6</v>
      </c>
      <c r="U20" s="144">
        <v>2</v>
      </c>
      <c r="V20" s="144">
        <v>6</v>
      </c>
      <c r="W20" s="144">
        <v>1</v>
      </c>
      <c r="X20" s="144">
        <v>2</v>
      </c>
      <c r="Y20" s="144">
        <v>2</v>
      </c>
      <c r="Z20" s="145">
        <v>7</v>
      </c>
    </row>
    <row r="21" spans="1:26" ht="15" thickBot="1">
      <c r="A21" s="146">
        <v>6</v>
      </c>
      <c r="B21" s="147">
        <v>7</v>
      </c>
      <c r="C21" s="147">
        <v>3</v>
      </c>
      <c r="D21" s="147">
        <v>2</v>
      </c>
      <c r="E21" s="147">
        <v>4</v>
      </c>
      <c r="F21" s="147">
        <v>5</v>
      </c>
      <c r="G21" s="147">
        <v>7</v>
      </c>
      <c r="H21" s="147">
        <v>4</v>
      </c>
      <c r="I21" s="147">
        <v>2</v>
      </c>
      <c r="J21" s="147">
        <v>3</v>
      </c>
      <c r="K21" s="147">
        <v>5</v>
      </c>
      <c r="L21" s="147">
        <v>2</v>
      </c>
      <c r="M21" s="147">
        <v>6</v>
      </c>
      <c r="N21" s="147">
        <v>6</v>
      </c>
      <c r="O21" s="147">
        <v>7</v>
      </c>
      <c r="P21" s="147">
        <v>7</v>
      </c>
      <c r="Q21" s="147">
        <v>4</v>
      </c>
      <c r="R21" s="147">
        <v>4</v>
      </c>
      <c r="S21" s="147">
        <v>3</v>
      </c>
      <c r="T21" s="147">
        <v>7</v>
      </c>
      <c r="U21" s="147">
        <v>1</v>
      </c>
      <c r="V21" s="147">
        <v>4</v>
      </c>
      <c r="W21" s="147">
        <v>1</v>
      </c>
      <c r="X21" s="147">
        <v>2</v>
      </c>
      <c r="Y21" s="147">
        <v>2</v>
      </c>
      <c r="Z21" s="148">
        <v>6</v>
      </c>
    </row>
    <row r="22" spans="1:26" ht="15" thickBot="1">
      <c r="A22" s="137">
        <v>7</v>
      </c>
      <c r="B22" s="138">
        <v>7</v>
      </c>
      <c r="C22" s="138">
        <v>1</v>
      </c>
      <c r="D22" s="138">
        <v>2</v>
      </c>
      <c r="E22" s="138">
        <v>1</v>
      </c>
      <c r="F22" s="138">
        <v>7</v>
      </c>
      <c r="G22" s="138">
        <v>7</v>
      </c>
      <c r="H22" s="138">
        <v>4</v>
      </c>
      <c r="I22" s="138">
        <v>2</v>
      </c>
      <c r="J22" s="138">
        <v>3</v>
      </c>
      <c r="K22" s="138">
        <v>3</v>
      </c>
      <c r="L22" s="138">
        <v>1</v>
      </c>
      <c r="M22" s="138">
        <v>5</v>
      </c>
      <c r="N22" s="138">
        <v>5</v>
      </c>
      <c r="O22" s="138">
        <v>7</v>
      </c>
      <c r="P22" s="138">
        <v>7</v>
      </c>
      <c r="Q22" s="138">
        <v>2</v>
      </c>
      <c r="R22" s="138">
        <v>2</v>
      </c>
      <c r="S22" s="138">
        <v>1</v>
      </c>
      <c r="T22" s="138">
        <v>7</v>
      </c>
      <c r="U22" s="138">
        <v>1</v>
      </c>
      <c r="V22" s="138">
        <v>7</v>
      </c>
      <c r="W22" s="138">
        <v>4</v>
      </c>
      <c r="X22" s="138">
        <v>2</v>
      </c>
      <c r="Y22" s="138">
        <v>1</v>
      </c>
      <c r="Z22" s="139">
        <v>7</v>
      </c>
    </row>
    <row r="23" spans="1:26" ht="15" thickBot="1">
      <c r="A23" s="140">
        <v>7</v>
      </c>
      <c r="B23" s="141">
        <v>7</v>
      </c>
      <c r="C23" s="141">
        <v>4</v>
      </c>
      <c r="D23" s="141">
        <v>2</v>
      </c>
      <c r="E23" s="141">
        <v>2</v>
      </c>
      <c r="F23" s="141">
        <v>5</v>
      </c>
      <c r="G23" s="141">
        <v>7</v>
      </c>
      <c r="H23" s="141">
        <v>4</v>
      </c>
      <c r="I23" s="141">
        <v>3</v>
      </c>
      <c r="J23" s="141">
        <v>2</v>
      </c>
      <c r="K23" s="141">
        <v>5</v>
      </c>
      <c r="L23" s="141">
        <v>1</v>
      </c>
      <c r="M23" s="141">
        <v>5</v>
      </c>
      <c r="N23" s="141">
        <v>5</v>
      </c>
      <c r="O23" s="141">
        <v>5</v>
      </c>
      <c r="P23" s="141">
        <v>5</v>
      </c>
      <c r="Q23" s="141">
        <v>3</v>
      </c>
      <c r="R23" s="141">
        <v>2</v>
      </c>
      <c r="S23" s="141">
        <v>3</v>
      </c>
      <c r="T23" s="141">
        <v>6</v>
      </c>
      <c r="U23" s="141">
        <v>1</v>
      </c>
      <c r="V23" s="141">
        <v>5</v>
      </c>
      <c r="W23" s="141">
        <v>2</v>
      </c>
      <c r="X23" s="141">
        <v>2</v>
      </c>
      <c r="Y23" s="141">
        <v>3</v>
      </c>
      <c r="Z23" s="142">
        <v>4</v>
      </c>
    </row>
    <row r="24" spans="1:26" ht="15" thickBot="1">
      <c r="A24" s="143">
        <v>7</v>
      </c>
      <c r="B24" s="144">
        <v>7</v>
      </c>
      <c r="C24" s="144">
        <v>1</v>
      </c>
      <c r="D24" s="144">
        <v>1</v>
      </c>
      <c r="E24" s="144">
        <v>1</v>
      </c>
      <c r="F24" s="144">
        <v>7</v>
      </c>
      <c r="G24" s="144">
        <v>7</v>
      </c>
      <c r="H24" s="144">
        <v>4</v>
      </c>
      <c r="I24" s="144">
        <v>1</v>
      </c>
      <c r="J24" s="144">
        <v>1</v>
      </c>
      <c r="K24" s="144">
        <v>7</v>
      </c>
      <c r="L24" s="144">
        <v>1</v>
      </c>
      <c r="M24" s="144">
        <v>7</v>
      </c>
      <c r="N24" s="144">
        <v>7</v>
      </c>
      <c r="O24" s="144">
        <v>7</v>
      </c>
      <c r="P24" s="144">
        <v>7</v>
      </c>
      <c r="Q24" s="144">
        <v>1</v>
      </c>
      <c r="R24" s="144">
        <v>1</v>
      </c>
      <c r="S24" s="144">
        <v>1</v>
      </c>
      <c r="T24" s="144">
        <v>7</v>
      </c>
      <c r="U24" s="144">
        <v>1</v>
      </c>
      <c r="V24" s="144">
        <v>7</v>
      </c>
      <c r="W24" s="144">
        <v>1</v>
      </c>
      <c r="X24" s="144">
        <v>1</v>
      </c>
      <c r="Y24" s="144">
        <v>1</v>
      </c>
      <c r="Z24" s="145">
        <v>7</v>
      </c>
    </row>
    <row r="25" spans="1:26" ht="15" thickBot="1">
      <c r="A25" s="140">
        <v>7</v>
      </c>
      <c r="B25" s="141">
        <v>6</v>
      </c>
      <c r="C25" s="141">
        <v>4</v>
      </c>
      <c r="D25" s="141">
        <v>2</v>
      </c>
      <c r="E25" s="141">
        <v>6</v>
      </c>
      <c r="F25" s="141">
        <v>5</v>
      </c>
      <c r="G25" s="141">
        <v>6</v>
      </c>
      <c r="H25" s="141">
        <v>5</v>
      </c>
      <c r="I25" s="141">
        <v>4</v>
      </c>
      <c r="J25" s="141">
        <v>4</v>
      </c>
      <c r="K25" s="141">
        <v>4</v>
      </c>
      <c r="L25" s="141">
        <v>1</v>
      </c>
      <c r="M25" s="141">
        <v>6</v>
      </c>
      <c r="N25" s="141">
        <v>6</v>
      </c>
      <c r="O25" s="141">
        <v>6</v>
      </c>
      <c r="P25" s="141">
        <v>6</v>
      </c>
      <c r="Q25" s="141">
        <v>6</v>
      </c>
      <c r="R25" s="141">
        <v>4</v>
      </c>
      <c r="S25" s="141">
        <v>4</v>
      </c>
      <c r="T25" s="141">
        <v>6</v>
      </c>
      <c r="U25" s="141">
        <v>1</v>
      </c>
      <c r="V25" s="141">
        <v>4</v>
      </c>
      <c r="W25" s="141">
        <v>4</v>
      </c>
      <c r="X25" s="141">
        <v>4</v>
      </c>
      <c r="Y25" s="141">
        <v>4</v>
      </c>
      <c r="Z25" s="142">
        <v>7</v>
      </c>
    </row>
    <row r="26" spans="1:26" ht="15" thickBot="1">
      <c r="A26" s="143">
        <v>5</v>
      </c>
      <c r="B26" s="144">
        <v>6</v>
      </c>
      <c r="C26" s="144">
        <v>1</v>
      </c>
      <c r="D26" s="144">
        <v>1</v>
      </c>
      <c r="E26" s="144">
        <v>3</v>
      </c>
      <c r="F26" s="144">
        <v>4</v>
      </c>
      <c r="G26" s="144">
        <v>6</v>
      </c>
      <c r="H26" s="144">
        <v>4</v>
      </c>
      <c r="I26" s="144">
        <v>3</v>
      </c>
      <c r="J26" s="144">
        <v>1</v>
      </c>
      <c r="K26" s="144">
        <v>7</v>
      </c>
      <c r="L26" s="144">
        <v>3</v>
      </c>
      <c r="M26" s="144">
        <v>6</v>
      </c>
      <c r="N26" s="144">
        <v>5</v>
      </c>
      <c r="O26" s="144">
        <v>7</v>
      </c>
      <c r="P26" s="144">
        <v>5</v>
      </c>
      <c r="Q26" s="144">
        <v>1</v>
      </c>
      <c r="R26" s="144">
        <v>1</v>
      </c>
      <c r="S26" s="144">
        <v>4</v>
      </c>
      <c r="T26" s="144">
        <v>5</v>
      </c>
      <c r="U26" s="144">
        <v>1</v>
      </c>
      <c r="V26" s="144">
        <v>4</v>
      </c>
      <c r="W26" s="144">
        <v>3</v>
      </c>
      <c r="X26" s="144">
        <v>4</v>
      </c>
      <c r="Y26" s="144">
        <v>3</v>
      </c>
      <c r="Z26" s="145">
        <v>7</v>
      </c>
    </row>
    <row r="27" spans="1:26" ht="15" thickBot="1">
      <c r="A27" s="140">
        <v>3</v>
      </c>
      <c r="B27" s="141">
        <v>5</v>
      </c>
      <c r="C27" s="141">
        <v>5</v>
      </c>
      <c r="D27" s="141">
        <v>6</v>
      </c>
      <c r="E27" s="141">
        <v>6</v>
      </c>
      <c r="F27" s="141">
        <v>3</v>
      </c>
      <c r="G27" s="141">
        <v>4</v>
      </c>
      <c r="H27" s="141">
        <v>5</v>
      </c>
      <c r="I27" s="141">
        <v>6</v>
      </c>
      <c r="J27" s="141">
        <v>5</v>
      </c>
      <c r="K27" s="141">
        <v>6</v>
      </c>
      <c r="L27" s="141">
        <v>6</v>
      </c>
      <c r="M27" s="141">
        <v>5</v>
      </c>
      <c r="N27" s="141">
        <v>4</v>
      </c>
      <c r="O27" s="141">
        <v>5</v>
      </c>
      <c r="P27" s="141">
        <v>4</v>
      </c>
      <c r="Q27" s="141">
        <v>4</v>
      </c>
      <c r="R27" s="141">
        <v>5</v>
      </c>
      <c r="S27" s="141">
        <v>5</v>
      </c>
      <c r="T27" s="141">
        <v>6</v>
      </c>
      <c r="U27" s="141">
        <v>6</v>
      </c>
      <c r="V27" s="141">
        <v>6</v>
      </c>
      <c r="W27" s="141">
        <v>6</v>
      </c>
      <c r="X27" s="141">
        <v>7</v>
      </c>
      <c r="Y27" s="141">
        <v>6</v>
      </c>
      <c r="Z27" s="142">
        <v>5</v>
      </c>
    </row>
    <row r="28" spans="1:26" ht="15" thickBot="1">
      <c r="A28" s="143">
        <v>6</v>
      </c>
      <c r="B28" s="144">
        <v>6</v>
      </c>
      <c r="C28" s="144">
        <v>6</v>
      </c>
      <c r="D28" s="144">
        <v>2</v>
      </c>
      <c r="E28" s="144">
        <v>3</v>
      </c>
      <c r="F28" s="144">
        <v>6</v>
      </c>
      <c r="G28" s="144">
        <v>7</v>
      </c>
      <c r="H28" s="144">
        <v>4</v>
      </c>
      <c r="I28" s="144">
        <v>4</v>
      </c>
      <c r="J28" s="144">
        <v>2</v>
      </c>
      <c r="K28" s="144">
        <v>6</v>
      </c>
      <c r="L28" s="144">
        <v>1</v>
      </c>
      <c r="M28" s="144">
        <v>5</v>
      </c>
      <c r="N28" s="144">
        <v>6</v>
      </c>
      <c r="O28" s="144">
        <v>4</v>
      </c>
      <c r="P28" s="144">
        <v>6</v>
      </c>
      <c r="Q28" s="144">
        <v>4</v>
      </c>
      <c r="R28" s="144">
        <v>2</v>
      </c>
      <c r="S28" s="144">
        <v>4</v>
      </c>
      <c r="T28" s="144">
        <v>6</v>
      </c>
      <c r="U28" s="144">
        <v>2</v>
      </c>
      <c r="V28" s="144">
        <v>4</v>
      </c>
      <c r="W28" s="144">
        <v>2</v>
      </c>
      <c r="X28" s="144">
        <v>1</v>
      </c>
      <c r="Y28" s="144">
        <v>3</v>
      </c>
      <c r="Z28" s="145">
        <v>4</v>
      </c>
    </row>
    <row r="29" spans="1:26" ht="15" thickBot="1">
      <c r="A29" s="140">
        <v>6</v>
      </c>
      <c r="B29" s="141">
        <v>7</v>
      </c>
      <c r="C29" s="141">
        <v>6</v>
      </c>
      <c r="D29" s="141">
        <v>1</v>
      </c>
      <c r="E29" s="141">
        <v>1</v>
      </c>
      <c r="F29" s="141">
        <v>7</v>
      </c>
      <c r="G29" s="141">
        <v>7</v>
      </c>
      <c r="H29" s="141">
        <v>4</v>
      </c>
      <c r="I29" s="141">
        <v>3</v>
      </c>
      <c r="J29" s="141">
        <v>1</v>
      </c>
      <c r="K29" s="141">
        <v>7</v>
      </c>
      <c r="L29" s="141">
        <v>1</v>
      </c>
      <c r="M29" s="141">
        <v>5</v>
      </c>
      <c r="N29" s="141">
        <v>7</v>
      </c>
      <c r="O29" s="141">
        <v>7</v>
      </c>
      <c r="P29" s="141">
        <v>7</v>
      </c>
      <c r="Q29" s="141">
        <v>1</v>
      </c>
      <c r="R29" s="141">
        <v>1</v>
      </c>
      <c r="S29" s="141">
        <v>3</v>
      </c>
      <c r="T29" s="141">
        <v>7</v>
      </c>
      <c r="U29" s="141">
        <v>1</v>
      </c>
      <c r="V29" s="141">
        <v>7</v>
      </c>
      <c r="W29" s="141">
        <v>1</v>
      </c>
      <c r="X29" s="141">
        <v>1</v>
      </c>
      <c r="Y29" s="141">
        <v>4</v>
      </c>
      <c r="Z29" s="142">
        <v>1</v>
      </c>
    </row>
    <row r="30" spans="1:26" ht="15" thickBot="1">
      <c r="A30" s="143">
        <v>7</v>
      </c>
      <c r="B30" s="144">
        <v>7</v>
      </c>
      <c r="C30" s="144">
        <v>1</v>
      </c>
      <c r="D30" s="144">
        <v>3</v>
      </c>
      <c r="E30" s="144">
        <v>1</v>
      </c>
      <c r="F30" s="144">
        <v>6</v>
      </c>
      <c r="G30" s="144">
        <v>7</v>
      </c>
      <c r="H30" s="144">
        <v>6</v>
      </c>
      <c r="I30" s="144">
        <v>1</v>
      </c>
      <c r="J30" s="144">
        <v>1</v>
      </c>
      <c r="K30" s="144">
        <v>6</v>
      </c>
      <c r="L30" s="144">
        <v>1</v>
      </c>
      <c r="M30" s="144">
        <v>6</v>
      </c>
      <c r="N30" s="144">
        <v>6</v>
      </c>
      <c r="O30" s="144">
        <v>7</v>
      </c>
      <c r="P30" s="144">
        <v>7</v>
      </c>
      <c r="Q30" s="144">
        <v>1</v>
      </c>
      <c r="R30" s="144">
        <v>1</v>
      </c>
      <c r="S30" s="144">
        <v>2</v>
      </c>
      <c r="T30" s="144">
        <v>7</v>
      </c>
      <c r="U30" s="144">
        <v>1</v>
      </c>
      <c r="V30" s="144">
        <v>7</v>
      </c>
      <c r="W30" s="144">
        <v>1</v>
      </c>
      <c r="X30" s="144">
        <v>1</v>
      </c>
      <c r="Y30" s="144">
        <v>1</v>
      </c>
      <c r="Z30" s="145">
        <v>7</v>
      </c>
    </row>
    <row r="31" spans="1:26" ht="15" thickBot="1">
      <c r="A31" s="140">
        <v>7</v>
      </c>
      <c r="B31" s="141">
        <v>6</v>
      </c>
      <c r="C31" s="141">
        <v>1</v>
      </c>
      <c r="D31" s="141">
        <v>2</v>
      </c>
      <c r="E31" s="141">
        <v>2</v>
      </c>
      <c r="F31" s="141">
        <v>7</v>
      </c>
      <c r="G31" s="141">
        <v>6</v>
      </c>
      <c r="H31" s="141">
        <v>4</v>
      </c>
      <c r="I31" s="141">
        <v>4</v>
      </c>
      <c r="J31" s="141">
        <v>2</v>
      </c>
      <c r="K31" s="141">
        <v>5</v>
      </c>
      <c r="L31" s="141">
        <v>2</v>
      </c>
      <c r="M31" s="141">
        <v>4</v>
      </c>
      <c r="N31" s="141">
        <v>5</v>
      </c>
      <c r="O31" s="141">
        <v>5</v>
      </c>
      <c r="P31" s="141">
        <v>6</v>
      </c>
      <c r="Q31" s="141">
        <v>3</v>
      </c>
      <c r="R31" s="141">
        <v>3</v>
      </c>
      <c r="S31" s="141">
        <v>3</v>
      </c>
      <c r="T31" s="141">
        <v>6</v>
      </c>
      <c r="U31" s="141">
        <v>2</v>
      </c>
      <c r="V31" s="141">
        <v>4</v>
      </c>
      <c r="W31" s="141">
        <v>2</v>
      </c>
      <c r="X31" s="141">
        <v>2</v>
      </c>
      <c r="Y31" s="141">
        <v>3</v>
      </c>
      <c r="Z31" s="142">
        <v>6</v>
      </c>
    </row>
    <row r="32" spans="1:26" ht="15" thickBot="1">
      <c r="A32" s="143">
        <v>7</v>
      </c>
      <c r="B32" s="144">
        <v>7</v>
      </c>
      <c r="C32" s="144">
        <v>1</v>
      </c>
      <c r="D32" s="144">
        <v>2</v>
      </c>
      <c r="E32" s="144">
        <v>1</v>
      </c>
      <c r="F32" s="144">
        <v>7</v>
      </c>
      <c r="G32" s="144">
        <v>7</v>
      </c>
      <c r="H32" s="144">
        <v>5</v>
      </c>
      <c r="I32" s="144">
        <v>2</v>
      </c>
      <c r="J32" s="144">
        <v>2</v>
      </c>
      <c r="K32" s="144">
        <v>7</v>
      </c>
      <c r="L32" s="144">
        <v>1</v>
      </c>
      <c r="M32" s="144">
        <v>6</v>
      </c>
      <c r="N32" s="144">
        <v>6</v>
      </c>
      <c r="O32" s="144">
        <v>7</v>
      </c>
      <c r="P32" s="144">
        <v>7</v>
      </c>
      <c r="Q32" s="144">
        <v>1</v>
      </c>
      <c r="R32" s="144">
        <v>1</v>
      </c>
      <c r="S32" s="144">
        <v>1</v>
      </c>
      <c r="T32" s="144">
        <v>7</v>
      </c>
      <c r="U32" s="144">
        <v>1</v>
      </c>
      <c r="V32" s="144">
        <v>6</v>
      </c>
      <c r="W32" s="144">
        <v>2</v>
      </c>
      <c r="X32" s="144">
        <v>1</v>
      </c>
      <c r="Y32" s="144">
        <v>2</v>
      </c>
      <c r="Z32" s="145">
        <v>7</v>
      </c>
    </row>
    <row r="33" spans="1:26" ht="15" thickBot="1">
      <c r="A33" s="140">
        <v>6</v>
      </c>
      <c r="B33" s="141">
        <v>7</v>
      </c>
      <c r="C33" s="141">
        <v>4</v>
      </c>
      <c r="D33" s="141">
        <v>2</v>
      </c>
      <c r="E33" s="141">
        <v>2</v>
      </c>
      <c r="F33" s="141">
        <v>5</v>
      </c>
      <c r="G33" s="141">
        <v>6</v>
      </c>
      <c r="H33" s="141">
        <v>4</v>
      </c>
      <c r="I33" s="141">
        <v>3</v>
      </c>
      <c r="J33" s="141">
        <v>1</v>
      </c>
      <c r="K33" s="141">
        <v>5</v>
      </c>
      <c r="L33" s="141">
        <v>1</v>
      </c>
      <c r="M33" s="141">
        <v>5</v>
      </c>
      <c r="N33" s="141">
        <v>6</v>
      </c>
      <c r="O33" s="141">
        <v>7</v>
      </c>
      <c r="P33" s="141">
        <v>6</v>
      </c>
      <c r="Q33" s="141">
        <v>2</v>
      </c>
      <c r="R33" s="141">
        <v>2</v>
      </c>
      <c r="S33" s="141">
        <v>2</v>
      </c>
      <c r="T33" s="141">
        <v>6</v>
      </c>
      <c r="U33" s="141">
        <v>2</v>
      </c>
      <c r="V33" s="141">
        <v>6</v>
      </c>
      <c r="W33" s="141">
        <v>1</v>
      </c>
      <c r="X33" s="141">
        <v>2</v>
      </c>
      <c r="Y33" s="141">
        <v>2</v>
      </c>
      <c r="Z33" s="142">
        <v>7</v>
      </c>
    </row>
    <row r="34" spans="1:26" ht="15" thickBot="1">
      <c r="A34" s="143">
        <v>6</v>
      </c>
      <c r="B34" s="144">
        <v>6</v>
      </c>
      <c r="C34" s="144">
        <v>3</v>
      </c>
      <c r="D34" s="144">
        <v>2</v>
      </c>
      <c r="E34" s="144">
        <v>1</v>
      </c>
      <c r="F34" s="144">
        <v>4</v>
      </c>
      <c r="G34" s="144">
        <v>4</v>
      </c>
      <c r="H34" s="144">
        <v>6</v>
      </c>
      <c r="I34" s="144">
        <v>4</v>
      </c>
      <c r="J34" s="144">
        <v>3</v>
      </c>
      <c r="K34" s="144">
        <v>6</v>
      </c>
      <c r="L34" s="144">
        <v>2</v>
      </c>
      <c r="M34" s="144">
        <v>6</v>
      </c>
      <c r="N34" s="144">
        <v>5</v>
      </c>
      <c r="O34" s="144">
        <v>5</v>
      </c>
      <c r="P34" s="144">
        <v>6</v>
      </c>
      <c r="Q34" s="144">
        <v>2</v>
      </c>
      <c r="R34" s="144">
        <v>3</v>
      </c>
      <c r="S34" s="144">
        <v>3</v>
      </c>
      <c r="T34" s="144">
        <v>5</v>
      </c>
      <c r="U34" s="144">
        <v>2</v>
      </c>
      <c r="V34" s="144">
        <v>5</v>
      </c>
      <c r="W34" s="144">
        <v>4</v>
      </c>
      <c r="X34" s="144">
        <v>3</v>
      </c>
      <c r="Y34" s="144">
        <v>3</v>
      </c>
      <c r="Z34" s="145">
        <v>5</v>
      </c>
    </row>
    <row r="35" spans="1:26" ht="15" thickBot="1">
      <c r="A35" s="140">
        <v>5</v>
      </c>
      <c r="B35" s="141">
        <v>4</v>
      </c>
      <c r="C35" s="141">
        <v>3</v>
      </c>
      <c r="D35" s="141">
        <v>4</v>
      </c>
      <c r="E35" s="141">
        <v>3</v>
      </c>
      <c r="F35" s="141">
        <v>5</v>
      </c>
      <c r="G35" s="141">
        <v>5</v>
      </c>
      <c r="H35" s="141">
        <v>2</v>
      </c>
      <c r="I35" s="141">
        <v>4</v>
      </c>
      <c r="J35" s="141">
        <v>3</v>
      </c>
      <c r="K35" s="141">
        <v>4</v>
      </c>
      <c r="L35" s="141">
        <v>4</v>
      </c>
      <c r="M35" s="141">
        <v>4</v>
      </c>
      <c r="N35" s="141">
        <v>4</v>
      </c>
      <c r="O35" s="141">
        <v>6</v>
      </c>
      <c r="P35" s="141">
        <v>5</v>
      </c>
      <c r="Q35" s="141">
        <v>4</v>
      </c>
      <c r="R35" s="141">
        <v>3</v>
      </c>
      <c r="S35" s="141">
        <v>4</v>
      </c>
      <c r="T35" s="141">
        <v>5</v>
      </c>
      <c r="U35" s="141">
        <v>4</v>
      </c>
      <c r="V35" s="141">
        <v>5</v>
      </c>
      <c r="W35" s="141">
        <v>5</v>
      </c>
      <c r="X35" s="141">
        <v>3</v>
      </c>
      <c r="Y35" s="141">
        <v>4</v>
      </c>
      <c r="Z35" s="142">
        <v>6</v>
      </c>
    </row>
    <row r="36" spans="1:26" ht="15" thickBot="1">
      <c r="A36" s="143">
        <v>7</v>
      </c>
      <c r="B36" s="144">
        <v>4</v>
      </c>
      <c r="C36" s="144">
        <v>6</v>
      </c>
      <c r="D36" s="144">
        <v>4</v>
      </c>
      <c r="E36" s="144">
        <v>4</v>
      </c>
      <c r="F36" s="144">
        <v>5</v>
      </c>
      <c r="G36" s="144">
        <v>6</v>
      </c>
      <c r="H36" s="144">
        <v>4</v>
      </c>
      <c r="I36" s="144">
        <v>4</v>
      </c>
      <c r="J36" s="144">
        <v>2</v>
      </c>
      <c r="K36" s="144">
        <v>6</v>
      </c>
      <c r="L36" s="144">
        <v>3</v>
      </c>
      <c r="M36" s="144">
        <v>6</v>
      </c>
      <c r="N36" s="144">
        <v>6</v>
      </c>
      <c r="O36" s="144">
        <v>6</v>
      </c>
      <c r="P36" s="144">
        <v>6</v>
      </c>
      <c r="Q36" s="144">
        <v>3</v>
      </c>
      <c r="R36" s="144">
        <v>3</v>
      </c>
      <c r="S36" s="144">
        <v>2</v>
      </c>
      <c r="T36" s="144">
        <v>7</v>
      </c>
      <c r="U36" s="144">
        <v>2</v>
      </c>
      <c r="V36" s="144">
        <v>6</v>
      </c>
      <c r="W36" s="144">
        <v>3</v>
      </c>
      <c r="X36" s="144">
        <v>3</v>
      </c>
      <c r="Y36" s="144">
        <v>2</v>
      </c>
      <c r="Z36" s="145">
        <v>4</v>
      </c>
    </row>
    <row r="37" spans="1:26" ht="15" thickBot="1">
      <c r="A37" s="140">
        <v>5</v>
      </c>
      <c r="B37" s="141">
        <v>6</v>
      </c>
      <c r="C37" s="141">
        <v>2</v>
      </c>
      <c r="D37" s="141">
        <v>2</v>
      </c>
      <c r="E37" s="141">
        <v>4</v>
      </c>
      <c r="F37" s="141">
        <v>5</v>
      </c>
      <c r="G37" s="141">
        <v>5</v>
      </c>
      <c r="H37" s="141">
        <v>4</v>
      </c>
      <c r="I37" s="141">
        <v>2</v>
      </c>
      <c r="J37" s="141">
        <v>2</v>
      </c>
      <c r="K37" s="141">
        <v>6</v>
      </c>
      <c r="L37" s="141">
        <v>2</v>
      </c>
      <c r="M37" s="141">
        <v>6</v>
      </c>
      <c r="N37" s="141">
        <v>6</v>
      </c>
      <c r="O37" s="141">
        <v>7</v>
      </c>
      <c r="P37" s="141">
        <v>7</v>
      </c>
      <c r="Q37" s="141">
        <v>3</v>
      </c>
      <c r="R37" s="141">
        <v>3</v>
      </c>
      <c r="S37" s="141">
        <v>3</v>
      </c>
      <c r="T37" s="141">
        <v>6</v>
      </c>
      <c r="U37" s="141">
        <v>2</v>
      </c>
      <c r="V37" s="141">
        <v>5</v>
      </c>
      <c r="W37" s="141">
        <v>2</v>
      </c>
      <c r="X37" s="141">
        <v>3</v>
      </c>
      <c r="Y37" s="141">
        <v>2</v>
      </c>
      <c r="Z37" s="142">
        <v>6</v>
      </c>
    </row>
    <row r="38" spans="1:26" ht="15" thickBot="1">
      <c r="A38" s="143">
        <v>7</v>
      </c>
      <c r="B38" s="144">
        <v>7</v>
      </c>
      <c r="C38" s="144">
        <v>1</v>
      </c>
      <c r="D38" s="144">
        <v>1</v>
      </c>
      <c r="E38" s="144">
        <v>2</v>
      </c>
      <c r="F38" s="144">
        <v>5</v>
      </c>
      <c r="G38" s="144">
        <v>6</v>
      </c>
      <c r="H38" s="144">
        <v>6</v>
      </c>
      <c r="I38" s="144">
        <v>2</v>
      </c>
      <c r="J38" s="144">
        <v>2</v>
      </c>
      <c r="K38" s="144">
        <v>6</v>
      </c>
      <c r="L38" s="144">
        <v>2</v>
      </c>
      <c r="M38" s="144">
        <v>6</v>
      </c>
      <c r="N38" s="144">
        <v>6</v>
      </c>
      <c r="O38" s="144">
        <v>7</v>
      </c>
      <c r="P38" s="144">
        <v>6</v>
      </c>
      <c r="Q38" s="144">
        <v>2</v>
      </c>
      <c r="R38" s="144">
        <v>2</v>
      </c>
      <c r="S38" s="144">
        <v>2</v>
      </c>
      <c r="T38" s="144">
        <v>6</v>
      </c>
      <c r="U38" s="144">
        <v>2</v>
      </c>
      <c r="V38" s="144">
        <v>6</v>
      </c>
      <c r="W38" s="144">
        <v>2</v>
      </c>
      <c r="X38" s="144">
        <v>1</v>
      </c>
      <c r="Y38" s="144">
        <v>3</v>
      </c>
      <c r="Z38" s="145">
        <v>2</v>
      </c>
    </row>
    <row r="39" spans="1:26" ht="15" thickBot="1">
      <c r="A39" s="140">
        <v>6</v>
      </c>
      <c r="B39" s="141">
        <v>6</v>
      </c>
      <c r="C39" s="141">
        <v>2</v>
      </c>
      <c r="D39" s="141">
        <v>1</v>
      </c>
      <c r="E39" s="141">
        <v>3</v>
      </c>
      <c r="F39" s="141">
        <v>4</v>
      </c>
      <c r="G39" s="141">
        <v>6</v>
      </c>
      <c r="H39" s="141">
        <v>4</v>
      </c>
      <c r="I39" s="141">
        <v>3</v>
      </c>
      <c r="J39" s="141">
        <v>2</v>
      </c>
      <c r="K39" s="141">
        <v>6</v>
      </c>
      <c r="L39" s="141">
        <v>2</v>
      </c>
      <c r="M39" s="141">
        <v>5</v>
      </c>
      <c r="N39" s="141">
        <v>6</v>
      </c>
      <c r="O39" s="141">
        <v>6</v>
      </c>
      <c r="P39" s="141">
        <v>6</v>
      </c>
      <c r="Q39" s="141">
        <v>2</v>
      </c>
      <c r="R39" s="141">
        <v>3</v>
      </c>
      <c r="S39" s="141">
        <v>2</v>
      </c>
      <c r="T39" s="141">
        <v>6</v>
      </c>
      <c r="U39" s="141">
        <v>2</v>
      </c>
      <c r="V39" s="141">
        <v>6</v>
      </c>
      <c r="W39" s="141">
        <v>2</v>
      </c>
      <c r="X39" s="141">
        <v>2</v>
      </c>
      <c r="Y39" s="141">
        <v>2</v>
      </c>
      <c r="Z39" s="142">
        <v>6</v>
      </c>
    </row>
    <row r="40" spans="1:26" ht="15" thickBot="1">
      <c r="A40" s="143">
        <v>7</v>
      </c>
      <c r="B40" s="144">
        <v>7</v>
      </c>
      <c r="C40" s="144">
        <v>2</v>
      </c>
      <c r="D40" s="144">
        <v>2</v>
      </c>
      <c r="E40" s="144">
        <v>1</v>
      </c>
      <c r="F40" s="144">
        <v>6</v>
      </c>
      <c r="G40" s="144">
        <v>7</v>
      </c>
      <c r="H40" s="144">
        <v>7</v>
      </c>
      <c r="I40" s="144">
        <v>1</v>
      </c>
      <c r="J40" s="144">
        <v>2</v>
      </c>
      <c r="K40" s="144">
        <v>6</v>
      </c>
      <c r="L40" s="144">
        <v>1</v>
      </c>
      <c r="M40" s="144">
        <v>6</v>
      </c>
      <c r="N40" s="144">
        <v>6</v>
      </c>
      <c r="O40" s="144">
        <v>5</v>
      </c>
      <c r="P40" s="144">
        <v>7</v>
      </c>
      <c r="Q40" s="144">
        <v>1</v>
      </c>
      <c r="R40" s="144">
        <v>2</v>
      </c>
      <c r="S40" s="144">
        <v>1</v>
      </c>
      <c r="T40" s="144">
        <v>6</v>
      </c>
      <c r="U40" s="144">
        <v>1</v>
      </c>
      <c r="V40" s="144">
        <v>5</v>
      </c>
      <c r="W40" s="144">
        <v>1</v>
      </c>
      <c r="X40" s="144">
        <v>1</v>
      </c>
      <c r="Y40" s="144">
        <v>2</v>
      </c>
      <c r="Z40" s="145">
        <v>6</v>
      </c>
    </row>
    <row r="41" spans="1:26" ht="15" thickBot="1">
      <c r="A41" s="140">
        <v>5</v>
      </c>
      <c r="B41" s="141">
        <v>6</v>
      </c>
      <c r="C41" s="141">
        <v>6</v>
      </c>
      <c r="D41" s="141">
        <v>2</v>
      </c>
      <c r="E41" s="141">
        <v>2</v>
      </c>
      <c r="F41" s="141">
        <v>5</v>
      </c>
      <c r="G41" s="141">
        <v>7</v>
      </c>
      <c r="H41" s="141">
        <v>1</v>
      </c>
      <c r="I41" s="141">
        <v>3</v>
      </c>
      <c r="J41" s="141">
        <v>1</v>
      </c>
      <c r="K41" s="141">
        <v>6</v>
      </c>
      <c r="L41" s="141">
        <v>2</v>
      </c>
      <c r="M41" s="141">
        <v>7</v>
      </c>
      <c r="N41" s="141">
        <v>6</v>
      </c>
      <c r="O41" s="141">
        <v>7</v>
      </c>
      <c r="P41" s="141">
        <v>6</v>
      </c>
      <c r="Q41" s="141">
        <v>1</v>
      </c>
      <c r="R41" s="141">
        <v>2</v>
      </c>
      <c r="S41" s="141">
        <v>2</v>
      </c>
      <c r="T41" s="141">
        <v>6</v>
      </c>
      <c r="U41" s="141">
        <v>2</v>
      </c>
      <c r="V41" s="141">
        <v>4</v>
      </c>
      <c r="W41" s="141">
        <v>2</v>
      </c>
      <c r="X41" s="141">
        <v>2</v>
      </c>
      <c r="Y41" s="141">
        <v>3</v>
      </c>
      <c r="Z41" s="142">
        <v>7</v>
      </c>
    </row>
    <row r="42" spans="1:26" ht="15" thickBot="1">
      <c r="A42" s="143">
        <v>7</v>
      </c>
      <c r="B42" s="144">
        <v>4</v>
      </c>
      <c r="C42" s="144">
        <v>1</v>
      </c>
      <c r="D42" s="144">
        <v>2</v>
      </c>
      <c r="E42" s="144">
        <v>4</v>
      </c>
      <c r="F42" s="144">
        <v>7</v>
      </c>
      <c r="G42" s="144">
        <v>7</v>
      </c>
      <c r="H42" s="144">
        <v>4</v>
      </c>
      <c r="I42" s="144">
        <v>3</v>
      </c>
      <c r="J42" s="144">
        <v>1</v>
      </c>
      <c r="K42" s="144">
        <v>5</v>
      </c>
      <c r="L42" s="144">
        <v>1</v>
      </c>
      <c r="M42" s="144">
        <v>4</v>
      </c>
      <c r="N42" s="144">
        <v>4</v>
      </c>
      <c r="O42" s="144">
        <v>5</v>
      </c>
      <c r="P42" s="144">
        <v>5</v>
      </c>
      <c r="Q42" s="144">
        <v>3</v>
      </c>
      <c r="R42" s="144">
        <v>3</v>
      </c>
      <c r="S42" s="144">
        <v>3</v>
      </c>
      <c r="T42" s="144">
        <v>5</v>
      </c>
      <c r="U42" s="144">
        <v>2</v>
      </c>
      <c r="V42" s="144">
        <v>4</v>
      </c>
      <c r="W42" s="144">
        <v>1</v>
      </c>
      <c r="X42" s="144">
        <v>2</v>
      </c>
      <c r="Y42" s="144">
        <v>3</v>
      </c>
      <c r="Z42" s="145">
        <v>6</v>
      </c>
    </row>
    <row r="43" spans="1:26" ht="15" thickBot="1">
      <c r="A43" s="146">
        <v>6</v>
      </c>
      <c r="B43" s="147">
        <v>6</v>
      </c>
      <c r="C43" s="147">
        <v>3</v>
      </c>
      <c r="D43" s="147">
        <v>3</v>
      </c>
      <c r="E43" s="147">
        <v>3</v>
      </c>
      <c r="F43" s="147">
        <v>5</v>
      </c>
      <c r="G43" s="147">
        <v>5</v>
      </c>
      <c r="H43" s="147">
        <v>4</v>
      </c>
      <c r="I43" s="147">
        <v>4</v>
      </c>
      <c r="J43" s="147">
        <v>3</v>
      </c>
      <c r="K43" s="147">
        <v>5</v>
      </c>
      <c r="L43" s="147">
        <v>2</v>
      </c>
      <c r="M43" s="147">
        <v>4</v>
      </c>
      <c r="N43" s="147">
        <v>4</v>
      </c>
      <c r="O43" s="147">
        <v>4</v>
      </c>
      <c r="P43" s="147">
        <v>5</v>
      </c>
      <c r="Q43" s="147">
        <v>2</v>
      </c>
      <c r="R43" s="147">
        <v>3</v>
      </c>
      <c r="S43" s="147">
        <v>3</v>
      </c>
      <c r="T43" s="147">
        <v>6</v>
      </c>
      <c r="U43" s="147">
        <v>2</v>
      </c>
      <c r="V43" s="147">
        <v>5</v>
      </c>
      <c r="W43" s="147">
        <v>2</v>
      </c>
      <c r="X43" s="147">
        <v>2</v>
      </c>
      <c r="Y43" s="147">
        <v>3</v>
      </c>
      <c r="Z43" s="148">
        <v>6</v>
      </c>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sheetData>
  <mergeCells count="2">
    <mergeCell ref="A1:Z1"/>
    <mergeCell ref="A2:Z2"/>
  </mergeCells>
  <pageMargins left="0.7" right="0.7" top="0.75" bottom="0.75" header="0.3" footer="0.3"/>
  <pageSetup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74"/>
  <sheetViews>
    <sheetView workbookViewId="0">
      <selection activeCell="B4" sqref="B4"/>
    </sheetView>
  </sheetViews>
  <sheetFormatPr defaultColWidth="9.08984375" defaultRowHeight="14.5"/>
  <cols>
    <col min="1" max="26" width="3.6328125" style="1" customWidth="1"/>
    <col min="27" max="28" width="4.453125" customWidth="1"/>
    <col min="29" max="34" width="13.81640625" style="1" customWidth="1"/>
  </cols>
  <sheetData>
    <row r="1" spans="1:34" ht="96" customHeight="1">
      <c r="A1" s="158" t="s">
        <v>819</v>
      </c>
      <c r="B1" s="159"/>
      <c r="C1" s="159"/>
      <c r="D1" s="159"/>
      <c r="E1" s="159"/>
      <c r="F1" s="159"/>
      <c r="G1" s="159"/>
      <c r="H1" s="159"/>
      <c r="I1" s="159"/>
      <c r="J1" s="159"/>
      <c r="K1" s="159"/>
      <c r="L1" s="159"/>
      <c r="M1" s="159"/>
      <c r="N1" s="159"/>
      <c r="O1" s="159"/>
      <c r="P1" s="159"/>
      <c r="Q1" s="159"/>
      <c r="R1" s="159"/>
      <c r="S1" s="159"/>
      <c r="T1" s="159"/>
      <c r="U1" s="159"/>
      <c r="V1" s="159"/>
      <c r="W1" s="159"/>
      <c r="X1" s="159"/>
      <c r="Y1" s="159"/>
      <c r="Z1" s="160"/>
      <c r="AC1" s="163"/>
      <c r="AD1" s="163"/>
      <c r="AE1" s="163"/>
      <c r="AF1" s="163"/>
      <c r="AG1" s="163"/>
      <c r="AH1" s="163"/>
    </row>
    <row r="2" spans="1:34">
      <c r="A2" s="161" t="s">
        <v>0</v>
      </c>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C2" s="162" t="s">
        <v>1287</v>
      </c>
      <c r="AD2" s="162"/>
      <c r="AE2" s="162"/>
      <c r="AF2" s="162"/>
      <c r="AG2" s="162"/>
      <c r="AH2" s="162"/>
    </row>
    <row r="3" spans="1:34">
      <c r="A3" s="91">
        <v>1</v>
      </c>
      <c r="B3" s="91">
        <v>2</v>
      </c>
      <c r="C3" s="91">
        <v>3</v>
      </c>
      <c r="D3" s="91">
        <v>4</v>
      </c>
      <c r="E3" s="91">
        <v>5</v>
      </c>
      <c r="F3" s="91">
        <v>6</v>
      </c>
      <c r="G3" s="91">
        <v>7</v>
      </c>
      <c r="H3" s="91">
        <v>8</v>
      </c>
      <c r="I3" s="91">
        <v>9</v>
      </c>
      <c r="J3" s="91">
        <v>10</v>
      </c>
      <c r="K3" s="91">
        <v>11</v>
      </c>
      <c r="L3" s="92">
        <v>12</v>
      </c>
      <c r="M3" s="93">
        <v>13</v>
      </c>
      <c r="N3" s="91">
        <v>14</v>
      </c>
      <c r="O3" s="92">
        <v>15</v>
      </c>
      <c r="P3" s="92">
        <v>16</v>
      </c>
      <c r="Q3" s="92">
        <v>17</v>
      </c>
      <c r="R3" s="92">
        <v>18</v>
      </c>
      <c r="S3" s="93">
        <v>19</v>
      </c>
      <c r="T3" s="92">
        <v>20</v>
      </c>
      <c r="U3" s="93">
        <v>21</v>
      </c>
      <c r="V3" s="91">
        <v>22</v>
      </c>
      <c r="W3" s="92">
        <v>23</v>
      </c>
      <c r="X3" s="92">
        <v>24</v>
      </c>
      <c r="Y3" s="92">
        <v>25</v>
      </c>
      <c r="Z3" s="95">
        <v>26</v>
      </c>
      <c r="AA3" s="53"/>
      <c r="AC3" s="96" t="str">
        <f>VLOOKUP(Read_First!B5,Items!A1:BI50,54,FALSE)</f>
        <v>Attrattività</v>
      </c>
      <c r="AD3" s="97" t="str">
        <f>VLOOKUP(Read_First!B5,Items!A1:BI50,55,FALSE)</f>
        <v>Apprendibilità</v>
      </c>
      <c r="AE3" s="98" t="str">
        <f>VLOOKUP(Read_First!B5,Items!A1:BI50,56,FALSE)</f>
        <v>Efficienca</v>
      </c>
      <c r="AF3" s="97" t="str">
        <f>VLOOKUP(Read_First!B5,Items!A1:BI50,57,FALSE)</f>
        <v>Controllabilità</v>
      </c>
      <c r="AG3" s="98" t="str">
        <f>VLOOKUP(Read_First!B5,Items!A1:BI50,58,FALSE)</f>
        <v>Stimolazione</v>
      </c>
      <c r="AH3" s="99" t="str">
        <f>VLOOKUP(Read_First!B5,Items!A1:BI50,59,FALSE)</f>
        <v>Originalità</v>
      </c>
    </row>
    <row r="4" spans="1:34">
      <c r="A4" s="54">
        <f>IF(Data!A4&gt;0,Data!A4-4,"")</f>
        <v>1</v>
      </c>
      <c r="B4" s="54">
        <f>IF(Data!B4&gt;0,Data!B4-4,"")</f>
        <v>3</v>
      </c>
      <c r="C4" s="54">
        <f>IF(Data!C4&gt;0,4-Data!C4,"")</f>
        <v>1</v>
      </c>
      <c r="D4" s="54">
        <f>IF(Data!D4&gt;0,4-Data!D4,"")</f>
        <v>1</v>
      </c>
      <c r="E4" s="54">
        <f>IF(Data!E4&gt;0,4-Data!E4,"")</f>
        <v>2</v>
      </c>
      <c r="F4" s="54">
        <f>IF(Data!F4&gt;0,Data!F4-4,"")</f>
        <v>1</v>
      </c>
      <c r="G4" s="54">
        <f>IF(Data!G4&gt;0,Data!G4-4,"")</f>
        <v>1</v>
      </c>
      <c r="H4" s="54">
        <f>IF(Data!H4&gt;0,Data!H4-4,"")</f>
        <v>0</v>
      </c>
      <c r="I4" s="54">
        <f>IF(Data!I4&gt;0,4-Data!I4,"")</f>
        <v>2</v>
      </c>
      <c r="J4" s="54">
        <f>IF(Data!J4&gt;0,4-Data!J4,"")</f>
        <v>2</v>
      </c>
      <c r="K4" s="54">
        <f>IF(Data!K4&gt;0,Data!K4-4,"")</f>
        <v>2</v>
      </c>
      <c r="L4" s="54">
        <f>IF(Data!L4&gt;0,4-Data!L4,"")</f>
        <v>2</v>
      </c>
      <c r="M4" s="54">
        <f>IF(Data!M4&gt;0,Data!M4-4,"")</f>
        <v>1</v>
      </c>
      <c r="N4" s="54">
        <f>IF(Data!N4&gt;0,Data!N4-4,"")</f>
        <v>1</v>
      </c>
      <c r="O4" s="54">
        <f>IF(Data!O4&gt;0,Data!O4-4,"")</f>
        <v>2</v>
      </c>
      <c r="P4" s="54">
        <f>IF(Data!P4&gt;0,Data!P4-4,"")</f>
        <v>3</v>
      </c>
      <c r="Q4" s="54">
        <f>IF(Data!Q4&gt;0,4-Data!Q4,"")</f>
        <v>2</v>
      </c>
      <c r="R4" s="54">
        <f>IF(Data!R4&gt;0,4-Data!R4,"")</f>
        <v>-1</v>
      </c>
      <c r="S4" s="54">
        <f>IF(Data!S4&gt;0,4-Data!S4,"")</f>
        <v>2</v>
      </c>
      <c r="T4" s="54">
        <f>IF(Data!T4&gt;0,Data!T4-4,"")</f>
        <v>2</v>
      </c>
      <c r="U4" s="54">
        <f>IF(Data!U4&gt;0,4-Data!U4,"")</f>
        <v>3</v>
      </c>
      <c r="V4" s="54">
        <f>IF(Data!V4&gt;0,Data!V4-4,"")</f>
        <v>3</v>
      </c>
      <c r="W4" s="54">
        <f>IF(Data!W4&gt;0,4-Data!W4,"")</f>
        <v>3</v>
      </c>
      <c r="X4" s="54">
        <f>IF(Data!X4&gt;0,4-Data!X4,"")</f>
        <v>2</v>
      </c>
      <c r="Y4" s="54">
        <f>IF(Data!Y4&gt;0,4-Data!Y4,"")</f>
        <v>3</v>
      </c>
      <c r="Z4" s="54">
        <f>IF(Data!Z4&gt;0,Data!Z4-4,"")</f>
        <v>2</v>
      </c>
      <c r="AC4" s="55">
        <f t="shared" ref="AC4:AC68" si="0">IF(COUNT(A4,L4,N4,P4,X4,Y4)&gt;0,AVERAGE(A4,L4,N4,P4,X4,Y4),"")</f>
        <v>2</v>
      </c>
      <c r="AD4" s="55">
        <f>IF(COUNT(B4,D4,M4,U4)&gt;0,AVERAGE(B4,D4,M4,U4),"")</f>
        <v>2</v>
      </c>
      <c r="AE4" s="55">
        <f>IF(COUNT(I4,T4,V4,W4)&gt;0,AVERAGE(I4,T4,V4,W4),"")</f>
        <v>2.5</v>
      </c>
      <c r="AF4" s="55">
        <f>IF(COUNT(H4,K4,Q4,S4)&gt;0,AVERAGE(H4,K4,Q4,S4),"")</f>
        <v>1.5</v>
      </c>
      <c r="AG4" s="55">
        <f>IF(COUNT(E4,F4,G4,R4)&gt;0,AVERAGE(E4,F4,G4,R4),"")</f>
        <v>0.75</v>
      </c>
      <c r="AH4" s="55">
        <f>IF(COUNT(C4,J4,O4,Z4)&gt;0,AVERAGE(C4,J4,O4,Z4),"")</f>
        <v>1.75</v>
      </c>
    </row>
    <row r="5" spans="1:34">
      <c r="A5" s="1" t="str">
        <f>IF(Data!A5&gt;0,Data!A5-4,"")</f>
        <v/>
      </c>
      <c r="B5" s="1" t="str">
        <f>IF(Data!B5&gt;0,Data!B5-4,"")</f>
        <v/>
      </c>
      <c r="C5" s="1" t="str">
        <f>IF(Data!C5&gt;0,4-Data!C5,"")</f>
        <v/>
      </c>
      <c r="D5" s="1" t="str">
        <f>IF(Data!D5&gt;0,4-Data!D5,"")</f>
        <v/>
      </c>
      <c r="E5" s="1" t="str">
        <f>IF(Data!E5&gt;0,4-Data!E5,"")</f>
        <v/>
      </c>
      <c r="F5" s="1" t="str">
        <f>IF(Data!F5&gt;0,Data!F5-4,"")</f>
        <v/>
      </c>
      <c r="G5" s="1" t="str">
        <f>IF(Data!G5&gt;0,Data!G5-4,"")</f>
        <v/>
      </c>
      <c r="H5" s="1" t="str">
        <f>IF(Data!H5&gt;0,Data!H5-4,"")</f>
        <v/>
      </c>
      <c r="I5" s="1" t="str">
        <f>IF(Data!I5&gt;0,4-Data!I5,"")</f>
        <v/>
      </c>
      <c r="J5" s="1" t="str">
        <f>IF(Data!J5&gt;0,4-Data!J5,"")</f>
        <v/>
      </c>
      <c r="K5" s="1" t="str">
        <f>IF(Data!K5&gt;0,Data!K5-4,"")</f>
        <v/>
      </c>
      <c r="L5" s="1" t="str">
        <f>IF(Data!L5&gt;0,4-Data!L5,"")</f>
        <v/>
      </c>
      <c r="M5" s="1" t="str">
        <f>IF(Data!M5&gt;0,Data!M5-4,"")</f>
        <v/>
      </c>
      <c r="N5" s="1" t="str">
        <f>IF(Data!N5&gt;0,Data!N5-4,"")</f>
        <v/>
      </c>
      <c r="O5" s="1" t="str">
        <f>IF(Data!O5&gt;0,Data!O5-4,"")</f>
        <v/>
      </c>
      <c r="P5" s="1" t="str">
        <f>IF(Data!P5&gt;0,Data!P5-4,"")</f>
        <v/>
      </c>
      <c r="Q5" s="1" t="str">
        <f>IF(Data!Q5&gt;0,4-Data!Q5,"")</f>
        <v/>
      </c>
      <c r="R5" s="1" t="str">
        <f>IF(Data!R5&gt;0,4-Data!R5,"")</f>
        <v/>
      </c>
      <c r="S5" s="1" t="str">
        <f>IF(Data!S5&gt;0,4-Data!S5,"")</f>
        <v/>
      </c>
      <c r="T5" s="1" t="str">
        <f>IF(Data!T5&gt;0,Data!T5-4,"")</f>
        <v/>
      </c>
      <c r="U5" s="1" t="str">
        <f>IF(Data!U5&gt;0,4-Data!U5,"")</f>
        <v/>
      </c>
      <c r="V5" s="1" t="str">
        <f>IF(Data!V5&gt;0,Data!V5-4,"")</f>
        <v/>
      </c>
      <c r="W5" s="1" t="str">
        <f>IF(Data!W5&gt;0,4-Data!W5,"")</f>
        <v/>
      </c>
      <c r="X5" s="1" t="str">
        <f>IF(Data!X5&gt;0,4-Data!X5,"")</f>
        <v/>
      </c>
      <c r="Y5" s="1" t="str">
        <f>IF(Data!Y5&gt;0,4-Data!Y5,"")</f>
        <v/>
      </c>
      <c r="Z5" s="1" t="str">
        <f>IF(Data!Z5&gt;0,Data!Z5-4,"")</f>
        <v/>
      </c>
      <c r="AC5" s="6" t="str">
        <f t="shared" si="0"/>
        <v/>
      </c>
      <c r="AD5" s="6" t="str">
        <f t="shared" ref="AD5:AD68" si="1">IF(COUNT(B5,D5,M5,U5)&gt;0,AVERAGE(B5,D5,M5,U5),"")</f>
        <v/>
      </c>
      <c r="AE5" s="6" t="str">
        <f t="shared" ref="AE5:AE68" si="2">IF(COUNT(I5,T5,V5,W5)&gt;0,AVERAGE(I5,T5,V5,W5),"")</f>
        <v/>
      </c>
      <c r="AF5" s="6" t="str">
        <f t="shared" ref="AF5:AF68" si="3">IF(COUNT(H5,K5,Q5,S5)&gt;0,AVERAGE(H5,K5,Q5,S5),"")</f>
        <v/>
      </c>
      <c r="AG5" s="6" t="str">
        <f t="shared" ref="AG5:AG68" si="4">IF(COUNT(E5,F5,G5,R5)&gt;0,AVERAGE(E5,F5,G5,R5),"")</f>
        <v/>
      </c>
      <c r="AH5" s="6" t="str">
        <f t="shared" ref="AH5:AH68" si="5">IF(COUNT(C5,J5,O5,Z5)&gt;0,AVERAGE(C5,J5,O5,Z5),"")</f>
        <v/>
      </c>
    </row>
    <row r="6" spans="1:34">
      <c r="A6" s="1" t="str">
        <f>IF(Data!A6&gt;0,Data!A6-4,"")</f>
        <v/>
      </c>
      <c r="B6" s="1" t="str">
        <f>IF(Data!B6&gt;0,Data!B6-4,"")</f>
        <v/>
      </c>
      <c r="C6" s="1" t="str">
        <f>IF(Data!C6&gt;0,4-Data!C6,"")</f>
        <v/>
      </c>
      <c r="D6" s="1" t="str">
        <f>IF(Data!D6&gt;0,4-Data!D6,"")</f>
        <v/>
      </c>
      <c r="E6" s="1" t="str">
        <f>IF(Data!E6&gt;0,4-Data!E6,"")</f>
        <v/>
      </c>
      <c r="F6" s="1" t="str">
        <f>IF(Data!F6&gt;0,Data!F6-4,"")</f>
        <v/>
      </c>
      <c r="G6" s="1" t="str">
        <f>IF(Data!G6&gt;0,Data!G6-4,"")</f>
        <v/>
      </c>
      <c r="H6" s="1" t="str">
        <f>IF(Data!H6&gt;0,Data!H6-4,"")</f>
        <v/>
      </c>
      <c r="I6" s="1" t="str">
        <f>IF(Data!I6&gt;0,4-Data!I6,"")</f>
        <v/>
      </c>
      <c r="J6" s="1" t="str">
        <f>IF(Data!J6&gt;0,4-Data!J6,"")</f>
        <v/>
      </c>
      <c r="K6" s="1" t="str">
        <f>IF(Data!K6&gt;0,Data!K6-4,"")</f>
        <v/>
      </c>
      <c r="L6" s="1" t="str">
        <f>IF(Data!L6&gt;0,4-Data!L6,"")</f>
        <v/>
      </c>
      <c r="M6" s="1" t="str">
        <f>IF(Data!M6&gt;0,Data!M6-4,"")</f>
        <v/>
      </c>
      <c r="N6" s="1" t="str">
        <f>IF(Data!N6&gt;0,Data!N6-4,"")</f>
        <v/>
      </c>
      <c r="O6" s="1" t="str">
        <f>IF(Data!O6&gt;0,Data!O6-4,"")</f>
        <v/>
      </c>
      <c r="P6" s="1" t="str">
        <f>IF(Data!P6&gt;0,Data!P6-4,"")</f>
        <v/>
      </c>
      <c r="Q6" s="1" t="str">
        <f>IF(Data!Q6&gt;0,4-Data!Q6,"")</f>
        <v/>
      </c>
      <c r="R6" s="1" t="str">
        <f>IF(Data!R6&gt;0,4-Data!R6,"")</f>
        <v/>
      </c>
      <c r="S6" s="1" t="str">
        <f>IF(Data!S6&gt;0,4-Data!S6,"")</f>
        <v/>
      </c>
      <c r="T6" s="1" t="str">
        <f>IF(Data!T6&gt;0,Data!T6-4,"")</f>
        <v/>
      </c>
      <c r="U6" s="1" t="str">
        <f>IF(Data!U6&gt;0,4-Data!U6,"")</f>
        <v/>
      </c>
      <c r="V6" s="1" t="str">
        <f>IF(Data!V6&gt;0,Data!V6-4,"")</f>
        <v/>
      </c>
      <c r="W6" s="1" t="str">
        <f>IF(Data!W6&gt;0,4-Data!W6,"")</f>
        <v/>
      </c>
      <c r="X6" s="1" t="str">
        <f>IF(Data!X6&gt;0,4-Data!X6,"")</f>
        <v/>
      </c>
      <c r="Y6" s="1" t="str">
        <f>IF(Data!Y6&gt;0,4-Data!Y6,"")</f>
        <v/>
      </c>
      <c r="Z6" s="1" t="str">
        <f>IF(Data!Z6&gt;0,Data!Z6-4,"")</f>
        <v/>
      </c>
      <c r="AC6" s="6" t="str">
        <f t="shared" si="0"/>
        <v/>
      </c>
      <c r="AD6" s="6" t="str">
        <f t="shared" si="1"/>
        <v/>
      </c>
      <c r="AE6" s="6" t="str">
        <f t="shared" si="2"/>
        <v/>
      </c>
      <c r="AF6" s="6" t="str">
        <f t="shared" si="3"/>
        <v/>
      </c>
      <c r="AG6" s="6" t="str">
        <f t="shared" si="4"/>
        <v/>
      </c>
      <c r="AH6" s="6" t="str">
        <f t="shared" si="5"/>
        <v/>
      </c>
    </row>
    <row r="7" spans="1:34">
      <c r="A7" s="1">
        <f>IF(Data!A7&gt;0,Data!A7-4,"")</f>
        <v>-3</v>
      </c>
      <c r="B7" s="1">
        <f>IF(Data!B7&gt;0,Data!B7-4,"")</f>
        <v>-3</v>
      </c>
      <c r="C7" s="1">
        <f>IF(Data!C7&gt;0,4-Data!C7,"")</f>
        <v>2</v>
      </c>
      <c r="D7" s="1">
        <f>IF(Data!D7&gt;0,4-Data!D7,"")</f>
        <v>3</v>
      </c>
      <c r="E7" s="1">
        <f>IF(Data!E7&gt;0,4-Data!E7,"")</f>
        <v>2</v>
      </c>
      <c r="F7" s="1">
        <f>IF(Data!F7&gt;0,Data!F7-4,"")</f>
        <v>2</v>
      </c>
      <c r="G7" s="1">
        <f>IF(Data!G7&gt;0,Data!G7-4,"")</f>
        <v>3</v>
      </c>
      <c r="H7" s="1">
        <f>IF(Data!H7&gt;0,Data!H7-4,"")</f>
        <v>0</v>
      </c>
      <c r="I7" s="1">
        <f>IF(Data!I7&gt;0,4-Data!I7,"")</f>
        <v>2</v>
      </c>
      <c r="J7" s="1">
        <f>IF(Data!J7&gt;0,4-Data!J7,"")</f>
        <v>2</v>
      </c>
      <c r="K7" s="1">
        <f>IF(Data!K7&gt;0,Data!K7-4,"")</f>
        <v>3</v>
      </c>
      <c r="L7" s="1">
        <f>IF(Data!L7&gt;0,4-Data!L7,"")</f>
        <v>3</v>
      </c>
      <c r="M7" s="1">
        <f>IF(Data!M7&gt;0,Data!M7-4,"")</f>
        <v>3</v>
      </c>
      <c r="N7" s="1">
        <f>IF(Data!N7&gt;0,Data!N7-4,"")</f>
        <v>2</v>
      </c>
      <c r="O7" s="1">
        <f>IF(Data!O7&gt;0,Data!O7-4,"")</f>
        <v>3</v>
      </c>
      <c r="P7" s="1">
        <f>IF(Data!P7&gt;0,Data!P7-4,"")</f>
        <v>2</v>
      </c>
      <c r="Q7" s="1">
        <f>IF(Data!Q7&gt;0,4-Data!Q7,"")</f>
        <v>3</v>
      </c>
      <c r="R7" s="1">
        <f>IF(Data!R7&gt;0,4-Data!R7,"")</f>
        <v>2</v>
      </c>
      <c r="S7" s="1">
        <f>IF(Data!S7&gt;0,4-Data!S7,"")</f>
        <v>2</v>
      </c>
      <c r="T7" s="1">
        <f>IF(Data!T7&gt;0,Data!T7-4,"")</f>
        <v>3</v>
      </c>
      <c r="U7" s="1">
        <f>IF(Data!U7&gt;0,4-Data!U7,"")</f>
        <v>3</v>
      </c>
      <c r="V7" s="1">
        <f>IF(Data!V7&gt;0,Data!V7-4,"")</f>
        <v>0</v>
      </c>
      <c r="W7" s="1">
        <f>IF(Data!W7&gt;0,4-Data!W7,"")</f>
        <v>3</v>
      </c>
      <c r="X7" s="1">
        <f>IF(Data!X7&gt;0,4-Data!X7,"")</f>
        <v>2</v>
      </c>
      <c r="Y7" s="1">
        <f>IF(Data!Y7&gt;0,4-Data!Y7,"")</f>
        <v>2</v>
      </c>
      <c r="Z7" s="1">
        <f>IF(Data!Z7&gt;0,Data!Z7-4,"")</f>
        <v>2</v>
      </c>
      <c r="AC7" s="6">
        <f t="shared" si="0"/>
        <v>1.3333333333333333</v>
      </c>
      <c r="AD7" s="6">
        <f t="shared" si="1"/>
        <v>1.5</v>
      </c>
      <c r="AE7" s="6">
        <f t="shared" si="2"/>
        <v>2</v>
      </c>
      <c r="AF7" s="6">
        <f t="shared" si="3"/>
        <v>2</v>
      </c>
      <c r="AG7" s="6">
        <f t="shared" si="4"/>
        <v>2.25</v>
      </c>
      <c r="AH7" s="6">
        <f t="shared" si="5"/>
        <v>2.25</v>
      </c>
    </row>
    <row r="8" spans="1:34">
      <c r="A8" s="1">
        <f>IF(Data!A8&gt;0,Data!A8-4,"")</f>
        <v>2</v>
      </c>
      <c r="B8" s="1">
        <f>IF(Data!B8&gt;0,Data!B8-4,"")</f>
        <v>3</v>
      </c>
      <c r="C8" s="1">
        <f>IF(Data!C8&gt;0,4-Data!C8,"")</f>
        <v>-2</v>
      </c>
      <c r="D8" s="1">
        <f>IF(Data!D8&gt;0,4-Data!D8,"")</f>
        <v>0</v>
      </c>
      <c r="E8" s="1">
        <f>IF(Data!E8&gt;0,4-Data!E8,"")</f>
        <v>1</v>
      </c>
      <c r="F8" s="1">
        <f>IF(Data!F8&gt;0,Data!F8-4,"")</f>
        <v>1</v>
      </c>
      <c r="G8" s="1">
        <f>IF(Data!G8&gt;0,Data!G8-4,"")</f>
        <v>2</v>
      </c>
      <c r="H8" s="1">
        <f>IF(Data!H8&gt;0,Data!H8-4,"")</f>
        <v>0</v>
      </c>
      <c r="I8" s="1">
        <f>IF(Data!I8&gt;0,4-Data!I8,"")</f>
        <v>0</v>
      </c>
      <c r="J8" s="1">
        <f>IF(Data!J8&gt;0,4-Data!J8,"")</f>
        <v>1</v>
      </c>
      <c r="K8" s="1">
        <f>IF(Data!K8&gt;0,Data!K8-4,"")</f>
        <v>2</v>
      </c>
      <c r="L8" s="1">
        <f>IF(Data!L8&gt;0,4-Data!L8,"")</f>
        <v>2</v>
      </c>
      <c r="M8" s="1">
        <f>IF(Data!M8&gt;0,Data!M8-4,"")</f>
        <v>1</v>
      </c>
      <c r="N8" s="1">
        <f>IF(Data!N8&gt;0,Data!N8-4,"")</f>
        <v>1</v>
      </c>
      <c r="O8" s="1">
        <f>IF(Data!O8&gt;0,Data!O8-4,"")</f>
        <v>1</v>
      </c>
      <c r="P8" s="1">
        <f>IF(Data!P8&gt;0,Data!P8-4,"")</f>
        <v>1</v>
      </c>
      <c r="Q8" s="1">
        <f>IF(Data!Q8&gt;0,4-Data!Q8,"")</f>
        <v>2</v>
      </c>
      <c r="R8" s="1">
        <f>IF(Data!R8&gt;0,4-Data!R8,"")</f>
        <v>2</v>
      </c>
      <c r="S8" s="1">
        <f>IF(Data!S8&gt;0,4-Data!S8,"")</f>
        <v>1</v>
      </c>
      <c r="T8" s="1">
        <f>IF(Data!T8&gt;0,Data!T8-4,"")</f>
        <v>2</v>
      </c>
      <c r="U8" s="1">
        <f>IF(Data!U8&gt;0,4-Data!U8,"")</f>
        <v>3</v>
      </c>
      <c r="V8" s="1">
        <f>IF(Data!V8&gt;0,Data!V8-4,"")</f>
        <v>0</v>
      </c>
      <c r="W8" s="1">
        <f>IF(Data!W8&gt;0,4-Data!W8,"")</f>
        <v>3</v>
      </c>
      <c r="X8" s="1">
        <f>IF(Data!X8&gt;0,4-Data!X8,"")</f>
        <v>1</v>
      </c>
      <c r="Y8" s="1">
        <f>IF(Data!Y8&gt;0,4-Data!Y8,"")</f>
        <v>2</v>
      </c>
      <c r="Z8" s="1">
        <f>IF(Data!Z8&gt;0,Data!Z8-4,"")</f>
        <v>1</v>
      </c>
      <c r="AC8" s="6">
        <f t="shared" si="0"/>
        <v>1.5</v>
      </c>
      <c r="AD8" s="6">
        <f t="shared" si="1"/>
        <v>1.75</v>
      </c>
      <c r="AE8" s="6">
        <f t="shared" si="2"/>
        <v>1.25</v>
      </c>
      <c r="AF8" s="6">
        <f t="shared" si="3"/>
        <v>1.25</v>
      </c>
      <c r="AG8" s="6">
        <f t="shared" si="4"/>
        <v>1.5</v>
      </c>
      <c r="AH8" s="6">
        <f t="shared" si="5"/>
        <v>0.25</v>
      </c>
    </row>
    <row r="9" spans="1:34">
      <c r="A9" s="1">
        <f>IF(Data!A9&gt;0,Data!A9-4,"")</f>
        <v>2</v>
      </c>
      <c r="B9" s="1">
        <f>IF(Data!B9&gt;0,Data!B9-4,"")</f>
        <v>1</v>
      </c>
      <c r="C9" s="1">
        <f>IF(Data!C9&gt;0,4-Data!C9,"")</f>
        <v>2</v>
      </c>
      <c r="D9" s="1">
        <f>IF(Data!D9&gt;0,4-Data!D9,"")</f>
        <v>2</v>
      </c>
      <c r="E9" s="1">
        <f>IF(Data!E9&gt;0,4-Data!E9,"")</f>
        <v>1</v>
      </c>
      <c r="F9" s="1">
        <f>IF(Data!F9&gt;0,Data!F9-4,"")</f>
        <v>0</v>
      </c>
      <c r="G9" s="1">
        <f>IF(Data!G9&gt;0,Data!G9-4,"")</f>
        <v>1</v>
      </c>
      <c r="H9" s="1">
        <f>IF(Data!H9&gt;0,Data!H9-4,"")</f>
        <v>0</v>
      </c>
      <c r="I9" s="1">
        <f>IF(Data!I9&gt;0,4-Data!I9,"")</f>
        <v>1</v>
      </c>
      <c r="J9" s="1">
        <f>IF(Data!J9&gt;0,4-Data!J9,"")</f>
        <v>0</v>
      </c>
      <c r="K9" s="1">
        <f>IF(Data!K9&gt;0,Data!K9-4,"")</f>
        <v>1</v>
      </c>
      <c r="L9" s="1">
        <f>IF(Data!L9&gt;0,4-Data!L9,"")</f>
        <v>2</v>
      </c>
      <c r="M9" s="1">
        <f>IF(Data!M9&gt;0,Data!M9-4,"")</f>
        <v>1</v>
      </c>
      <c r="N9" s="1">
        <f>IF(Data!N9&gt;0,Data!N9-4,"")</f>
        <v>0</v>
      </c>
      <c r="O9" s="1">
        <f>IF(Data!O9&gt;0,Data!O9-4,"")</f>
        <v>2</v>
      </c>
      <c r="P9" s="1">
        <f>IF(Data!P9&gt;0,Data!P9-4,"")</f>
        <v>1</v>
      </c>
      <c r="Q9" s="1">
        <f>IF(Data!Q9&gt;0,4-Data!Q9,"")</f>
        <v>2</v>
      </c>
      <c r="R9" s="1">
        <f>IF(Data!R9&gt;0,4-Data!R9,"")</f>
        <v>0</v>
      </c>
      <c r="S9" s="1">
        <f>IF(Data!S9&gt;0,4-Data!S9,"")</f>
        <v>0</v>
      </c>
      <c r="T9" s="1">
        <f>IF(Data!T9&gt;0,Data!T9-4,"")</f>
        <v>1</v>
      </c>
      <c r="U9" s="1">
        <f>IF(Data!U9&gt;0,4-Data!U9,"")</f>
        <v>1</v>
      </c>
      <c r="V9" s="1">
        <f>IF(Data!V9&gt;0,Data!V9-4,"")</f>
        <v>0</v>
      </c>
      <c r="W9" s="1">
        <f>IF(Data!W9&gt;0,4-Data!W9,"")</f>
        <v>2</v>
      </c>
      <c r="X9" s="1">
        <f>IF(Data!X9&gt;0,4-Data!X9,"")</f>
        <v>1</v>
      </c>
      <c r="Y9" s="1">
        <f>IF(Data!Y9&gt;0,4-Data!Y9,"")</f>
        <v>1</v>
      </c>
      <c r="Z9" s="1">
        <f>IF(Data!Z9&gt;0,Data!Z9-4,"")</f>
        <v>0</v>
      </c>
      <c r="AC9" s="6">
        <f t="shared" si="0"/>
        <v>1.1666666666666667</v>
      </c>
      <c r="AD9" s="6">
        <f t="shared" si="1"/>
        <v>1.25</v>
      </c>
      <c r="AE9" s="6">
        <f t="shared" si="2"/>
        <v>1</v>
      </c>
      <c r="AF9" s="6">
        <f t="shared" si="3"/>
        <v>0.75</v>
      </c>
      <c r="AG9" s="6">
        <f t="shared" si="4"/>
        <v>0.5</v>
      </c>
      <c r="AH9" s="6">
        <f t="shared" si="5"/>
        <v>1</v>
      </c>
    </row>
    <row r="10" spans="1:34">
      <c r="A10" s="1">
        <f>IF(Data!A10&gt;0,Data!A10-4,"")</f>
        <v>3</v>
      </c>
      <c r="B10" s="1">
        <f>IF(Data!B10&gt;0,Data!B10-4,"")</f>
        <v>3</v>
      </c>
      <c r="C10" s="1">
        <f>IF(Data!C10&gt;0,4-Data!C10,"")</f>
        <v>3</v>
      </c>
      <c r="D10" s="1">
        <f>IF(Data!D10&gt;0,4-Data!D10,"")</f>
        <v>1</v>
      </c>
      <c r="E10" s="1">
        <f>IF(Data!E10&gt;0,4-Data!E10,"")</f>
        <v>2</v>
      </c>
      <c r="F10" s="1">
        <f>IF(Data!F10&gt;0,Data!F10-4,"")</f>
        <v>3</v>
      </c>
      <c r="G10" s="1">
        <f>IF(Data!G10&gt;0,Data!G10-4,"")</f>
        <v>3</v>
      </c>
      <c r="H10" s="1">
        <f>IF(Data!H10&gt;0,Data!H10-4,"")</f>
        <v>2</v>
      </c>
      <c r="I10" s="1">
        <f>IF(Data!I10&gt;0,4-Data!I10,"")</f>
        <v>1</v>
      </c>
      <c r="J10" s="1">
        <f>IF(Data!J10&gt;0,4-Data!J10,"")</f>
        <v>3</v>
      </c>
      <c r="K10" s="1">
        <f>IF(Data!K10&gt;0,Data!K10-4,"")</f>
        <v>3</v>
      </c>
      <c r="L10" s="1">
        <f>IF(Data!L10&gt;0,4-Data!L10,"")</f>
        <v>3</v>
      </c>
      <c r="M10" s="1">
        <f>IF(Data!M10&gt;0,Data!M10-4,"")</f>
        <v>0</v>
      </c>
      <c r="N10" s="1">
        <f>IF(Data!N10&gt;0,Data!N10-4,"")</f>
        <v>3</v>
      </c>
      <c r="O10" s="1">
        <f>IF(Data!O10&gt;0,Data!O10-4,"")</f>
        <v>1</v>
      </c>
      <c r="P10" s="1">
        <f>IF(Data!P10&gt;0,Data!P10-4,"")</f>
        <v>3</v>
      </c>
      <c r="Q10" s="1">
        <f>IF(Data!Q10&gt;0,4-Data!Q10,"")</f>
        <v>3</v>
      </c>
      <c r="R10" s="1">
        <f>IF(Data!R10&gt;0,4-Data!R10,"")</f>
        <v>3</v>
      </c>
      <c r="S10" s="1">
        <f>IF(Data!S10&gt;0,4-Data!S10,"")</f>
        <v>3</v>
      </c>
      <c r="T10" s="1">
        <f>IF(Data!T10&gt;0,Data!T10-4,"")</f>
        <v>3</v>
      </c>
      <c r="U10" s="1">
        <f>IF(Data!U10&gt;0,4-Data!U10,"")</f>
        <v>3</v>
      </c>
      <c r="V10" s="1">
        <f>IF(Data!V10&gt;0,Data!V10-4,"")</f>
        <v>0</v>
      </c>
      <c r="W10" s="1">
        <f>IF(Data!W10&gt;0,4-Data!W10,"")</f>
        <v>3</v>
      </c>
      <c r="X10" s="1">
        <f>IF(Data!X10&gt;0,4-Data!X10,"")</f>
        <v>3</v>
      </c>
      <c r="Y10" s="1">
        <f>IF(Data!Y10&gt;0,4-Data!Y10,"")</f>
        <v>3</v>
      </c>
      <c r="Z10" s="1">
        <f>IF(Data!Z10&gt;0,Data!Z10-4,"")</f>
        <v>1</v>
      </c>
      <c r="AC10" s="6">
        <f t="shared" si="0"/>
        <v>3</v>
      </c>
      <c r="AD10" s="6">
        <f t="shared" si="1"/>
        <v>1.75</v>
      </c>
      <c r="AE10" s="6">
        <f t="shared" si="2"/>
        <v>1.75</v>
      </c>
      <c r="AF10" s="6">
        <f t="shared" si="3"/>
        <v>2.75</v>
      </c>
      <c r="AG10" s="6">
        <f t="shared" si="4"/>
        <v>2.75</v>
      </c>
      <c r="AH10" s="6">
        <f t="shared" si="5"/>
        <v>2</v>
      </c>
    </row>
    <row r="11" spans="1:34">
      <c r="A11" s="1">
        <f>IF(Data!A11&gt;0,Data!A11-4,"")</f>
        <v>1</v>
      </c>
      <c r="B11" s="1">
        <f>IF(Data!B11&gt;0,Data!B11-4,"")</f>
        <v>1</v>
      </c>
      <c r="C11" s="1">
        <f>IF(Data!C11&gt;0,4-Data!C11,"")</f>
        <v>0</v>
      </c>
      <c r="D11" s="1">
        <f>IF(Data!D11&gt;0,4-Data!D11,"")</f>
        <v>1</v>
      </c>
      <c r="E11" s="1">
        <f>IF(Data!E11&gt;0,4-Data!E11,"")</f>
        <v>2</v>
      </c>
      <c r="F11" s="1">
        <f>IF(Data!F11&gt;0,Data!F11-4,"")</f>
        <v>1</v>
      </c>
      <c r="G11" s="1">
        <f>IF(Data!G11&gt;0,Data!G11-4,"")</f>
        <v>2</v>
      </c>
      <c r="H11" s="1">
        <f>IF(Data!H11&gt;0,Data!H11-4,"")</f>
        <v>0</v>
      </c>
      <c r="I11" s="1">
        <f>IF(Data!I11&gt;0,4-Data!I11,"")</f>
        <v>1</v>
      </c>
      <c r="J11" s="1">
        <f>IF(Data!J11&gt;0,4-Data!J11,"")</f>
        <v>2</v>
      </c>
      <c r="K11" s="1">
        <f>IF(Data!K11&gt;0,Data!K11-4,"")</f>
        <v>3</v>
      </c>
      <c r="L11" s="1">
        <f>IF(Data!L11&gt;0,4-Data!L11,"")</f>
        <v>2</v>
      </c>
      <c r="M11" s="1">
        <f>IF(Data!M11&gt;0,Data!M11-4,"")</f>
        <v>1</v>
      </c>
      <c r="N11" s="1">
        <f>IF(Data!N11&gt;0,Data!N11-4,"")</f>
        <v>0</v>
      </c>
      <c r="O11" s="1">
        <f>IF(Data!O11&gt;0,Data!O11-4,"")</f>
        <v>1</v>
      </c>
      <c r="P11" s="1">
        <f>IF(Data!P11&gt;0,Data!P11-4,"")</f>
        <v>2</v>
      </c>
      <c r="Q11" s="1">
        <f>IF(Data!Q11&gt;0,4-Data!Q11,"")</f>
        <v>3</v>
      </c>
      <c r="R11" s="1">
        <f>IF(Data!R11&gt;0,4-Data!R11,"")</f>
        <v>1</v>
      </c>
      <c r="S11" s="1">
        <f>IF(Data!S11&gt;0,4-Data!S11,"")</f>
        <v>2</v>
      </c>
      <c r="T11" s="1">
        <f>IF(Data!T11&gt;0,Data!T11-4,"")</f>
        <v>1</v>
      </c>
      <c r="U11" s="1">
        <f>IF(Data!U11&gt;0,4-Data!U11,"")</f>
        <v>3</v>
      </c>
      <c r="V11" s="1">
        <f>IF(Data!V11&gt;0,Data!V11-4,"")</f>
        <v>1</v>
      </c>
      <c r="W11" s="1">
        <f>IF(Data!W11&gt;0,4-Data!W11,"")</f>
        <v>3</v>
      </c>
      <c r="X11" s="1">
        <f>IF(Data!X11&gt;0,4-Data!X11,"")</f>
        <v>1</v>
      </c>
      <c r="Y11" s="1">
        <f>IF(Data!Y11&gt;0,4-Data!Y11,"")</f>
        <v>2</v>
      </c>
      <c r="Z11" s="1">
        <f>IF(Data!Z11&gt;0,Data!Z11-4,"")</f>
        <v>1</v>
      </c>
      <c r="AC11" s="6">
        <f t="shared" si="0"/>
        <v>1.3333333333333333</v>
      </c>
      <c r="AD11" s="6">
        <f t="shared" si="1"/>
        <v>1.5</v>
      </c>
      <c r="AE11" s="6">
        <f t="shared" si="2"/>
        <v>1.5</v>
      </c>
      <c r="AF11" s="6">
        <f t="shared" si="3"/>
        <v>2</v>
      </c>
      <c r="AG11" s="6">
        <f t="shared" si="4"/>
        <v>1.5</v>
      </c>
      <c r="AH11" s="6">
        <f t="shared" si="5"/>
        <v>1</v>
      </c>
    </row>
    <row r="12" spans="1:34">
      <c r="A12" s="1">
        <f>IF(Data!A12&gt;0,Data!A12-4,"")</f>
        <v>-3</v>
      </c>
      <c r="B12" s="1">
        <f>IF(Data!B12&gt;0,Data!B12-4,"")</f>
        <v>2</v>
      </c>
      <c r="C12" s="1">
        <f>IF(Data!C12&gt;0,4-Data!C12,"")</f>
        <v>2</v>
      </c>
      <c r="D12" s="1">
        <f>IF(Data!D12&gt;0,4-Data!D12,"")</f>
        <v>1</v>
      </c>
      <c r="E12" s="1">
        <f>IF(Data!E12&gt;0,4-Data!E12,"")</f>
        <v>3</v>
      </c>
      <c r="F12" s="1">
        <f>IF(Data!F12&gt;0,Data!F12-4,"")</f>
        <v>2</v>
      </c>
      <c r="G12" s="1">
        <f>IF(Data!G12&gt;0,Data!G12-4,"")</f>
        <v>2</v>
      </c>
      <c r="H12" s="1">
        <f>IF(Data!H12&gt;0,Data!H12-4,"")</f>
        <v>2</v>
      </c>
      <c r="I12" s="1">
        <f>IF(Data!I12&gt;0,4-Data!I12,"")</f>
        <v>2</v>
      </c>
      <c r="J12" s="1">
        <f>IF(Data!J12&gt;0,4-Data!J12,"")</f>
        <v>3</v>
      </c>
      <c r="K12" s="1">
        <f>IF(Data!K12&gt;0,Data!K12-4,"")</f>
        <v>1</v>
      </c>
      <c r="L12" s="1">
        <f>IF(Data!L12&gt;0,4-Data!L12,"")</f>
        <v>3</v>
      </c>
      <c r="M12" s="1">
        <f>IF(Data!M12&gt;0,Data!M12-4,"")</f>
        <v>3</v>
      </c>
      <c r="N12" s="1">
        <f>IF(Data!N12&gt;0,Data!N12-4,"")</f>
        <v>2</v>
      </c>
      <c r="O12" s="1">
        <f>IF(Data!O12&gt;0,Data!O12-4,"")</f>
        <v>3</v>
      </c>
      <c r="P12" s="1">
        <f>IF(Data!P12&gt;0,Data!P12-4,"")</f>
        <v>3</v>
      </c>
      <c r="Q12" s="1">
        <f>IF(Data!Q12&gt;0,4-Data!Q12,"")</f>
        <v>3</v>
      </c>
      <c r="R12" s="1">
        <f>IF(Data!R12&gt;0,4-Data!R12,"")</f>
        <v>3</v>
      </c>
      <c r="S12" s="1">
        <f>IF(Data!S12&gt;0,4-Data!S12,"")</f>
        <v>2</v>
      </c>
      <c r="T12" s="1">
        <f>IF(Data!T12&gt;0,Data!T12-4,"")</f>
        <v>3</v>
      </c>
      <c r="U12" s="1">
        <f>IF(Data!U12&gt;0,4-Data!U12,"")</f>
        <v>2</v>
      </c>
      <c r="V12" s="1">
        <f>IF(Data!V12&gt;0,Data!V12-4,"")</f>
        <v>2</v>
      </c>
      <c r="W12" s="1">
        <f>IF(Data!W12&gt;0,4-Data!W12,"")</f>
        <v>3</v>
      </c>
      <c r="X12" s="1">
        <f>IF(Data!X12&gt;0,4-Data!X12,"")</f>
        <v>3</v>
      </c>
      <c r="Y12" s="1">
        <f>IF(Data!Y12&gt;0,4-Data!Y12,"")</f>
        <v>3</v>
      </c>
      <c r="Z12" s="1">
        <f>IF(Data!Z12&gt;0,Data!Z12-4,"")</f>
        <v>2</v>
      </c>
      <c r="AC12" s="6">
        <f t="shared" si="0"/>
        <v>1.8333333333333333</v>
      </c>
      <c r="AD12" s="6">
        <f t="shared" si="1"/>
        <v>2</v>
      </c>
      <c r="AE12" s="6">
        <f t="shared" si="2"/>
        <v>2.5</v>
      </c>
      <c r="AF12" s="6">
        <f t="shared" si="3"/>
        <v>2</v>
      </c>
      <c r="AG12" s="6">
        <f t="shared" si="4"/>
        <v>2.5</v>
      </c>
      <c r="AH12" s="6">
        <f t="shared" si="5"/>
        <v>2.5</v>
      </c>
    </row>
    <row r="13" spans="1:34">
      <c r="A13" s="1">
        <f>IF(Data!A13&gt;0,Data!A13-4,"")</f>
        <v>2</v>
      </c>
      <c r="B13" s="1">
        <f>IF(Data!B13&gt;0,Data!B13-4,"")</f>
        <v>3</v>
      </c>
      <c r="C13" s="1">
        <f>IF(Data!C13&gt;0,4-Data!C13,"")</f>
        <v>2</v>
      </c>
      <c r="D13" s="1">
        <f>IF(Data!D13&gt;0,4-Data!D13,"")</f>
        <v>1</v>
      </c>
      <c r="E13" s="1">
        <f>IF(Data!E13&gt;0,4-Data!E13,"")</f>
        <v>1</v>
      </c>
      <c r="F13" s="1">
        <f>IF(Data!F13&gt;0,Data!F13-4,"")</f>
        <v>1</v>
      </c>
      <c r="G13" s="1">
        <f>IF(Data!G13&gt;0,Data!G13-4,"")</f>
        <v>3</v>
      </c>
      <c r="H13" s="1">
        <f>IF(Data!H13&gt;0,Data!H13-4,"")</f>
        <v>1</v>
      </c>
      <c r="I13" s="1">
        <f>IF(Data!I13&gt;0,4-Data!I13,"")</f>
        <v>1</v>
      </c>
      <c r="J13" s="1">
        <f>IF(Data!J13&gt;0,4-Data!J13,"")</f>
        <v>2</v>
      </c>
      <c r="K13" s="1">
        <f>IF(Data!K13&gt;0,Data!K13-4,"")</f>
        <v>1</v>
      </c>
      <c r="L13" s="1">
        <f>IF(Data!L13&gt;0,4-Data!L13,"")</f>
        <v>2</v>
      </c>
      <c r="M13" s="1">
        <f>IF(Data!M13&gt;0,Data!M13-4,"")</f>
        <v>1</v>
      </c>
      <c r="N13" s="1">
        <f>IF(Data!N13&gt;0,Data!N13-4,"")</f>
        <v>2</v>
      </c>
      <c r="O13" s="1">
        <f>IF(Data!O13&gt;0,Data!O13-4,"")</f>
        <v>1</v>
      </c>
      <c r="P13" s="1">
        <f>IF(Data!P13&gt;0,Data!P13-4,"")</f>
        <v>3</v>
      </c>
      <c r="Q13" s="1">
        <f>IF(Data!Q13&gt;0,4-Data!Q13,"")</f>
        <v>2</v>
      </c>
      <c r="R13" s="1">
        <f>IF(Data!R13&gt;0,4-Data!R13,"")</f>
        <v>1</v>
      </c>
      <c r="S13" s="1">
        <f>IF(Data!S13&gt;0,4-Data!S13,"")</f>
        <v>2</v>
      </c>
      <c r="T13" s="1">
        <f>IF(Data!T13&gt;0,Data!T13-4,"")</f>
        <v>3</v>
      </c>
      <c r="U13" s="1">
        <f>IF(Data!U13&gt;0,4-Data!U13,"")</f>
        <v>3</v>
      </c>
      <c r="V13" s="1">
        <f>IF(Data!V13&gt;0,Data!V13-4,"")</f>
        <v>1</v>
      </c>
      <c r="W13" s="1">
        <f>IF(Data!W13&gt;0,4-Data!W13,"")</f>
        <v>1</v>
      </c>
      <c r="X13" s="1">
        <f>IF(Data!X13&gt;0,4-Data!X13,"")</f>
        <v>2</v>
      </c>
      <c r="Y13" s="1">
        <f>IF(Data!Y13&gt;0,4-Data!Y13,"")</f>
        <v>2</v>
      </c>
      <c r="Z13" s="1">
        <f>IF(Data!Z13&gt;0,Data!Z13-4,"")</f>
        <v>3</v>
      </c>
      <c r="AC13" s="6">
        <f t="shared" si="0"/>
        <v>2.1666666666666665</v>
      </c>
      <c r="AD13" s="6">
        <f t="shared" si="1"/>
        <v>2</v>
      </c>
      <c r="AE13" s="6">
        <f t="shared" si="2"/>
        <v>1.5</v>
      </c>
      <c r="AF13" s="6">
        <f t="shared" si="3"/>
        <v>1.5</v>
      </c>
      <c r="AG13" s="6">
        <f t="shared" si="4"/>
        <v>1.5</v>
      </c>
      <c r="AH13" s="6">
        <f t="shared" si="5"/>
        <v>2</v>
      </c>
    </row>
    <row r="14" spans="1:34">
      <c r="A14" s="1">
        <f>IF(Data!A14&gt;0,Data!A14-4,"")</f>
        <v>3</v>
      </c>
      <c r="B14" s="1">
        <f>IF(Data!B14&gt;0,Data!B14-4,"")</f>
        <v>3</v>
      </c>
      <c r="C14" s="1">
        <f>IF(Data!C14&gt;0,4-Data!C14,"")</f>
        <v>3</v>
      </c>
      <c r="D14" s="1">
        <f>IF(Data!D14&gt;0,4-Data!D14,"")</f>
        <v>3</v>
      </c>
      <c r="E14" s="1">
        <f>IF(Data!E14&gt;0,4-Data!E14,"")</f>
        <v>3</v>
      </c>
      <c r="F14" s="1">
        <f>IF(Data!F14&gt;0,Data!F14-4,"")</f>
        <v>3</v>
      </c>
      <c r="G14" s="1">
        <f>IF(Data!G14&gt;0,Data!G14-4,"")</f>
        <v>3</v>
      </c>
      <c r="H14" s="1">
        <f>IF(Data!H14&gt;0,Data!H14-4,"")</f>
        <v>3</v>
      </c>
      <c r="I14" s="1">
        <f>IF(Data!I14&gt;0,4-Data!I14,"")</f>
        <v>2</v>
      </c>
      <c r="J14" s="1">
        <f>IF(Data!J14&gt;0,4-Data!J14,"")</f>
        <v>2</v>
      </c>
      <c r="K14" s="1">
        <f>IF(Data!K14&gt;0,Data!K14-4,"")</f>
        <v>3</v>
      </c>
      <c r="L14" s="1">
        <f>IF(Data!L14&gt;0,4-Data!L14,"")</f>
        <v>3</v>
      </c>
      <c r="M14" s="1">
        <f>IF(Data!M14&gt;0,Data!M14-4,"")</f>
        <v>3</v>
      </c>
      <c r="N14" s="1">
        <f>IF(Data!N14&gt;0,Data!N14-4,"")</f>
        <v>2</v>
      </c>
      <c r="O14" s="1">
        <f>IF(Data!O14&gt;0,Data!O14-4,"")</f>
        <v>3</v>
      </c>
      <c r="P14" s="1">
        <f>IF(Data!P14&gt;0,Data!P14-4,"")</f>
        <v>3</v>
      </c>
      <c r="Q14" s="1">
        <f>IF(Data!Q14&gt;0,4-Data!Q14,"")</f>
        <v>3</v>
      </c>
      <c r="R14" s="1">
        <f>IF(Data!R14&gt;0,4-Data!R14,"")</f>
        <v>3</v>
      </c>
      <c r="S14" s="1">
        <f>IF(Data!S14&gt;0,4-Data!S14,"")</f>
        <v>3</v>
      </c>
      <c r="T14" s="1">
        <f>IF(Data!T14&gt;0,Data!T14-4,"")</f>
        <v>3</v>
      </c>
      <c r="U14" s="1">
        <f>IF(Data!U14&gt;0,4-Data!U14,"")</f>
        <v>3</v>
      </c>
      <c r="V14" s="1">
        <f>IF(Data!V14&gt;0,Data!V14-4,"")</f>
        <v>0</v>
      </c>
      <c r="W14" s="1">
        <f>IF(Data!W14&gt;0,4-Data!W14,"")</f>
        <v>3</v>
      </c>
      <c r="X14" s="1">
        <f>IF(Data!X14&gt;0,4-Data!X14,"")</f>
        <v>3</v>
      </c>
      <c r="Y14" s="1">
        <f>IF(Data!Y14&gt;0,4-Data!Y14,"")</f>
        <v>3</v>
      </c>
      <c r="Z14" s="1">
        <f>IF(Data!Z14&gt;0,Data!Z14-4,"")</f>
        <v>1</v>
      </c>
      <c r="AC14" s="6">
        <f t="shared" si="0"/>
        <v>2.8333333333333335</v>
      </c>
      <c r="AD14" s="6">
        <f t="shared" si="1"/>
        <v>3</v>
      </c>
      <c r="AE14" s="6">
        <f t="shared" si="2"/>
        <v>2</v>
      </c>
      <c r="AF14" s="6">
        <f t="shared" si="3"/>
        <v>3</v>
      </c>
      <c r="AG14" s="6">
        <f t="shared" si="4"/>
        <v>3</v>
      </c>
      <c r="AH14" s="6">
        <f t="shared" si="5"/>
        <v>2.25</v>
      </c>
    </row>
    <row r="15" spans="1:34">
      <c r="A15" s="1">
        <f>IF(Data!A15&gt;0,Data!A15-4,"")</f>
        <v>3</v>
      </c>
      <c r="B15" s="1">
        <f>IF(Data!B15&gt;0,Data!B15-4,"")</f>
        <v>3</v>
      </c>
      <c r="C15" s="1">
        <f>IF(Data!C15&gt;0,4-Data!C15,"")</f>
        <v>3</v>
      </c>
      <c r="D15" s="1">
        <f>IF(Data!D15&gt;0,4-Data!D15,"")</f>
        <v>3</v>
      </c>
      <c r="E15" s="1">
        <f>IF(Data!E15&gt;0,4-Data!E15,"")</f>
        <v>3</v>
      </c>
      <c r="F15" s="1">
        <f>IF(Data!F15&gt;0,Data!F15-4,"")</f>
        <v>3</v>
      </c>
      <c r="G15" s="1">
        <f>IF(Data!G15&gt;0,Data!G15-4,"")</f>
        <v>3</v>
      </c>
      <c r="H15" s="1">
        <f>IF(Data!H15&gt;0,Data!H15-4,"")</f>
        <v>3</v>
      </c>
      <c r="I15" s="1">
        <f>IF(Data!I15&gt;0,4-Data!I15,"")</f>
        <v>3</v>
      </c>
      <c r="J15" s="1">
        <f>IF(Data!J15&gt;0,4-Data!J15,"")</f>
        <v>3</v>
      </c>
      <c r="K15" s="1">
        <f>IF(Data!K15&gt;0,Data!K15-4,"")</f>
        <v>3</v>
      </c>
      <c r="L15" s="1">
        <f>IF(Data!L15&gt;0,4-Data!L15,"")</f>
        <v>3</v>
      </c>
      <c r="M15" s="1">
        <f>IF(Data!M15&gt;0,Data!M15-4,"")</f>
        <v>3</v>
      </c>
      <c r="N15" s="1">
        <f>IF(Data!N15&gt;0,Data!N15-4,"")</f>
        <v>-3</v>
      </c>
      <c r="O15" s="1">
        <f>IF(Data!O15&gt;0,Data!O15-4,"")</f>
        <v>3</v>
      </c>
      <c r="P15" s="1">
        <f>IF(Data!P15&gt;0,Data!P15-4,"")</f>
        <v>3</v>
      </c>
      <c r="Q15" s="1">
        <f>IF(Data!Q15&gt;0,4-Data!Q15,"")</f>
        <v>3</v>
      </c>
      <c r="R15" s="1">
        <f>IF(Data!R15&gt;0,4-Data!R15,"")</f>
        <v>3</v>
      </c>
      <c r="S15" s="1">
        <f>IF(Data!S15&gt;0,4-Data!S15,"")</f>
        <v>3</v>
      </c>
      <c r="T15" s="1">
        <f>IF(Data!T15&gt;0,Data!T15-4,"")</f>
        <v>3</v>
      </c>
      <c r="U15" s="1">
        <f>IF(Data!U15&gt;0,4-Data!U15,"")</f>
        <v>3</v>
      </c>
      <c r="V15" s="1">
        <f>IF(Data!V15&gt;0,Data!V15-4,"")</f>
        <v>3</v>
      </c>
      <c r="W15" s="1">
        <f>IF(Data!W15&gt;0,4-Data!W15,"")</f>
        <v>3</v>
      </c>
      <c r="X15" s="1">
        <f>IF(Data!X15&gt;0,4-Data!X15,"")</f>
        <v>3</v>
      </c>
      <c r="Y15" s="1">
        <f>IF(Data!Y15&gt;0,4-Data!Y15,"")</f>
        <v>3</v>
      </c>
      <c r="Z15" s="1">
        <f>IF(Data!Z15&gt;0,Data!Z15-4,"")</f>
        <v>3</v>
      </c>
      <c r="AC15" s="6">
        <f t="shared" si="0"/>
        <v>2</v>
      </c>
      <c r="AD15" s="6">
        <f t="shared" si="1"/>
        <v>3</v>
      </c>
      <c r="AE15" s="6">
        <f t="shared" si="2"/>
        <v>3</v>
      </c>
      <c r="AF15" s="6">
        <f t="shared" si="3"/>
        <v>3</v>
      </c>
      <c r="AG15" s="6">
        <f t="shared" si="4"/>
        <v>3</v>
      </c>
      <c r="AH15" s="6">
        <f t="shared" si="5"/>
        <v>3</v>
      </c>
    </row>
    <row r="16" spans="1:34">
      <c r="A16" s="1">
        <f>IF(Data!A16&gt;0,Data!A16-4,"")</f>
        <v>0</v>
      </c>
      <c r="B16" s="1">
        <f>IF(Data!B16&gt;0,Data!B16-4,"")</f>
        <v>1</v>
      </c>
      <c r="C16" s="1">
        <f>IF(Data!C16&gt;0,4-Data!C16,"")</f>
        <v>0</v>
      </c>
      <c r="D16" s="1">
        <f>IF(Data!D16&gt;0,4-Data!D16,"")</f>
        <v>0</v>
      </c>
      <c r="E16" s="1">
        <f>IF(Data!E16&gt;0,4-Data!E16,"")</f>
        <v>1</v>
      </c>
      <c r="F16" s="1">
        <f>IF(Data!F16&gt;0,Data!F16-4,"")</f>
        <v>1</v>
      </c>
      <c r="G16" s="1">
        <f>IF(Data!G16&gt;0,Data!G16-4,"")</f>
        <v>0</v>
      </c>
      <c r="H16" s="1">
        <f>IF(Data!H16&gt;0,Data!H16-4,"")</f>
        <v>0</v>
      </c>
      <c r="I16" s="1">
        <f>IF(Data!I16&gt;0,4-Data!I16,"")</f>
        <v>1</v>
      </c>
      <c r="J16" s="1">
        <f>IF(Data!J16&gt;0,4-Data!J16,"")</f>
        <v>2</v>
      </c>
      <c r="K16" s="1">
        <f>IF(Data!K16&gt;0,Data!K16-4,"")</f>
        <v>2</v>
      </c>
      <c r="L16" s="1">
        <f>IF(Data!L16&gt;0,4-Data!L16,"")</f>
        <v>2</v>
      </c>
      <c r="M16" s="1">
        <f>IF(Data!M16&gt;0,Data!M16-4,"")</f>
        <v>1</v>
      </c>
      <c r="N16" s="1">
        <f>IF(Data!N16&gt;0,Data!N16-4,"")</f>
        <v>1</v>
      </c>
      <c r="O16" s="1">
        <f>IF(Data!O16&gt;0,Data!O16-4,"")</f>
        <v>2</v>
      </c>
      <c r="P16" s="1">
        <f>IF(Data!P16&gt;0,Data!P16-4,"")</f>
        <v>1</v>
      </c>
      <c r="Q16" s="1">
        <f>IF(Data!Q16&gt;0,4-Data!Q16,"")</f>
        <v>1</v>
      </c>
      <c r="R16" s="1">
        <f>IF(Data!R16&gt;0,4-Data!R16,"")</f>
        <v>2</v>
      </c>
      <c r="S16" s="1">
        <f>IF(Data!S16&gt;0,4-Data!S16,"")</f>
        <v>2</v>
      </c>
      <c r="T16" s="1">
        <f>IF(Data!T16&gt;0,Data!T16-4,"")</f>
        <v>2</v>
      </c>
      <c r="U16" s="1">
        <f>IF(Data!U16&gt;0,4-Data!U16,"")</f>
        <v>2</v>
      </c>
      <c r="V16" s="1">
        <f>IF(Data!V16&gt;0,Data!V16-4,"")</f>
        <v>2</v>
      </c>
      <c r="W16" s="1">
        <f>IF(Data!W16&gt;0,4-Data!W16,"")</f>
        <v>3</v>
      </c>
      <c r="X16" s="1">
        <f>IF(Data!X16&gt;0,4-Data!X16,"")</f>
        <v>2</v>
      </c>
      <c r="Y16" s="1">
        <f>IF(Data!Y16&gt;0,4-Data!Y16,"")</f>
        <v>1</v>
      </c>
      <c r="Z16" s="1">
        <f>IF(Data!Z16&gt;0,Data!Z16-4,"")</f>
        <v>1</v>
      </c>
      <c r="AC16" s="6">
        <f t="shared" si="0"/>
        <v>1.1666666666666667</v>
      </c>
      <c r="AD16" s="6">
        <f t="shared" si="1"/>
        <v>1</v>
      </c>
      <c r="AE16" s="6">
        <f t="shared" si="2"/>
        <v>2</v>
      </c>
      <c r="AF16" s="6">
        <f t="shared" si="3"/>
        <v>1.25</v>
      </c>
      <c r="AG16" s="6">
        <f t="shared" si="4"/>
        <v>1</v>
      </c>
      <c r="AH16" s="6">
        <f t="shared" si="5"/>
        <v>1.25</v>
      </c>
    </row>
    <row r="17" spans="1:34">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6" t="str">
        <f t="shared" si="0"/>
        <v/>
      </c>
      <c r="AD17" s="6" t="str">
        <f t="shared" si="1"/>
        <v/>
      </c>
      <c r="AE17" s="6" t="str">
        <f t="shared" si="2"/>
        <v/>
      </c>
      <c r="AF17" s="6" t="str">
        <f t="shared" si="3"/>
        <v/>
      </c>
      <c r="AG17" s="6" t="str">
        <f t="shared" si="4"/>
        <v/>
      </c>
      <c r="AH17" s="6" t="str">
        <f t="shared" si="5"/>
        <v/>
      </c>
    </row>
    <row r="18" spans="1:34">
      <c r="A18" s="1">
        <f>IF(Data!A18&gt;0,Data!A18-4,"")</f>
        <v>2</v>
      </c>
      <c r="B18" s="1">
        <f>IF(Data!B18&gt;0,Data!B18-4,"")</f>
        <v>2</v>
      </c>
      <c r="C18" s="1">
        <f>IF(Data!C18&gt;0,4-Data!C18,"")</f>
        <v>2</v>
      </c>
      <c r="D18" s="1">
        <f>IF(Data!D18&gt;0,4-Data!D18,"")</f>
        <v>3</v>
      </c>
      <c r="E18" s="1">
        <f>IF(Data!E18&gt;0,4-Data!E18,"")</f>
        <v>3</v>
      </c>
      <c r="F18" s="1">
        <f>IF(Data!F18&gt;0,Data!F18-4,"")</f>
        <v>2</v>
      </c>
      <c r="G18" s="1">
        <f>IF(Data!G18&gt;0,Data!G18-4,"")</f>
        <v>2</v>
      </c>
      <c r="H18" s="1">
        <f>IF(Data!H18&gt;0,Data!H18-4,"")</f>
        <v>3</v>
      </c>
      <c r="I18" s="1">
        <f>IF(Data!I18&gt;0,4-Data!I18,"")</f>
        <v>1</v>
      </c>
      <c r="J18" s="1">
        <f>IF(Data!J18&gt;0,4-Data!J18,"")</f>
        <v>3</v>
      </c>
      <c r="K18" s="1">
        <f>IF(Data!K18&gt;0,Data!K18-4,"")</f>
        <v>3</v>
      </c>
      <c r="L18" s="1">
        <f>IF(Data!L18&gt;0,4-Data!L18,"")</f>
        <v>2</v>
      </c>
      <c r="M18" s="1">
        <f>IF(Data!M18&gt;0,Data!M18-4,"")</f>
        <v>2</v>
      </c>
      <c r="N18" s="1">
        <f>IF(Data!N18&gt;0,Data!N18-4,"")</f>
        <v>1</v>
      </c>
      <c r="O18" s="1">
        <f>IF(Data!O18&gt;0,Data!O18-4,"")</f>
        <v>2</v>
      </c>
      <c r="P18" s="1">
        <f>IF(Data!P18&gt;0,Data!P18-4,"")</f>
        <v>2</v>
      </c>
      <c r="Q18" s="1">
        <f>IF(Data!Q18&gt;0,4-Data!Q18,"")</f>
        <v>3</v>
      </c>
      <c r="R18" s="1">
        <f>IF(Data!R18&gt;0,4-Data!R18,"")</f>
        <v>1</v>
      </c>
      <c r="S18" s="1">
        <f>IF(Data!S18&gt;0,4-Data!S18,"")</f>
        <v>2</v>
      </c>
      <c r="T18" s="1">
        <f>IF(Data!T18&gt;0,Data!T18-4,"")</f>
        <v>3</v>
      </c>
      <c r="U18" s="1">
        <f>IF(Data!U18&gt;0,4-Data!U18,"")</f>
        <v>3</v>
      </c>
      <c r="V18" s="1">
        <f>IF(Data!V18&gt;0,Data!V18-4,"")</f>
        <v>1</v>
      </c>
      <c r="W18" s="1">
        <f>IF(Data!W18&gt;0,4-Data!W18,"")</f>
        <v>3</v>
      </c>
      <c r="X18" s="1">
        <f>IF(Data!X18&gt;0,4-Data!X18,"")</f>
        <v>2</v>
      </c>
      <c r="Y18" s="1">
        <f>IF(Data!Y18&gt;0,4-Data!Y18,"")</f>
        <v>2</v>
      </c>
      <c r="Z18" s="1">
        <f>IF(Data!Z18&gt;0,Data!Z18-4,"")</f>
        <v>2</v>
      </c>
      <c r="AC18" s="6">
        <f t="shared" si="0"/>
        <v>1.8333333333333333</v>
      </c>
      <c r="AD18" s="6">
        <f t="shared" si="1"/>
        <v>2.5</v>
      </c>
      <c r="AE18" s="6">
        <f t="shared" si="2"/>
        <v>2</v>
      </c>
      <c r="AF18" s="6">
        <f t="shared" si="3"/>
        <v>2.75</v>
      </c>
      <c r="AG18" s="6">
        <f t="shared" si="4"/>
        <v>2</v>
      </c>
      <c r="AH18" s="6">
        <f t="shared" si="5"/>
        <v>2.25</v>
      </c>
    </row>
    <row r="19" spans="1:34">
      <c r="A19" s="1">
        <f>IF(Data!A19&gt;0,Data!A19-4,"")</f>
        <v>1</v>
      </c>
      <c r="B19" s="1">
        <f>IF(Data!B19&gt;0,Data!B19-4,"")</f>
        <v>2</v>
      </c>
      <c r="C19" s="1">
        <f>IF(Data!C19&gt;0,4-Data!C19,"")</f>
        <v>2</v>
      </c>
      <c r="D19" s="1">
        <f>IF(Data!D19&gt;0,4-Data!D19,"")</f>
        <v>1</v>
      </c>
      <c r="E19" s="1">
        <f>IF(Data!E19&gt;0,4-Data!E19,"")</f>
        <v>1</v>
      </c>
      <c r="F19" s="1">
        <f>IF(Data!F19&gt;0,Data!F19-4,"")</f>
        <v>1</v>
      </c>
      <c r="G19" s="1">
        <f>IF(Data!G19&gt;0,Data!G19-4,"")</f>
        <v>1</v>
      </c>
      <c r="H19" s="1">
        <f>IF(Data!H19&gt;0,Data!H19-4,"")</f>
        <v>0</v>
      </c>
      <c r="I19" s="1">
        <f>IF(Data!I19&gt;0,4-Data!I19,"")</f>
        <v>2</v>
      </c>
      <c r="J19" s="1">
        <f>IF(Data!J19&gt;0,4-Data!J19,"")</f>
        <v>2</v>
      </c>
      <c r="K19" s="1">
        <f>IF(Data!K19&gt;0,Data!K19-4,"")</f>
        <v>2</v>
      </c>
      <c r="L19" s="1">
        <f>IF(Data!L19&gt;0,4-Data!L19,"")</f>
        <v>1</v>
      </c>
      <c r="M19" s="1">
        <f>IF(Data!M19&gt;0,Data!M19-4,"")</f>
        <v>2</v>
      </c>
      <c r="N19" s="1">
        <f>IF(Data!N19&gt;0,Data!N19-4,"")</f>
        <v>2</v>
      </c>
      <c r="O19" s="1">
        <f>IF(Data!O19&gt;0,Data!O19-4,"")</f>
        <v>1</v>
      </c>
      <c r="P19" s="1">
        <f>IF(Data!P19&gt;0,Data!P19-4,"")</f>
        <v>1</v>
      </c>
      <c r="Q19" s="1">
        <f>IF(Data!Q19&gt;0,4-Data!Q19,"")</f>
        <v>1</v>
      </c>
      <c r="R19" s="1">
        <f>IF(Data!R19&gt;0,4-Data!R19,"")</f>
        <v>2</v>
      </c>
      <c r="S19" s="1">
        <f>IF(Data!S19&gt;0,4-Data!S19,"")</f>
        <v>2</v>
      </c>
      <c r="T19" s="1">
        <f>IF(Data!T19&gt;0,Data!T19-4,"")</f>
        <v>2</v>
      </c>
      <c r="U19" s="1">
        <f>IF(Data!U19&gt;0,4-Data!U19,"")</f>
        <v>2</v>
      </c>
      <c r="V19" s="1">
        <f>IF(Data!V19&gt;0,Data!V19-4,"")</f>
        <v>0</v>
      </c>
      <c r="W19" s="1">
        <f>IF(Data!W19&gt;0,4-Data!W19,"")</f>
        <v>2</v>
      </c>
      <c r="X19" s="1">
        <f>IF(Data!X19&gt;0,4-Data!X19,"")</f>
        <v>2</v>
      </c>
      <c r="Y19" s="1">
        <f>IF(Data!Y19&gt;0,4-Data!Y19,"")</f>
        <v>2</v>
      </c>
      <c r="Z19" s="1">
        <f>IF(Data!Z19&gt;0,Data!Z19-4,"")</f>
        <v>2</v>
      </c>
      <c r="AC19" s="6">
        <f t="shared" si="0"/>
        <v>1.5</v>
      </c>
      <c r="AD19" s="6">
        <f t="shared" si="1"/>
        <v>1.75</v>
      </c>
      <c r="AE19" s="6">
        <f t="shared" si="2"/>
        <v>1.5</v>
      </c>
      <c r="AF19" s="6">
        <f t="shared" si="3"/>
        <v>1.25</v>
      </c>
      <c r="AG19" s="6">
        <f t="shared" si="4"/>
        <v>1.25</v>
      </c>
      <c r="AH19" s="6">
        <f t="shared" si="5"/>
        <v>1.75</v>
      </c>
    </row>
    <row r="20" spans="1:34">
      <c r="A20" s="1">
        <f>IF(Data!A20&gt;0,Data!A20-4,"")</f>
        <v>1</v>
      </c>
      <c r="B20" s="1">
        <f>IF(Data!B20&gt;0,Data!B20-4,"")</f>
        <v>2</v>
      </c>
      <c r="C20" s="1">
        <f>IF(Data!C20&gt;0,4-Data!C20,"")</f>
        <v>2</v>
      </c>
      <c r="D20" s="1">
        <f>IF(Data!D20&gt;0,4-Data!D20,"")</f>
        <v>2</v>
      </c>
      <c r="E20" s="1">
        <f>IF(Data!E20&gt;0,4-Data!E20,"")</f>
        <v>1</v>
      </c>
      <c r="F20" s="1">
        <f>IF(Data!F20&gt;0,Data!F20-4,"")</f>
        <v>2</v>
      </c>
      <c r="G20" s="1">
        <f>IF(Data!G20&gt;0,Data!G20-4,"")</f>
        <v>3</v>
      </c>
      <c r="H20" s="1">
        <f>IF(Data!H20&gt;0,Data!H20-4,"")</f>
        <v>3</v>
      </c>
      <c r="I20" s="1">
        <f>IF(Data!I20&gt;0,4-Data!I20,"")</f>
        <v>2</v>
      </c>
      <c r="J20" s="1">
        <f>IF(Data!J20&gt;0,4-Data!J20,"")</f>
        <v>1</v>
      </c>
      <c r="K20" s="1">
        <f>IF(Data!K20&gt;0,Data!K20-4,"")</f>
        <v>1</v>
      </c>
      <c r="L20" s="1">
        <f>IF(Data!L20&gt;0,4-Data!L20,"")</f>
        <v>2</v>
      </c>
      <c r="M20" s="1">
        <f>IF(Data!M20&gt;0,Data!M20-4,"")</f>
        <v>2</v>
      </c>
      <c r="N20" s="1">
        <f>IF(Data!N20&gt;0,Data!N20-4,"")</f>
        <v>3</v>
      </c>
      <c r="O20" s="1">
        <f>IF(Data!O20&gt;0,Data!O20-4,"")</f>
        <v>3</v>
      </c>
      <c r="P20" s="1">
        <f>IF(Data!P20&gt;0,Data!P20-4,"")</f>
        <v>3</v>
      </c>
      <c r="Q20" s="1">
        <f>IF(Data!Q20&gt;0,4-Data!Q20,"")</f>
        <v>3</v>
      </c>
      <c r="R20" s="1">
        <f>IF(Data!R20&gt;0,4-Data!R20,"")</f>
        <v>3</v>
      </c>
      <c r="S20" s="1">
        <f>IF(Data!S20&gt;0,4-Data!S20,"")</f>
        <v>2</v>
      </c>
      <c r="T20" s="1">
        <f>IF(Data!T20&gt;0,Data!T20-4,"")</f>
        <v>2</v>
      </c>
      <c r="U20" s="1">
        <f>IF(Data!U20&gt;0,4-Data!U20,"")</f>
        <v>2</v>
      </c>
      <c r="V20" s="1">
        <f>IF(Data!V20&gt;0,Data!V20-4,"")</f>
        <v>2</v>
      </c>
      <c r="W20" s="1">
        <f>IF(Data!W20&gt;0,4-Data!W20,"")</f>
        <v>3</v>
      </c>
      <c r="X20" s="1">
        <f>IF(Data!X20&gt;0,4-Data!X20,"")</f>
        <v>2</v>
      </c>
      <c r="Y20" s="1">
        <f>IF(Data!Y20&gt;0,4-Data!Y20,"")</f>
        <v>2</v>
      </c>
      <c r="Z20" s="1">
        <f>IF(Data!Z20&gt;0,Data!Z20-4,"")</f>
        <v>3</v>
      </c>
      <c r="AC20" s="6">
        <f t="shared" si="0"/>
        <v>2.1666666666666665</v>
      </c>
      <c r="AD20" s="6">
        <f t="shared" si="1"/>
        <v>2</v>
      </c>
      <c r="AE20" s="6">
        <f t="shared" si="2"/>
        <v>2.25</v>
      </c>
      <c r="AF20" s="6">
        <f t="shared" si="3"/>
        <v>2.25</v>
      </c>
      <c r="AG20" s="6">
        <f t="shared" si="4"/>
        <v>2.25</v>
      </c>
      <c r="AH20" s="6">
        <f t="shared" si="5"/>
        <v>2.25</v>
      </c>
    </row>
    <row r="21" spans="1:34">
      <c r="A21" s="1">
        <f>IF(Data!A21&gt;0,Data!A21-4,"")</f>
        <v>2</v>
      </c>
      <c r="B21" s="1">
        <f>IF(Data!B21&gt;0,Data!B21-4,"")</f>
        <v>3</v>
      </c>
      <c r="C21" s="1">
        <f>IF(Data!C21&gt;0,4-Data!C21,"")</f>
        <v>1</v>
      </c>
      <c r="D21" s="1">
        <f>IF(Data!D21&gt;0,4-Data!D21,"")</f>
        <v>2</v>
      </c>
      <c r="E21" s="1">
        <f>IF(Data!E21&gt;0,4-Data!E21,"")</f>
        <v>0</v>
      </c>
      <c r="F21" s="1">
        <f>IF(Data!F21&gt;0,Data!F21-4,"")</f>
        <v>1</v>
      </c>
      <c r="G21" s="1">
        <f>IF(Data!G21&gt;0,Data!G21-4,"")</f>
        <v>3</v>
      </c>
      <c r="H21" s="1">
        <f>IF(Data!H21&gt;0,Data!H21-4,"")</f>
        <v>0</v>
      </c>
      <c r="I21" s="1">
        <f>IF(Data!I21&gt;0,4-Data!I21,"")</f>
        <v>2</v>
      </c>
      <c r="J21" s="1">
        <f>IF(Data!J21&gt;0,4-Data!J21,"")</f>
        <v>1</v>
      </c>
      <c r="K21" s="1">
        <f>IF(Data!K21&gt;0,Data!K21-4,"")</f>
        <v>1</v>
      </c>
      <c r="L21" s="1">
        <f>IF(Data!L21&gt;0,4-Data!L21,"")</f>
        <v>2</v>
      </c>
      <c r="M21" s="1">
        <f>IF(Data!M21&gt;0,Data!M21-4,"")</f>
        <v>2</v>
      </c>
      <c r="N21" s="1">
        <f>IF(Data!N21&gt;0,Data!N21-4,"")</f>
        <v>2</v>
      </c>
      <c r="O21" s="1">
        <f>IF(Data!O21&gt;0,Data!O21-4,"")</f>
        <v>3</v>
      </c>
      <c r="P21" s="1">
        <f>IF(Data!P21&gt;0,Data!P21-4,"")</f>
        <v>3</v>
      </c>
      <c r="Q21" s="1">
        <f>IF(Data!Q21&gt;0,4-Data!Q21,"")</f>
        <v>0</v>
      </c>
      <c r="R21" s="1">
        <f>IF(Data!R21&gt;0,4-Data!R21,"")</f>
        <v>0</v>
      </c>
      <c r="S21" s="1">
        <f>IF(Data!S21&gt;0,4-Data!S21,"")</f>
        <v>1</v>
      </c>
      <c r="T21" s="1">
        <f>IF(Data!T21&gt;0,Data!T21-4,"")</f>
        <v>3</v>
      </c>
      <c r="U21" s="1">
        <f>IF(Data!U21&gt;0,4-Data!U21,"")</f>
        <v>3</v>
      </c>
      <c r="V21" s="1">
        <f>IF(Data!V21&gt;0,Data!V21-4,"")</f>
        <v>0</v>
      </c>
      <c r="W21" s="1">
        <f>IF(Data!W21&gt;0,4-Data!W21,"")</f>
        <v>3</v>
      </c>
      <c r="X21" s="1">
        <f>IF(Data!X21&gt;0,4-Data!X21,"")</f>
        <v>2</v>
      </c>
      <c r="Y21" s="1">
        <f>IF(Data!Y21&gt;0,4-Data!Y21,"")</f>
        <v>2</v>
      </c>
      <c r="Z21" s="1">
        <f>IF(Data!Z21&gt;0,Data!Z21-4,"")</f>
        <v>2</v>
      </c>
      <c r="AC21" s="6">
        <f t="shared" si="0"/>
        <v>2.1666666666666665</v>
      </c>
      <c r="AD21" s="6">
        <f t="shared" si="1"/>
        <v>2.5</v>
      </c>
      <c r="AE21" s="6">
        <f t="shared" si="2"/>
        <v>2</v>
      </c>
      <c r="AF21" s="6">
        <f t="shared" si="3"/>
        <v>0.5</v>
      </c>
      <c r="AG21" s="6">
        <f t="shared" si="4"/>
        <v>1</v>
      </c>
      <c r="AH21" s="6">
        <f t="shared" si="5"/>
        <v>1.75</v>
      </c>
    </row>
    <row r="22" spans="1:34">
      <c r="A22" s="1">
        <f>IF(Data!A22&gt;0,Data!A22-4,"")</f>
        <v>3</v>
      </c>
      <c r="B22" s="1">
        <f>IF(Data!B22&gt;0,Data!B22-4,"")</f>
        <v>3</v>
      </c>
      <c r="C22" s="1">
        <f>IF(Data!C22&gt;0,4-Data!C22,"")</f>
        <v>3</v>
      </c>
      <c r="D22" s="1">
        <f>IF(Data!D22&gt;0,4-Data!D22,"")</f>
        <v>2</v>
      </c>
      <c r="E22" s="1">
        <f>IF(Data!E22&gt;0,4-Data!E22,"")</f>
        <v>3</v>
      </c>
      <c r="F22" s="1">
        <f>IF(Data!F22&gt;0,Data!F22-4,"")</f>
        <v>3</v>
      </c>
      <c r="G22" s="1">
        <f>IF(Data!G22&gt;0,Data!G22-4,"")</f>
        <v>3</v>
      </c>
      <c r="H22" s="1">
        <f>IF(Data!H22&gt;0,Data!H22-4,"")</f>
        <v>0</v>
      </c>
      <c r="I22" s="1">
        <f>IF(Data!I22&gt;0,4-Data!I22,"")</f>
        <v>2</v>
      </c>
      <c r="J22" s="1">
        <f>IF(Data!J22&gt;0,4-Data!J22,"")</f>
        <v>1</v>
      </c>
      <c r="K22" s="1">
        <f>IF(Data!K22&gt;0,Data!K22-4,"")</f>
        <v>-1</v>
      </c>
      <c r="L22" s="1">
        <f>IF(Data!L22&gt;0,4-Data!L22,"")</f>
        <v>3</v>
      </c>
      <c r="M22" s="1">
        <f>IF(Data!M22&gt;0,Data!M22-4,"")</f>
        <v>1</v>
      </c>
      <c r="N22" s="1">
        <f>IF(Data!N22&gt;0,Data!N22-4,"")</f>
        <v>1</v>
      </c>
      <c r="O22" s="1">
        <f>IF(Data!O22&gt;0,Data!O22-4,"")</f>
        <v>3</v>
      </c>
      <c r="P22" s="1">
        <f>IF(Data!P22&gt;0,Data!P22-4,"")</f>
        <v>3</v>
      </c>
      <c r="Q22" s="1">
        <f>IF(Data!Q22&gt;0,4-Data!Q22,"")</f>
        <v>2</v>
      </c>
      <c r="R22" s="1">
        <f>IF(Data!R22&gt;0,4-Data!R22,"")</f>
        <v>2</v>
      </c>
      <c r="S22" s="1">
        <f>IF(Data!S22&gt;0,4-Data!S22,"")</f>
        <v>3</v>
      </c>
      <c r="T22" s="1">
        <f>IF(Data!T22&gt;0,Data!T22-4,"")</f>
        <v>3</v>
      </c>
      <c r="U22" s="1">
        <f>IF(Data!U22&gt;0,4-Data!U22,"")</f>
        <v>3</v>
      </c>
      <c r="V22" s="1">
        <f>IF(Data!V22&gt;0,Data!V22-4,"")</f>
        <v>3</v>
      </c>
      <c r="W22" s="1">
        <f>IF(Data!W22&gt;0,4-Data!W22,"")</f>
        <v>0</v>
      </c>
      <c r="X22" s="1">
        <f>IF(Data!X22&gt;0,4-Data!X22,"")</f>
        <v>2</v>
      </c>
      <c r="Y22" s="1">
        <f>IF(Data!Y22&gt;0,4-Data!Y22,"")</f>
        <v>3</v>
      </c>
      <c r="Z22" s="1">
        <f>IF(Data!Z22&gt;0,Data!Z22-4,"")</f>
        <v>3</v>
      </c>
      <c r="AC22" s="6">
        <f t="shared" si="0"/>
        <v>2.5</v>
      </c>
      <c r="AD22" s="6">
        <f t="shared" si="1"/>
        <v>2.25</v>
      </c>
      <c r="AE22" s="6">
        <f t="shared" si="2"/>
        <v>2</v>
      </c>
      <c r="AF22" s="6">
        <f t="shared" si="3"/>
        <v>1</v>
      </c>
      <c r="AG22" s="6">
        <f t="shared" si="4"/>
        <v>2.75</v>
      </c>
      <c r="AH22" s="6">
        <f t="shared" si="5"/>
        <v>2.5</v>
      </c>
    </row>
    <row r="23" spans="1:34">
      <c r="A23" s="1">
        <f>IF(Data!A23&gt;0,Data!A23-4,"")</f>
        <v>3</v>
      </c>
      <c r="B23" s="1">
        <f>IF(Data!B23&gt;0,Data!B23-4,"")</f>
        <v>3</v>
      </c>
      <c r="C23" s="1">
        <f>IF(Data!C23&gt;0,4-Data!C23,"")</f>
        <v>0</v>
      </c>
      <c r="D23" s="1">
        <f>IF(Data!D23&gt;0,4-Data!D23,"")</f>
        <v>2</v>
      </c>
      <c r="E23" s="1">
        <f>IF(Data!E23&gt;0,4-Data!E23,"")</f>
        <v>2</v>
      </c>
      <c r="F23" s="1">
        <f>IF(Data!F23&gt;0,Data!F23-4,"")</f>
        <v>1</v>
      </c>
      <c r="G23" s="1">
        <f>IF(Data!G23&gt;0,Data!G23-4,"")</f>
        <v>3</v>
      </c>
      <c r="H23" s="1">
        <f>IF(Data!H23&gt;0,Data!H23-4,"")</f>
        <v>0</v>
      </c>
      <c r="I23" s="1">
        <f>IF(Data!I23&gt;0,4-Data!I23,"")</f>
        <v>1</v>
      </c>
      <c r="J23" s="1">
        <f>IF(Data!J23&gt;0,4-Data!J23,"")</f>
        <v>2</v>
      </c>
      <c r="K23" s="1">
        <f>IF(Data!K23&gt;0,Data!K23-4,"")</f>
        <v>1</v>
      </c>
      <c r="L23" s="1">
        <f>IF(Data!L23&gt;0,4-Data!L23,"")</f>
        <v>3</v>
      </c>
      <c r="M23" s="1">
        <f>IF(Data!M23&gt;0,Data!M23-4,"")</f>
        <v>1</v>
      </c>
      <c r="N23" s="1">
        <f>IF(Data!N23&gt;0,Data!N23-4,"")</f>
        <v>1</v>
      </c>
      <c r="O23" s="1">
        <f>IF(Data!O23&gt;0,Data!O23-4,"")</f>
        <v>1</v>
      </c>
      <c r="P23" s="1">
        <f>IF(Data!P23&gt;0,Data!P23-4,"")</f>
        <v>1</v>
      </c>
      <c r="Q23" s="1">
        <f>IF(Data!Q23&gt;0,4-Data!Q23,"")</f>
        <v>1</v>
      </c>
      <c r="R23" s="1">
        <f>IF(Data!R23&gt;0,4-Data!R23,"")</f>
        <v>2</v>
      </c>
      <c r="S23" s="1">
        <f>IF(Data!S23&gt;0,4-Data!S23,"")</f>
        <v>1</v>
      </c>
      <c r="T23" s="1">
        <f>IF(Data!T23&gt;0,Data!T23-4,"")</f>
        <v>2</v>
      </c>
      <c r="U23" s="1">
        <f>IF(Data!U23&gt;0,4-Data!U23,"")</f>
        <v>3</v>
      </c>
      <c r="V23" s="1">
        <f>IF(Data!V23&gt;0,Data!V23-4,"")</f>
        <v>1</v>
      </c>
      <c r="W23" s="1">
        <f>IF(Data!W23&gt;0,4-Data!W23,"")</f>
        <v>2</v>
      </c>
      <c r="X23" s="1">
        <f>IF(Data!X23&gt;0,4-Data!X23,"")</f>
        <v>2</v>
      </c>
      <c r="Y23" s="1">
        <f>IF(Data!Y23&gt;0,4-Data!Y23,"")</f>
        <v>1</v>
      </c>
      <c r="Z23" s="1">
        <f>IF(Data!Z23&gt;0,Data!Z23-4,"")</f>
        <v>0</v>
      </c>
      <c r="AC23" s="6">
        <f t="shared" si="0"/>
        <v>1.8333333333333333</v>
      </c>
      <c r="AD23" s="6">
        <f t="shared" si="1"/>
        <v>2.25</v>
      </c>
      <c r="AE23" s="6">
        <f t="shared" si="2"/>
        <v>1.5</v>
      </c>
      <c r="AF23" s="6">
        <f t="shared" si="3"/>
        <v>0.75</v>
      </c>
      <c r="AG23" s="6">
        <f t="shared" si="4"/>
        <v>2</v>
      </c>
      <c r="AH23" s="6">
        <f t="shared" si="5"/>
        <v>0.75</v>
      </c>
    </row>
    <row r="24" spans="1:34">
      <c r="A24" s="1">
        <f>IF(Data!A24&gt;0,Data!A24-4,"")</f>
        <v>3</v>
      </c>
      <c r="B24" s="1">
        <f>IF(Data!B24&gt;0,Data!B24-4,"")</f>
        <v>3</v>
      </c>
      <c r="C24" s="1">
        <f>IF(Data!C24&gt;0,4-Data!C24,"")</f>
        <v>3</v>
      </c>
      <c r="D24" s="1">
        <f>IF(Data!D24&gt;0,4-Data!D24,"")</f>
        <v>3</v>
      </c>
      <c r="E24" s="1">
        <f>IF(Data!E24&gt;0,4-Data!E24,"")</f>
        <v>3</v>
      </c>
      <c r="F24" s="1">
        <f>IF(Data!F24&gt;0,Data!F24-4,"")</f>
        <v>3</v>
      </c>
      <c r="G24" s="1">
        <f>IF(Data!G24&gt;0,Data!G24-4,"")</f>
        <v>3</v>
      </c>
      <c r="H24" s="1">
        <f>IF(Data!H24&gt;0,Data!H24-4,"")</f>
        <v>0</v>
      </c>
      <c r="I24" s="1">
        <f>IF(Data!I24&gt;0,4-Data!I24,"")</f>
        <v>3</v>
      </c>
      <c r="J24" s="1">
        <f>IF(Data!J24&gt;0,4-Data!J24,"")</f>
        <v>3</v>
      </c>
      <c r="K24" s="1">
        <f>IF(Data!K24&gt;0,Data!K24-4,"")</f>
        <v>3</v>
      </c>
      <c r="L24" s="1">
        <f>IF(Data!L24&gt;0,4-Data!L24,"")</f>
        <v>3</v>
      </c>
      <c r="M24" s="1">
        <f>IF(Data!M24&gt;0,Data!M24-4,"")</f>
        <v>3</v>
      </c>
      <c r="N24" s="1">
        <f>IF(Data!N24&gt;0,Data!N24-4,"")</f>
        <v>3</v>
      </c>
      <c r="O24" s="1">
        <f>IF(Data!O24&gt;0,Data!O24-4,"")</f>
        <v>3</v>
      </c>
      <c r="P24" s="1">
        <f>IF(Data!P24&gt;0,Data!P24-4,"")</f>
        <v>3</v>
      </c>
      <c r="Q24" s="1">
        <f>IF(Data!Q24&gt;0,4-Data!Q24,"")</f>
        <v>3</v>
      </c>
      <c r="R24" s="1">
        <f>IF(Data!R24&gt;0,4-Data!R24,"")</f>
        <v>3</v>
      </c>
      <c r="S24" s="1">
        <f>IF(Data!S24&gt;0,4-Data!S24,"")</f>
        <v>3</v>
      </c>
      <c r="T24" s="1">
        <f>IF(Data!T24&gt;0,Data!T24-4,"")</f>
        <v>3</v>
      </c>
      <c r="U24" s="1">
        <f>IF(Data!U24&gt;0,4-Data!U24,"")</f>
        <v>3</v>
      </c>
      <c r="V24" s="1">
        <f>IF(Data!V24&gt;0,Data!V24-4,"")</f>
        <v>3</v>
      </c>
      <c r="W24" s="1">
        <f>IF(Data!W24&gt;0,4-Data!W24,"")</f>
        <v>3</v>
      </c>
      <c r="X24" s="1">
        <f>IF(Data!X24&gt;0,4-Data!X24,"")</f>
        <v>3</v>
      </c>
      <c r="Y24" s="1">
        <f>IF(Data!Y24&gt;0,4-Data!Y24,"")</f>
        <v>3</v>
      </c>
      <c r="Z24" s="1">
        <f>IF(Data!Z24&gt;0,Data!Z24-4,"")</f>
        <v>3</v>
      </c>
      <c r="AC24" s="6">
        <f t="shared" si="0"/>
        <v>3</v>
      </c>
      <c r="AD24" s="6">
        <f t="shared" si="1"/>
        <v>3</v>
      </c>
      <c r="AE24" s="6">
        <f t="shared" si="2"/>
        <v>3</v>
      </c>
      <c r="AF24" s="6">
        <f t="shared" si="3"/>
        <v>2.25</v>
      </c>
      <c r="AG24" s="6">
        <f t="shared" si="4"/>
        <v>3</v>
      </c>
      <c r="AH24" s="6">
        <f t="shared" si="5"/>
        <v>3</v>
      </c>
    </row>
    <row r="25" spans="1:34">
      <c r="A25" s="1">
        <f>IF(Data!A25&gt;0,Data!A25-4,"")</f>
        <v>3</v>
      </c>
      <c r="B25" s="1">
        <f>IF(Data!B25&gt;0,Data!B25-4,"")</f>
        <v>2</v>
      </c>
      <c r="C25" s="1">
        <f>IF(Data!C25&gt;0,4-Data!C25,"")</f>
        <v>0</v>
      </c>
      <c r="D25" s="1">
        <f>IF(Data!D25&gt;0,4-Data!D25,"")</f>
        <v>2</v>
      </c>
      <c r="E25" s="1">
        <f>IF(Data!E25&gt;0,4-Data!E25,"")</f>
        <v>-2</v>
      </c>
      <c r="F25" s="1">
        <f>IF(Data!F25&gt;0,Data!F25-4,"")</f>
        <v>1</v>
      </c>
      <c r="G25" s="1">
        <f>IF(Data!G25&gt;0,Data!G25-4,"")</f>
        <v>2</v>
      </c>
      <c r="H25" s="1">
        <f>IF(Data!H25&gt;0,Data!H25-4,"")</f>
        <v>1</v>
      </c>
      <c r="I25" s="1">
        <f>IF(Data!I25&gt;0,4-Data!I25,"")</f>
        <v>0</v>
      </c>
      <c r="J25" s="1">
        <f>IF(Data!J25&gt;0,4-Data!J25,"")</f>
        <v>0</v>
      </c>
      <c r="K25" s="1">
        <f>IF(Data!K25&gt;0,Data!K25-4,"")</f>
        <v>0</v>
      </c>
      <c r="L25" s="1">
        <f>IF(Data!L25&gt;0,4-Data!L25,"")</f>
        <v>3</v>
      </c>
      <c r="M25" s="1">
        <f>IF(Data!M25&gt;0,Data!M25-4,"")</f>
        <v>2</v>
      </c>
      <c r="N25" s="1">
        <f>IF(Data!N25&gt;0,Data!N25-4,"")</f>
        <v>2</v>
      </c>
      <c r="O25" s="1">
        <f>IF(Data!O25&gt;0,Data!O25-4,"")</f>
        <v>2</v>
      </c>
      <c r="P25" s="1">
        <f>IF(Data!P25&gt;0,Data!P25-4,"")</f>
        <v>2</v>
      </c>
      <c r="Q25" s="1">
        <f>IF(Data!Q25&gt;0,4-Data!Q25,"")</f>
        <v>-2</v>
      </c>
      <c r="R25" s="1">
        <f>IF(Data!R25&gt;0,4-Data!R25,"")</f>
        <v>0</v>
      </c>
      <c r="S25" s="1">
        <f>IF(Data!S25&gt;0,4-Data!S25,"")</f>
        <v>0</v>
      </c>
      <c r="T25" s="1">
        <f>IF(Data!T25&gt;0,Data!T25-4,"")</f>
        <v>2</v>
      </c>
      <c r="U25" s="1">
        <f>IF(Data!U25&gt;0,4-Data!U25,"")</f>
        <v>3</v>
      </c>
      <c r="V25" s="1">
        <f>IF(Data!V25&gt;0,Data!V25-4,"")</f>
        <v>0</v>
      </c>
      <c r="W25" s="1">
        <f>IF(Data!W25&gt;0,4-Data!W25,"")</f>
        <v>0</v>
      </c>
      <c r="X25" s="1">
        <f>IF(Data!X25&gt;0,4-Data!X25,"")</f>
        <v>0</v>
      </c>
      <c r="Y25" s="1">
        <f>IF(Data!Y25&gt;0,4-Data!Y25,"")</f>
        <v>0</v>
      </c>
      <c r="Z25" s="1">
        <f>IF(Data!Z25&gt;0,Data!Z25-4,"")</f>
        <v>3</v>
      </c>
      <c r="AC25" s="6">
        <f t="shared" si="0"/>
        <v>1.6666666666666667</v>
      </c>
      <c r="AD25" s="6">
        <f t="shared" si="1"/>
        <v>2.25</v>
      </c>
      <c r="AE25" s="6">
        <f t="shared" si="2"/>
        <v>0.5</v>
      </c>
      <c r="AF25" s="6">
        <f t="shared" si="3"/>
        <v>-0.25</v>
      </c>
      <c r="AG25" s="6">
        <f t="shared" si="4"/>
        <v>0.25</v>
      </c>
      <c r="AH25" s="6">
        <f t="shared" si="5"/>
        <v>1.25</v>
      </c>
    </row>
    <row r="26" spans="1:34">
      <c r="A26" s="1">
        <f>IF(Data!A26&gt;0,Data!A26-4,"")</f>
        <v>1</v>
      </c>
      <c r="B26" s="1">
        <f>IF(Data!B26&gt;0,Data!B26-4,"")</f>
        <v>2</v>
      </c>
      <c r="C26" s="1">
        <f>IF(Data!C26&gt;0,4-Data!C26,"")</f>
        <v>3</v>
      </c>
      <c r="D26" s="1">
        <f>IF(Data!D26&gt;0,4-Data!D26,"")</f>
        <v>3</v>
      </c>
      <c r="E26" s="1">
        <f>IF(Data!E26&gt;0,4-Data!E26,"")</f>
        <v>1</v>
      </c>
      <c r="F26" s="1">
        <f>IF(Data!F26&gt;0,Data!F26-4,"")</f>
        <v>0</v>
      </c>
      <c r="G26" s="1">
        <f>IF(Data!G26&gt;0,Data!G26-4,"")</f>
        <v>2</v>
      </c>
      <c r="H26" s="1">
        <f>IF(Data!H26&gt;0,Data!H26-4,"")</f>
        <v>0</v>
      </c>
      <c r="I26" s="1">
        <f>IF(Data!I26&gt;0,4-Data!I26,"")</f>
        <v>1</v>
      </c>
      <c r="J26" s="1">
        <f>IF(Data!J26&gt;0,4-Data!J26,"")</f>
        <v>3</v>
      </c>
      <c r="K26" s="1">
        <f>IF(Data!K26&gt;0,Data!K26-4,"")</f>
        <v>3</v>
      </c>
      <c r="L26" s="1">
        <f>IF(Data!L26&gt;0,4-Data!L26,"")</f>
        <v>1</v>
      </c>
      <c r="M26" s="1">
        <f>IF(Data!M26&gt;0,Data!M26-4,"")</f>
        <v>2</v>
      </c>
      <c r="N26" s="1">
        <f>IF(Data!N26&gt;0,Data!N26-4,"")</f>
        <v>1</v>
      </c>
      <c r="O26" s="1">
        <f>IF(Data!O26&gt;0,Data!O26-4,"")</f>
        <v>3</v>
      </c>
      <c r="P26" s="1">
        <f>IF(Data!P26&gt;0,Data!P26-4,"")</f>
        <v>1</v>
      </c>
      <c r="Q26" s="1">
        <f>IF(Data!Q26&gt;0,4-Data!Q26,"")</f>
        <v>3</v>
      </c>
      <c r="R26" s="1">
        <f>IF(Data!R26&gt;0,4-Data!R26,"")</f>
        <v>3</v>
      </c>
      <c r="S26" s="1">
        <f>IF(Data!S26&gt;0,4-Data!S26,"")</f>
        <v>0</v>
      </c>
      <c r="T26" s="1">
        <f>IF(Data!T26&gt;0,Data!T26-4,"")</f>
        <v>1</v>
      </c>
      <c r="U26" s="1">
        <f>IF(Data!U26&gt;0,4-Data!U26,"")</f>
        <v>3</v>
      </c>
      <c r="V26" s="1">
        <f>IF(Data!V26&gt;0,Data!V26-4,"")</f>
        <v>0</v>
      </c>
      <c r="W26" s="1">
        <f>IF(Data!W26&gt;0,4-Data!W26,"")</f>
        <v>1</v>
      </c>
      <c r="X26" s="1">
        <f>IF(Data!X26&gt;0,4-Data!X26,"")</f>
        <v>0</v>
      </c>
      <c r="Y26" s="1">
        <f>IF(Data!Y26&gt;0,4-Data!Y26,"")</f>
        <v>1</v>
      </c>
      <c r="Z26" s="1">
        <f>IF(Data!Z26&gt;0,Data!Z26-4,"")</f>
        <v>3</v>
      </c>
      <c r="AC26" s="6">
        <f t="shared" si="0"/>
        <v>0.83333333333333337</v>
      </c>
      <c r="AD26" s="6">
        <f t="shared" si="1"/>
        <v>2.5</v>
      </c>
      <c r="AE26" s="6">
        <f t="shared" si="2"/>
        <v>0.75</v>
      </c>
      <c r="AF26" s="6">
        <f t="shared" si="3"/>
        <v>1.5</v>
      </c>
      <c r="AG26" s="6">
        <f t="shared" si="4"/>
        <v>1.5</v>
      </c>
      <c r="AH26" s="6">
        <f t="shared" si="5"/>
        <v>3</v>
      </c>
    </row>
    <row r="27" spans="1:34">
      <c r="A27" s="1">
        <f>IF(Data!A27&gt;0,Data!A27-4,"")</f>
        <v>-1</v>
      </c>
      <c r="B27" s="1">
        <f>IF(Data!B27&gt;0,Data!B27-4,"")</f>
        <v>1</v>
      </c>
      <c r="C27" s="1">
        <f>IF(Data!C27&gt;0,4-Data!C27,"")</f>
        <v>-1</v>
      </c>
      <c r="D27" s="1">
        <f>IF(Data!D27&gt;0,4-Data!D27,"")</f>
        <v>-2</v>
      </c>
      <c r="E27" s="1">
        <f>IF(Data!E27&gt;0,4-Data!E27,"")</f>
        <v>-2</v>
      </c>
      <c r="F27" s="1">
        <f>IF(Data!F27&gt;0,Data!F27-4,"")</f>
        <v>-1</v>
      </c>
      <c r="G27" s="1">
        <f>IF(Data!G27&gt;0,Data!G27-4,"")</f>
        <v>0</v>
      </c>
      <c r="H27" s="1">
        <f>IF(Data!H27&gt;0,Data!H27-4,"")</f>
        <v>1</v>
      </c>
      <c r="I27" s="1">
        <f>IF(Data!I27&gt;0,4-Data!I27,"")</f>
        <v>-2</v>
      </c>
      <c r="J27" s="1">
        <f>IF(Data!J27&gt;0,4-Data!J27,"")</f>
        <v>-1</v>
      </c>
      <c r="K27" s="1">
        <f>IF(Data!K27&gt;0,Data!K27-4,"")</f>
        <v>2</v>
      </c>
      <c r="L27" s="1">
        <f>IF(Data!L27&gt;0,4-Data!L27,"")</f>
        <v>-2</v>
      </c>
      <c r="M27" s="1">
        <f>IF(Data!M27&gt;0,Data!M27-4,"")</f>
        <v>1</v>
      </c>
      <c r="N27" s="1">
        <f>IF(Data!N27&gt;0,Data!N27-4,"")</f>
        <v>0</v>
      </c>
      <c r="O27" s="1">
        <f>IF(Data!O27&gt;0,Data!O27-4,"")</f>
        <v>1</v>
      </c>
      <c r="P27" s="1">
        <f>IF(Data!P27&gt;0,Data!P27-4,"")</f>
        <v>0</v>
      </c>
      <c r="Q27" s="1">
        <f>IF(Data!Q27&gt;0,4-Data!Q27,"")</f>
        <v>0</v>
      </c>
      <c r="R27" s="1">
        <f>IF(Data!R27&gt;0,4-Data!R27,"")</f>
        <v>-1</v>
      </c>
      <c r="S27" s="1">
        <f>IF(Data!S27&gt;0,4-Data!S27,"")</f>
        <v>-1</v>
      </c>
      <c r="T27" s="1">
        <f>IF(Data!T27&gt;0,Data!T27-4,"")</f>
        <v>2</v>
      </c>
      <c r="U27" s="1">
        <f>IF(Data!U27&gt;0,4-Data!U27,"")</f>
        <v>-2</v>
      </c>
      <c r="V27" s="1">
        <f>IF(Data!V27&gt;0,Data!V27-4,"")</f>
        <v>2</v>
      </c>
      <c r="W27" s="1">
        <f>IF(Data!W27&gt;0,4-Data!W27,"")</f>
        <v>-2</v>
      </c>
      <c r="X27" s="1">
        <f>IF(Data!X27&gt;0,4-Data!X27,"")</f>
        <v>-3</v>
      </c>
      <c r="Y27" s="1">
        <f>IF(Data!Y27&gt;0,4-Data!Y27,"")</f>
        <v>-2</v>
      </c>
      <c r="Z27" s="1">
        <f>IF(Data!Z27&gt;0,Data!Z27-4,"")</f>
        <v>1</v>
      </c>
      <c r="AC27" s="6">
        <f t="shared" si="0"/>
        <v>-1.3333333333333333</v>
      </c>
      <c r="AD27" s="6">
        <f t="shared" si="1"/>
        <v>-0.5</v>
      </c>
      <c r="AE27" s="6">
        <f t="shared" si="2"/>
        <v>0</v>
      </c>
      <c r="AF27" s="6">
        <f t="shared" si="3"/>
        <v>0.5</v>
      </c>
      <c r="AG27" s="6">
        <f t="shared" si="4"/>
        <v>-1</v>
      </c>
      <c r="AH27" s="6">
        <f t="shared" si="5"/>
        <v>0</v>
      </c>
    </row>
    <row r="28" spans="1:34">
      <c r="A28" s="1">
        <f>IF(Data!A28&gt;0,Data!A28-4,"")</f>
        <v>2</v>
      </c>
      <c r="B28" s="1">
        <f>IF(Data!B28&gt;0,Data!B28-4,"")</f>
        <v>2</v>
      </c>
      <c r="C28" s="1">
        <f>IF(Data!C28&gt;0,4-Data!C28,"")</f>
        <v>-2</v>
      </c>
      <c r="D28" s="1">
        <f>IF(Data!D28&gt;0,4-Data!D28,"")</f>
        <v>2</v>
      </c>
      <c r="E28" s="1">
        <f>IF(Data!E28&gt;0,4-Data!E28,"")</f>
        <v>1</v>
      </c>
      <c r="F28" s="1">
        <f>IF(Data!F28&gt;0,Data!F28-4,"")</f>
        <v>2</v>
      </c>
      <c r="G28" s="1">
        <f>IF(Data!G28&gt;0,Data!G28-4,"")</f>
        <v>3</v>
      </c>
      <c r="H28" s="1">
        <f>IF(Data!H28&gt;0,Data!H28-4,"")</f>
        <v>0</v>
      </c>
      <c r="I28" s="1">
        <f>IF(Data!I28&gt;0,4-Data!I28,"")</f>
        <v>0</v>
      </c>
      <c r="J28" s="1">
        <f>IF(Data!J28&gt;0,4-Data!J28,"")</f>
        <v>2</v>
      </c>
      <c r="K28" s="1">
        <f>IF(Data!K28&gt;0,Data!K28-4,"")</f>
        <v>2</v>
      </c>
      <c r="L28" s="1">
        <f>IF(Data!L28&gt;0,4-Data!L28,"")</f>
        <v>3</v>
      </c>
      <c r="M28" s="1">
        <f>IF(Data!M28&gt;0,Data!M28-4,"")</f>
        <v>1</v>
      </c>
      <c r="N28" s="1">
        <f>IF(Data!N28&gt;0,Data!N28-4,"")</f>
        <v>2</v>
      </c>
      <c r="O28" s="1">
        <f>IF(Data!O28&gt;0,Data!O28-4,"")</f>
        <v>0</v>
      </c>
      <c r="P28" s="1">
        <f>IF(Data!P28&gt;0,Data!P28-4,"")</f>
        <v>2</v>
      </c>
      <c r="Q28" s="1">
        <f>IF(Data!Q28&gt;0,4-Data!Q28,"")</f>
        <v>0</v>
      </c>
      <c r="R28" s="1">
        <f>IF(Data!R28&gt;0,4-Data!R28,"")</f>
        <v>2</v>
      </c>
      <c r="S28" s="1">
        <f>IF(Data!S28&gt;0,4-Data!S28,"")</f>
        <v>0</v>
      </c>
      <c r="T28" s="1">
        <f>IF(Data!T28&gt;0,Data!T28-4,"")</f>
        <v>2</v>
      </c>
      <c r="U28" s="1">
        <f>IF(Data!U28&gt;0,4-Data!U28,"")</f>
        <v>2</v>
      </c>
      <c r="V28" s="1">
        <f>IF(Data!V28&gt;0,Data!V28-4,"")</f>
        <v>0</v>
      </c>
      <c r="W28" s="1">
        <f>IF(Data!W28&gt;0,4-Data!W28,"")</f>
        <v>2</v>
      </c>
      <c r="X28" s="1">
        <f>IF(Data!X28&gt;0,4-Data!X28,"")</f>
        <v>3</v>
      </c>
      <c r="Y28" s="1">
        <f>IF(Data!Y28&gt;0,4-Data!Y28,"")</f>
        <v>1</v>
      </c>
      <c r="Z28" s="1">
        <f>IF(Data!Z28&gt;0,Data!Z28-4,"")</f>
        <v>0</v>
      </c>
      <c r="AC28" s="6">
        <f t="shared" si="0"/>
        <v>2.1666666666666665</v>
      </c>
      <c r="AD28" s="6">
        <f t="shared" si="1"/>
        <v>1.75</v>
      </c>
      <c r="AE28" s="6">
        <f t="shared" si="2"/>
        <v>1</v>
      </c>
      <c r="AF28" s="6">
        <f t="shared" si="3"/>
        <v>0.5</v>
      </c>
      <c r="AG28" s="6">
        <f t="shared" si="4"/>
        <v>2</v>
      </c>
      <c r="AH28" s="6">
        <f t="shared" si="5"/>
        <v>0</v>
      </c>
    </row>
    <row r="29" spans="1:34">
      <c r="A29" s="1">
        <f>IF(Data!A29&gt;0,Data!A29-4,"")</f>
        <v>2</v>
      </c>
      <c r="B29" s="1">
        <f>IF(Data!B29&gt;0,Data!B29-4,"")</f>
        <v>3</v>
      </c>
      <c r="C29" s="1">
        <f>IF(Data!C29&gt;0,4-Data!C29,"")</f>
        <v>-2</v>
      </c>
      <c r="D29" s="1">
        <f>IF(Data!D29&gt;0,4-Data!D29,"")</f>
        <v>3</v>
      </c>
      <c r="E29" s="1">
        <f>IF(Data!E29&gt;0,4-Data!E29,"")</f>
        <v>3</v>
      </c>
      <c r="F29" s="1">
        <f>IF(Data!F29&gt;0,Data!F29-4,"")</f>
        <v>3</v>
      </c>
      <c r="G29" s="1">
        <f>IF(Data!G29&gt;0,Data!G29-4,"")</f>
        <v>3</v>
      </c>
      <c r="H29" s="1">
        <f>IF(Data!H29&gt;0,Data!H29-4,"")</f>
        <v>0</v>
      </c>
      <c r="I29" s="1">
        <f>IF(Data!I29&gt;0,4-Data!I29,"")</f>
        <v>1</v>
      </c>
      <c r="J29" s="1">
        <f>IF(Data!J29&gt;0,4-Data!J29,"")</f>
        <v>3</v>
      </c>
      <c r="K29" s="1">
        <f>IF(Data!K29&gt;0,Data!K29-4,"")</f>
        <v>3</v>
      </c>
      <c r="L29" s="1">
        <f>IF(Data!L29&gt;0,4-Data!L29,"")</f>
        <v>3</v>
      </c>
      <c r="M29" s="1">
        <f>IF(Data!M29&gt;0,Data!M29-4,"")</f>
        <v>1</v>
      </c>
      <c r="N29" s="1">
        <f>IF(Data!N29&gt;0,Data!N29-4,"")</f>
        <v>3</v>
      </c>
      <c r="O29" s="1">
        <f>IF(Data!O29&gt;0,Data!O29-4,"")</f>
        <v>3</v>
      </c>
      <c r="P29" s="1">
        <f>IF(Data!P29&gt;0,Data!P29-4,"")</f>
        <v>3</v>
      </c>
      <c r="Q29" s="1">
        <f>IF(Data!Q29&gt;0,4-Data!Q29,"")</f>
        <v>3</v>
      </c>
      <c r="R29" s="1">
        <f>IF(Data!R29&gt;0,4-Data!R29,"")</f>
        <v>3</v>
      </c>
      <c r="S29" s="1">
        <f>IF(Data!S29&gt;0,4-Data!S29,"")</f>
        <v>1</v>
      </c>
      <c r="T29" s="1">
        <f>IF(Data!T29&gt;0,Data!T29-4,"")</f>
        <v>3</v>
      </c>
      <c r="U29" s="1">
        <f>IF(Data!U29&gt;0,4-Data!U29,"")</f>
        <v>3</v>
      </c>
      <c r="V29" s="1">
        <f>IF(Data!V29&gt;0,Data!V29-4,"")</f>
        <v>3</v>
      </c>
      <c r="W29" s="1">
        <f>IF(Data!W29&gt;0,4-Data!W29,"")</f>
        <v>3</v>
      </c>
      <c r="X29" s="1">
        <f>IF(Data!X29&gt;0,4-Data!X29,"")</f>
        <v>3</v>
      </c>
      <c r="Y29" s="1">
        <f>IF(Data!Y29&gt;0,4-Data!Y29,"")</f>
        <v>0</v>
      </c>
      <c r="Z29" s="1">
        <f>IF(Data!Z29&gt;0,Data!Z29-4,"")</f>
        <v>-3</v>
      </c>
      <c r="AC29" s="6">
        <f t="shared" si="0"/>
        <v>2.3333333333333335</v>
      </c>
      <c r="AD29" s="6">
        <f t="shared" si="1"/>
        <v>2.5</v>
      </c>
      <c r="AE29" s="6">
        <f t="shared" si="2"/>
        <v>2.5</v>
      </c>
      <c r="AF29" s="6">
        <f t="shared" si="3"/>
        <v>1.75</v>
      </c>
      <c r="AG29" s="6">
        <f t="shared" si="4"/>
        <v>3</v>
      </c>
      <c r="AH29" s="6">
        <f t="shared" si="5"/>
        <v>0.25</v>
      </c>
    </row>
    <row r="30" spans="1:34">
      <c r="A30" s="1">
        <f>IF(Data!A30&gt;0,Data!A30-4,"")</f>
        <v>3</v>
      </c>
      <c r="B30" s="1">
        <f>IF(Data!B30&gt;0,Data!B30-4,"")</f>
        <v>3</v>
      </c>
      <c r="C30" s="1">
        <f>IF(Data!C30&gt;0,4-Data!C30,"")</f>
        <v>3</v>
      </c>
      <c r="D30" s="1">
        <f>IF(Data!D30&gt;0,4-Data!D30,"")</f>
        <v>1</v>
      </c>
      <c r="E30" s="1">
        <f>IF(Data!E30&gt;0,4-Data!E30,"")</f>
        <v>3</v>
      </c>
      <c r="F30" s="1">
        <f>IF(Data!F30&gt;0,Data!F30-4,"")</f>
        <v>2</v>
      </c>
      <c r="G30" s="1">
        <f>IF(Data!G30&gt;0,Data!G30-4,"")</f>
        <v>3</v>
      </c>
      <c r="H30" s="1">
        <f>IF(Data!H30&gt;0,Data!H30-4,"")</f>
        <v>2</v>
      </c>
      <c r="I30" s="1">
        <f>IF(Data!I30&gt;0,4-Data!I30,"")</f>
        <v>3</v>
      </c>
      <c r="J30" s="1">
        <f>IF(Data!J30&gt;0,4-Data!J30,"")</f>
        <v>3</v>
      </c>
      <c r="K30" s="1">
        <f>IF(Data!K30&gt;0,Data!K30-4,"")</f>
        <v>2</v>
      </c>
      <c r="L30" s="1">
        <f>IF(Data!L30&gt;0,4-Data!L30,"")</f>
        <v>3</v>
      </c>
      <c r="M30" s="1">
        <f>IF(Data!M30&gt;0,Data!M30-4,"")</f>
        <v>2</v>
      </c>
      <c r="N30" s="1">
        <f>IF(Data!N30&gt;0,Data!N30-4,"")</f>
        <v>2</v>
      </c>
      <c r="O30" s="1">
        <f>IF(Data!O30&gt;0,Data!O30-4,"")</f>
        <v>3</v>
      </c>
      <c r="P30" s="1">
        <f>IF(Data!P30&gt;0,Data!P30-4,"")</f>
        <v>3</v>
      </c>
      <c r="Q30" s="1">
        <f>IF(Data!Q30&gt;0,4-Data!Q30,"")</f>
        <v>3</v>
      </c>
      <c r="R30" s="1">
        <f>IF(Data!R30&gt;0,4-Data!R30,"")</f>
        <v>3</v>
      </c>
      <c r="S30" s="1">
        <f>IF(Data!S30&gt;0,4-Data!S30,"")</f>
        <v>2</v>
      </c>
      <c r="T30" s="1">
        <f>IF(Data!T30&gt;0,Data!T30-4,"")</f>
        <v>3</v>
      </c>
      <c r="U30" s="1">
        <f>IF(Data!U30&gt;0,4-Data!U30,"")</f>
        <v>3</v>
      </c>
      <c r="V30" s="1">
        <f>IF(Data!V30&gt;0,Data!V30-4,"")</f>
        <v>3</v>
      </c>
      <c r="W30" s="1">
        <f>IF(Data!W30&gt;0,4-Data!W30,"")</f>
        <v>3</v>
      </c>
      <c r="X30" s="1">
        <f>IF(Data!X30&gt;0,4-Data!X30,"")</f>
        <v>3</v>
      </c>
      <c r="Y30" s="1">
        <f>IF(Data!Y30&gt;0,4-Data!Y30,"")</f>
        <v>3</v>
      </c>
      <c r="Z30" s="1">
        <f>IF(Data!Z30&gt;0,Data!Z30-4,"")</f>
        <v>3</v>
      </c>
      <c r="AC30" s="6">
        <f t="shared" si="0"/>
        <v>2.8333333333333335</v>
      </c>
      <c r="AD30" s="6">
        <f t="shared" si="1"/>
        <v>2.25</v>
      </c>
      <c r="AE30" s="6">
        <f t="shared" si="2"/>
        <v>3</v>
      </c>
      <c r="AF30" s="6">
        <f t="shared" si="3"/>
        <v>2.25</v>
      </c>
      <c r="AG30" s="6">
        <f t="shared" si="4"/>
        <v>2.75</v>
      </c>
      <c r="AH30" s="6">
        <f t="shared" si="5"/>
        <v>3</v>
      </c>
    </row>
    <row r="31" spans="1:34">
      <c r="A31" s="1">
        <f>IF(Data!A31&gt;0,Data!A31-4,"")</f>
        <v>3</v>
      </c>
      <c r="B31" s="1">
        <f>IF(Data!B31&gt;0,Data!B31-4,"")</f>
        <v>2</v>
      </c>
      <c r="C31" s="1">
        <f>IF(Data!C31&gt;0,4-Data!C31,"")</f>
        <v>3</v>
      </c>
      <c r="D31" s="1">
        <f>IF(Data!D31&gt;0,4-Data!D31,"")</f>
        <v>2</v>
      </c>
      <c r="E31" s="1">
        <f>IF(Data!E31&gt;0,4-Data!E31,"")</f>
        <v>2</v>
      </c>
      <c r="F31" s="1">
        <f>IF(Data!F31&gt;0,Data!F31-4,"")</f>
        <v>3</v>
      </c>
      <c r="G31" s="1">
        <f>IF(Data!G31&gt;0,Data!G31-4,"")</f>
        <v>2</v>
      </c>
      <c r="H31" s="1">
        <f>IF(Data!H31&gt;0,Data!H31-4,"")</f>
        <v>0</v>
      </c>
      <c r="I31" s="1">
        <f>IF(Data!I31&gt;0,4-Data!I31,"")</f>
        <v>0</v>
      </c>
      <c r="J31" s="1">
        <f>IF(Data!J31&gt;0,4-Data!J31,"")</f>
        <v>2</v>
      </c>
      <c r="K31" s="1">
        <f>IF(Data!K31&gt;0,Data!K31-4,"")</f>
        <v>1</v>
      </c>
      <c r="L31" s="1">
        <f>IF(Data!L31&gt;0,4-Data!L31,"")</f>
        <v>2</v>
      </c>
      <c r="M31" s="1">
        <f>IF(Data!M31&gt;0,Data!M31-4,"")</f>
        <v>0</v>
      </c>
      <c r="N31" s="1">
        <f>IF(Data!N31&gt;0,Data!N31-4,"")</f>
        <v>1</v>
      </c>
      <c r="O31" s="1">
        <f>IF(Data!O31&gt;0,Data!O31-4,"")</f>
        <v>1</v>
      </c>
      <c r="P31" s="1">
        <f>IF(Data!P31&gt;0,Data!P31-4,"")</f>
        <v>2</v>
      </c>
      <c r="Q31" s="1">
        <f>IF(Data!Q31&gt;0,4-Data!Q31,"")</f>
        <v>1</v>
      </c>
      <c r="R31" s="1">
        <f>IF(Data!R31&gt;0,4-Data!R31,"")</f>
        <v>1</v>
      </c>
      <c r="S31" s="1">
        <f>IF(Data!S31&gt;0,4-Data!S31,"")</f>
        <v>1</v>
      </c>
      <c r="T31" s="1">
        <f>IF(Data!T31&gt;0,Data!T31-4,"")</f>
        <v>2</v>
      </c>
      <c r="U31" s="1">
        <f>IF(Data!U31&gt;0,4-Data!U31,"")</f>
        <v>2</v>
      </c>
      <c r="V31" s="1">
        <f>IF(Data!V31&gt;0,Data!V31-4,"")</f>
        <v>0</v>
      </c>
      <c r="W31" s="1">
        <f>IF(Data!W31&gt;0,4-Data!W31,"")</f>
        <v>2</v>
      </c>
      <c r="X31" s="1">
        <f>IF(Data!X31&gt;0,4-Data!X31,"")</f>
        <v>2</v>
      </c>
      <c r="Y31" s="1">
        <f>IF(Data!Y31&gt;0,4-Data!Y31,"")</f>
        <v>1</v>
      </c>
      <c r="Z31" s="1">
        <f>IF(Data!Z31&gt;0,Data!Z31-4,"")</f>
        <v>2</v>
      </c>
      <c r="AC31" s="6">
        <f t="shared" si="0"/>
        <v>1.8333333333333333</v>
      </c>
      <c r="AD31" s="6">
        <f t="shared" si="1"/>
        <v>1.5</v>
      </c>
      <c r="AE31" s="6">
        <f t="shared" si="2"/>
        <v>1</v>
      </c>
      <c r="AF31" s="6">
        <f t="shared" si="3"/>
        <v>0.75</v>
      </c>
      <c r="AG31" s="6">
        <f t="shared" si="4"/>
        <v>2</v>
      </c>
      <c r="AH31" s="6">
        <f t="shared" si="5"/>
        <v>2</v>
      </c>
    </row>
    <row r="32" spans="1:34">
      <c r="A32" s="1">
        <f>IF(Data!A32&gt;0,Data!A32-4,"")</f>
        <v>3</v>
      </c>
      <c r="B32" s="1">
        <f>IF(Data!B32&gt;0,Data!B32-4,"")</f>
        <v>3</v>
      </c>
      <c r="C32" s="1">
        <f>IF(Data!C32&gt;0,4-Data!C32,"")</f>
        <v>3</v>
      </c>
      <c r="D32" s="1">
        <f>IF(Data!D32&gt;0,4-Data!D32,"")</f>
        <v>2</v>
      </c>
      <c r="E32" s="1">
        <f>IF(Data!E32&gt;0,4-Data!E32,"")</f>
        <v>3</v>
      </c>
      <c r="F32" s="1">
        <f>IF(Data!F32&gt;0,Data!F32-4,"")</f>
        <v>3</v>
      </c>
      <c r="G32" s="1">
        <f>IF(Data!G32&gt;0,Data!G32-4,"")</f>
        <v>3</v>
      </c>
      <c r="H32" s="1">
        <f>IF(Data!H32&gt;0,Data!H32-4,"")</f>
        <v>1</v>
      </c>
      <c r="I32" s="1">
        <f>IF(Data!I32&gt;0,4-Data!I32,"")</f>
        <v>2</v>
      </c>
      <c r="J32" s="1">
        <f>IF(Data!J32&gt;0,4-Data!J32,"")</f>
        <v>2</v>
      </c>
      <c r="K32" s="1">
        <f>IF(Data!K32&gt;0,Data!K32-4,"")</f>
        <v>3</v>
      </c>
      <c r="L32" s="1">
        <f>IF(Data!L32&gt;0,4-Data!L32,"")</f>
        <v>3</v>
      </c>
      <c r="M32" s="1">
        <f>IF(Data!M32&gt;0,Data!M32-4,"")</f>
        <v>2</v>
      </c>
      <c r="N32" s="1">
        <f>IF(Data!N32&gt;0,Data!N32-4,"")</f>
        <v>2</v>
      </c>
      <c r="O32" s="1">
        <f>IF(Data!O32&gt;0,Data!O32-4,"")</f>
        <v>3</v>
      </c>
      <c r="P32" s="1">
        <f>IF(Data!P32&gt;0,Data!P32-4,"")</f>
        <v>3</v>
      </c>
      <c r="Q32" s="1">
        <f>IF(Data!Q32&gt;0,4-Data!Q32,"")</f>
        <v>3</v>
      </c>
      <c r="R32" s="1">
        <f>IF(Data!R32&gt;0,4-Data!R32,"")</f>
        <v>3</v>
      </c>
      <c r="S32" s="1">
        <f>IF(Data!S32&gt;0,4-Data!S32,"")</f>
        <v>3</v>
      </c>
      <c r="T32" s="1">
        <f>IF(Data!T32&gt;0,Data!T32-4,"")</f>
        <v>3</v>
      </c>
      <c r="U32" s="1">
        <f>IF(Data!U32&gt;0,4-Data!U32,"")</f>
        <v>3</v>
      </c>
      <c r="V32" s="1">
        <f>IF(Data!V32&gt;0,Data!V32-4,"")</f>
        <v>2</v>
      </c>
      <c r="W32" s="1">
        <f>IF(Data!W32&gt;0,4-Data!W32,"")</f>
        <v>2</v>
      </c>
      <c r="X32" s="1">
        <f>IF(Data!X32&gt;0,4-Data!X32,"")</f>
        <v>3</v>
      </c>
      <c r="Y32" s="1">
        <f>IF(Data!Y32&gt;0,4-Data!Y32,"")</f>
        <v>2</v>
      </c>
      <c r="Z32" s="1">
        <f>IF(Data!Z32&gt;0,Data!Z32-4,"")</f>
        <v>3</v>
      </c>
      <c r="AC32" s="6">
        <f t="shared" si="0"/>
        <v>2.6666666666666665</v>
      </c>
      <c r="AD32" s="6">
        <f t="shared" si="1"/>
        <v>2.5</v>
      </c>
      <c r="AE32" s="6">
        <f t="shared" si="2"/>
        <v>2.25</v>
      </c>
      <c r="AF32" s="6">
        <f t="shared" si="3"/>
        <v>2.5</v>
      </c>
      <c r="AG32" s="6">
        <f t="shared" si="4"/>
        <v>3</v>
      </c>
      <c r="AH32" s="6">
        <f t="shared" si="5"/>
        <v>2.75</v>
      </c>
    </row>
    <row r="33" spans="1:34">
      <c r="A33" s="1">
        <f>IF(Data!A33&gt;0,Data!A33-4,"")</f>
        <v>2</v>
      </c>
      <c r="B33" s="1">
        <f>IF(Data!B33&gt;0,Data!B33-4,"")</f>
        <v>3</v>
      </c>
      <c r="C33" s="1">
        <f>IF(Data!C33&gt;0,4-Data!C33,"")</f>
        <v>0</v>
      </c>
      <c r="D33" s="1">
        <f>IF(Data!D33&gt;0,4-Data!D33,"")</f>
        <v>2</v>
      </c>
      <c r="E33" s="1">
        <f>IF(Data!E33&gt;0,4-Data!E33,"")</f>
        <v>2</v>
      </c>
      <c r="F33" s="1">
        <f>IF(Data!F33&gt;0,Data!F33-4,"")</f>
        <v>1</v>
      </c>
      <c r="G33" s="1">
        <f>IF(Data!G33&gt;0,Data!G33-4,"")</f>
        <v>2</v>
      </c>
      <c r="H33" s="1">
        <f>IF(Data!H33&gt;0,Data!H33-4,"")</f>
        <v>0</v>
      </c>
      <c r="I33" s="1">
        <f>IF(Data!I33&gt;0,4-Data!I33,"")</f>
        <v>1</v>
      </c>
      <c r="J33" s="1">
        <f>IF(Data!J33&gt;0,4-Data!J33,"")</f>
        <v>3</v>
      </c>
      <c r="K33" s="1">
        <f>IF(Data!K33&gt;0,Data!K33-4,"")</f>
        <v>1</v>
      </c>
      <c r="L33" s="1">
        <f>IF(Data!L33&gt;0,4-Data!L33,"")</f>
        <v>3</v>
      </c>
      <c r="M33" s="1">
        <f>IF(Data!M33&gt;0,Data!M33-4,"")</f>
        <v>1</v>
      </c>
      <c r="N33" s="1">
        <f>IF(Data!N33&gt;0,Data!N33-4,"")</f>
        <v>2</v>
      </c>
      <c r="O33" s="1">
        <f>IF(Data!O33&gt;0,Data!O33-4,"")</f>
        <v>3</v>
      </c>
      <c r="P33" s="1">
        <f>IF(Data!P33&gt;0,Data!P33-4,"")</f>
        <v>2</v>
      </c>
      <c r="Q33" s="1">
        <f>IF(Data!Q33&gt;0,4-Data!Q33,"")</f>
        <v>2</v>
      </c>
      <c r="R33" s="1">
        <f>IF(Data!R33&gt;0,4-Data!R33,"")</f>
        <v>2</v>
      </c>
      <c r="S33" s="1">
        <f>IF(Data!S33&gt;0,4-Data!S33,"")</f>
        <v>2</v>
      </c>
      <c r="T33" s="1">
        <f>IF(Data!T33&gt;0,Data!T33-4,"")</f>
        <v>2</v>
      </c>
      <c r="U33" s="1">
        <f>IF(Data!U33&gt;0,4-Data!U33,"")</f>
        <v>2</v>
      </c>
      <c r="V33" s="1">
        <f>IF(Data!V33&gt;0,Data!V33-4,"")</f>
        <v>2</v>
      </c>
      <c r="W33" s="1">
        <f>IF(Data!W33&gt;0,4-Data!W33,"")</f>
        <v>3</v>
      </c>
      <c r="X33" s="1">
        <f>IF(Data!X33&gt;0,4-Data!X33,"")</f>
        <v>2</v>
      </c>
      <c r="Y33" s="1">
        <f>IF(Data!Y33&gt;0,4-Data!Y33,"")</f>
        <v>2</v>
      </c>
      <c r="Z33" s="1">
        <f>IF(Data!Z33&gt;0,Data!Z33-4,"")</f>
        <v>3</v>
      </c>
      <c r="AC33" s="6">
        <f t="shared" si="0"/>
        <v>2.1666666666666665</v>
      </c>
      <c r="AD33" s="6">
        <f t="shared" si="1"/>
        <v>2</v>
      </c>
      <c r="AE33" s="6">
        <f t="shared" si="2"/>
        <v>2</v>
      </c>
      <c r="AF33" s="6">
        <f t="shared" si="3"/>
        <v>1.25</v>
      </c>
      <c r="AG33" s="6">
        <f t="shared" si="4"/>
        <v>1.75</v>
      </c>
      <c r="AH33" s="6">
        <f t="shared" si="5"/>
        <v>2.25</v>
      </c>
    </row>
    <row r="34" spans="1:34">
      <c r="A34" s="1">
        <f>IF(Data!A34&gt;0,Data!A34-4,"")</f>
        <v>2</v>
      </c>
      <c r="B34" s="1">
        <f>IF(Data!B34&gt;0,Data!B34-4,"")</f>
        <v>2</v>
      </c>
      <c r="C34" s="1">
        <f>IF(Data!C34&gt;0,4-Data!C34,"")</f>
        <v>1</v>
      </c>
      <c r="D34" s="1">
        <f>IF(Data!D34&gt;0,4-Data!D34,"")</f>
        <v>2</v>
      </c>
      <c r="E34" s="1">
        <f>IF(Data!E34&gt;0,4-Data!E34,"")</f>
        <v>3</v>
      </c>
      <c r="F34" s="1">
        <f>IF(Data!F34&gt;0,Data!F34-4,"")</f>
        <v>0</v>
      </c>
      <c r="G34" s="1">
        <f>IF(Data!G34&gt;0,Data!G34-4,"")</f>
        <v>0</v>
      </c>
      <c r="H34" s="1">
        <f>IF(Data!H34&gt;0,Data!H34-4,"")</f>
        <v>2</v>
      </c>
      <c r="I34" s="1">
        <f>IF(Data!I34&gt;0,4-Data!I34,"")</f>
        <v>0</v>
      </c>
      <c r="J34" s="1">
        <f>IF(Data!J34&gt;0,4-Data!J34,"")</f>
        <v>1</v>
      </c>
      <c r="K34" s="1">
        <f>IF(Data!K34&gt;0,Data!K34-4,"")</f>
        <v>2</v>
      </c>
      <c r="L34" s="1">
        <f>IF(Data!L34&gt;0,4-Data!L34,"")</f>
        <v>2</v>
      </c>
      <c r="M34" s="1">
        <f>IF(Data!M34&gt;0,Data!M34-4,"")</f>
        <v>2</v>
      </c>
      <c r="N34" s="1">
        <f>IF(Data!N34&gt;0,Data!N34-4,"")</f>
        <v>1</v>
      </c>
      <c r="O34" s="1">
        <f>IF(Data!O34&gt;0,Data!O34-4,"")</f>
        <v>1</v>
      </c>
      <c r="P34" s="1">
        <f>IF(Data!P34&gt;0,Data!P34-4,"")</f>
        <v>2</v>
      </c>
      <c r="Q34" s="1">
        <f>IF(Data!Q34&gt;0,4-Data!Q34,"")</f>
        <v>2</v>
      </c>
      <c r="R34" s="1">
        <f>IF(Data!R34&gt;0,4-Data!R34,"")</f>
        <v>1</v>
      </c>
      <c r="S34" s="1">
        <f>IF(Data!S34&gt;0,4-Data!S34,"")</f>
        <v>1</v>
      </c>
      <c r="T34" s="1">
        <f>IF(Data!T34&gt;0,Data!T34-4,"")</f>
        <v>1</v>
      </c>
      <c r="U34" s="1">
        <f>IF(Data!U34&gt;0,4-Data!U34,"")</f>
        <v>2</v>
      </c>
      <c r="V34" s="1">
        <f>IF(Data!V34&gt;0,Data!V34-4,"")</f>
        <v>1</v>
      </c>
      <c r="W34" s="1">
        <f>IF(Data!W34&gt;0,4-Data!W34,"")</f>
        <v>0</v>
      </c>
      <c r="X34" s="1">
        <f>IF(Data!X34&gt;0,4-Data!X34,"")</f>
        <v>1</v>
      </c>
      <c r="Y34" s="1">
        <f>IF(Data!Y34&gt;0,4-Data!Y34,"")</f>
        <v>1</v>
      </c>
      <c r="Z34" s="1">
        <f>IF(Data!Z34&gt;0,Data!Z34-4,"")</f>
        <v>1</v>
      </c>
      <c r="AC34" s="6">
        <f t="shared" si="0"/>
        <v>1.5</v>
      </c>
      <c r="AD34" s="6">
        <f t="shared" si="1"/>
        <v>2</v>
      </c>
      <c r="AE34" s="6">
        <f t="shared" si="2"/>
        <v>0.5</v>
      </c>
      <c r="AF34" s="6">
        <f t="shared" si="3"/>
        <v>1.75</v>
      </c>
      <c r="AG34" s="6">
        <f t="shared" si="4"/>
        <v>1</v>
      </c>
      <c r="AH34" s="6">
        <f t="shared" si="5"/>
        <v>1</v>
      </c>
    </row>
    <row r="35" spans="1:34">
      <c r="A35" s="1">
        <f>IF(Data!A35&gt;0,Data!A35-4,"")</f>
        <v>1</v>
      </c>
      <c r="B35" s="1">
        <f>IF(Data!B35&gt;0,Data!B35-4,"")</f>
        <v>0</v>
      </c>
      <c r="C35" s="1">
        <f>IF(Data!C35&gt;0,4-Data!C35,"")</f>
        <v>1</v>
      </c>
      <c r="D35" s="1">
        <f>IF(Data!D35&gt;0,4-Data!D35,"")</f>
        <v>0</v>
      </c>
      <c r="E35" s="1">
        <f>IF(Data!E35&gt;0,4-Data!E35,"")</f>
        <v>1</v>
      </c>
      <c r="F35" s="1">
        <f>IF(Data!F35&gt;0,Data!F35-4,"")</f>
        <v>1</v>
      </c>
      <c r="G35" s="1">
        <f>IF(Data!G35&gt;0,Data!G35-4,"")</f>
        <v>1</v>
      </c>
      <c r="H35" s="1">
        <f>IF(Data!H35&gt;0,Data!H35-4,"")</f>
        <v>-2</v>
      </c>
      <c r="I35" s="1">
        <f>IF(Data!I35&gt;0,4-Data!I35,"")</f>
        <v>0</v>
      </c>
      <c r="J35" s="1">
        <f>IF(Data!J35&gt;0,4-Data!J35,"")</f>
        <v>1</v>
      </c>
      <c r="K35" s="1">
        <f>IF(Data!K35&gt;0,Data!K35-4,"")</f>
        <v>0</v>
      </c>
      <c r="L35" s="1">
        <f>IF(Data!L35&gt;0,4-Data!L35,"")</f>
        <v>0</v>
      </c>
      <c r="M35" s="1">
        <f>IF(Data!M35&gt;0,Data!M35-4,"")</f>
        <v>0</v>
      </c>
      <c r="N35" s="1">
        <f>IF(Data!N35&gt;0,Data!N35-4,"")</f>
        <v>0</v>
      </c>
      <c r="O35" s="1">
        <f>IF(Data!O35&gt;0,Data!O35-4,"")</f>
        <v>2</v>
      </c>
      <c r="P35" s="1">
        <f>IF(Data!P35&gt;0,Data!P35-4,"")</f>
        <v>1</v>
      </c>
      <c r="Q35" s="1">
        <f>IF(Data!Q35&gt;0,4-Data!Q35,"")</f>
        <v>0</v>
      </c>
      <c r="R35" s="1">
        <f>IF(Data!R35&gt;0,4-Data!R35,"")</f>
        <v>1</v>
      </c>
      <c r="S35" s="1">
        <f>IF(Data!S35&gt;0,4-Data!S35,"")</f>
        <v>0</v>
      </c>
      <c r="T35" s="1">
        <f>IF(Data!T35&gt;0,Data!T35-4,"")</f>
        <v>1</v>
      </c>
      <c r="U35" s="1">
        <f>IF(Data!U35&gt;0,4-Data!U35,"")</f>
        <v>0</v>
      </c>
      <c r="V35" s="1">
        <f>IF(Data!V35&gt;0,Data!V35-4,"")</f>
        <v>1</v>
      </c>
      <c r="W35" s="1">
        <f>IF(Data!W35&gt;0,4-Data!W35,"")</f>
        <v>-1</v>
      </c>
      <c r="X35" s="1">
        <f>IF(Data!X35&gt;0,4-Data!X35,"")</f>
        <v>1</v>
      </c>
      <c r="Y35" s="1">
        <f>IF(Data!Y35&gt;0,4-Data!Y35,"")</f>
        <v>0</v>
      </c>
      <c r="Z35" s="1">
        <f>IF(Data!Z35&gt;0,Data!Z35-4,"")</f>
        <v>2</v>
      </c>
      <c r="AC35" s="6">
        <f t="shared" si="0"/>
        <v>0.5</v>
      </c>
      <c r="AD35" s="6">
        <f t="shared" si="1"/>
        <v>0</v>
      </c>
      <c r="AE35" s="6">
        <f t="shared" si="2"/>
        <v>0.25</v>
      </c>
      <c r="AF35" s="6">
        <f t="shared" si="3"/>
        <v>-0.5</v>
      </c>
      <c r="AG35" s="6">
        <f t="shared" si="4"/>
        <v>1</v>
      </c>
      <c r="AH35" s="6">
        <f t="shared" si="5"/>
        <v>1.5</v>
      </c>
    </row>
    <row r="36" spans="1:34">
      <c r="A36" s="1">
        <f>IF(Data!A36&gt;0,Data!A36-4,"")</f>
        <v>3</v>
      </c>
      <c r="B36" s="1">
        <f>IF(Data!B36&gt;0,Data!B36-4,"")</f>
        <v>0</v>
      </c>
      <c r="C36" s="1">
        <f>IF(Data!C36&gt;0,4-Data!C36,"")</f>
        <v>-2</v>
      </c>
      <c r="D36" s="1">
        <f>IF(Data!D36&gt;0,4-Data!D36,"")</f>
        <v>0</v>
      </c>
      <c r="E36" s="1">
        <f>IF(Data!E36&gt;0,4-Data!E36,"")</f>
        <v>0</v>
      </c>
      <c r="F36" s="1">
        <f>IF(Data!F36&gt;0,Data!F36-4,"")</f>
        <v>1</v>
      </c>
      <c r="G36" s="1">
        <f>IF(Data!G36&gt;0,Data!G36-4,"")</f>
        <v>2</v>
      </c>
      <c r="H36" s="1">
        <f>IF(Data!H36&gt;0,Data!H36-4,"")</f>
        <v>0</v>
      </c>
      <c r="I36" s="1">
        <f>IF(Data!I36&gt;0,4-Data!I36,"")</f>
        <v>0</v>
      </c>
      <c r="J36" s="1">
        <f>IF(Data!J36&gt;0,4-Data!J36,"")</f>
        <v>2</v>
      </c>
      <c r="K36" s="1">
        <f>IF(Data!K36&gt;0,Data!K36-4,"")</f>
        <v>2</v>
      </c>
      <c r="L36" s="1">
        <f>IF(Data!L36&gt;0,4-Data!L36,"")</f>
        <v>1</v>
      </c>
      <c r="M36" s="1">
        <f>IF(Data!M36&gt;0,Data!M36-4,"")</f>
        <v>2</v>
      </c>
      <c r="N36" s="1">
        <f>IF(Data!N36&gt;0,Data!N36-4,"")</f>
        <v>2</v>
      </c>
      <c r="O36" s="1">
        <f>IF(Data!O36&gt;0,Data!O36-4,"")</f>
        <v>2</v>
      </c>
      <c r="P36" s="1">
        <f>IF(Data!P36&gt;0,Data!P36-4,"")</f>
        <v>2</v>
      </c>
      <c r="Q36" s="1">
        <f>IF(Data!Q36&gt;0,4-Data!Q36,"")</f>
        <v>1</v>
      </c>
      <c r="R36" s="1">
        <f>IF(Data!R36&gt;0,4-Data!R36,"")</f>
        <v>1</v>
      </c>
      <c r="S36" s="1">
        <f>IF(Data!S36&gt;0,4-Data!S36,"")</f>
        <v>2</v>
      </c>
      <c r="T36" s="1">
        <f>IF(Data!T36&gt;0,Data!T36-4,"")</f>
        <v>3</v>
      </c>
      <c r="U36" s="1">
        <f>IF(Data!U36&gt;0,4-Data!U36,"")</f>
        <v>2</v>
      </c>
      <c r="V36" s="1">
        <f>IF(Data!V36&gt;0,Data!V36-4,"")</f>
        <v>2</v>
      </c>
      <c r="W36" s="1">
        <f>IF(Data!W36&gt;0,4-Data!W36,"")</f>
        <v>1</v>
      </c>
      <c r="X36" s="1">
        <f>IF(Data!X36&gt;0,4-Data!X36,"")</f>
        <v>1</v>
      </c>
      <c r="Y36" s="1">
        <f>IF(Data!Y36&gt;0,4-Data!Y36,"")</f>
        <v>2</v>
      </c>
      <c r="Z36" s="1">
        <f>IF(Data!Z36&gt;0,Data!Z36-4,"")</f>
        <v>0</v>
      </c>
      <c r="AC36" s="6">
        <f t="shared" si="0"/>
        <v>1.8333333333333333</v>
      </c>
      <c r="AD36" s="6">
        <f t="shared" si="1"/>
        <v>1</v>
      </c>
      <c r="AE36" s="6">
        <f t="shared" si="2"/>
        <v>1.5</v>
      </c>
      <c r="AF36" s="6">
        <f t="shared" si="3"/>
        <v>1.25</v>
      </c>
      <c r="AG36" s="6">
        <f t="shared" si="4"/>
        <v>1</v>
      </c>
      <c r="AH36" s="6">
        <f t="shared" si="5"/>
        <v>0.5</v>
      </c>
    </row>
    <row r="37" spans="1:34">
      <c r="A37" s="1">
        <f>IF(Data!A37&gt;0,Data!A37-4,"")</f>
        <v>1</v>
      </c>
      <c r="B37" s="1">
        <f>IF(Data!B37&gt;0,Data!B37-4,"")</f>
        <v>2</v>
      </c>
      <c r="C37" s="1">
        <f>IF(Data!C37&gt;0,4-Data!C37,"")</f>
        <v>2</v>
      </c>
      <c r="D37" s="1">
        <f>IF(Data!D37&gt;0,4-Data!D37,"")</f>
        <v>2</v>
      </c>
      <c r="E37" s="1">
        <f>IF(Data!E37&gt;0,4-Data!E37,"")</f>
        <v>0</v>
      </c>
      <c r="F37" s="1">
        <f>IF(Data!F37&gt;0,Data!F37-4,"")</f>
        <v>1</v>
      </c>
      <c r="G37" s="1">
        <f>IF(Data!G37&gt;0,Data!G37-4,"")</f>
        <v>1</v>
      </c>
      <c r="H37" s="1">
        <f>IF(Data!H37&gt;0,Data!H37-4,"")</f>
        <v>0</v>
      </c>
      <c r="I37" s="1">
        <f>IF(Data!I37&gt;0,4-Data!I37,"")</f>
        <v>2</v>
      </c>
      <c r="J37" s="1">
        <f>IF(Data!J37&gt;0,4-Data!J37,"")</f>
        <v>2</v>
      </c>
      <c r="K37" s="1">
        <f>IF(Data!K37&gt;0,Data!K37-4,"")</f>
        <v>2</v>
      </c>
      <c r="L37" s="1">
        <f>IF(Data!L37&gt;0,4-Data!L37,"")</f>
        <v>2</v>
      </c>
      <c r="M37" s="1">
        <f>IF(Data!M37&gt;0,Data!M37-4,"")</f>
        <v>2</v>
      </c>
      <c r="N37" s="1">
        <f>IF(Data!N37&gt;0,Data!N37-4,"")</f>
        <v>2</v>
      </c>
      <c r="O37" s="1">
        <f>IF(Data!O37&gt;0,Data!O37-4,"")</f>
        <v>3</v>
      </c>
      <c r="P37" s="1">
        <f>IF(Data!P37&gt;0,Data!P37-4,"")</f>
        <v>3</v>
      </c>
      <c r="Q37" s="1">
        <f>IF(Data!Q37&gt;0,4-Data!Q37,"")</f>
        <v>1</v>
      </c>
      <c r="R37" s="1">
        <f>IF(Data!R37&gt;0,4-Data!R37,"")</f>
        <v>1</v>
      </c>
      <c r="S37" s="1">
        <f>IF(Data!S37&gt;0,4-Data!S37,"")</f>
        <v>1</v>
      </c>
      <c r="T37" s="1">
        <f>IF(Data!T37&gt;0,Data!T37-4,"")</f>
        <v>2</v>
      </c>
      <c r="U37" s="1">
        <f>IF(Data!U37&gt;0,4-Data!U37,"")</f>
        <v>2</v>
      </c>
      <c r="V37" s="1">
        <f>IF(Data!V37&gt;0,Data!V37-4,"")</f>
        <v>1</v>
      </c>
      <c r="W37" s="1">
        <f>IF(Data!W37&gt;0,4-Data!W37,"")</f>
        <v>2</v>
      </c>
      <c r="X37" s="1">
        <f>IF(Data!X37&gt;0,4-Data!X37,"")</f>
        <v>1</v>
      </c>
      <c r="Y37" s="1">
        <f>IF(Data!Y37&gt;0,4-Data!Y37,"")</f>
        <v>2</v>
      </c>
      <c r="Z37" s="1">
        <f>IF(Data!Z37&gt;0,Data!Z37-4,"")</f>
        <v>2</v>
      </c>
      <c r="AC37" s="6">
        <f t="shared" si="0"/>
        <v>1.8333333333333333</v>
      </c>
      <c r="AD37" s="6">
        <f t="shared" si="1"/>
        <v>2</v>
      </c>
      <c r="AE37" s="6">
        <f t="shared" si="2"/>
        <v>1.75</v>
      </c>
      <c r="AF37" s="6">
        <f t="shared" si="3"/>
        <v>1</v>
      </c>
      <c r="AG37" s="6">
        <f t="shared" si="4"/>
        <v>0.75</v>
      </c>
      <c r="AH37" s="6">
        <f t="shared" si="5"/>
        <v>2.25</v>
      </c>
    </row>
    <row r="38" spans="1:34">
      <c r="A38" s="1">
        <f>IF(Data!A38&gt;0,Data!A38-4,"")</f>
        <v>3</v>
      </c>
      <c r="B38" s="1">
        <f>IF(Data!B38&gt;0,Data!B38-4,"")</f>
        <v>3</v>
      </c>
      <c r="C38" s="1">
        <f>IF(Data!C38&gt;0,4-Data!C38,"")</f>
        <v>3</v>
      </c>
      <c r="D38" s="1">
        <f>IF(Data!D38&gt;0,4-Data!D38,"")</f>
        <v>3</v>
      </c>
      <c r="E38" s="1">
        <f>IF(Data!E38&gt;0,4-Data!E38,"")</f>
        <v>2</v>
      </c>
      <c r="F38" s="1">
        <f>IF(Data!F38&gt;0,Data!F38-4,"")</f>
        <v>1</v>
      </c>
      <c r="G38" s="1">
        <f>IF(Data!G38&gt;0,Data!G38-4,"")</f>
        <v>2</v>
      </c>
      <c r="H38" s="1">
        <f>IF(Data!H38&gt;0,Data!H38-4,"")</f>
        <v>2</v>
      </c>
      <c r="I38" s="1">
        <f>IF(Data!I38&gt;0,4-Data!I38,"")</f>
        <v>2</v>
      </c>
      <c r="J38" s="1">
        <f>IF(Data!J38&gt;0,4-Data!J38,"")</f>
        <v>2</v>
      </c>
      <c r="K38" s="1">
        <f>IF(Data!K38&gt;0,Data!K38-4,"")</f>
        <v>2</v>
      </c>
      <c r="L38" s="1">
        <f>IF(Data!L38&gt;0,4-Data!L38,"")</f>
        <v>2</v>
      </c>
      <c r="M38" s="1">
        <f>IF(Data!M38&gt;0,Data!M38-4,"")</f>
        <v>2</v>
      </c>
      <c r="N38" s="1">
        <f>IF(Data!N38&gt;0,Data!N38-4,"")</f>
        <v>2</v>
      </c>
      <c r="O38" s="1">
        <f>IF(Data!O38&gt;0,Data!O38-4,"")</f>
        <v>3</v>
      </c>
      <c r="P38" s="1">
        <f>IF(Data!P38&gt;0,Data!P38-4,"")</f>
        <v>2</v>
      </c>
      <c r="Q38" s="1">
        <f>IF(Data!Q38&gt;0,4-Data!Q38,"")</f>
        <v>2</v>
      </c>
      <c r="R38" s="1">
        <f>IF(Data!R38&gt;0,4-Data!R38,"")</f>
        <v>2</v>
      </c>
      <c r="S38" s="1">
        <f>IF(Data!S38&gt;0,4-Data!S38,"")</f>
        <v>2</v>
      </c>
      <c r="T38" s="1">
        <f>IF(Data!T38&gt;0,Data!T38-4,"")</f>
        <v>2</v>
      </c>
      <c r="U38" s="1">
        <f>IF(Data!U38&gt;0,4-Data!U38,"")</f>
        <v>2</v>
      </c>
      <c r="V38" s="1">
        <f>IF(Data!V38&gt;0,Data!V38-4,"")</f>
        <v>2</v>
      </c>
      <c r="W38" s="1">
        <f>IF(Data!W38&gt;0,4-Data!W38,"")</f>
        <v>2</v>
      </c>
      <c r="X38" s="1">
        <f>IF(Data!X38&gt;0,4-Data!X38,"")</f>
        <v>3</v>
      </c>
      <c r="Y38" s="1">
        <f>IF(Data!Y38&gt;0,4-Data!Y38,"")</f>
        <v>1</v>
      </c>
      <c r="Z38" s="1">
        <f>IF(Data!Z38&gt;0,Data!Z38-4,"")</f>
        <v>-2</v>
      </c>
      <c r="AC38" s="6">
        <f t="shared" si="0"/>
        <v>2.1666666666666665</v>
      </c>
      <c r="AD38" s="6">
        <f t="shared" si="1"/>
        <v>2.5</v>
      </c>
      <c r="AE38" s="6">
        <f t="shared" si="2"/>
        <v>2</v>
      </c>
      <c r="AF38" s="6">
        <f t="shared" si="3"/>
        <v>2</v>
      </c>
      <c r="AG38" s="6">
        <f t="shared" si="4"/>
        <v>1.75</v>
      </c>
      <c r="AH38" s="6">
        <f t="shared" si="5"/>
        <v>1.5</v>
      </c>
    </row>
    <row r="39" spans="1:34">
      <c r="A39" s="1">
        <f>IF(Data!A39&gt;0,Data!A39-4,"")</f>
        <v>2</v>
      </c>
      <c r="B39" s="1">
        <f>IF(Data!B39&gt;0,Data!B39-4,"")</f>
        <v>2</v>
      </c>
      <c r="C39" s="1">
        <f>IF(Data!C39&gt;0,4-Data!C39,"")</f>
        <v>2</v>
      </c>
      <c r="D39" s="1">
        <f>IF(Data!D39&gt;0,4-Data!D39,"")</f>
        <v>3</v>
      </c>
      <c r="E39" s="1">
        <f>IF(Data!E39&gt;0,4-Data!E39,"")</f>
        <v>1</v>
      </c>
      <c r="F39" s="1">
        <f>IF(Data!F39&gt;0,Data!F39-4,"")</f>
        <v>0</v>
      </c>
      <c r="G39" s="1">
        <f>IF(Data!G39&gt;0,Data!G39-4,"")</f>
        <v>2</v>
      </c>
      <c r="H39" s="1">
        <f>IF(Data!H39&gt;0,Data!H39-4,"")</f>
        <v>0</v>
      </c>
      <c r="I39" s="1">
        <f>IF(Data!I39&gt;0,4-Data!I39,"")</f>
        <v>1</v>
      </c>
      <c r="J39" s="1">
        <f>IF(Data!J39&gt;0,4-Data!J39,"")</f>
        <v>2</v>
      </c>
      <c r="K39" s="1">
        <f>IF(Data!K39&gt;0,Data!K39-4,"")</f>
        <v>2</v>
      </c>
      <c r="L39" s="1">
        <f>IF(Data!L39&gt;0,4-Data!L39,"")</f>
        <v>2</v>
      </c>
      <c r="M39" s="1">
        <f>IF(Data!M39&gt;0,Data!M39-4,"")</f>
        <v>1</v>
      </c>
      <c r="N39" s="1">
        <f>IF(Data!N39&gt;0,Data!N39-4,"")</f>
        <v>2</v>
      </c>
      <c r="O39" s="1">
        <f>IF(Data!O39&gt;0,Data!O39-4,"")</f>
        <v>2</v>
      </c>
      <c r="P39" s="1">
        <f>IF(Data!P39&gt;0,Data!P39-4,"")</f>
        <v>2</v>
      </c>
      <c r="Q39" s="1">
        <f>IF(Data!Q39&gt;0,4-Data!Q39,"")</f>
        <v>2</v>
      </c>
      <c r="R39" s="1">
        <f>IF(Data!R39&gt;0,4-Data!R39,"")</f>
        <v>1</v>
      </c>
      <c r="S39" s="1">
        <f>IF(Data!S39&gt;0,4-Data!S39,"")</f>
        <v>2</v>
      </c>
      <c r="T39" s="1">
        <f>IF(Data!T39&gt;0,Data!T39-4,"")</f>
        <v>2</v>
      </c>
      <c r="U39" s="1">
        <f>IF(Data!U39&gt;0,4-Data!U39,"")</f>
        <v>2</v>
      </c>
      <c r="V39" s="1">
        <f>IF(Data!V39&gt;0,Data!V39-4,"")</f>
        <v>2</v>
      </c>
      <c r="W39" s="1">
        <f>IF(Data!W39&gt;0,4-Data!W39,"")</f>
        <v>2</v>
      </c>
      <c r="X39" s="1">
        <f>IF(Data!X39&gt;0,4-Data!X39,"")</f>
        <v>2</v>
      </c>
      <c r="Y39" s="1">
        <f>IF(Data!Y39&gt;0,4-Data!Y39,"")</f>
        <v>2</v>
      </c>
      <c r="Z39" s="1">
        <f>IF(Data!Z39&gt;0,Data!Z39-4,"")</f>
        <v>2</v>
      </c>
      <c r="AC39" s="6">
        <f t="shared" si="0"/>
        <v>2</v>
      </c>
      <c r="AD39" s="6">
        <f t="shared" si="1"/>
        <v>2</v>
      </c>
      <c r="AE39" s="6">
        <f t="shared" si="2"/>
        <v>1.75</v>
      </c>
      <c r="AF39" s="6">
        <f t="shared" si="3"/>
        <v>1.5</v>
      </c>
      <c r="AG39" s="6">
        <f t="shared" si="4"/>
        <v>1</v>
      </c>
      <c r="AH39" s="6">
        <f t="shared" si="5"/>
        <v>2</v>
      </c>
    </row>
    <row r="40" spans="1:34">
      <c r="A40" s="1">
        <f>IF(Data!A40&gt;0,Data!A40-4,"")</f>
        <v>3</v>
      </c>
      <c r="B40" s="1">
        <f>IF(Data!B40&gt;0,Data!B40-4,"")</f>
        <v>3</v>
      </c>
      <c r="C40" s="1">
        <f>IF(Data!C40&gt;0,4-Data!C40,"")</f>
        <v>2</v>
      </c>
      <c r="D40" s="1">
        <f>IF(Data!D40&gt;0,4-Data!D40,"")</f>
        <v>2</v>
      </c>
      <c r="E40" s="1">
        <f>IF(Data!E40&gt;0,4-Data!E40,"")</f>
        <v>3</v>
      </c>
      <c r="F40" s="1">
        <f>IF(Data!F40&gt;0,Data!F40-4,"")</f>
        <v>2</v>
      </c>
      <c r="G40" s="1">
        <f>IF(Data!G40&gt;0,Data!G40-4,"")</f>
        <v>3</v>
      </c>
      <c r="H40" s="1">
        <f>IF(Data!H40&gt;0,Data!H40-4,"")</f>
        <v>3</v>
      </c>
      <c r="I40" s="1">
        <f>IF(Data!I40&gt;0,4-Data!I40,"")</f>
        <v>3</v>
      </c>
      <c r="J40" s="1">
        <f>IF(Data!J40&gt;0,4-Data!J40,"")</f>
        <v>2</v>
      </c>
      <c r="K40" s="1">
        <f>IF(Data!K40&gt;0,Data!K40-4,"")</f>
        <v>2</v>
      </c>
      <c r="L40" s="1">
        <f>IF(Data!L40&gt;0,4-Data!L40,"")</f>
        <v>3</v>
      </c>
      <c r="M40" s="1">
        <f>IF(Data!M40&gt;0,Data!M40-4,"")</f>
        <v>2</v>
      </c>
      <c r="N40" s="1">
        <f>IF(Data!N40&gt;0,Data!N40-4,"")</f>
        <v>2</v>
      </c>
      <c r="O40" s="1">
        <f>IF(Data!O40&gt;0,Data!O40-4,"")</f>
        <v>1</v>
      </c>
      <c r="P40" s="1">
        <f>IF(Data!P40&gt;0,Data!P40-4,"")</f>
        <v>3</v>
      </c>
      <c r="Q40" s="1">
        <f>IF(Data!Q40&gt;0,4-Data!Q40,"")</f>
        <v>3</v>
      </c>
      <c r="R40" s="1">
        <f>IF(Data!R40&gt;0,4-Data!R40,"")</f>
        <v>2</v>
      </c>
      <c r="S40" s="1">
        <f>IF(Data!S40&gt;0,4-Data!S40,"")</f>
        <v>3</v>
      </c>
      <c r="T40" s="1">
        <f>IF(Data!T40&gt;0,Data!T40-4,"")</f>
        <v>2</v>
      </c>
      <c r="U40" s="1">
        <f>IF(Data!U40&gt;0,4-Data!U40,"")</f>
        <v>3</v>
      </c>
      <c r="V40" s="1">
        <f>IF(Data!V40&gt;0,Data!V40-4,"")</f>
        <v>1</v>
      </c>
      <c r="W40" s="1">
        <f>IF(Data!W40&gt;0,4-Data!W40,"")</f>
        <v>3</v>
      </c>
      <c r="X40" s="1">
        <f>IF(Data!X40&gt;0,4-Data!X40,"")</f>
        <v>3</v>
      </c>
      <c r="Y40" s="1">
        <f>IF(Data!Y40&gt;0,4-Data!Y40,"")</f>
        <v>2</v>
      </c>
      <c r="Z40" s="1">
        <f>IF(Data!Z40&gt;0,Data!Z40-4,"")</f>
        <v>2</v>
      </c>
      <c r="AC40" s="6">
        <f t="shared" si="0"/>
        <v>2.6666666666666665</v>
      </c>
      <c r="AD40" s="6">
        <f t="shared" si="1"/>
        <v>2.5</v>
      </c>
      <c r="AE40" s="6">
        <f t="shared" si="2"/>
        <v>2.25</v>
      </c>
      <c r="AF40" s="6">
        <f t="shared" si="3"/>
        <v>2.75</v>
      </c>
      <c r="AG40" s="6">
        <f t="shared" si="4"/>
        <v>2.5</v>
      </c>
      <c r="AH40" s="6">
        <f t="shared" si="5"/>
        <v>1.75</v>
      </c>
    </row>
    <row r="41" spans="1:34">
      <c r="A41" s="1">
        <f>IF(Data!A41&gt;0,Data!A41-4,"")</f>
        <v>1</v>
      </c>
      <c r="B41" s="1">
        <f>IF(Data!B41&gt;0,Data!B41-4,"")</f>
        <v>2</v>
      </c>
      <c r="C41" s="1">
        <f>IF(Data!C41&gt;0,4-Data!C41,"")</f>
        <v>-2</v>
      </c>
      <c r="D41" s="1">
        <f>IF(Data!D41&gt;0,4-Data!D41,"")</f>
        <v>2</v>
      </c>
      <c r="E41" s="1">
        <f>IF(Data!E41&gt;0,4-Data!E41,"")</f>
        <v>2</v>
      </c>
      <c r="F41" s="1">
        <f>IF(Data!F41&gt;0,Data!F41-4,"")</f>
        <v>1</v>
      </c>
      <c r="G41" s="1">
        <f>IF(Data!G41&gt;0,Data!G41-4,"")</f>
        <v>3</v>
      </c>
      <c r="H41" s="1">
        <f>IF(Data!H41&gt;0,Data!H41-4,"")</f>
        <v>-3</v>
      </c>
      <c r="I41" s="1">
        <f>IF(Data!I41&gt;0,4-Data!I41,"")</f>
        <v>1</v>
      </c>
      <c r="J41" s="1">
        <f>IF(Data!J41&gt;0,4-Data!J41,"")</f>
        <v>3</v>
      </c>
      <c r="K41" s="1">
        <f>IF(Data!K41&gt;0,Data!K41-4,"")</f>
        <v>2</v>
      </c>
      <c r="L41" s="1">
        <f>IF(Data!L41&gt;0,4-Data!L41,"")</f>
        <v>2</v>
      </c>
      <c r="M41" s="1">
        <f>IF(Data!M41&gt;0,Data!M41-4,"")</f>
        <v>3</v>
      </c>
      <c r="N41" s="1">
        <f>IF(Data!N41&gt;0,Data!N41-4,"")</f>
        <v>2</v>
      </c>
      <c r="O41" s="1">
        <f>IF(Data!O41&gt;0,Data!O41-4,"")</f>
        <v>3</v>
      </c>
      <c r="P41" s="1">
        <f>IF(Data!P41&gt;0,Data!P41-4,"")</f>
        <v>2</v>
      </c>
      <c r="Q41" s="1">
        <f>IF(Data!Q41&gt;0,4-Data!Q41,"")</f>
        <v>3</v>
      </c>
      <c r="R41" s="1">
        <f>IF(Data!R41&gt;0,4-Data!R41,"")</f>
        <v>2</v>
      </c>
      <c r="S41" s="1">
        <f>IF(Data!S41&gt;0,4-Data!S41,"")</f>
        <v>2</v>
      </c>
      <c r="T41" s="1">
        <f>IF(Data!T41&gt;0,Data!T41-4,"")</f>
        <v>2</v>
      </c>
      <c r="U41" s="1">
        <f>IF(Data!U41&gt;0,4-Data!U41,"")</f>
        <v>2</v>
      </c>
      <c r="V41" s="1">
        <f>IF(Data!V41&gt;0,Data!V41-4,"")</f>
        <v>0</v>
      </c>
      <c r="W41" s="1">
        <f>IF(Data!W41&gt;0,4-Data!W41,"")</f>
        <v>2</v>
      </c>
      <c r="X41" s="1">
        <f>IF(Data!X41&gt;0,4-Data!X41,"")</f>
        <v>2</v>
      </c>
      <c r="Y41" s="1">
        <f>IF(Data!Y41&gt;0,4-Data!Y41,"")</f>
        <v>1</v>
      </c>
      <c r="Z41" s="1">
        <f>IF(Data!Z41&gt;0,Data!Z41-4,"")</f>
        <v>3</v>
      </c>
      <c r="AC41" s="6">
        <f t="shared" si="0"/>
        <v>1.6666666666666667</v>
      </c>
      <c r="AD41" s="6">
        <f t="shared" si="1"/>
        <v>2.25</v>
      </c>
      <c r="AE41" s="6">
        <f t="shared" si="2"/>
        <v>1.25</v>
      </c>
      <c r="AF41" s="6">
        <f t="shared" si="3"/>
        <v>1</v>
      </c>
      <c r="AG41" s="6">
        <f t="shared" si="4"/>
        <v>2</v>
      </c>
      <c r="AH41" s="6">
        <f t="shared" si="5"/>
        <v>1.75</v>
      </c>
    </row>
    <row r="42" spans="1:34">
      <c r="A42" s="1">
        <f>IF(Data!A42&gt;0,Data!A42-4,"")</f>
        <v>3</v>
      </c>
      <c r="B42" s="1">
        <f>IF(Data!B42&gt;0,Data!B42-4,"")</f>
        <v>0</v>
      </c>
      <c r="C42" s="1">
        <f>IF(Data!C42&gt;0,4-Data!C42,"")</f>
        <v>3</v>
      </c>
      <c r="D42" s="1">
        <f>IF(Data!D42&gt;0,4-Data!D42,"")</f>
        <v>2</v>
      </c>
      <c r="E42" s="1">
        <f>IF(Data!E42&gt;0,4-Data!E42,"")</f>
        <v>0</v>
      </c>
      <c r="F42" s="1">
        <f>IF(Data!F42&gt;0,Data!F42-4,"")</f>
        <v>3</v>
      </c>
      <c r="G42" s="1">
        <f>IF(Data!G42&gt;0,Data!G42-4,"")</f>
        <v>3</v>
      </c>
      <c r="H42" s="1">
        <f>IF(Data!H42&gt;0,Data!H42-4,"")</f>
        <v>0</v>
      </c>
      <c r="I42" s="1">
        <f>IF(Data!I42&gt;0,4-Data!I42,"")</f>
        <v>1</v>
      </c>
      <c r="J42" s="1">
        <f>IF(Data!J42&gt;0,4-Data!J42,"")</f>
        <v>3</v>
      </c>
      <c r="K42" s="1">
        <f>IF(Data!K42&gt;0,Data!K42-4,"")</f>
        <v>1</v>
      </c>
      <c r="L42" s="1">
        <f>IF(Data!L42&gt;0,4-Data!L42,"")</f>
        <v>3</v>
      </c>
      <c r="M42" s="1">
        <f>IF(Data!M42&gt;0,Data!M42-4,"")</f>
        <v>0</v>
      </c>
      <c r="N42" s="1">
        <f>IF(Data!N42&gt;0,Data!N42-4,"")</f>
        <v>0</v>
      </c>
      <c r="O42" s="1">
        <f>IF(Data!O42&gt;0,Data!O42-4,"")</f>
        <v>1</v>
      </c>
      <c r="P42" s="1">
        <f>IF(Data!P42&gt;0,Data!P42-4,"")</f>
        <v>1</v>
      </c>
      <c r="Q42" s="1">
        <f>IF(Data!Q42&gt;0,4-Data!Q42,"")</f>
        <v>1</v>
      </c>
      <c r="R42" s="1">
        <f>IF(Data!R42&gt;0,4-Data!R42,"")</f>
        <v>1</v>
      </c>
      <c r="S42" s="1">
        <f>IF(Data!S42&gt;0,4-Data!S42,"")</f>
        <v>1</v>
      </c>
      <c r="T42" s="1">
        <f>IF(Data!T42&gt;0,Data!T42-4,"")</f>
        <v>1</v>
      </c>
      <c r="U42" s="1">
        <f>IF(Data!U42&gt;0,4-Data!U42,"")</f>
        <v>2</v>
      </c>
      <c r="V42" s="1">
        <f>IF(Data!V42&gt;0,Data!V42-4,"")</f>
        <v>0</v>
      </c>
      <c r="W42" s="1">
        <f>IF(Data!W42&gt;0,4-Data!W42,"")</f>
        <v>3</v>
      </c>
      <c r="X42" s="1">
        <f>IF(Data!X42&gt;0,4-Data!X42,"")</f>
        <v>2</v>
      </c>
      <c r="Y42" s="1">
        <f>IF(Data!Y42&gt;0,4-Data!Y42,"")</f>
        <v>1</v>
      </c>
      <c r="Z42" s="1">
        <f>IF(Data!Z42&gt;0,Data!Z42-4,"")</f>
        <v>2</v>
      </c>
      <c r="AC42" s="6">
        <f t="shared" si="0"/>
        <v>1.6666666666666667</v>
      </c>
      <c r="AD42" s="6">
        <f t="shared" si="1"/>
        <v>1</v>
      </c>
      <c r="AE42" s="6">
        <f t="shared" si="2"/>
        <v>1.25</v>
      </c>
      <c r="AF42" s="6">
        <f t="shared" si="3"/>
        <v>0.75</v>
      </c>
      <c r="AG42" s="6">
        <f t="shared" si="4"/>
        <v>1.75</v>
      </c>
      <c r="AH42" s="6">
        <f t="shared" si="5"/>
        <v>2.25</v>
      </c>
    </row>
    <row r="43" spans="1:34">
      <c r="A43" s="1">
        <f>IF(Data!A43&gt;0,Data!A43-4,"")</f>
        <v>2</v>
      </c>
      <c r="B43" s="1">
        <f>IF(Data!B43&gt;0,Data!B43-4,"")</f>
        <v>2</v>
      </c>
      <c r="C43" s="1">
        <f>IF(Data!C43&gt;0,4-Data!C43,"")</f>
        <v>1</v>
      </c>
      <c r="D43" s="1">
        <f>IF(Data!D43&gt;0,4-Data!D43,"")</f>
        <v>1</v>
      </c>
      <c r="E43" s="1">
        <f>IF(Data!E43&gt;0,4-Data!E43,"")</f>
        <v>1</v>
      </c>
      <c r="F43" s="1">
        <f>IF(Data!F43&gt;0,Data!F43-4,"")</f>
        <v>1</v>
      </c>
      <c r="G43" s="1">
        <f>IF(Data!G43&gt;0,Data!G43-4,"")</f>
        <v>1</v>
      </c>
      <c r="H43" s="1">
        <f>IF(Data!H43&gt;0,Data!H43-4,"")</f>
        <v>0</v>
      </c>
      <c r="I43" s="1">
        <f>IF(Data!I43&gt;0,4-Data!I43,"")</f>
        <v>0</v>
      </c>
      <c r="J43" s="1">
        <f>IF(Data!J43&gt;0,4-Data!J43,"")</f>
        <v>1</v>
      </c>
      <c r="K43" s="1">
        <f>IF(Data!K43&gt;0,Data!K43-4,"")</f>
        <v>1</v>
      </c>
      <c r="L43" s="1">
        <f>IF(Data!L43&gt;0,4-Data!L43,"")</f>
        <v>2</v>
      </c>
      <c r="M43" s="1">
        <f>IF(Data!M43&gt;0,Data!M43-4,"")</f>
        <v>0</v>
      </c>
      <c r="N43" s="1">
        <f>IF(Data!N43&gt;0,Data!N43-4,"")</f>
        <v>0</v>
      </c>
      <c r="O43" s="1">
        <f>IF(Data!O43&gt;0,Data!O43-4,"")</f>
        <v>0</v>
      </c>
      <c r="P43" s="1">
        <f>IF(Data!P43&gt;0,Data!P43-4,"")</f>
        <v>1</v>
      </c>
      <c r="Q43" s="1">
        <f>IF(Data!Q43&gt;0,4-Data!Q43,"")</f>
        <v>2</v>
      </c>
      <c r="R43" s="1">
        <f>IF(Data!R43&gt;0,4-Data!R43,"")</f>
        <v>1</v>
      </c>
      <c r="S43" s="1">
        <f>IF(Data!S43&gt;0,4-Data!S43,"")</f>
        <v>1</v>
      </c>
      <c r="T43" s="1">
        <f>IF(Data!T43&gt;0,Data!T43-4,"")</f>
        <v>2</v>
      </c>
      <c r="U43" s="1">
        <f>IF(Data!U43&gt;0,4-Data!U43,"")</f>
        <v>2</v>
      </c>
      <c r="V43" s="1">
        <f>IF(Data!V43&gt;0,Data!V43-4,"")</f>
        <v>1</v>
      </c>
      <c r="W43" s="1">
        <f>IF(Data!W43&gt;0,4-Data!W43,"")</f>
        <v>2</v>
      </c>
      <c r="X43" s="1">
        <f>IF(Data!X43&gt;0,4-Data!X43,"")</f>
        <v>2</v>
      </c>
      <c r="Y43" s="1">
        <f>IF(Data!Y43&gt;0,4-Data!Y43,"")</f>
        <v>1</v>
      </c>
      <c r="Z43" s="1">
        <f>IF(Data!Z43&gt;0,Data!Z43-4,"")</f>
        <v>2</v>
      </c>
      <c r="AC43" s="6">
        <f t="shared" si="0"/>
        <v>1.3333333333333333</v>
      </c>
      <c r="AD43" s="6">
        <f t="shared" si="1"/>
        <v>1.25</v>
      </c>
      <c r="AE43" s="6">
        <f t="shared" si="2"/>
        <v>1.25</v>
      </c>
      <c r="AF43" s="6">
        <f t="shared" si="3"/>
        <v>1</v>
      </c>
      <c r="AG43" s="6">
        <f t="shared" si="4"/>
        <v>1</v>
      </c>
      <c r="AH43" s="6">
        <f t="shared" si="5"/>
        <v>1</v>
      </c>
    </row>
    <row r="44" spans="1:34">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6" t="str">
        <f t="shared" si="0"/>
        <v/>
      </c>
      <c r="AD44" s="6" t="str">
        <f t="shared" si="1"/>
        <v/>
      </c>
      <c r="AE44" s="6" t="str">
        <f t="shared" si="2"/>
        <v/>
      </c>
      <c r="AF44" s="6" t="str">
        <f t="shared" si="3"/>
        <v/>
      </c>
      <c r="AG44" s="6" t="str">
        <f t="shared" si="4"/>
        <v/>
      </c>
      <c r="AH44" s="6" t="str">
        <f t="shared" si="5"/>
        <v/>
      </c>
    </row>
    <row r="45" spans="1:34">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6" t="str">
        <f t="shared" si="0"/>
        <v/>
      </c>
      <c r="AD45" s="6" t="str">
        <f t="shared" si="1"/>
        <v/>
      </c>
      <c r="AE45" s="6" t="str">
        <f t="shared" si="2"/>
        <v/>
      </c>
      <c r="AF45" s="6" t="str">
        <f t="shared" si="3"/>
        <v/>
      </c>
      <c r="AG45" s="6" t="str">
        <f t="shared" si="4"/>
        <v/>
      </c>
      <c r="AH45" s="6" t="str">
        <f t="shared" si="5"/>
        <v/>
      </c>
    </row>
    <row r="46" spans="1:34">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6" t="str">
        <f t="shared" si="0"/>
        <v/>
      </c>
      <c r="AD46" s="6" t="str">
        <f t="shared" si="1"/>
        <v/>
      </c>
      <c r="AE46" s="6" t="str">
        <f t="shared" si="2"/>
        <v/>
      </c>
      <c r="AF46" s="6" t="str">
        <f t="shared" si="3"/>
        <v/>
      </c>
      <c r="AG46" s="6" t="str">
        <f t="shared" si="4"/>
        <v/>
      </c>
      <c r="AH46" s="6" t="str">
        <f t="shared" si="5"/>
        <v/>
      </c>
    </row>
    <row r="47" spans="1:34">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6" t="str">
        <f t="shared" si="0"/>
        <v/>
      </c>
      <c r="AD47" s="6" t="str">
        <f t="shared" si="1"/>
        <v/>
      </c>
      <c r="AE47" s="6" t="str">
        <f t="shared" si="2"/>
        <v/>
      </c>
      <c r="AF47" s="6" t="str">
        <f t="shared" si="3"/>
        <v/>
      </c>
      <c r="AG47" s="6" t="str">
        <f t="shared" si="4"/>
        <v/>
      </c>
      <c r="AH47" s="6" t="str">
        <f t="shared" si="5"/>
        <v/>
      </c>
    </row>
    <row r="48" spans="1:34">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6" t="str">
        <f t="shared" si="0"/>
        <v/>
      </c>
      <c r="AD48" s="6" t="str">
        <f t="shared" si="1"/>
        <v/>
      </c>
      <c r="AE48" s="6" t="str">
        <f t="shared" si="2"/>
        <v/>
      </c>
      <c r="AF48" s="6" t="str">
        <f t="shared" si="3"/>
        <v/>
      </c>
      <c r="AG48" s="6" t="str">
        <f t="shared" si="4"/>
        <v/>
      </c>
      <c r="AH48" s="6" t="str">
        <f t="shared" si="5"/>
        <v/>
      </c>
    </row>
    <row r="49" spans="1:34">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6" t="str">
        <f t="shared" si="0"/>
        <v/>
      </c>
      <c r="AD49" s="6" t="str">
        <f t="shared" si="1"/>
        <v/>
      </c>
      <c r="AE49" s="6" t="str">
        <f t="shared" si="2"/>
        <v/>
      </c>
      <c r="AF49" s="6" t="str">
        <f t="shared" si="3"/>
        <v/>
      </c>
      <c r="AG49" s="6" t="str">
        <f t="shared" si="4"/>
        <v/>
      </c>
      <c r="AH49" s="6" t="str">
        <f t="shared" si="5"/>
        <v/>
      </c>
    </row>
    <row r="50" spans="1:34">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6" t="str">
        <f t="shared" si="0"/>
        <v/>
      </c>
      <c r="AD50" s="6" t="str">
        <f t="shared" si="1"/>
        <v/>
      </c>
      <c r="AE50" s="6" t="str">
        <f t="shared" si="2"/>
        <v/>
      </c>
      <c r="AF50" s="6" t="str">
        <f t="shared" si="3"/>
        <v/>
      </c>
      <c r="AG50" s="6" t="str">
        <f t="shared" si="4"/>
        <v/>
      </c>
      <c r="AH50" s="6" t="str">
        <f t="shared" si="5"/>
        <v/>
      </c>
    </row>
    <row r="51" spans="1:34">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6" t="str">
        <f t="shared" si="0"/>
        <v/>
      </c>
      <c r="AD51" s="6" t="str">
        <f t="shared" si="1"/>
        <v/>
      </c>
      <c r="AE51" s="6" t="str">
        <f t="shared" si="2"/>
        <v/>
      </c>
      <c r="AF51" s="6" t="str">
        <f t="shared" si="3"/>
        <v/>
      </c>
      <c r="AG51" s="6" t="str">
        <f t="shared" si="4"/>
        <v/>
      </c>
      <c r="AH51" s="6" t="str">
        <f t="shared" si="5"/>
        <v/>
      </c>
    </row>
    <row r="52" spans="1:34">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6" t="str">
        <f t="shared" si="0"/>
        <v/>
      </c>
      <c r="AD52" s="6" t="str">
        <f t="shared" si="1"/>
        <v/>
      </c>
      <c r="AE52" s="6" t="str">
        <f t="shared" si="2"/>
        <v/>
      </c>
      <c r="AF52" s="6" t="str">
        <f t="shared" si="3"/>
        <v/>
      </c>
      <c r="AG52" s="6" t="str">
        <f t="shared" si="4"/>
        <v/>
      </c>
      <c r="AH52" s="6" t="str">
        <f t="shared" si="5"/>
        <v/>
      </c>
    </row>
    <row r="53" spans="1:34">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6" t="str">
        <f t="shared" si="0"/>
        <v/>
      </c>
      <c r="AD53" s="6" t="str">
        <f t="shared" si="1"/>
        <v/>
      </c>
      <c r="AE53" s="6" t="str">
        <f t="shared" si="2"/>
        <v/>
      </c>
      <c r="AF53" s="6" t="str">
        <f t="shared" si="3"/>
        <v/>
      </c>
      <c r="AG53" s="6" t="str">
        <f t="shared" si="4"/>
        <v/>
      </c>
      <c r="AH53" s="6" t="str">
        <f t="shared" si="5"/>
        <v/>
      </c>
    </row>
    <row r="54" spans="1:34">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6" t="str">
        <f t="shared" si="0"/>
        <v/>
      </c>
      <c r="AD54" s="6" t="str">
        <f t="shared" si="1"/>
        <v/>
      </c>
      <c r="AE54" s="6" t="str">
        <f t="shared" si="2"/>
        <v/>
      </c>
      <c r="AF54" s="6" t="str">
        <f t="shared" si="3"/>
        <v/>
      </c>
      <c r="AG54" s="6" t="str">
        <f t="shared" si="4"/>
        <v/>
      </c>
      <c r="AH54" s="6" t="str">
        <f t="shared" si="5"/>
        <v/>
      </c>
    </row>
    <row r="55" spans="1:34">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6" t="str">
        <f t="shared" si="0"/>
        <v/>
      </c>
      <c r="AD55" s="6" t="str">
        <f t="shared" si="1"/>
        <v/>
      </c>
      <c r="AE55" s="6" t="str">
        <f t="shared" si="2"/>
        <v/>
      </c>
      <c r="AF55" s="6" t="str">
        <f t="shared" si="3"/>
        <v/>
      </c>
      <c r="AG55" s="6" t="str">
        <f t="shared" si="4"/>
        <v/>
      </c>
      <c r="AH55" s="6" t="str">
        <f t="shared" si="5"/>
        <v/>
      </c>
    </row>
    <row r="56" spans="1:34">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6" t="str">
        <f t="shared" si="0"/>
        <v/>
      </c>
      <c r="AD56" s="6" t="str">
        <f t="shared" si="1"/>
        <v/>
      </c>
      <c r="AE56" s="6" t="str">
        <f t="shared" si="2"/>
        <v/>
      </c>
      <c r="AF56" s="6" t="str">
        <f t="shared" si="3"/>
        <v/>
      </c>
      <c r="AG56" s="6" t="str">
        <f t="shared" si="4"/>
        <v/>
      </c>
      <c r="AH56" s="6" t="str">
        <f t="shared" si="5"/>
        <v/>
      </c>
    </row>
    <row r="57" spans="1:34">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6" t="str">
        <f t="shared" si="0"/>
        <v/>
      </c>
      <c r="AD57" s="6" t="str">
        <f t="shared" si="1"/>
        <v/>
      </c>
      <c r="AE57" s="6" t="str">
        <f t="shared" si="2"/>
        <v/>
      </c>
      <c r="AF57" s="6" t="str">
        <f t="shared" si="3"/>
        <v/>
      </c>
      <c r="AG57" s="6" t="str">
        <f t="shared" si="4"/>
        <v/>
      </c>
      <c r="AH57" s="6" t="str">
        <f t="shared" si="5"/>
        <v/>
      </c>
    </row>
    <row r="58" spans="1:34">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6" t="str">
        <f t="shared" si="0"/>
        <v/>
      </c>
      <c r="AD58" s="6" t="str">
        <f t="shared" si="1"/>
        <v/>
      </c>
      <c r="AE58" s="6" t="str">
        <f t="shared" si="2"/>
        <v/>
      </c>
      <c r="AF58" s="6" t="str">
        <f t="shared" si="3"/>
        <v/>
      </c>
      <c r="AG58" s="6" t="str">
        <f t="shared" si="4"/>
        <v/>
      </c>
      <c r="AH58" s="6" t="str">
        <f t="shared" si="5"/>
        <v/>
      </c>
    </row>
    <row r="59" spans="1:34">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6" t="str">
        <f t="shared" si="0"/>
        <v/>
      </c>
      <c r="AD59" s="6" t="str">
        <f t="shared" si="1"/>
        <v/>
      </c>
      <c r="AE59" s="6" t="str">
        <f t="shared" si="2"/>
        <v/>
      </c>
      <c r="AF59" s="6" t="str">
        <f t="shared" si="3"/>
        <v/>
      </c>
      <c r="AG59" s="6" t="str">
        <f t="shared" si="4"/>
        <v/>
      </c>
      <c r="AH59" s="6" t="str">
        <f t="shared" si="5"/>
        <v/>
      </c>
    </row>
    <row r="60" spans="1:34">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6" t="str">
        <f t="shared" si="0"/>
        <v/>
      </c>
      <c r="AD60" s="6" t="str">
        <f t="shared" si="1"/>
        <v/>
      </c>
      <c r="AE60" s="6" t="str">
        <f t="shared" si="2"/>
        <v/>
      </c>
      <c r="AF60" s="6" t="str">
        <f t="shared" si="3"/>
        <v/>
      </c>
      <c r="AG60" s="6" t="str">
        <f t="shared" si="4"/>
        <v/>
      </c>
      <c r="AH60" s="6" t="str">
        <f t="shared" si="5"/>
        <v/>
      </c>
    </row>
    <row r="61" spans="1:34">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6" t="str">
        <f t="shared" si="0"/>
        <v/>
      </c>
      <c r="AD61" s="6" t="str">
        <f t="shared" si="1"/>
        <v/>
      </c>
      <c r="AE61" s="6" t="str">
        <f t="shared" si="2"/>
        <v/>
      </c>
      <c r="AF61" s="6" t="str">
        <f t="shared" si="3"/>
        <v/>
      </c>
      <c r="AG61" s="6" t="str">
        <f t="shared" si="4"/>
        <v/>
      </c>
      <c r="AH61" s="6" t="str">
        <f t="shared" si="5"/>
        <v/>
      </c>
    </row>
    <row r="62" spans="1:34">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6" t="str">
        <f t="shared" si="0"/>
        <v/>
      </c>
      <c r="AD62" s="6" t="str">
        <f t="shared" si="1"/>
        <v/>
      </c>
      <c r="AE62" s="6" t="str">
        <f t="shared" si="2"/>
        <v/>
      </c>
      <c r="AF62" s="6" t="str">
        <f t="shared" si="3"/>
        <v/>
      </c>
      <c r="AG62" s="6" t="str">
        <f t="shared" si="4"/>
        <v/>
      </c>
      <c r="AH62" s="6" t="str">
        <f t="shared" si="5"/>
        <v/>
      </c>
    </row>
    <row r="63" spans="1:34">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6" t="str">
        <f t="shared" si="0"/>
        <v/>
      </c>
      <c r="AD63" s="6" t="str">
        <f t="shared" si="1"/>
        <v/>
      </c>
      <c r="AE63" s="6" t="str">
        <f t="shared" si="2"/>
        <v/>
      </c>
      <c r="AF63" s="6" t="str">
        <f t="shared" si="3"/>
        <v/>
      </c>
      <c r="AG63" s="6" t="str">
        <f t="shared" si="4"/>
        <v/>
      </c>
      <c r="AH63" s="6" t="str">
        <f t="shared" si="5"/>
        <v/>
      </c>
    </row>
    <row r="64" spans="1:34">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6" t="str">
        <f t="shared" si="0"/>
        <v/>
      </c>
      <c r="AD64" s="6" t="str">
        <f t="shared" si="1"/>
        <v/>
      </c>
      <c r="AE64" s="6" t="str">
        <f t="shared" si="2"/>
        <v/>
      </c>
      <c r="AF64" s="6" t="str">
        <f t="shared" si="3"/>
        <v/>
      </c>
      <c r="AG64" s="6" t="str">
        <f t="shared" si="4"/>
        <v/>
      </c>
      <c r="AH64" s="6" t="str">
        <f t="shared" si="5"/>
        <v/>
      </c>
    </row>
    <row r="65" spans="1:34">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6" t="str">
        <f t="shared" si="0"/>
        <v/>
      </c>
      <c r="AD65" s="6" t="str">
        <f t="shared" si="1"/>
        <v/>
      </c>
      <c r="AE65" s="6" t="str">
        <f t="shared" si="2"/>
        <v/>
      </c>
      <c r="AF65" s="6" t="str">
        <f t="shared" si="3"/>
        <v/>
      </c>
      <c r="AG65" s="6" t="str">
        <f t="shared" si="4"/>
        <v/>
      </c>
      <c r="AH65" s="6" t="str">
        <f t="shared" si="5"/>
        <v/>
      </c>
    </row>
    <row r="66" spans="1:34">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6" t="str">
        <f t="shared" si="0"/>
        <v/>
      </c>
      <c r="AD66" s="6" t="str">
        <f t="shared" si="1"/>
        <v/>
      </c>
      <c r="AE66" s="6" t="str">
        <f t="shared" si="2"/>
        <v/>
      </c>
      <c r="AF66" s="6" t="str">
        <f t="shared" si="3"/>
        <v/>
      </c>
      <c r="AG66" s="6" t="str">
        <f t="shared" si="4"/>
        <v/>
      </c>
      <c r="AH66" s="6" t="str">
        <f t="shared" si="5"/>
        <v/>
      </c>
    </row>
    <row r="67" spans="1:34">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6" t="str">
        <f t="shared" si="0"/>
        <v/>
      </c>
      <c r="AD67" s="6" t="str">
        <f t="shared" si="1"/>
        <v/>
      </c>
      <c r="AE67" s="6" t="str">
        <f t="shared" si="2"/>
        <v/>
      </c>
      <c r="AF67" s="6" t="str">
        <f t="shared" si="3"/>
        <v/>
      </c>
      <c r="AG67" s="6" t="str">
        <f t="shared" si="4"/>
        <v/>
      </c>
      <c r="AH67" s="6" t="str">
        <f t="shared" si="5"/>
        <v/>
      </c>
    </row>
    <row r="68" spans="1:34">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6" t="str">
        <f t="shared" si="0"/>
        <v/>
      </c>
      <c r="AD68" s="6" t="str">
        <f t="shared" si="1"/>
        <v/>
      </c>
      <c r="AE68" s="6" t="str">
        <f t="shared" si="2"/>
        <v/>
      </c>
      <c r="AF68" s="6" t="str">
        <f t="shared" si="3"/>
        <v/>
      </c>
      <c r="AG68" s="6" t="str">
        <f t="shared" si="4"/>
        <v/>
      </c>
      <c r="AH68" s="6" t="str">
        <f t="shared" si="5"/>
        <v/>
      </c>
    </row>
    <row r="69" spans="1:34">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6" t="str">
        <f t="shared" ref="AC69:AC132" si="6">IF(COUNT(A69,L69,N69,P69,X69,Y69)&gt;0,AVERAGE(A69,L69,N69,P69,X69,Y69),"")</f>
        <v/>
      </c>
      <c r="AD69" s="6" t="str">
        <f t="shared" ref="AD69:AD132" si="7">IF(COUNT(B69,D69,M69,U69)&gt;0,AVERAGE(B69,D69,M69,U69),"")</f>
        <v/>
      </c>
      <c r="AE69" s="6" t="str">
        <f t="shared" ref="AE69:AE132" si="8">IF(COUNT(I69,T69,V69,W69)&gt;0,AVERAGE(I69,T69,V69,W69),"")</f>
        <v/>
      </c>
      <c r="AF69" s="6" t="str">
        <f t="shared" ref="AF69:AF132" si="9">IF(COUNT(H69,K69,Q69,S69)&gt;0,AVERAGE(H69,K69,Q69,S69),"")</f>
        <v/>
      </c>
      <c r="AG69" s="6" t="str">
        <f t="shared" ref="AG69:AG132" si="10">IF(COUNT(E69,F69,G69,R69)&gt;0,AVERAGE(E69,F69,G69,R69),"")</f>
        <v/>
      </c>
      <c r="AH69" s="6" t="str">
        <f t="shared" ref="AH69:AH132" si="11">IF(COUNT(C69,J69,O69,Z69)&gt;0,AVERAGE(C69,J69,O69,Z69),"")</f>
        <v/>
      </c>
    </row>
    <row r="70" spans="1:34">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6" t="str">
        <f t="shared" si="6"/>
        <v/>
      </c>
      <c r="AD70" s="6" t="str">
        <f t="shared" si="7"/>
        <v/>
      </c>
      <c r="AE70" s="6" t="str">
        <f t="shared" si="8"/>
        <v/>
      </c>
      <c r="AF70" s="6" t="str">
        <f t="shared" si="9"/>
        <v/>
      </c>
      <c r="AG70" s="6" t="str">
        <f t="shared" si="10"/>
        <v/>
      </c>
      <c r="AH70" s="6" t="str">
        <f t="shared" si="11"/>
        <v/>
      </c>
    </row>
    <row r="71" spans="1:34">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6" t="str">
        <f t="shared" si="6"/>
        <v/>
      </c>
      <c r="AD71" s="6" t="str">
        <f t="shared" si="7"/>
        <v/>
      </c>
      <c r="AE71" s="6" t="str">
        <f t="shared" si="8"/>
        <v/>
      </c>
      <c r="AF71" s="6" t="str">
        <f t="shared" si="9"/>
        <v/>
      </c>
      <c r="AG71" s="6" t="str">
        <f t="shared" si="10"/>
        <v/>
      </c>
      <c r="AH71" s="6" t="str">
        <f t="shared" si="11"/>
        <v/>
      </c>
    </row>
    <row r="72" spans="1:34">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6" t="str">
        <f t="shared" si="6"/>
        <v/>
      </c>
      <c r="AD72" s="6" t="str">
        <f t="shared" si="7"/>
        <v/>
      </c>
      <c r="AE72" s="6" t="str">
        <f t="shared" si="8"/>
        <v/>
      </c>
      <c r="AF72" s="6" t="str">
        <f t="shared" si="9"/>
        <v/>
      </c>
      <c r="AG72" s="6" t="str">
        <f t="shared" si="10"/>
        <v/>
      </c>
      <c r="AH72" s="6" t="str">
        <f t="shared" si="11"/>
        <v/>
      </c>
    </row>
    <row r="73" spans="1:34">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6" t="str">
        <f t="shared" si="6"/>
        <v/>
      </c>
      <c r="AD73" s="6" t="str">
        <f t="shared" si="7"/>
        <v/>
      </c>
      <c r="AE73" s="6" t="str">
        <f t="shared" si="8"/>
        <v/>
      </c>
      <c r="AF73" s="6" t="str">
        <f t="shared" si="9"/>
        <v/>
      </c>
      <c r="AG73" s="6" t="str">
        <f t="shared" si="10"/>
        <v/>
      </c>
      <c r="AH73" s="6" t="str">
        <f t="shared" si="11"/>
        <v/>
      </c>
    </row>
    <row r="74" spans="1:34">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6" t="str">
        <f t="shared" si="6"/>
        <v/>
      </c>
      <c r="AD74" s="6" t="str">
        <f t="shared" si="7"/>
        <v/>
      </c>
      <c r="AE74" s="6" t="str">
        <f t="shared" si="8"/>
        <v/>
      </c>
      <c r="AF74" s="6" t="str">
        <f t="shared" si="9"/>
        <v/>
      </c>
      <c r="AG74" s="6" t="str">
        <f t="shared" si="10"/>
        <v/>
      </c>
      <c r="AH74" s="6" t="str">
        <f t="shared" si="11"/>
        <v/>
      </c>
    </row>
    <row r="75" spans="1:34">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6" t="str">
        <f t="shared" si="6"/>
        <v/>
      </c>
      <c r="AD75" s="6" t="str">
        <f t="shared" si="7"/>
        <v/>
      </c>
      <c r="AE75" s="6" t="str">
        <f t="shared" si="8"/>
        <v/>
      </c>
      <c r="AF75" s="6" t="str">
        <f t="shared" si="9"/>
        <v/>
      </c>
      <c r="AG75" s="6" t="str">
        <f t="shared" si="10"/>
        <v/>
      </c>
      <c r="AH75" s="6" t="str">
        <f t="shared" si="11"/>
        <v/>
      </c>
    </row>
    <row r="76" spans="1:34">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6" t="str">
        <f t="shared" si="6"/>
        <v/>
      </c>
      <c r="AD76" s="6" t="str">
        <f t="shared" si="7"/>
        <v/>
      </c>
      <c r="AE76" s="6" t="str">
        <f t="shared" si="8"/>
        <v/>
      </c>
      <c r="AF76" s="6" t="str">
        <f t="shared" si="9"/>
        <v/>
      </c>
      <c r="AG76" s="6" t="str">
        <f t="shared" si="10"/>
        <v/>
      </c>
      <c r="AH76" s="6" t="str">
        <f t="shared" si="11"/>
        <v/>
      </c>
    </row>
    <row r="77" spans="1:34">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6" t="str">
        <f t="shared" si="6"/>
        <v/>
      </c>
      <c r="AD77" s="6" t="str">
        <f t="shared" si="7"/>
        <v/>
      </c>
      <c r="AE77" s="6" t="str">
        <f t="shared" si="8"/>
        <v/>
      </c>
      <c r="AF77" s="6" t="str">
        <f t="shared" si="9"/>
        <v/>
      </c>
      <c r="AG77" s="6" t="str">
        <f t="shared" si="10"/>
        <v/>
      </c>
      <c r="AH77" s="6" t="str">
        <f t="shared" si="11"/>
        <v/>
      </c>
    </row>
    <row r="78" spans="1:34">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6" t="str">
        <f t="shared" si="6"/>
        <v/>
      </c>
      <c r="AD78" s="6" t="str">
        <f t="shared" si="7"/>
        <v/>
      </c>
      <c r="AE78" s="6" t="str">
        <f t="shared" si="8"/>
        <v/>
      </c>
      <c r="AF78" s="6" t="str">
        <f t="shared" si="9"/>
        <v/>
      </c>
      <c r="AG78" s="6" t="str">
        <f t="shared" si="10"/>
        <v/>
      </c>
      <c r="AH78" s="6" t="str">
        <f t="shared" si="11"/>
        <v/>
      </c>
    </row>
    <row r="79" spans="1:34">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6" t="str">
        <f t="shared" si="6"/>
        <v/>
      </c>
      <c r="AD79" s="6" t="str">
        <f t="shared" si="7"/>
        <v/>
      </c>
      <c r="AE79" s="6" t="str">
        <f t="shared" si="8"/>
        <v/>
      </c>
      <c r="AF79" s="6" t="str">
        <f t="shared" si="9"/>
        <v/>
      </c>
      <c r="AG79" s="6" t="str">
        <f t="shared" si="10"/>
        <v/>
      </c>
      <c r="AH79" s="6" t="str">
        <f t="shared" si="11"/>
        <v/>
      </c>
    </row>
    <row r="80" spans="1:34">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6" t="str">
        <f t="shared" si="6"/>
        <v/>
      </c>
      <c r="AD80" s="6" t="str">
        <f t="shared" si="7"/>
        <v/>
      </c>
      <c r="AE80" s="6" t="str">
        <f t="shared" si="8"/>
        <v/>
      </c>
      <c r="AF80" s="6" t="str">
        <f t="shared" si="9"/>
        <v/>
      </c>
      <c r="AG80" s="6" t="str">
        <f t="shared" si="10"/>
        <v/>
      </c>
      <c r="AH80" s="6" t="str">
        <f t="shared" si="11"/>
        <v/>
      </c>
    </row>
    <row r="81" spans="1:34">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6" t="str">
        <f t="shared" si="6"/>
        <v/>
      </c>
      <c r="AD81" s="6" t="str">
        <f t="shared" si="7"/>
        <v/>
      </c>
      <c r="AE81" s="6" t="str">
        <f t="shared" si="8"/>
        <v/>
      </c>
      <c r="AF81" s="6" t="str">
        <f t="shared" si="9"/>
        <v/>
      </c>
      <c r="AG81" s="6" t="str">
        <f t="shared" si="10"/>
        <v/>
      </c>
      <c r="AH81" s="6" t="str">
        <f t="shared" si="11"/>
        <v/>
      </c>
    </row>
    <row r="82" spans="1:34">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6" t="str">
        <f t="shared" si="6"/>
        <v/>
      </c>
      <c r="AD82" s="6" t="str">
        <f t="shared" si="7"/>
        <v/>
      </c>
      <c r="AE82" s="6" t="str">
        <f t="shared" si="8"/>
        <v/>
      </c>
      <c r="AF82" s="6" t="str">
        <f t="shared" si="9"/>
        <v/>
      </c>
      <c r="AG82" s="6" t="str">
        <f t="shared" si="10"/>
        <v/>
      </c>
      <c r="AH82" s="6" t="str">
        <f t="shared" si="11"/>
        <v/>
      </c>
    </row>
    <row r="83" spans="1:34">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6" t="str">
        <f t="shared" si="6"/>
        <v/>
      </c>
      <c r="AD83" s="6" t="str">
        <f t="shared" si="7"/>
        <v/>
      </c>
      <c r="AE83" s="6" t="str">
        <f t="shared" si="8"/>
        <v/>
      </c>
      <c r="AF83" s="6" t="str">
        <f t="shared" si="9"/>
        <v/>
      </c>
      <c r="AG83" s="6" t="str">
        <f t="shared" si="10"/>
        <v/>
      </c>
      <c r="AH83" s="6" t="str">
        <f t="shared" si="11"/>
        <v/>
      </c>
    </row>
    <row r="84" spans="1:34">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6" t="str">
        <f t="shared" si="6"/>
        <v/>
      </c>
      <c r="AD84" s="6" t="str">
        <f t="shared" si="7"/>
        <v/>
      </c>
      <c r="AE84" s="6" t="str">
        <f t="shared" si="8"/>
        <v/>
      </c>
      <c r="AF84" s="6" t="str">
        <f t="shared" si="9"/>
        <v/>
      </c>
      <c r="AG84" s="6" t="str">
        <f t="shared" si="10"/>
        <v/>
      </c>
      <c r="AH84" s="6" t="str">
        <f t="shared" si="11"/>
        <v/>
      </c>
    </row>
    <row r="85" spans="1:34">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6" t="str">
        <f t="shared" si="6"/>
        <v/>
      </c>
      <c r="AD85" s="6" t="str">
        <f t="shared" si="7"/>
        <v/>
      </c>
      <c r="AE85" s="6" t="str">
        <f t="shared" si="8"/>
        <v/>
      </c>
      <c r="AF85" s="6" t="str">
        <f t="shared" si="9"/>
        <v/>
      </c>
      <c r="AG85" s="6" t="str">
        <f t="shared" si="10"/>
        <v/>
      </c>
      <c r="AH85" s="6" t="str">
        <f t="shared" si="11"/>
        <v/>
      </c>
    </row>
    <row r="86" spans="1:34">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6" t="str">
        <f t="shared" si="6"/>
        <v/>
      </c>
      <c r="AD86" s="6" t="str">
        <f t="shared" si="7"/>
        <v/>
      </c>
      <c r="AE86" s="6" t="str">
        <f t="shared" si="8"/>
        <v/>
      </c>
      <c r="AF86" s="6" t="str">
        <f t="shared" si="9"/>
        <v/>
      </c>
      <c r="AG86" s="6" t="str">
        <f t="shared" si="10"/>
        <v/>
      </c>
      <c r="AH86" s="6" t="str">
        <f t="shared" si="11"/>
        <v/>
      </c>
    </row>
    <row r="87" spans="1:34">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6" t="str">
        <f t="shared" si="6"/>
        <v/>
      </c>
      <c r="AD87" s="6" t="str">
        <f t="shared" si="7"/>
        <v/>
      </c>
      <c r="AE87" s="6" t="str">
        <f t="shared" si="8"/>
        <v/>
      </c>
      <c r="AF87" s="6" t="str">
        <f t="shared" si="9"/>
        <v/>
      </c>
      <c r="AG87" s="6" t="str">
        <f t="shared" si="10"/>
        <v/>
      </c>
      <c r="AH87" s="6" t="str">
        <f t="shared" si="11"/>
        <v/>
      </c>
    </row>
    <row r="88" spans="1:34">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6" t="str">
        <f t="shared" si="6"/>
        <v/>
      </c>
      <c r="AD88" s="6" t="str">
        <f t="shared" si="7"/>
        <v/>
      </c>
      <c r="AE88" s="6" t="str">
        <f t="shared" si="8"/>
        <v/>
      </c>
      <c r="AF88" s="6" t="str">
        <f t="shared" si="9"/>
        <v/>
      </c>
      <c r="AG88" s="6" t="str">
        <f t="shared" si="10"/>
        <v/>
      </c>
      <c r="AH88" s="6" t="str">
        <f t="shared" si="11"/>
        <v/>
      </c>
    </row>
    <row r="89" spans="1:34">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6" t="str">
        <f t="shared" si="6"/>
        <v/>
      </c>
      <c r="AD89" s="6" t="str">
        <f t="shared" si="7"/>
        <v/>
      </c>
      <c r="AE89" s="6" t="str">
        <f t="shared" si="8"/>
        <v/>
      </c>
      <c r="AF89" s="6" t="str">
        <f t="shared" si="9"/>
        <v/>
      </c>
      <c r="AG89" s="6" t="str">
        <f t="shared" si="10"/>
        <v/>
      </c>
      <c r="AH89" s="6" t="str">
        <f t="shared" si="11"/>
        <v/>
      </c>
    </row>
    <row r="90" spans="1:34">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6" t="str">
        <f t="shared" si="6"/>
        <v/>
      </c>
      <c r="AD90" s="6" t="str">
        <f t="shared" si="7"/>
        <v/>
      </c>
      <c r="AE90" s="6" t="str">
        <f t="shared" si="8"/>
        <v/>
      </c>
      <c r="AF90" s="6" t="str">
        <f t="shared" si="9"/>
        <v/>
      </c>
      <c r="AG90" s="6" t="str">
        <f t="shared" si="10"/>
        <v/>
      </c>
      <c r="AH90" s="6" t="str">
        <f t="shared" si="11"/>
        <v/>
      </c>
    </row>
    <row r="91" spans="1:34">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6" t="str">
        <f t="shared" si="6"/>
        <v/>
      </c>
      <c r="AD91" s="6" t="str">
        <f t="shared" si="7"/>
        <v/>
      </c>
      <c r="AE91" s="6" t="str">
        <f t="shared" si="8"/>
        <v/>
      </c>
      <c r="AF91" s="6" t="str">
        <f t="shared" si="9"/>
        <v/>
      </c>
      <c r="AG91" s="6" t="str">
        <f t="shared" si="10"/>
        <v/>
      </c>
      <c r="AH91" s="6" t="str">
        <f t="shared" si="11"/>
        <v/>
      </c>
    </row>
    <row r="92" spans="1:34">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6" t="str">
        <f t="shared" si="6"/>
        <v/>
      </c>
      <c r="AD92" s="6" t="str">
        <f t="shared" si="7"/>
        <v/>
      </c>
      <c r="AE92" s="6" t="str">
        <f t="shared" si="8"/>
        <v/>
      </c>
      <c r="AF92" s="6" t="str">
        <f t="shared" si="9"/>
        <v/>
      </c>
      <c r="AG92" s="6" t="str">
        <f t="shared" si="10"/>
        <v/>
      </c>
      <c r="AH92" s="6" t="str">
        <f t="shared" si="11"/>
        <v/>
      </c>
    </row>
    <row r="93" spans="1:34">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6" t="str">
        <f t="shared" si="6"/>
        <v/>
      </c>
      <c r="AD93" s="6" t="str">
        <f t="shared" si="7"/>
        <v/>
      </c>
      <c r="AE93" s="6" t="str">
        <f t="shared" si="8"/>
        <v/>
      </c>
      <c r="AF93" s="6" t="str">
        <f t="shared" si="9"/>
        <v/>
      </c>
      <c r="AG93" s="6" t="str">
        <f t="shared" si="10"/>
        <v/>
      </c>
      <c r="AH93" s="6" t="str">
        <f t="shared" si="11"/>
        <v/>
      </c>
    </row>
    <row r="94" spans="1:34">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6" t="str">
        <f t="shared" si="6"/>
        <v/>
      </c>
      <c r="AD94" s="6" t="str">
        <f t="shared" si="7"/>
        <v/>
      </c>
      <c r="AE94" s="6" t="str">
        <f t="shared" si="8"/>
        <v/>
      </c>
      <c r="AF94" s="6" t="str">
        <f t="shared" si="9"/>
        <v/>
      </c>
      <c r="AG94" s="6" t="str">
        <f t="shared" si="10"/>
        <v/>
      </c>
      <c r="AH94" s="6" t="str">
        <f t="shared" si="11"/>
        <v/>
      </c>
    </row>
    <row r="95" spans="1:34">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6" t="str">
        <f t="shared" si="6"/>
        <v/>
      </c>
      <c r="AD95" s="6" t="str">
        <f t="shared" si="7"/>
        <v/>
      </c>
      <c r="AE95" s="6" t="str">
        <f t="shared" si="8"/>
        <v/>
      </c>
      <c r="AF95" s="6" t="str">
        <f t="shared" si="9"/>
        <v/>
      </c>
      <c r="AG95" s="6" t="str">
        <f t="shared" si="10"/>
        <v/>
      </c>
      <c r="AH95" s="6" t="str">
        <f t="shared" si="11"/>
        <v/>
      </c>
    </row>
    <row r="96" spans="1:34">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6" t="str">
        <f t="shared" si="6"/>
        <v/>
      </c>
      <c r="AD96" s="6" t="str">
        <f t="shared" si="7"/>
        <v/>
      </c>
      <c r="AE96" s="6" t="str">
        <f t="shared" si="8"/>
        <v/>
      </c>
      <c r="AF96" s="6" t="str">
        <f t="shared" si="9"/>
        <v/>
      </c>
      <c r="AG96" s="6" t="str">
        <f t="shared" si="10"/>
        <v/>
      </c>
      <c r="AH96" s="6" t="str">
        <f t="shared" si="11"/>
        <v/>
      </c>
    </row>
    <row r="97" spans="1:34">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6" t="str">
        <f t="shared" si="6"/>
        <v/>
      </c>
      <c r="AD97" s="6" t="str">
        <f t="shared" si="7"/>
        <v/>
      </c>
      <c r="AE97" s="6" t="str">
        <f t="shared" si="8"/>
        <v/>
      </c>
      <c r="AF97" s="6" t="str">
        <f t="shared" si="9"/>
        <v/>
      </c>
      <c r="AG97" s="6" t="str">
        <f t="shared" si="10"/>
        <v/>
      </c>
      <c r="AH97" s="6" t="str">
        <f t="shared" si="11"/>
        <v/>
      </c>
    </row>
    <row r="98" spans="1:34">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6" t="str">
        <f t="shared" si="6"/>
        <v/>
      </c>
      <c r="AD98" s="6" t="str">
        <f t="shared" si="7"/>
        <v/>
      </c>
      <c r="AE98" s="6" t="str">
        <f t="shared" si="8"/>
        <v/>
      </c>
      <c r="AF98" s="6" t="str">
        <f t="shared" si="9"/>
        <v/>
      </c>
      <c r="AG98" s="6" t="str">
        <f t="shared" si="10"/>
        <v/>
      </c>
      <c r="AH98" s="6" t="str">
        <f t="shared" si="11"/>
        <v/>
      </c>
    </row>
    <row r="99" spans="1:34">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6" t="str">
        <f t="shared" si="6"/>
        <v/>
      </c>
      <c r="AD99" s="6" t="str">
        <f t="shared" si="7"/>
        <v/>
      </c>
      <c r="AE99" s="6" t="str">
        <f t="shared" si="8"/>
        <v/>
      </c>
      <c r="AF99" s="6" t="str">
        <f t="shared" si="9"/>
        <v/>
      </c>
      <c r="AG99" s="6" t="str">
        <f t="shared" si="10"/>
        <v/>
      </c>
      <c r="AH99" s="6" t="str">
        <f t="shared" si="11"/>
        <v/>
      </c>
    </row>
    <row r="100" spans="1:34">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6" t="str">
        <f t="shared" si="6"/>
        <v/>
      </c>
      <c r="AD100" s="6" t="str">
        <f t="shared" si="7"/>
        <v/>
      </c>
      <c r="AE100" s="6" t="str">
        <f t="shared" si="8"/>
        <v/>
      </c>
      <c r="AF100" s="6" t="str">
        <f t="shared" si="9"/>
        <v/>
      </c>
      <c r="AG100" s="6" t="str">
        <f t="shared" si="10"/>
        <v/>
      </c>
      <c r="AH100" s="6" t="str">
        <f t="shared" si="11"/>
        <v/>
      </c>
    </row>
    <row r="101" spans="1:34">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6" t="str">
        <f t="shared" si="6"/>
        <v/>
      </c>
      <c r="AD101" s="6" t="str">
        <f t="shared" si="7"/>
        <v/>
      </c>
      <c r="AE101" s="6" t="str">
        <f t="shared" si="8"/>
        <v/>
      </c>
      <c r="AF101" s="6" t="str">
        <f t="shared" si="9"/>
        <v/>
      </c>
      <c r="AG101" s="6" t="str">
        <f t="shared" si="10"/>
        <v/>
      </c>
      <c r="AH101" s="6" t="str">
        <f t="shared" si="11"/>
        <v/>
      </c>
    </row>
    <row r="102" spans="1:34">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6" t="str">
        <f t="shared" si="6"/>
        <v/>
      </c>
      <c r="AD102" s="6" t="str">
        <f t="shared" si="7"/>
        <v/>
      </c>
      <c r="AE102" s="6" t="str">
        <f t="shared" si="8"/>
        <v/>
      </c>
      <c r="AF102" s="6" t="str">
        <f t="shared" si="9"/>
        <v/>
      </c>
      <c r="AG102" s="6" t="str">
        <f t="shared" si="10"/>
        <v/>
      </c>
      <c r="AH102" s="6" t="str">
        <f t="shared" si="11"/>
        <v/>
      </c>
    </row>
    <row r="103" spans="1:34">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6" t="str">
        <f t="shared" si="6"/>
        <v/>
      </c>
      <c r="AD103" s="6" t="str">
        <f t="shared" si="7"/>
        <v/>
      </c>
      <c r="AE103" s="6" t="str">
        <f t="shared" si="8"/>
        <v/>
      </c>
      <c r="AF103" s="6" t="str">
        <f t="shared" si="9"/>
        <v/>
      </c>
      <c r="AG103" s="6" t="str">
        <f t="shared" si="10"/>
        <v/>
      </c>
      <c r="AH103" s="6" t="str">
        <f t="shared" si="11"/>
        <v/>
      </c>
    </row>
    <row r="104" spans="1:34">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6" t="str">
        <f t="shared" si="6"/>
        <v/>
      </c>
      <c r="AD104" s="6" t="str">
        <f t="shared" si="7"/>
        <v/>
      </c>
      <c r="AE104" s="6" t="str">
        <f t="shared" si="8"/>
        <v/>
      </c>
      <c r="AF104" s="6" t="str">
        <f t="shared" si="9"/>
        <v/>
      </c>
      <c r="AG104" s="6" t="str">
        <f t="shared" si="10"/>
        <v/>
      </c>
      <c r="AH104" s="6" t="str">
        <f t="shared" si="11"/>
        <v/>
      </c>
    </row>
    <row r="105" spans="1:34">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6" t="str">
        <f t="shared" si="6"/>
        <v/>
      </c>
      <c r="AD105" s="6" t="str">
        <f t="shared" si="7"/>
        <v/>
      </c>
      <c r="AE105" s="6" t="str">
        <f t="shared" si="8"/>
        <v/>
      </c>
      <c r="AF105" s="6" t="str">
        <f t="shared" si="9"/>
        <v/>
      </c>
      <c r="AG105" s="6" t="str">
        <f t="shared" si="10"/>
        <v/>
      </c>
      <c r="AH105" s="6" t="str">
        <f t="shared" si="11"/>
        <v/>
      </c>
    </row>
    <row r="106" spans="1:34">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6" t="str">
        <f t="shared" si="6"/>
        <v/>
      </c>
      <c r="AD106" s="6" t="str">
        <f t="shared" si="7"/>
        <v/>
      </c>
      <c r="AE106" s="6" t="str">
        <f t="shared" si="8"/>
        <v/>
      </c>
      <c r="AF106" s="6" t="str">
        <f t="shared" si="9"/>
        <v/>
      </c>
      <c r="AG106" s="6" t="str">
        <f t="shared" si="10"/>
        <v/>
      </c>
      <c r="AH106" s="6" t="str">
        <f t="shared" si="11"/>
        <v/>
      </c>
    </row>
    <row r="107" spans="1:34">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6" t="str">
        <f t="shared" si="6"/>
        <v/>
      </c>
      <c r="AD107" s="6" t="str">
        <f t="shared" si="7"/>
        <v/>
      </c>
      <c r="AE107" s="6" t="str">
        <f t="shared" si="8"/>
        <v/>
      </c>
      <c r="AF107" s="6" t="str">
        <f t="shared" si="9"/>
        <v/>
      </c>
      <c r="AG107" s="6" t="str">
        <f t="shared" si="10"/>
        <v/>
      </c>
      <c r="AH107" s="6" t="str">
        <f t="shared" si="11"/>
        <v/>
      </c>
    </row>
    <row r="108" spans="1:34">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6" t="str">
        <f t="shared" si="6"/>
        <v/>
      </c>
      <c r="AD108" s="6" t="str">
        <f t="shared" si="7"/>
        <v/>
      </c>
      <c r="AE108" s="6" t="str">
        <f t="shared" si="8"/>
        <v/>
      </c>
      <c r="AF108" s="6" t="str">
        <f t="shared" si="9"/>
        <v/>
      </c>
      <c r="AG108" s="6" t="str">
        <f t="shared" si="10"/>
        <v/>
      </c>
      <c r="AH108" s="6" t="str">
        <f t="shared" si="11"/>
        <v/>
      </c>
    </row>
    <row r="109" spans="1:34">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6" t="str">
        <f t="shared" si="6"/>
        <v/>
      </c>
      <c r="AD109" s="6" t="str">
        <f t="shared" si="7"/>
        <v/>
      </c>
      <c r="AE109" s="6" t="str">
        <f t="shared" si="8"/>
        <v/>
      </c>
      <c r="AF109" s="6" t="str">
        <f t="shared" si="9"/>
        <v/>
      </c>
      <c r="AG109" s="6" t="str">
        <f t="shared" si="10"/>
        <v/>
      </c>
      <c r="AH109" s="6" t="str">
        <f t="shared" si="11"/>
        <v/>
      </c>
    </row>
    <row r="110" spans="1:34">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6" t="str">
        <f t="shared" si="6"/>
        <v/>
      </c>
      <c r="AD110" s="6" t="str">
        <f t="shared" si="7"/>
        <v/>
      </c>
      <c r="AE110" s="6" t="str">
        <f t="shared" si="8"/>
        <v/>
      </c>
      <c r="AF110" s="6" t="str">
        <f t="shared" si="9"/>
        <v/>
      </c>
      <c r="AG110" s="6" t="str">
        <f t="shared" si="10"/>
        <v/>
      </c>
      <c r="AH110" s="6" t="str">
        <f t="shared" si="11"/>
        <v/>
      </c>
    </row>
    <row r="111" spans="1:34">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6" t="str">
        <f t="shared" si="6"/>
        <v/>
      </c>
      <c r="AD111" s="6" t="str">
        <f t="shared" si="7"/>
        <v/>
      </c>
      <c r="AE111" s="6" t="str">
        <f t="shared" si="8"/>
        <v/>
      </c>
      <c r="AF111" s="6" t="str">
        <f t="shared" si="9"/>
        <v/>
      </c>
      <c r="AG111" s="6" t="str">
        <f t="shared" si="10"/>
        <v/>
      </c>
      <c r="AH111" s="6" t="str">
        <f t="shared" si="11"/>
        <v/>
      </c>
    </row>
    <row r="112" spans="1:34">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6" t="str">
        <f t="shared" si="6"/>
        <v/>
      </c>
      <c r="AD112" s="6" t="str">
        <f t="shared" si="7"/>
        <v/>
      </c>
      <c r="AE112" s="6" t="str">
        <f t="shared" si="8"/>
        <v/>
      </c>
      <c r="AF112" s="6" t="str">
        <f t="shared" si="9"/>
        <v/>
      </c>
      <c r="AG112" s="6" t="str">
        <f t="shared" si="10"/>
        <v/>
      </c>
      <c r="AH112" s="6" t="str">
        <f t="shared" si="11"/>
        <v/>
      </c>
    </row>
    <row r="113" spans="1:34">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6" t="str">
        <f t="shared" si="6"/>
        <v/>
      </c>
      <c r="AD113" s="6" t="str">
        <f t="shared" si="7"/>
        <v/>
      </c>
      <c r="AE113" s="6" t="str">
        <f t="shared" si="8"/>
        <v/>
      </c>
      <c r="AF113" s="6" t="str">
        <f t="shared" si="9"/>
        <v/>
      </c>
      <c r="AG113" s="6" t="str">
        <f t="shared" si="10"/>
        <v/>
      </c>
      <c r="AH113" s="6" t="str">
        <f t="shared" si="11"/>
        <v/>
      </c>
    </row>
    <row r="114" spans="1:34">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6" t="str">
        <f t="shared" si="6"/>
        <v/>
      </c>
      <c r="AD114" s="6" t="str">
        <f t="shared" si="7"/>
        <v/>
      </c>
      <c r="AE114" s="6" t="str">
        <f t="shared" si="8"/>
        <v/>
      </c>
      <c r="AF114" s="6" t="str">
        <f t="shared" si="9"/>
        <v/>
      </c>
      <c r="AG114" s="6" t="str">
        <f t="shared" si="10"/>
        <v/>
      </c>
      <c r="AH114" s="6" t="str">
        <f t="shared" si="11"/>
        <v/>
      </c>
    </row>
    <row r="115" spans="1:34">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6" t="str">
        <f t="shared" si="6"/>
        <v/>
      </c>
      <c r="AD115" s="6" t="str">
        <f t="shared" si="7"/>
        <v/>
      </c>
      <c r="AE115" s="6" t="str">
        <f t="shared" si="8"/>
        <v/>
      </c>
      <c r="AF115" s="6" t="str">
        <f t="shared" si="9"/>
        <v/>
      </c>
      <c r="AG115" s="6" t="str">
        <f t="shared" si="10"/>
        <v/>
      </c>
      <c r="AH115" s="6" t="str">
        <f t="shared" si="11"/>
        <v/>
      </c>
    </row>
    <row r="116" spans="1:34">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6" t="str">
        <f t="shared" si="6"/>
        <v/>
      </c>
      <c r="AD116" s="6" t="str">
        <f t="shared" si="7"/>
        <v/>
      </c>
      <c r="AE116" s="6" t="str">
        <f t="shared" si="8"/>
        <v/>
      </c>
      <c r="AF116" s="6" t="str">
        <f t="shared" si="9"/>
        <v/>
      </c>
      <c r="AG116" s="6" t="str">
        <f t="shared" si="10"/>
        <v/>
      </c>
      <c r="AH116" s="6" t="str">
        <f t="shared" si="11"/>
        <v/>
      </c>
    </row>
    <row r="117" spans="1:34">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6" t="str">
        <f t="shared" si="6"/>
        <v/>
      </c>
      <c r="AD117" s="6" t="str">
        <f t="shared" si="7"/>
        <v/>
      </c>
      <c r="AE117" s="6" t="str">
        <f t="shared" si="8"/>
        <v/>
      </c>
      <c r="AF117" s="6" t="str">
        <f t="shared" si="9"/>
        <v/>
      </c>
      <c r="AG117" s="6" t="str">
        <f t="shared" si="10"/>
        <v/>
      </c>
      <c r="AH117" s="6" t="str">
        <f t="shared" si="11"/>
        <v/>
      </c>
    </row>
    <row r="118" spans="1:34">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6" t="str">
        <f t="shared" si="6"/>
        <v/>
      </c>
      <c r="AD118" s="6" t="str">
        <f t="shared" si="7"/>
        <v/>
      </c>
      <c r="AE118" s="6" t="str">
        <f t="shared" si="8"/>
        <v/>
      </c>
      <c r="AF118" s="6" t="str">
        <f t="shared" si="9"/>
        <v/>
      </c>
      <c r="AG118" s="6" t="str">
        <f t="shared" si="10"/>
        <v/>
      </c>
      <c r="AH118" s="6" t="str">
        <f t="shared" si="11"/>
        <v/>
      </c>
    </row>
    <row r="119" spans="1:34">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6" t="str">
        <f t="shared" si="6"/>
        <v/>
      </c>
      <c r="AD119" s="6" t="str">
        <f t="shared" si="7"/>
        <v/>
      </c>
      <c r="AE119" s="6" t="str">
        <f t="shared" si="8"/>
        <v/>
      </c>
      <c r="AF119" s="6" t="str">
        <f t="shared" si="9"/>
        <v/>
      </c>
      <c r="AG119" s="6" t="str">
        <f t="shared" si="10"/>
        <v/>
      </c>
      <c r="AH119" s="6" t="str">
        <f t="shared" si="11"/>
        <v/>
      </c>
    </row>
    <row r="120" spans="1:34">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6" t="str">
        <f t="shared" si="6"/>
        <v/>
      </c>
      <c r="AD120" s="6" t="str">
        <f t="shared" si="7"/>
        <v/>
      </c>
      <c r="AE120" s="6" t="str">
        <f t="shared" si="8"/>
        <v/>
      </c>
      <c r="AF120" s="6" t="str">
        <f t="shared" si="9"/>
        <v/>
      </c>
      <c r="AG120" s="6" t="str">
        <f t="shared" si="10"/>
        <v/>
      </c>
      <c r="AH120" s="6" t="str">
        <f t="shared" si="11"/>
        <v/>
      </c>
    </row>
    <row r="121" spans="1:34">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6" t="str">
        <f t="shared" si="6"/>
        <v/>
      </c>
      <c r="AD121" s="6" t="str">
        <f t="shared" si="7"/>
        <v/>
      </c>
      <c r="AE121" s="6" t="str">
        <f t="shared" si="8"/>
        <v/>
      </c>
      <c r="AF121" s="6" t="str">
        <f t="shared" si="9"/>
        <v/>
      </c>
      <c r="AG121" s="6" t="str">
        <f t="shared" si="10"/>
        <v/>
      </c>
      <c r="AH121" s="6" t="str">
        <f t="shared" si="11"/>
        <v/>
      </c>
    </row>
    <row r="122" spans="1:34">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6" t="str">
        <f t="shared" si="6"/>
        <v/>
      </c>
      <c r="AD122" s="6" t="str">
        <f t="shared" si="7"/>
        <v/>
      </c>
      <c r="AE122" s="6" t="str">
        <f t="shared" si="8"/>
        <v/>
      </c>
      <c r="AF122" s="6" t="str">
        <f t="shared" si="9"/>
        <v/>
      </c>
      <c r="AG122" s="6" t="str">
        <f t="shared" si="10"/>
        <v/>
      </c>
      <c r="AH122" s="6" t="str">
        <f t="shared" si="11"/>
        <v/>
      </c>
    </row>
    <row r="123" spans="1:34">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6" t="str">
        <f t="shared" si="6"/>
        <v/>
      </c>
      <c r="AD123" s="6" t="str">
        <f t="shared" si="7"/>
        <v/>
      </c>
      <c r="AE123" s="6" t="str">
        <f t="shared" si="8"/>
        <v/>
      </c>
      <c r="AF123" s="6" t="str">
        <f t="shared" si="9"/>
        <v/>
      </c>
      <c r="AG123" s="6" t="str">
        <f t="shared" si="10"/>
        <v/>
      </c>
      <c r="AH123" s="6" t="str">
        <f t="shared" si="11"/>
        <v/>
      </c>
    </row>
    <row r="124" spans="1:34">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6" t="str">
        <f t="shared" si="6"/>
        <v/>
      </c>
      <c r="AD124" s="6" t="str">
        <f t="shared" si="7"/>
        <v/>
      </c>
      <c r="AE124" s="6" t="str">
        <f t="shared" si="8"/>
        <v/>
      </c>
      <c r="AF124" s="6" t="str">
        <f t="shared" si="9"/>
        <v/>
      </c>
      <c r="AG124" s="6" t="str">
        <f t="shared" si="10"/>
        <v/>
      </c>
      <c r="AH124" s="6" t="str">
        <f t="shared" si="11"/>
        <v/>
      </c>
    </row>
    <row r="125" spans="1:34">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6" t="str">
        <f t="shared" si="6"/>
        <v/>
      </c>
      <c r="AD125" s="6" t="str">
        <f t="shared" si="7"/>
        <v/>
      </c>
      <c r="AE125" s="6" t="str">
        <f t="shared" si="8"/>
        <v/>
      </c>
      <c r="AF125" s="6" t="str">
        <f t="shared" si="9"/>
        <v/>
      </c>
      <c r="AG125" s="6" t="str">
        <f t="shared" si="10"/>
        <v/>
      </c>
      <c r="AH125" s="6" t="str">
        <f t="shared" si="11"/>
        <v/>
      </c>
    </row>
    <row r="126" spans="1:34">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6" t="str">
        <f t="shared" si="6"/>
        <v/>
      </c>
      <c r="AD126" s="6" t="str">
        <f t="shared" si="7"/>
        <v/>
      </c>
      <c r="AE126" s="6" t="str">
        <f t="shared" si="8"/>
        <v/>
      </c>
      <c r="AF126" s="6" t="str">
        <f t="shared" si="9"/>
        <v/>
      </c>
      <c r="AG126" s="6" t="str">
        <f t="shared" si="10"/>
        <v/>
      </c>
      <c r="AH126" s="6" t="str">
        <f t="shared" si="11"/>
        <v/>
      </c>
    </row>
    <row r="127" spans="1:34">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6" t="str">
        <f t="shared" si="6"/>
        <v/>
      </c>
      <c r="AD127" s="6" t="str">
        <f t="shared" si="7"/>
        <v/>
      </c>
      <c r="AE127" s="6" t="str">
        <f t="shared" si="8"/>
        <v/>
      </c>
      <c r="AF127" s="6" t="str">
        <f t="shared" si="9"/>
        <v/>
      </c>
      <c r="AG127" s="6" t="str">
        <f t="shared" si="10"/>
        <v/>
      </c>
      <c r="AH127" s="6" t="str">
        <f t="shared" si="11"/>
        <v/>
      </c>
    </row>
    <row r="128" spans="1:34">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6" t="str">
        <f t="shared" si="6"/>
        <v/>
      </c>
      <c r="AD128" s="6" t="str">
        <f t="shared" si="7"/>
        <v/>
      </c>
      <c r="AE128" s="6" t="str">
        <f t="shared" si="8"/>
        <v/>
      </c>
      <c r="AF128" s="6" t="str">
        <f t="shared" si="9"/>
        <v/>
      </c>
      <c r="AG128" s="6" t="str">
        <f t="shared" si="10"/>
        <v/>
      </c>
      <c r="AH128" s="6" t="str">
        <f t="shared" si="11"/>
        <v/>
      </c>
    </row>
    <row r="129" spans="1:34">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6" t="str">
        <f t="shared" si="6"/>
        <v/>
      </c>
      <c r="AD129" s="6" t="str">
        <f t="shared" si="7"/>
        <v/>
      </c>
      <c r="AE129" s="6" t="str">
        <f t="shared" si="8"/>
        <v/>
      </c>
      <c r="AF129" s="6" t="str">
        <f t="shared" si="9"/>
        <v/>
      </c>
      <c r="AG129" s="6" t="str">
        <f t="shared" si="10"/>
        <v/>
      </c>
      <c r="AH129" s="6" t="str">
        <f t="shared" si="11"/>
        <v/>
      </c>
    </row>
    <row r="130" spans="1:34">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6" t="str">
        <f t="shared" si="6"/>
        <v/>
      </c>
      <c r="AD130" s="6" t="str">
        <f t="shared" si="7"/>
        <v/>
      </c>
      <c r="AE130" s="6" t="str">
        <f t="shared" si="8"/>
        <v/>
      </c>
      <c r="AF130" s="6" t="str">
        <f t="shared" si="9"/>
        <v/>
      </c>
      <c r="AG130" s="6" t="str">
        <f t="shared" si="10"/>
        <v/>
      </c>
      <c r="AH130" s="6" t="str">
        <f t="shared" si="11"/>
        <v/>
      </c>
    </row>
    <row r="131" spans="1:34">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6" t="str">
        <f t="shared" si="6"/>
        <v/>
      </c>
      <c r="AD131" s="6" t="str">
        <f t="shared" si="7"/>
        <v/>
      </c>
      <c r="AE131" s="6" t="str">
        <f t="shared" si="8"/>
        <v/>
      </c>
      <c r="AF131" s="6" t="str">
        <f t="shared" si="9"/>
        <v/>
      </c>
      <c r="AG131" s="6" t="str">
        <f t="shared" si="10"/>
        <v/>
      </c>
      <c r="AH131" s="6" t="str">
        <f t="shared" si="11"/>
        <v/>
      </c>
    </row>
    <row r="132" spans="1:34">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6" t="str">
        <f t="shared" si="6"/>
        <v/>
      </c>
      <c r="AD132" s="6" t="str">
        <f t="shared" si="7"/>
        <v/>
      </c>
      <c r="AE132" s="6" t="str">
        <f t="shared" si="8"/>
        <v/>
      </c>
      <c r="AF132" s="6" t="str">
        <f t="shared" si="9"/>
        <v/>
      </c>
      <c r="AG132" s="6" t="str">
        <f t="shared" si="10"/>
        <v/>
      </c>
      <c r="AH132" s="6" t="str">
        <f t="shared" si="11"/>
        <v/>
      </c>
    </row>
    <row r="133" spans="1:34">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6" t="str">
        <f t="shared" ref="AC133:AC196" si="12">IF(COUNT(A133,L133,N133,P133,X133,Y133)&gt;0,AVERAGE(A133,L133,N133,P133,X133,Y133),"")</f>
        <v/>
      </c>
      <c r="AD133" s="6" t="str">
        <f t="shared" ref="AD133:AD196" si="13">IF(COUNT(B133,D133,M133,U133)&gt;0,AVERAGE(B133,D133,M133,U133),"")</f>
        <v/>
      </c>
      <c r="AE133" s="6" t="str">
        <f t="shared" ref="AE133:AE196" si="14">IF(COUNT(I133,T133,V133,W133)&gt;0,AVERAGE(I133,T133,V133,W133),"")</f>
        <v/>
      </c>
      <c r="AF133" s="6" t="str">
        <f t="shared" ref="AF133:AF196" si="15">IF(COUNT(H133,K133,Q133,S133)&gt;0,AVERAGE(H133,K133,Q133,S133),"")</f>
        <v/>
      </c>
      <c r="AG133" s="6" t="str">
        <f t="shared" ref="AG133:AG196" si="16">IF(COUNT(E133,F133,G133,R133)&gt;0,AVERAGE(E133,F133,G133,R133),"")</f>
        <v/>
      </c>
      <c r="AH133" s="6" t="str">
        <f t="shared" ref="AH133:AH196" si="17">IF(COUNT(C133,J133,O133,Z133)&gt;0,AVERAGE(C133,J133,O133,Z133),"")</f>
        <v/>
      </c>
    </row>
    <row r="134" spans="1:34">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6" t="str">
        <f t="shared" si="12"/>
        <v/>
      </c>
      <c r="AD134" s="6" t="str">
        <f t="shared" si="13"/>
        <v/>
      </c>
      <c r="AE134" s="6" t="str">
        <f t="shared" si="14"/>
        <v/>
      </c>
      <c r="AF134" s="6" t="str">
        <f t="shared" si="15"/>
        <v/>
      </c>
      <c r="AG134" s="6" t="str">
        <f t="shared" si="16"/>
        <v/>
      </c>
      <c r="AH134" s="6" t="str">
        <f t="shared" si="17"/>
        <v/>
      </c>
    </row>
    <row r="135" spans="1:34">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6" t="str">
        <f t="shared" si="12"/>
        <v/>
      </c>
      <c r="AD135" s="6" t="str">
        <f t="shared" si="13"/>
        <v/>
      </c>
      <c r="AE135" s="6" t="str">
        <f t="shared" si="14"/>
        <v/>
      </c>
      <c r="AF135" s="6" t="str">
        <f t="shared" si="15"/>
        <v/>
      </c>
      <c r="AG135" s="6" t="str">
        <f t="shared" si="16"/>
        <v/>
      </c>
      <c r="AH135" s="6" t="str">
        <f t="shared" si="17"/>
        <v/>
      </c>
    </row>
    <row r="136" spans="1:34">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6" t="str">
        <f t="shared" si="12"/>
        <v/>
      </c>
      <c r="AD136" s="6" t="str">
        <f t="shared" si="13"/>
        <v/>
      </c>
      <c r="AE136" s="6" t="str">
        <f t="shared" si="14"/>
        <v/>
      </c>
      <c r="AF136" s="6" t="str">
        <f t="shared" si="15"/>
        <v/>
      </c>
      <c r="AG136" s="6" t="str">
        <f t="shared" si="16"/>
        <v/>
      </c>
      <c r="AH136" s="6" t="str">
        <f t="shared" si="17"/>
        <v/>
      </c>
    </row>
    <row r="137" spans="1:34">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6" t="str">
        <f t="shared" si="12"/>
        <v/>
      </c>
      <c r="AD137" s="6" t="str">
        <f t="shared" si="13"/>
        <v/>
      </c>
      <c r="AE137" s="6" t="str">
        <f t="shared" si="14"/>
        <v/>
      </c>
      <c r="AF137" s="6" t="str">
        <f t="shared" si="15"/>
        <v/>
      </c>
      <c r="AG137" s="6" t="str">
        <f t="shared" si="16"/>
        <v/>
      </c>
      <c r="AH137" s="6" t="str">
        <f t="shared" si="17"/>
        <v/>
      </c>
    </row>
    <row r="138" spans="1:34">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6" t="str">
        <f t="shared" si="12"/>
        <v/>
      </c>
      <c r="AD138" s="6" t="str">
        <f t="shared" si="13"/>
        <v/>
      </c>
      <c r="AE138" s="6" t="str">
        <f t="shared" si="14"/>
        <v/>
      </c>
      <c r="AF138" s="6" t="str">
        <f t="shared" si="15"/>
        <v/>
      </c>
      <c r="AG138" s="6" t="str">
        <f t="shared" si="16"/>
        <v/>
      </c>
      <c r="AH138" s="6" t="str">
        <f t="shared" si="17"/>
        <v/>
      </c>
    </row>
    <row r="139" spans="1:34">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6" t="str">
        <f t="shared" si="12"/>
        <v/>
      </c>
      <c r="AD139" s="6" t="str">
        <f t="shared" si="13"/>
        <v/>
      </c>
      <c r="AE139" s="6" t="str">
        <f t="shared" si="14"/>
        <v/>
      </c>
      <c r="AF139" s="6" t="str">
        <f t="shared" si="15"/>
        <v/>
      </c>
      <c r="AG139" s="6" t="str">
        <f t="shared" si="16"/>
        <v/>
      </c>
      <c r="AH139" s="6" t="str">
        <f t="shared" si="17"/>
        <v/>
      </c>
    </row>
    <row r="140" spans="1:34">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6" t="str">
        <f t="shared" si="12"/>
        <v/>
      </c>
      <c r="AD140" s="6" t="str">
        <f t="shared" si="13"/>
        <v/>
      </c>
      <c r="AE140" s="6" t="str">
        <f t="shared" si="14"/>
        <v/>
      </c>
      <c r="AF140" s="6" t="str">
        <f t="shared" si="15"/>
        <v/>
      </c>
      <c r="AG140" s="6" t="str">
        <f t="shared" si="16"/>
        <v/>
      </c>
      <c r="AH140" s="6" t="str">
        <f t="shared" si="17"/>
        <v/>
      </c>
    </row>
    <row r="141" spans="1:34">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6" t="str">
        <f t="shared" si="12"/>
        <v/>
      </c>
      <c r="AD141" s="6" t="str">
        <f t="shared" si="13"/>
        <v/>
      </c>
      <c r="AE141" s="6" t="str">
        <f t="shared" si="14"/>
        <v/>
      </c>
      <c r="AF141" s="6" t="str">
        <f t="shared" si="15"/>
        <v/>
      </c>
      <c r="AG141" s="6" t="str">
        <f t="shared" si="16"/>
        <v/>
      </c>
      <c r="AH141" s="6" t="str">
        <f t="shared" si="17"/>
        <v/>
      </c>
    </row>
    <row r="142" spans="1:34">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6" t="str">
        <f t="shared" si="12"/>
        <v/>
      </c>
      <c r="AD142" s="6" t="str">
        <f t="shared" si="13"/>
        <v/>
      </c>
      <c r="AE142" s="6" t="str">
        <f t="shared" si="14"/>
        <v/>
      </c>
      <c r="AF142" s="6" t="str">
        <f t="shared" si="15"/>
        <v/>
      </c>
      <c r="AG142" s="6" t="str">
        <f t="shared" si="16"/>
        <v/>
      </c>
      <c r="AH142" s="6" t="str">
        <f t="shared" si="17"/>
        <v/>
      </c>
    </row>
    <row r="143" spans="1:34">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6" t="str">
        <f t="shared" si="12"/>
        <v/>
      </c>
      <c r="AD143" s="6" t="str">
        <f t="shared" si="13"/>
        <v/>
      </c>
      <c r="AE143" s="6" t="str">
        <f t="shared" si="14"/>
        <v/>
      </c>
      <c r="AF143" s="6" t="str">
        <f t="shared" si="15"/>
        <v/>
      </c>
      <c r="AG143" s="6" t="str">
        <f t="shared" si="16"/>
        <v/>
      </c>
      <c r="AH143" s="6" t="str">
        <f t="shared" si="17"/>
        <v/>
      </c>
    </row>
    <row r="144" spans="1:34">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6" t="str">
        <f t="shared" si="12"/>
        <v/>
      </c>
      <c r="AD144" s="6" t="str">
        <f t="shared" si="13"/>
        <v/>
      </c>
      <c r="AE144" s="6" t="str">
        <f t="shared" si="14"/>
        <v/>
      </c>
      <c r="AF144" s="6" t="str">
        <f t="shared" si="15"/>
        <v/>
      </c>
      <c r="AG144" s="6" t="str">
        <f t="shared" si="16"/>
        <v/>
      </c>
      <c r="AH144" s="6" t="str">
        <f t="shared" si="17"/>
        <v/>
      </c>
    </row>
    <row r="145" spans="1:34">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6" t="str">
        <f t="shared" si="12"/>
        <v/>
      </c>
      <c r="AD145" s="6" t="str">
        <f t="shared" si="13"/>
        <v/>
      </c>
      <c r="AE145" s="6" t="str">
        <f t="shared" si="14"/>
        <v/>
      </c>
      <c r="AF145" s="6" t="str">
        <f t="shared" si="15"/>
        <v/>
      </c>
      <c r="AG145" s="6" t="str">
        <f t="shared" si="16"/>
        <v/>
      </c>
      <c r="AH145" s="6" t="str">
        <f t="shared" si="17"/>
        <v/>
      </c>
    </row>
    <row r="146" spans="1:34">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6" t="str">
        <f t="shared" si="12"/>
        <v/>
      </c>
      <c r="AD146" s="6" t="str">
        <f t="shared" si="13"/>
        <v/>
      </c>
      <c r="AE146" s="6" t="str">
        <f t="shared" si="14"/>
        <v/>
      </c>
      <c r="AF146" s="6" t="str">
        <f t="shared" si="15"/>
        <v/>
      </c>
      <c r="AG146" s="6" t="str">
        <f t="shared" si="16"/>
        <v/>
      </c>
      <c r="AH146" s="6" t="str">
        <f t="shared" si="17"/>
        <v/>
      </c>
    </row>
    <row r="147" spans="1:34">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6" t="str">
        <f t="shared" si="12"/>
        <v/>
      </c>
      <c r="AD147" s="6" t="str">
        <f t="shared" si="13"/>
        <v/>
      </c>
      <c r="AE147" s="6" t="str">
        <f t="shared" si="14"/>
        <v/>
      </c>
      <c r="AF147" s="6" t="str">
        <f t="shared" si="15"/>
        <v/>
      </c>
      <c r="AG147" s="6" t="str">
        <f t="shared" si="16"/>
        <v/>
      </c>
      <c r="AH147" s="6" t="str">
        <f t="shared" si="17"/>
        <v/>
      </c>
    </row>
    <row r="148" spans="1:34">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6" t="str">
        <f t="shared" si="12"/>
        <v/>
      </c>
      <c r="AD148" s="6" t="str">
        <f t="shared" si="13"/>
        <v/>
      </c>
      <c r="AE148" s="6" t="str">
        <f t="shared" si="14"/>
        <v/>
      </c>
      <c r="AF148" s="6" t="str">
        <f t="shared" si="15"/>
        <v/>
      </c>
      <c r="AG148" s="6" t="str">
        <f t="shared" si="16"/>
        <v/>
      </c>
      <c r="AH148" s="6" t="str">
        <f t="shared" si="17"/>
        <v/>
      </c>
    </row>
    <row r="149" spans="1:34">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6" t="str">
        <f t="shared" si="12"/>
        <v/>
      </c>
      <c r="AD149" s="6" t="str">
        <f t="shared" si="13"/>
        <v/>
      </c>
      <c r="AE149" s="6" t="str">
        <f t="shared" si="14"/>
        <v/>
      </c>
      <c r="AF149" s="6" t="str">
        <f t="shared" si="15"/>
        <v/>
      </c>
      <c r="AG149" s="6" t="str">
        <f t="shared" si="16"/>
        <v/>
      </c>
      <c r="AH149" s="6" t="str">
        <f t="shared" si="17"/>
        <v/>
      </c>
    </row>
    <row r="150" spans="1:34">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6" t="str">
        <f t="shared" si="12"/>
        <v/>
      </c>
      <c r="AD150" s="6" t="str">
        <f t="shared" si="13"/>
        <v/>
      </c>
      <c r="AE150" s="6" t="str">
        <f t="shared" si="14"/>
        <v/>
      </c>
      <c r="AF150" s="6" t="str">
        <f t="shared" si="15"/>
        <v/>
      </c>
      <c r="AG150" s="6" t="str">
        <f t="shared" si="16"/>
        <v/>
      </c>
      <c r="AH150" s="6" t="str">
        <f t="shared" si="17"/>
        <v/>
      </c>
    </row>
    <row r="151" spans="1:34">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6" t="str">
        <f t="shared" si="12"/>
        <v/>
      </c>
      <c r="AD151" s="6" t="str">
        <f t="shared" si="13"/>
        <v/>
      </c>
      <c r="AE151" s="6" t="str">
        <f t="shared" si="14"/>
        <v/>
      </c>
      <c r="AF151" s="6" t="str">
        <f t="shared" si="15"/>
        <v/>
      </c>
      <c r="AG151" s="6" t="str">
        <f t="shared" si="16"/>
        <v/>
      </c>
      <c r="AH151" s="6" t="str">
        <f t="shared" si="17"/>
        <v/>
      </c>
    </row>
    <row r="152" spans="1:34">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6" t="str">
        <f t="shared" si="12"/>
        <v/>
      </c>
      <c r="AD152" s="6" t="str">
        <f t="shared" si="13"/>
        <v/>
      </c>
      <c r="AE152" s="6" t="str">
        <f t="shared" si="14"/>
        <v/>
      </c>
      <c r="AF152" s="6" t="str">
        <f t="shared" si="15"/>
        <v/>
      </c>
      <c r="AG152" s="6" t="str">
        <f t="shared" si="16"/>
        <v/>
      </c>
      <c r="AH152" s="6" t="str">
        <f t="shared" si="17"/>
        <v/>
      </c>
    </row>
    <row r="153" spans="1:34">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6" t="str">
        <f t="shared" si="12"/>
        <v/>
      </c>
      <c r="AD153" s="6" t="str">
        <f t="shared" si="13"/>
        <v/>
      </c>
      <c r="AE153" s="6" t="str">
        <f t="shared" si="14"/>
        <v/>
      </c>
      <c r="AF153" s="6" t="str">
        <f t="shared" si="15"/>
        <v/>
      </c>
      <c r="AG153" s="6" t="str">
        <f t="shared" si="16"/>
        <v/>
      </c>
      <c r="AH153" s="6" t="str">
        <f t="shared" si="17"/>
        <v/>
      </c>
    </row>
    <row r="154" spans="1:34">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6" t="str">
        <f t="shared" si="12"/>
        <v/>
      </c>
      <c r="AD154" s="6" t="str">
        <f t="shared" si="13"/>
        <v/>
      </c>
      <c r="AE154" s="6" t="str">
        <f t="shared" si="14"/>
        <v/>
      </c>
      <c r="AF154" s="6" t="str">
        <f t="shared" si="15"/>
        <v/>
      </c>
      <c r="AG154" s="6" t="str">
        <f t="shared" si="16"/>
        <v/>
      </c>
      <c r="AH154" s="6" t="str">
        <f t="shared" si="17"/>
        <v/>
      </c>
    </row>
    <row r="155" spans="1:34">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6" t="str">
        <f t="shared" si="12"/>
        <v/>
      </c>
      <c r="AD155" s="6" t="str">
        <f t="shared" si="13"/>
        <v/>
      </c>
      <c r="AE155" s="6" t="str">
        <f t="shared" si="14"/>
        <v/>
      </c>
      <c r="AF155" s="6" t="str">
        <f t="shared" si="15"/>
        <v/>
      </c>
      <c r="AG155" s="6" t="str">
        <f t="shared" si="16"/>
        <v/>
      </c>
      <c r="AH155" s="6" t="str">
        <f t="shared" si="17"/>
        <v/>
      </c>
    </row>
    <row r="156" spans="1:34">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6" t="str">
        <f t="shared" si="12"/>
        <v/>
      </c>
      <c r="AD156" s="6" t="str">
        <f t="shared" si="13"/>
        <v/>
      </c>
      <c r="AE156" s="6" t="str">
        <f t="shared" si="14"/>
        <v/>
      </c>
      <c r="AF156" s="6" t="str">
        <f t="shared" si="15"/>
        <v/>
      </c>
      <c r="AG156" s="6" t="str">
        <f t="shared" si="16"/>
        <v/>
      </c>
      <c r="AH156" s="6" t="str">
        <f t="shared" si="17"/>
        <v/>
      </c>
    </row>
    <row r="157" spans="1:34">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6" t="str">
        <f t="shared" si="12"/>
        <v/>
      </c>
      <c r="AD157" s="6" t="str">
        <f t="shared" si="13"/>
        <v/>
      </c>
      <c r="AE157" s="6" t="str">
        <f t="shared" si="14"/>
        <v/>
      </c>
      <c r="AF157" s="6" t="str">
        <f t="shared" si="15"/>
        <v/>
      </c>
      <c r="AG157" s="6" t="str">
        <f t="shared" si="16"/>
        <v/>
      </c>
      <c r="AH157" s="6" t="str">
        <f t="shared" si="17"/>
        <v/>
      </c>
    </row>
    <row r="158" spans="1:34">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6" t="str">
        <f t="shared" si="12"/>
        <v/>
      </c>
      <c r="AD158" s="6" t="str">
        <f t="shared" si="13"/>
        <v/>
      </c>
      <c r="AE158" s="6" t="str">
        <f t="shared" si="14"/>
        <v/>
      </c>
      <c r="AF158" s="6" t="str">
        <f t="shared" si="15"/>
        <v/>
      </c>
      <c r="AG158" s="6" t="str">
        <f t="shared" si="16"/>
        <v/>
      </c>
      <c r="AH158" s="6" t="str">
        <f t="shared" si="17"/>
        <v/>
      </c>
    </row>
    <row r="159" spans="1:34">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6" t="str">
        <f t="shared" si="12"/>
        <v/>
      </c>
      <c r="AD159" s="6" t="str">
        <f t="shared" si="13"/>
        <v/>
      </c>
      <c r="AE159" s="6" t="str">
        <f t="shared" si="14"/>
        <v/>
      </c>
      <c r="AF159" s="6" t="str">
        <f t="shared" si="15"/>
        <v/>
      </c>
      <c r="AG159" s="6" t="str">
        <f t="shared" si="16"/>
        <v/>
      </c>
      <c r="AH159" s="6" t="str">
        <f t="shared" si="17"/>
        <v/>
      </c>
    </row>
    <row r="160" spans="1:34">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6" t="str">
        <f t="shared" si="12"/>
        <v/>
      </c>
      <c r="AD160" s="6" t="str">
        <f t="shared" si="13"/>
        <v/>
      </c>
      <c r="AE160" s="6" t="str">
        <f t="shared" si="14"/>
        <v/>
      </c>
      <c r="AF160" s="6" t="str">
        <f t="shared" si="15"/>
        <v/>
      </c>
      <c r="AG160" s="6" t="str">
        <f t="shared" si="16"/>
        <v/>
      </c>
      <c r="AH160" s="6" t="str">
        <f t="shared" si="17"/>
        <v/>
      </c>
    </row>
    <row r="161" spans="1:34">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6" t="str">
        <f t="shared" si="12"/>
        <v/>
      </c>
      <c r="AD161" s="6" t="str">
        <f t="shared" si="13"/>
        <v/>
      </c>
      <c r="AE161" s="6" t="str">
        <f t="shared" si="14"/>
        <v/>
      </c>
      <c r="AF161" s="6" t="str">
        <f t="shared" si="15"/>
        <v/>
      </c>
      <c r="AG161" s="6" t="str">
        <f t="shared" si="16"/>
        <v/>
      </c>
      <c r="AH161" s="6" t="str">
        <f t="shared" si="17"/>
        <v/>
      </c>
    </row>
    <row r="162" spans="1:34">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6" t="str">
        <f t="shared" si="12"/>
        <v/>
      </c>
      <c r="AD162" s="6" t="str">
        <f t="shared" si="13"/>
        <v/>
      </c>
      <c r="AE162" s="6" t="str">
        <f t="shared" si="14"/>
        <v/>
      </c>
      <c r="AF162" s="6" t="str">
        <f t="shared" si="15"/>
        <v/>
      </c>
      <c r="AG162" s="6" t="str">
        <f t="shared" si="16"/>
        <v/>
      </c>
      <c r="AH162" s="6" t="str">
        <f t="shared" si="17"/>
        <v/>
      </c>
    </row>
    <row r="163" spans="1:34">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6" t="str">
        <f t="shared" si="12"/>
        <v/>
      </c>
      <c r="AD163" s="6" t="str">
        <f t="shared" si="13"/>
        <v/>
      </c>
      <c r="AE163" s="6" t="str">
        <f t="shared" si="14"/>
        <v/>
      </c>
      <c r="AF163" s="6" t="str">
        <f t="shared" si="15"/>
        <v/>
      </c>
      <c r="AG163" s="6" t="str">
        <f t="shared" si="16"/>
        <v/>
      </c>
      <c r="AH163" s="6" t="str">
        <f t="shared" si="17"/>
        <v/>
      </c>
    </row>
    <row r="164" spans="1:34">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6" t="str">
        <f t="shared" si="12"/>
        <v/>
      </c>
      <c r="AD164" s="6" t="str">
        <f t="shared" si="13"/>
        <v/>
      </c>
      <c r="AE164" s="6" t="str">
        <f t="shared" si="14"/>
        <v/>
      </c>
      <c r="AF164" s="6" t="str">
        <f t="shared" si="15"/>
        <v/>
      </c>
      <c r="AG164" s="6" t="str">
        <f t="shared" si="16"/>
        <v/>
      </c>
      <c r="AH164" s="6" t="str">
        <f t="shared" si="17"/>
        <v/>
      </c>
    </row>
    <row r="165" spans="1:34">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6" t="str">
        <f t="shared" si="12"/>
        <v/>
      </c>
      <c r="AD165" s="6" t="str">
        <f t="shared" si="13"/>
        <v/>
      </c>
      <c r="AE165" s="6" t="str">
        <f t="shared" si="14"/>
        <v/>
      </c>
      <c r="AF165" s="6" t="str">
        <f t="shared" si="15"/>
        <v/>
      </c>
      <c r="AG165" s="6" t="str">
        <f t="shared" si="16"/>
        <v/>
      </c>
      <c r="AH165" s="6" t="str">
        <f t="shared" si="17"/>
        <v/>
      </c>
    </row>
    <row r="166" spans="1:34">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6" t="str">
        <f t="shared" si="12"/>
        <v/>
      </c>
      <c r="AD166" s="6" t="str">
        <f t="shared" si="13"/>
        <v/>
      </c>
      <c r="AE166" s="6" t="str">
        <f t="shared" si="14"/>
        <v/>
      </c>
      <c r="AF166" s="6" t="str">
        <f t="shared" si="15"/>
        <v/>
      </c>
      <c r="AG166" s="6" t="str">
        <f t="shared" si="16"/>
        <v/>
      </c>
      <c r="AH166" s="6" t="str">
        <f t="shared" si="17"/>
        <v/>
      </c>
    </row>
    <row r="167" spans="1:34">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6" t="str">
        <f t="shared" si="12"/>
        <v/>
      </c>
      <c r="AD167" s="6" t="str">
        <f t="shared" si="13"/>
        <v/>
      </c>
      <c r="AE167" s="6" t="str">
        <f t="shared" si="14"/>
        <v/>
      </c>
      <c r="AF167" s="6" t="str">
        <f t="shared" si="15"/>
        <v/>
      </c>
      <c r="AG167" s="6" t="str">
        <f t="shared" si="16"/>
        <v/>
      </c>
      <c r="AH167" s="6" t="str">
        <f t="shared" si="17"/>
        <v/>
      </c>
    </row>
    <row r="168" spans="1:34">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6" t="str">
        <f t="shared" si="12"/>
        <v/>
      </c>
      <c r="AD168" s="6" t="str">
        <f t="shared" si="13"/>
        <v/>
      </c>
      <c r="AE168" s="6" t="str">
        <f t="shared" si="14"/>
        <v/>
      </c>
      <c r="AF168" s="6" t="str">
        <f t="shared" si="15"/>
        <v/>
      </c>
      <c r="AG168" s="6" t="str">
        <f t="shared" si="16"/>
        <v/>
      </c>
      <c r="AH168" s="6" t="str">
        <f t="shared" si="17"/>
        <v/>
      </c>
    </row>
    <row r="169" spans="1:34">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6" t="str">
        <f t="shared" si="12"/>
        <v/>
      </c>
      <c r="AD169" s="6" t="str">
        <f t="shared" si="13"/>
        <v/>
      </c>
      <c r="AE169" s="6" t="str">
        <f t="shared" si="14"/>
        <v/>
      </c>
      <c r="AF169" s="6" t="str">
        <f t="shared" si="15"/>
        <v/>
      </c>
      <c r="AG169" s="6" t="str">
        <f t="shared" si="16"/>
        <v/>
      </c>
      <c r="AH169" s="6" t="str">
        <f t="shared" si="17"/>
        <v/>
      </c>
    </row>
    <row r="170" spans="1:34">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6" t="str">
        <f t="shared" si="12"/>
        <v/>
      </c>
      <c r="AD170" s="6" t="str">
        <f t="shared" si="13"/>
        <v/>
      </c>
      <c r="AE170" s="6" t="str">
        <f t="shared" si="14"/>
        <v/>
      </c>
      <c r="AF170" s="6" t="str">
        <f t="shared" si="15"/>
        <v/>
      </c>
      <c r="AG170" s="6" t="str">
        <f t="shared" si="16"/>
        <v/>
      </c>
      <c r="AH170" s="6" t="str">
        <f t="shared" si="17"/>
        <v/>
      </c>
    </row>
    <row r="171" spans="1:34">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6" t="str">
        <f t="shared" si="12"/>
        <v/>
      </c>
      <c r="AD171" s="6" t="str">
        <f t="shared" si="13"/>
        <v/>
      </c>
      <c r="AE171" s="6" t="str">
        <f t="shared" si="14"/>
        <v/>
      </c>
      <c r="AF171" s="6" t="str">
        <f t="shared" si="15"/>
        <v/>
      </c>
      <c r="AG171" s="6" t="str">
        <f t="shared" si="16"/>
        <v/>
      </c>
      <c r="AH171" s="6" t="str">
        <f t="shared" si="17"/>
        <v/>
      </c>
    </row>
    <row r="172" spans="1:34">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6" t="str">
        <f t="shared" si="12"/>
        <v/>
      </c>
      <c r="AD172" s="6" t="str">
        <f t="shared" si="13"/>
        <v/>
      </c>
      <c r="AE172" s="6" t="str">
        <f t="shared" si="14"/>
        <v/>
      </c>
      <c r="AF172" s="6" t="str">
        <f t="shared" si="15"/>
        <v/>
      </c>
      <c r="AG172" s="6" t="str">
        <f t="shared" si="16"/>
        <v/>
      </c>
      <c r="AH172" s="6" t="str">
        <f t="shared" si="17"/>
        <v/>
      </c>
    </row>
    <row r="173" spans="1:34">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6" t="str">
        <f t="shared" si="12"/>
        <v/>
      </c>
      <c r="AD173" s="6" t="str">
        <f t="shared" si="13"/>
        <v/>
      </c>
      <c r="AE173" s="6" t="str">
        <f t="shared" si="14"/>
        <v/>
      </c>
      <c r="AF173" s="6" t="str">
        <f t="shared" si="15"/>
        <v/>
      </c>
      <c r="AG173" s="6" t="str">
        <f t="shared" si="16"/>
        <v/>
      </c>
      <c r="AH173" s="6" t="str">
        <f t="shared" si="17"/>
        <v/>
      </c>
    </row>
    <row r="174" spans="1:34">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6" t="str">
        <f t="shared" si="12"/>
        <v/>
      </c>
      <c r="AD174" s="6" t="str">
        <f t="shared" si="13"/>
        <v/>
      </c>
      <c r="AE174" s="6" t="str">
        <f t="shared" si="14"/>
        <v/>
      </c>
      <c r="AF174" s="6" t="str">
        <f t="shared" si="15"/>
        <v/>
      </c>
      <c r="AG174" s="6" t="str">
        <f t="shared" si="16"/>
        <v/>
      </c>
      <c r="AH174" s="6" t="str">
        <f t="shared" si="17"/>
        <v/>
      </c>
    </row>
    <row r="175" spans="1:34">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6" t="str">
        <f t="shared" si="12"/>
        <v/>
      </c>
      <c r="AD175" s="6" t="str">
        <f t="shared" si="13"/>
        <v/>
      </c>
      <c r="AE175" s="6" t="str">
        <f t="shared" si="14"/>
        <v/>
      </c>
      <c r="AF175" s="6" t="str">
        <f t="shared" si="15"/>
        <v/>
      </c>
      <c r="AG175" s="6" t="str">
        <f t="shared" si="16"/>
        <v/>
      </c>
      <c r="AH175" s="6" t="str">
        <f t="shared" si="17"/>
        <v/>
      </c>
    </row>
    <row r="176" spans="1:34">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6" t="str">
        <f t="shared" si="12"/>
        <v/>
      </c>
      <c r="AD176" s="6" t="str">
        <f t="shared" si="13"/>
        <v/>
      </c>
      <c r="AE176" s="6" t="str">
        <f t="shared" si="14"/>
        <v/>
      </c>
      <c r="AF176" s="6" t="str">
        <f t="shared" si="15"/>
        <v/>
      </c>
      <c r="AG176" s="6" t="str">
        <f t="shared" si="16"/>
        <v/>
      </c>
      <c r="AH176" s="6" t="str">
        <f t="shared" si="17"/>
        <v/>
      </c>
    </row>
    <row r="177" spans="1:34">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6" t="str">
        <f t="shared" si="12"/>
        <v/>
      </c>
      <c r="AD177" s="6" t="str">
        <f t="shared" si="13"/>
        <v/>
      </c>
      <c r="AE177" s="6" t="str">
        <f t="shared" si="14"/>
        <v/>
      </c>
      <c r="AF177" s="6" t="str">
        <f t="shared" si="15"/>
        <v/>
      </c>
      <c r="AG177" s="6" t="str">
        <f t="shared" si="16"/>
        <v/>
      </c>
      <c r="AH177" s="6" t="str">
        <f t="shared" si="17"/>
        <v/>
      </c>
    </row>
    <row r="178" spans="1:34">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6" t="str">
        <f t="shared" si="12"/>
        <v/>
      </c>
      <c r="AD178" s="6" t="str">
        <f t="shared" si="13"/>
        <v/>
      </c>
      <c r="AE178" s="6" t="str">
        <f t="shared" si="14"/>
        <v/>
      </c>
      <c r="AF178" s="6" t="str">
        <f t="shared" si="15"/>
        <v/>
      </c>
      <c r="AG178" s="6" t="str">
        <f t="shared" si="16"/>
        <v/>
      </c>
      <c r="AH178" s="6" t="str">
        <f t="shared" si="17"/>
        <v/>
      </c>
    </row>
    <row r="179" spans="1:34">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6" t="str">
        <f t="shared" si="12"/>
        <v/>
      </c>
      <c r="AD179" s="6" t="str">
        <f t="shared" si="13"/>
        <v/>
      </c>
      <c r="AE179" s="6" t="str">
        <f t="shared" si="14"/>
        <v/>
      </c>
      <c r="AF179" s="6" t="str">
        <f t="shared" si="15"/>
        <v/>
      </c>
      <c r="AG179" s="6" t="str">
        <f t="shared" si="16"/>
        <v/>
      </c>
      <c r="AH179" s="6" t="str">
        <f t="shared" si="17"/>
        <v/>
      </c>
    </row>
    <row r="180" spans="1:34">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6" t="str">
        <f t="shared" si="12"/>
        <v/>
      </c>
      <c r="AD180" s="6" t="str">
        <f t="shared" si="13"/>
        <v/>
      </c>
      <c r="AE180" s="6" t="str">
        <f t="shared" si="14"/>
        <v/>
      </c>
      <c r="AF180" s="6" t="str">
        <f t="shared" si="15"/>
        <v/>
      </c>
      <c r="AG180" s="6" t="str">
        <f t="shared" si="16"/>
        <v/>
      </c>
      <c r="AH180" s="6" t="str">
        <f t="shared" si="17"/>
        <v/>
      </c>
    </row>
    <row r="181" spans="1:34">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6" t="str">
        <f t="shared" si="12"/>
        <v/>
      </c>
      <c r="AD181" s="6" t="str">
        <f t="shared" si="13"/>
        <v/>
      </c>
      <c r="AE181" s="6" t="str">
        <f t="shared" si="14"/>
        <v/>
      </c>
      <c r="AF181" s="6" t="str">
        <f t="shared" si="15"/>
        <v/>
      </c>
      <c r="AG181" s="6" t="str">
        <f t="shared" si="16"/>
        <v/>
      </c>
      <c r="AH181" s="6" t="str">
        <f t="shared" si="17"/>
        <v/>
      </c>
    </row>
    <row r="182" spans="1:34">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6" t="str">
        <f t="shared" si="12"/>
        <v/>
      </c>
      <c r="AD182" s="6" t="str">
        <f t="shared" si="13"/>
        <v/>
      </c>
      <c r="AE182" s="6" t="str">
        <f t="shared" si="14"/>
        <v/>
      </c>
      <c r="AF182" s="6" t="str">
        <f t="shared" si="15"/>
        <v/>
      </c>
      <c r="AG182" s="6" t="str">
        <f t="shared" si="16"/>
        <v/>
      </c>
      <c r="AH182" s="6" t="str">
        <f t="shared" si="17"/>
        <v/>
      </c>
    </row>
    <row r="183" spans="1:34">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6" t="str">
        <f t="shared" si="12"/>
        <v/>
      </c>
      <c r="AD183" s="6" t="str">
        <f t="shared" si="13"/>
        <v/>
      </c>
      <c r="AE183" s="6" t="str">
        <f t="shared" si="14"/>
        <v/>
      </c>
      <c r="AF183" s="6" t="str">
        <f t="shared" si="15"/>
        <v/>
      </c>
      <c r="AG183" s="6" t="str">
        <f t="shared" si="16"/>
        <v/>
      </c>
      <c r="AH183" s="6" t="str">
        <f t="shared" si="17"/>
        <v/>
      </c>
    </row>
    <row r="184" spans="1:34">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6" t="str">
        <f t="shared" si="12"/>
        <v/>
      </c>
      <c r="AD184" s="6" t="str">
        <f t="shared" si="13"/>
        <v/>
      </c>
      <c r="AE184" s="6" t="str">
        <f t="shared" si="14"/>
        <v/>
      </c>
      <c r="AF184" s="6" t="str">
        <f t="shared" si="15"/>
        <v/>
      </c>
      <c r="AG184" s="6" t="str">
        <f t="shared" si="16"/>
        <v/>
      </c>
      <c r="AH184" s="6" t="str">
        <f t="shared" si="17"/>
        <v/>
      </c>
    </row>
    <row r="185" spans="1:34">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6" t="str">
        <f t="shared" si="12"/>
        <v/>
      </c>
      <c r="AD185" s="6" t="str">
        <f t="shared" si="13"/>
        <v/>
      </c>
      <c r="AE185" s="6" t="str">
        <f t="shared" si="14"/>
        <v/>
      </c>
      <c r="AF185" s="6" t="str">
        <f t="shared" si="15"/>
        <v/>
      </c>
      <c r="AG185" s="6" t="str">
        <f t="shared" si="16"/>
        <v/>
      </c>
      <c r="AH185" s="6" t="str">
        <f t="shared" si="17"/>
        <v/>
      </c>
    </row>
    <row r="186" spans="1:34">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6" t="str">
        <f t="shared" si="12"/>
        <v/>
      </c>
      <c r="AD186" s="6" t="str">
        <f t="shared" si="13"/>
        <v/>
      </c>
      <c r="AE186" s="6" t="str">
        <f t="shared" si="14"/>
        <v/>
      </c>
      <c r="AF186" s="6" t="str">
        <f t="shared" si="15"/>
        <v/>
      </c>
      <c r="AG186" s="6" t="str">
        <f t="shared" si="16"/>
        <v/>
      </c>
      <c r="AH186" s="6" t="str">
        <f t="shared" si="17"/>
        <v/>
      </c>
    </row>
    <row r="187" spans="1:34">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6" t="str">
        <f t="shared" si="12"/>
        <v/>
      </c>
      <c r="AD187" s="6" t="str">
        <f t="shared" si="13"/>
        <v/>
      </c>
      <c r="AE187" s="6" t="str">
        <f t="shared" si="14"/>
        <v/>
      </c>
      <c r="AF187" s="6" t="str">
        <f t="shared" si="15"/>
        <v/>
      </c>
      <c r="AG187" s="6" t="str">
        <f t="shared" si="16"/>
        <v/>
      </c>
      <c r="AH187" s="6" t="str">
        <f t="shared" si="17"/>
        <v/>
      </c>
    </row>
    <row r="188" spans="1:34">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6" t="str">
        <f t="shared" si="12"/>
        <v/>
      </c>
      <c r="AD188" s="6" t="str">
        <f t="shared" si="13"/>
        <v/>
      </c>
      <c r="AE188" s="6" t="str">
        <f t="shared" si="14"/>
        <v/>
      </c>
      <c r="AF188" s="6" t="str">
        <f t="shared" si="15"/>
        <v/>
      </c>
      <c r="AG188" s="6" t="str">
        <f t="shared" si="16"/>
        <v/>
      </c>
      <c r="AH188" s="6" t="str">
        <f t="shared" si="17"/>
        <v/>
      </c>
    </row>
    <row r="189" spans="1:34">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6" t="str">
        <f t="shared" si="12"/>
        <v/>
      </c>
      <c r="AD189" s="6" t="str">
        <f t="shared" si="13"/>
        <v/>
      </c>
      <c r="AE189" s="6" t="str">
        <f t="shared" si="14"/>
        <v/>
      </c>
      <c r="AF189" s="6" t="str">
        <f t="shared" si="15"/>
        <v/>
      </c>
      <c r="AG189" s="6" t="str">
        <f t="shared" si="16"/>
        <v/>
      </c>
      <c r="AH189" s="6" t="str">
        <f t="shared" si="17"/>
        <v/>
      </c>
    </row>
    <row r="190" spans="1:34">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6" t="str">
        <f t="shared" si="12"/>
        <v/>
      </c>
      <c r="AD190" s="6" t="str">
        <f t="shared" si="13"/>
        <v/>
      </c>
      <c r="AE190" s="6" t="str">
        <f t="shared" si="14"/>
        <v/>
      </c>
      <c r="AF190" s="6" t="str">
        <f t="shared" si="15"/>
        <v/>
      </c>
      <c r="AG190" s="6" t="str">
        <f t="shared" si="16"/>
        <v/>
      </c>
      <c r="AH190" s="6" t="str">
        <f t="shared" si="17"/>
        <v/>
      </c>
    </row>
    <row r="191" spans="1:34">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6" t="str">
        <f t="shared" si="12"/>
        <v/>
      </c>
      <c r="AD191" s="6" t="str">
        <f t="shared" si="13"/>
        <v/>
      </c>
      <c r="AE191" s="6" t="str">
        <f t="shared" si="14"/>
        <v/>
      </c>
      <c r="AF191" s="6" t="str">
        <f t="shared" si="15"/>
        <v/>
      </c>
      <c r="AG191" s="6" t="str">
        <f t="shared" si="16"/>
        <v/>
      </c>
      <c r="AH191" s="6" t="str">
        <f t="shared" si="17"/>
        <v/>
      </c>
    </row>
    <row r="192" spans="1:34">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6" t="str">
        <f t="shared" si="12"/>
        <v/>
      </c>
      <c r="AD192" s="6" t="str">
        <f t="shared" si="13"/>
        <v/>
      </c>
      <c r="AE192" s="6" t="str">
        <f t="shared" si="14"/>
        <v/>
      </c>
      <c r="AF192" s="6" t="str">
        <f t="shared" si="15"/>
        <v/>
      </c>
      <c r="AG192" s="6" t="str">
        <f t="shared" si="16"/>
        <v/>
      </c>
      <c r="AH192" s="6" t="str">
        <f t="shared" si="17"/>
        <v/>
      </c>
    </row>
    <row r="193" spans="1:34">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6" t="str">
        <f t="shared" si="12"/>
        <v/>
      </c>
      <c r="AD193" s="6" t="str">
        <f t="shared" si="13"/>
        <v/>
      </c>
      <c r="AE193" s="6" t="str">
        <f t="shared" si="14"/>
        <v/>
      </c>
      <c r="AF193" s="6" t="str">
        <f t="shared" si="15"/>
        <v/>
      </c>
      <c r="AG193" s="6" t="str">
        <f t="shared" si="16"/>
        <v/>
      </c>
      <c r="AH193" s="6" t="str">
        <f t="shared" si="17"/>
        <v/>
      </c>
    </row>
    <row r="194" spans="1:34">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6" t="str">
        <f t="shared" si="12"/>
        <v/>
      </c>
      <c r="AD194" s="6" t="str">
        <f t="shared" si="13"/>
        <v/>
      </c>
      <c r="AE194" s="6" t="str">
        <f t="shared" si="14"/>
        <v/>
      </c>
      <c r="AF194" s="6" t="str">
        <f t="shared" si="15"/>
        <v/>
      </c>
      <c r="AG194" s="6" t="str">
        <f t="shared" si="16"/>
        <v/>
      </c>
      <c r="AH194" s="6" t="str">
        <f t="shared" si="17"/>
        <v/>
      </c>
    </row>
    <row r="195" spans="1:34">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6" t="str">
        <f t="shared" si="12"/>
        <v/>
      </c>
      <c r="AD195" s="6" t="str">
        <f t="shared" si="13"/>
        <v/>
      </c>
      <c r="AE195" s="6" t="str">
        <f t="shared" si="14"/>
        <v/>
      </c>
      <c r="AF195" s="6" t="str">
        <f t="shared" si="15"/>
        <v/>
      </c>
      <c r="AG195" s="6" t="str">
        <f t="shared" si="16"/>
        <v/>
      </c>
      <c r="AH195" s="6" t="str">
        <f t="shared" si="17"/>
        <v/>
      </c>
    </row>
    <row r="196" spans="1:34">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6" t="str">
        <f t="shared" si="12"/>
        <v/>
      </c>
      <c r="AD196" s="6" t="str">
        <f t="shared" si="13"/>
        <v/>
      </c>
      <c r="AE196" s="6" t="str">
        <f t="shared" si="14"/>
        <v/>
      </c>
      <c r="AF196" s="6" t="str">
        <f t="shared" si="15"/>
        <v/>
      </c>
      <c r="AG196" s="6" t="str">
        <f t="shared" si="16"/>
        <v/>
      </c>
      <c r="AH196" s="6" t="str">
        <f t="shared" si="17"/>
        <v/>
      </c>
    </row>
    <row r="197" spans="1:34">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6" t="str">
        <f t="shared" ref="AC197:AC260" si="18">IF(COUNT(A197,L197,N197,P197,X197,Y197)&gt;0,AVERAGE(A197,L197,N197,P197,X197,Y197),"")</f>
        <v/>
      </c>
      <c r="AD197" s="6" t="str">
        <f t="shared" ref="AD197:AD260" si="19">IF(COUNT(B197,D197,M197,U197)&gt;0,AVERAGE(B197,D197,M197,U197),"")</f>
        <v/>
      </c>
      <c r="AE197" s="6" t="str">
        <f t="shared" ref="AE197:AE260" si="20">IF(COUNT(I197,T197,V197,W197)&gt;0,AVERAGE(I197,T197,V197,W197),"")</f>
        <v/>
      </c>
      <c r="AF197" s="6" t="str">
        <f t="shared" ref="AF197:AF260" si="21">IF(COUNT(H197,K197,Q197,S197)&gt;0,AVERAGE(H197,K197,Q197,S197),"")</f>
        <v/>
      </c>
      <c r="AG197" s="6" t="str">
        <f t="shared" ref="AG197:AG260" si="22">IF(COUNT(E197,F197,G197,R197)&gt;0,AVERAGE(E197,F197,G197,R197),"")</f>
        <v/>
      </c>
      <c r="AH197" s="6" t="str">
        <f t="shared" ref="AH197:AH260" si="23">IF(COUNT(C197,J197,O197,Z197)&gt;0,AVERAGE(C197,J197,O197,Z197),"")</f>
        <v/>
      </c>
    </row>
    <row r="198" spans="1:34">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6" t="str">
        <f t="shared" si="18"/>
        <v/>
      </c>
      <c r="AD198" s="6" t="str">
        <f t="shared" si="19"/>
        <v/>
      </c>
      <c r="AE198" s="6" t="str">
        <f t="shared" si="20"/>
        <v/>
      </c>
      <c r="AF198" s="6" t="str">
        <f t="shared" si="21"/>
        <v/>
      </c>
      <c r="AG198" s="6" t="str">
        <f t="shared" si="22"/>
        <v/>
      </c>
      <c r="AH198" s="6" t="str">
        <f t="shared" si="23"/>
        <v/>
      </c>
    </row>
    <row r="199" spans="1:34">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6" t="str">
        <f t="shared" si="18"/>
        <v/>
      </c>
      <c r="AD199" s="6" t="str">
        <f t="shared" si="19"/>
        <v/>
      </c>
      <c r="AE199" s="6" t="str">
        <f t="shared" si="20"/>
        <v/>
      </c>
      <c r="AF199" s="6" t="str">
        <f t="shared" si="21"/>
        <v/>
      </c>
      <c r="AG199" s="6" t="str">
        <f t="shared" si="22"/>
        <v/>
      </c>
      <c r="AH199" s="6" t="str">
        <f t="shared" si="23"/>
        <v/>
      </c>
    </row>
    <row r="200" spans="1:34">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6" t="str">
        <f t="shared" si="18"/>
        <v/>
      </c>
      <c r="AD200" s="6" t="str">
        <f t="shared" si="19"/>
        <v/>
      </c>
      <c r="AE200" s="6" t="str">
        <f t="shared" si="20"/>
        <v/>
      </c>
      <c r="AF200" s="6" t="str">
        <f t="shared" si="21"/>
        <v/>
      </c>
      <c r="AG200" s="6" t="str">
        <f t="shared" si="22"/>
        <v/>
      </c>
      <c r="AH200" s="6" t="str">
        <f t="shared" si="23"/>
        <v/>
      </c>
    </row>
    <row r="201" spans="1:34">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6" t="str">
        <f t="shared" si="18"/>
        <v/>
      </c>
      <c r="AD201" s="6" t="str">
        <f t="shared" si="19"/>
        <v/>
      </c>
      <c r="AE201" s="6" t="str">
        <f t="shared" si="20"/>
        <v/>
      </c>
      <c r="AF201" s="6" t="str">
        <f t="shared" si="21"/>
        <v/>
      </c>
      <c r="AG201" s="6" t="str">
        <f t="shared" si="22"/>
        <v/>
      </c>
      <c r="AH201" s="6" t="str">
        <f t="shared" si="23"/>
        <v/>
      </c>
    </row>
    <row r="202" spans="1:34">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6" t="str">
        <f t="shared" si="18"/>
        <v/>
      </c>
      <c r="AD202" s="6" t="str">
        <f t="shared" si="19"/>
        <v/>
      </c>
      <c r="AE202" s="6" t="str">
        <f t="shared" si="20"/>
        <v/>
      </c>
      <c r="AF202" s="6" t="str">
        <f t="shared" si="21"/>
        <v/>
      </c>
      <c r="AG202" s="6" t="str">
        <f t="shared" si="22"/>
        <v/>
      </c>
      <c r="AH202" s="6" t="str">
        <f t="shared" si="23"/>
        <v/>
      </c>
    </row>
    <row r="203" spans="1:34">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6" t="str">
        <f t="shared" si="18"/>
        <v/>
      </c>
      <c r="AD203" s="6" t="str">
        <f t="shared" si="19"/>
        <v/>
      </c>
      <c r="AE203" s="6" t="str">
        <f t="shared" si="20"/>
        <v/>
      </c>
      <c r="AF203" s="6" t="str">
        <f t="shared" si="21"/>
        <v/>
      </c>
      <c r="AG203" s="6" t="str">
        <f t="shared" si="22"/>
        <v/>
      </c>
      <c r="AH203" s="6" t="str">
        <f t="shared" si="23"/>
        <v/>
      </c>
    </row>
    <row r="204" spans="1:34">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6" t="str">
        <f t="shared" si="18"/>
        <v/>
      </c>
      <c r="AD204" s="6" t="str">
        <f t="shared" si="19"/>
        <v/>
      </c>
      <c r="AE204" s="6" t="str">
        <f t="shared" si="20"/>
        <v/>
      </c>
      <c r="AF204" s="6" t="str">
        <f t="shared" si="21"/>
        <v/>
      </c>
      <c r="AG204" s="6" t="str">
        <f t="shared" si="22"/>
        <v/>
      </c>
      <c r="AH204" s="6" t="str">
        <f t="shared" si="23"/>
        <v/>
      </c>
    </row>
    <row r="205" spans="1:34">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6" t="str">
        <f t="shared" si="18"/>
        <v/>
      </c>
      <c r="AD205" s="6" t="str">
        <f t="shared" si="19"/>
        <v/>
      </c>
      <c r="AE205" s="6" t="str">
        <f t="shared" si="20"/>
        <v/>
      </c>
      <c r="AF205" s="6" t="str">
        <f t="shared" si="21"/>
        <v/>
      </c>
      <c r="AG205" s="6" t="str">
        <f t="shared" si="22"/>
        <v/>
      </c>
      <c r="AH205" s="6" t="str">
        <f t="shared" si="23"/>
        <v/>
      </c>
    </row>
    <row r="206" spans="1:34">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6" t="str">
        <f t="shared" si="18"/>
        <v/>
      </c>
      <c r="AD206" s="6" t="str">
        <f t="shared" si="19"/>
        <v/>
      </c>
      <c r="AE206" s="6" t="str">
        <f t="shared" si="20"/>
        <v/>
      </c>
      <c r="AF206" s="6" t="str">
        <f t="shared" si="21"/>
        <v/>
      </c>
      <c r="AG206" s="6" t="str">
        <f t="shared" si="22"/>
        <v/>
      </c>
      <c r="AH206" s="6" t="str">
        <f t="shared" si="23"/>
        <v/>
      </c>
    </row>
    <row r="207" spans="1:34">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6" t="str">
        <f t="shared" si="18"/>
        <v/>
      </c>
      <c r="AD207" s="6" t="str">
        <f t="shared" si="19"/>
        <v/>
      </c>
      <c r="AE207" s="6" t="str">
        <f t="shared" si="20"/>
        <v/>
      </c>
      <c r="AF207" s="6" t="str">
        <f t="shared" si="21"/>
        <v/>
      </c>
      <c r="AG207" s="6" t="str">
        <f t="shared" si="22"/>
        <v/>
      </c>
      <c r="AH207" s="6" t="str">
        <f t="shared" si="23"/>
        <v/>
      </c>
    </row>
    <row r="208" spans="1:34">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6" t="str">
        <f t="shared" si="18"/>
        <v/>
      </c>
      <c r="AD208" s="6" t="str">
        <f t="shared" si="19"/>
        <v/>
      </c>
      <c r="AE208" s="6" t="str">
        <f t="shared" si="20"/>
        <v/>
      </c>
      <c r="AF208" s="6" t="str">
        <f t="shared" si="21"/>
        <v/>
      </c>
      <c r="AG208" s="6" t="str">
        <f t="shared" si="22"/>
        <v/>
      </c>
      <c r="AH208" s="6" t="str">
        <f t="shared" si="23"/>
        <v/>
      </c>
    </row>
    <row r="209" spans="1:34">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6" t="str">
        <f t="shared" si="18"/>
        <v/>
      </c>
      <c r="AD209" s="6" t="str">
        <f t="shared" si="19"/>
        <v/>
      </c>
      <c r="AE209" s="6" t="str">
        <f t="shared" si="20"/>
        <v/>
      </c>
      <c r="AF209" s="6" t="str">
        <f t="shared" si="21"/>
        <v/>
      </c>
      <c r="AG209" s="6" t="str">
        <f t="shared" si="22"/>
        <v/>
      </c>
      <c r="AH209" s="6" t="str">
        <f t="shared" si="23"/>
        <v/>
      </c>
    </row>
    <row r="210" spans="1:34">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6" t="str">
        <f t="shared" si="18"/>
        <v/>
      </c>
      <c r="AD210" s="6" t="str">
        <f t="shared" si="19"/>
        <v/>
      </c>
      <c r="AE210" s="6" t="str">
        <f t="shared" si="20"/>
        <v/>
      </c>
      <c r="AF210" s="6" t="str">
        <f t="shared" si="21"/>
        <v/>
      </c>
      <c r="AG210" s="6" t="str">
        <f t="shared" si="22"/>
        <v/>
      </c>
      <c r="AH210" s="6" t="str">
        <f t="shared" si="23"/>
        <v/>
      </c>
    </row>
    <row r="211" spans="1:34">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6" t="str">
        <f t="shared" si="18"/>
        <v/>
      </c>
      <c r="AD211" s="6" t="str">
        <f t="shared" si="19"/>
        <v/>
      </c>
      <c r="AE211" s="6" t="str">
        <f t="shared" si="20"/>
        <v/>
      </c>
      <c r="AF211" s="6" t="str">
        <f t="shared" si="21"/>
        <v/>
      </c>
      <c r="AG211" s="6" t="str">
        <f t="shared" si="22"/>
        <v/>
      </c>
      <c r="AH211" s="6" t="str">
        <f t="shared" si="23"/>
        <v/>
      </c>
    </row>
    <row r="212" spans="1:34">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6" t="str">
        <f t="shared" si="18"/>
        <v/>
      </c>
      <c r="AD212" s="6" t="str">
        <f t="shared" si="19"/>
        <v/>
      </c>
      <c r="AE212" s="6" t="str">
        <f t="shared" si="20"/>
        <v/>
      </c>
      <c r="AF212" s="6" t="str">
        <f t="shared" si="21"/>
        <v/>
      </c>
      <c r="AG212" s="6" t="str">
        <f t="shared" si="22"/>
        <v/>
      </c>
      <c r="AH212" s="6" t="str">
        <f t="shared" si="23"/>
        <v/>
      </c>
    </row>
    <row r="213" spans="1:34">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6" t="str">
        <f t="shared" si="18"/>
        <v/>
      </c>
      <c r="AD213" s="6" t="str">
        <f t="shared" si="19"/>
        <v/>
      </c>
      <c r="AE213" s="6" t="str">
        <f t="shared" si="20"/>
        <v/>
      </c>
      <c r="AF213" s="6" t="str">
        <f t="shared" si="21"/>
        <v/>
      </c>
      <c r="AG213" s="6" t="str">
        <f t="shared" si="22"/>
        <v/>
      </c>
      <c r="AH213" s="6" t="str">
        <f t="shared" si="23"/>
        <v/>
      </c>
    </row>
    <row r="214" spans="1:34">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6" t="str">
        <f t="shared" si="18"/>
        <v/>
      </c>
      <c r="AD214" s="6" t="str">
        <f t="shared" si="19"/>
        <v/>
      </c>
      <c r="AE214" s="6" t="str">
        <f t="shared" si="20"/>
        <v/>
      </c>
      <c r="AF214" s="6" t="str">
        <f t="shared" si="21"/>
        <v/>
      </c>
      <c r="AG214" s="6" t="str">
        <f t="shared" si="22"/>
        <v/>
      </c>
      <c r="AH214" s="6" t="str">
        <f t="shared" si="23"/>
        <v/>
      </c>
    </row>
    <row r="215" spans="1:34">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6" t="str">
        <f t="shared" si="18"/>
        <v/>
      </c>
      <c r="AD215" s="6" t="str">
        <f t="shared" si="19"/>
        <v/>
      </c>
      <c r="AE215" s="6" t="str">
        <f t="shared" si="20"/>
        <v/>
      </c>
      <c r="AF215" s="6" t="str">
        <f t="shared" si="21"/>
        <v/>
      </c>
      <c r="AG215" s="6" t="str">
        <f t="shared" si="22"/>
        <v/>
      </c>
      <c r="AH215" s="6" t="str">
        <f t="shared" si="23"/>
        <v/>
      </c>
    </row>
    <row r="216" spans="1:34">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6" t="str">
        <f t="shared" si="18"/>
        <v/>
      </c>
      <c r="AD216" s="6" t="str">
        <f t="shared" si="19"/>
        <v/>
      </c>
      <c r="AE216" s="6" t="str">
        <f t="shared" si="20"/>
        <v/>
      </c>
      <c r="AF216" s="6" t="str">
        <f t="shared" si="21"/>
        <v/>
      </c>
      <c r="AG216" s="6" t="str">
        <f t="shared" si="22"/>
        <v/>
      </c>
      <c r="AH216" s="6" t="str">
        <f t="shared" si="23"/>
        <v/>
      </c>
    </row>
    <row r="217" spans="1:34">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6" t="str">
        <f t="shared" si="18"/>
        <v/>
      </c>
      <c r="AD217" s="6" t="str">
        <f t="shared" si="19"/>
        <v/>
      </c>
      <c r="AE217" s="6" t="str">
        <f t="shared" si="20"/>
        <v/>
      </c>
      <c r="AF217" s="6" t="str">
        <f t="shared" si="21"/>
        <v/>
      </c>
      <c r="AG217" s="6" t="str">
        <f t="shared" si="22"/>
        <v/>
      </c>
      <c r="AH217" s="6" t="str">
        <f t="shared" si="23"/>
        <v/>
      </c>
    </row>
    <row r="218" spans="1:34">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6" t="str">
        <f t="shared" si="18"/>
        <v/>
      </c>
      <c r="AD218" s="6" t="str">
        <f t="shared" si="19"/>
        <v/>
      </c>
      <c r="AE218" s="6" t="str">
        <f t="shared" si="20"/>
        <v/>
      </c>
      <c r="AF218" s="6" t="str">
        <f t="shared" si="21"/>
        <v/>
      </c>
      <c r="AG218" s="6" t="str">
        <f t="shared" si="22"/>
        <v/>
      </c>
      <c r="AH218" s="6" t="str">
        <f t="shared" si="23"/>
        <v/>
      </c>
    </row>
    <row r="219" spans="1:34">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6" t="str">
        <f t="shared" si="18"/>
        <v/>
      </c>
      <c r="AD219" s="6" t="str">
        <f t="shared" si="19"/>
        <v/>
      </c>
      <c r="AE219" s="6" t="str">
        <f t="shared" si="20"/>
        <v/>
      </c>
      <c r="AF219" s="6" t="str">
        <f t="shared" si="21"/>
        <v/>
      </c>
      <c r="AG219" s="6" t="str">
        <f t="shared" si="22"/>
        <v/>
      </c>
      <c r="AH219" s="6" t="str">
        <f t="shared" si="23"/>
        <v/>
      </c>
    </row>
    <row r="220" spans="1:34">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6" t="str">
        <f t="shared" si="18"/>
        <v/>
      </c>
      <c r="AD220" s="6" t="str">
        <f t="shared" si="19"/>
        <v/>
      </c>
      <c r="AE220" s="6" t="str">
        <f t="shared" si="20"/>
        <v/>
      </c>
      <c r="AF220" s="6" t="str">
        <f t="shared" si="21"/>
        <v/>
      </c>
      <c r="AG220" s="6" t="str">
        <f t="shared" si="22"/>
        <v/>
      </c>
      <c r="AH220" s="6" t="str">
        <f t="shared" si="23"/>
        <v/>
      </c>
    </row>
    <row r="221" spans="1:34">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6" t="str">
        <f t="shared" si="18"/>
        <v/>
      </c>
      <c r="AD221" s="6" t="str">
        <f t="shared" si="19"/>
        <v/>
      </c>
      <c r="AE221" s="6" t="str">
        <f t="shared" si="20"/>
        <v/>
      </c>
      <c r="AF221" s="6" t="str">
        <f t="shared" si="21"/>
        <v/>
      </c>
      <c r="AG221" s="6" t="str">
        <f t="shared" si="22"/>
        <v/>
      </c>
      <c r="AH221" s="6" t="str">
        <f t="shared" si="23"/>
        <v/>
      </c>
    </row>
    <row r="222" spans="1:34">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6" t="str">
        <f t="shared" si="18"/>
        <v/>
      </c>
      <c r="AD222" s="6" t="str">
        <f t="shared" si="19"/>
        <v/>
      </c>
      <c r="AE222" s="6" t="str">
        <f t="shared" si="20"/>
        <v/>
      </c>
      <c r="AF222" s="6" t="str">
        <f t="shared" si="21"/>
        <v/>
      </c>
      <c r="AG222" s="6" t="str">
        <f t="shared" si="22"/>
        <v/>
      </c>
      <c r="AH222" s="6" t="str">
        <f t="shared" si="23"/>
        <v/>
      </c>
    </row>
    <row r="223" spans="1:34">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6" t="str">
        <f t="shared" si="18"/>
        <v/>
      </c>
      <c r="AD223" s="6" t="str">
        <f t="shared" si="19"/>
        <v/>
      </c>
      <c r="AE223" s="6" t="str">
        <f t="shared" si="20"/>
        <v/>
      </c>
      <c r="AF223" s="6" t="str">
        <f t="shared" si="21"/>
        <v/>
      </c>
      <c r="AG223" s="6" t="str">
        <f t="shared" si="22"/>
        <v/>
      </c>
      <c r="AH223" s="6" t="str">
        <f t="shared" si="23"/>
        <v/>
      </c>
    </row>
    <row r="224" spans="1:34">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6" t="str">
        <f t="shared" si="18"/>
        <v/>
      </c>
      <c r="AD224" s="6" t="str">
        <f t="shared" si="19"/>
        <v/>
      </c>
      <c r="AE224" s="6" t="str">
        <f t="shared" si="20"/>
        <v/>
      </c>
      <c r="AF224" s="6" t="str">
        <f t="shared" si="21"/>
        <v/>
      </c>
      <c r="AG224" s="6" t="str">
        <f t="shared" si="22"/>
        <v/>
      </c>
      <c r="AH224" s="6" t="str">
        <f t="shared" si="23"/>
        <v/>
      </c>
    </row>
    <row r="225" spans="1:34">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6" t="str">
        <f t="shared" si="18"/>
        <v/>
      </c>
      <c r="AD225" s="6" t="str">
        <f t="shared" si="19"/>
        <v/>
      </c>
      <c r="AE225" s="6" t="str">
        <f t="shared" si="20"/>
        <v/>
      </c>
      <c r="AF225" s="6" t="str">
        <f t="shared" si="21"/>
        <v/>
      </c>
      <c r="AG225" s="6" t="str">
        <f t="shared" si="22"/>
        <v/>
      </c>
      <c r="AH225" s="6" t="str">
        <f t="shared" si="23"/>
        <v/>
      </c>
    </row>
    <row r="226" spans="1:34">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6" t="str">
        <f t="shared" si="18"/>
        <v/>
      </c>
      <c r="AD226" s="6" t="str">
        <f t="shared" si="19"/>
        <v/>
      </c>
      <c r="AE226" s="6" t="str">
        <f t="shared" si="20"/>
        <v/>
      </c>
      <c r="AF226" s="6" t="str">
        <f t="shared" si="21"/>
        <v/>
      </c>
      <c r="AG226" s="6" t="str">
        <f t="shared" si="22"/>
        <v/>
      </c>
      <c r="AH226" s="6" t="str">
        <f t="shared" si="23"/>
        <v/>
      </c>
    </row>
    <row r="227" spans="1:34">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6" t="str">
        <f t="shared" si="18"/>
        <v/>
      </c>
      <c r="AD227" s="6" t="str">
        <f t="shared" si="19"/>
        <v/>
      </c>
      <c r="AE227" s="6" t="str">
        <f t="shared" si="20"/>
        <v/>
      </c>
      <c r="AF227" s="6" t="str">
        <f t="shared" si="21"/>
        <v/>
      </c>
      <c r="AG227" s="6" t="str">
        <f t="shared" si="22"/>
        <v/>
      </c>
      <c r="AH227" s="6" t="str">
        <f t="shared" si="23"/>
        <v/>
      </c>
    </row>
    <row r="228" spans="1:34">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6" t="str">
        <f t="shared" si="18"/>
        <v/>
      </c>
      <c r="AD228" s="6" t="str">
        <f t="shared" si="19"/>
        <v/>
      </c>
      <c r="AE228" s="6" t="str">
        <f t="shared" si="20"/>
        <v/>
      </c>
      <c r="AF228" s="6" t="str">
        <f t="shared" si="21"/>
        <v/>
      </c>
      <c r="AG228" s="6" t="str">
        <f t="shared" si="22"/>
        <v/>
      </c>
      <c r="AH228" s="6" t="str">
        <f t="shared" si="23"/>
        <v/>
      </c>
    </row>
    <row r="229" spans="1:34">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6" t="str">
        <f t="shared" si="18"/>
        <v/>
      </c>
      <c r="AD229" s="6" t="str">
        <f t="shared" si="19"/>
        <v/>
      </c>
      <c r="AE229" s="6" t="str">
        <f t="shared" si="20"/>
        <v/>
      </c>
      <c r="AF229" s="6" t="str">
        <f t="shared" si="21"/>
        <v/>
      </c>
      <c r="AG229" s="6" t="str">
        <f t="shared" si="22"/>
        <v/>
      </c>
      <c r="AH229" s="6" t="str">
        <f t="shared" si="23"/>
        <v/>
      </c>
    </row>
    <row r="230" spans="1:34">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6" t="str">
        <f t="shared" si="18"/>
        <v/>
      </c>
      <c r="AD230" s="6" t="str">
        <f t="shared" si="19"/>
        <v/>
      </c>
      <c r="AE230" s="6" t="str">
        <f t="shared" si="20"/>
        <v/>
      </c>
      <c r="AF230" s="6" t="str">
        <f t="shared" si="21"/>
        <v/>
      </c>
      <c r="AG230" s="6" t="str">
        <f t="shared" si="22"/>
        <v/>
      </c>
      <c r="AH230" s="6" t="str">
        <f t="shared" si="23"/>
        <v/>
      </c>
    </row>
    <row r="231" spans="1:34">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6" t="str">
        <f t="shared" si="18"/>
        <v/>
      </c>
      <c r="AD231" s="6" t="str">
        <f t="shared" si="19"/>
        <v/>
      </c>
      <c r="AE231" s="6" t="str">
        <f t="shared" si="20"/>
        <v/>
      </c>
      <c r="AF231" s="6" t="str">
        <f t="shared" si="21"/>
        <v/>
      </c>
      <c r="AG231" s="6" t="str">
        <f t="shared" si="22"/>
        <v/>
      </c>
      <c r="AH231" s="6" t="str">
        <f t="shared" si="23"/>
        <v/>
      </c>
    </row>
    <row r="232" spans="1:34">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6" t="str">
        <f t="shared" si="18"/>
        <v/>
      </c>
      <c r="AD232" s="6" t="str">
        <f t="shared" si="19"/>
        <v/>
      </c>
      <c r="AE232" s="6" t="str">
        <f t="shared" si="20"/>
        <v/>
      </c>
      <c r="AF232" s="6" t="str">
        <f t="shared" si="21"/>
        <v/>
      </c>
      <c r="AG232" s="6" t="str">
        <f t="shared" si="22"/>
        <v/>
      </c>
      <c r="AH232" s="6" t="str">
        <f t="shared" si="23"/>
        <v/>
      </c>
    </row>
    <row r="233" spans="1:34">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6" t="str">
        <f t="shared" si="18"/>
        <v/>
      </c>
      <c r="AD233" s="6" t="str">
        <f t="shared" si="19"/>
        <v/>
      </c>
      <c r="AE233" s="6" t="str">
        <f t="shared" si="20"/>
        <v/>
      </c>
      <c r="AF233" s="6" t="str">
        <f t="shared" si="21"/>
        <v/>
      </c>
      <c r="AG233" s="6" t="str">
        <f t="shared" si="22"/>
        <v/>
      </c>
      <c r="AH233" s="6" t="str">
        <f t="shared" si="23"/>
        <v/>
      </c>
    </row>
    <row r="234" spans="1:34">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6" t="str">
        <f t="shared" si="18"/>
        <v/>
      </c>
      <c r="AD234" s="6" t="str">
        <f t="shared" si="19"/>
        <v/>
      </c>
      <c r="AE234" s="6" t="str">
        <f t="shared" si="20"/>
        <v/>
      </c>
      <c r="AF234" s="6" t="str">
        <f t="shared" si="21"/>
        <v/>
      </c>
      <c r="AG234" s="6" t="str">
        <f t="shared" si="22"/>
        <v/>
      </c>
      <c r="AH234" s="6" t="str">
        <f t="shared" si="23"/>
        <v/>
      </c>
    </row>
    <row r="235" spans="1:34">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6" t="str">
        <f t="shared" si="18"/>
        <v/>
      </c>
      <c r="AD235" s="6" t="str">
        <f t="shared" si="19"/>
        <v/>
      </c>
      <c r="AE235" s="6" t="str">
        <f t="shared" si="20"/>
        <v/>
      </c>
      <c r="AF235" s="6" t="str">
        <f t="shared" si="21"/>
        <v/>
      </c>
      <c r="AG235" s="6" t="str">
        <f t="shared" si="22"/>
        <v/>
      </c>
      <c r="AH235" s="6" t="str">
        <f t="shared" si="23"/>
        <v/>
      </c>
    </row>
    <row r="236" spans="1:34">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6" t="str">
        <f t="shared" si="18"/>
        <v/>
      </c>
      <c r="AD236" s="6" t="str">
        <f t="shared" si="19"/>
        <v/>
      </c>
      <c r="AE236" s="6" t="str">
        <f t="shared" si="20"/>
        <v/>
      </c>
      <c r="AF236" s="6" t="str">
        <f t="shared" si="21"/>
        <v/>
      </c>
      <c r="AG236" s="6" t="str">
        <f t="shared" si="22"/>
        <v/>
      </c>
      <c r="AH236" s="6" t="str">
        <f t="shared" si="23"/>
        <v/>
      </c>
    </row>
    <row r="237" spans="1:34">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6" t="str">
        <f t="shared" si="18"/>
        <v/>
      </c>
      <c r="AD237" s="6" t="str">
        <f t="shared" si="19"/>
        <v/>
      </c>
      <c r="AE237" s="6" t="str">
        <f t="shared" si="20"/>
        <v/>
      </c>
      <c r="AF237" s="6" t="str">
        <f t="shared" si="21"/>
        <v/>
      </c>
      <c r="AG237" s="6" t="str">
        <f t="shared" si="22"/>
        <v/>
      </c>
      <c r="AH237" s="6" t="str">
        <f t="shared" si="23"/>
        <v/>
      </c>
    </row>
    <row r="238" spans="1:34">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6" t="str">
        <f t="shared" si="18"/>
        <v/>
      </c>
      <c r="AD238" s="6" t="str">
        <f t="shared" si="19"/>
        <v/>
      </c>
      <c r="AE238" s="6" t="str">
        <f t="shared" si="20"/>
        <v/>
      </c>
      <c r="AF238" s="6" t="str">
        <f t="shared" si="21"/>
        <v/>
      </c>
      <c r="AG238" s="6" t="str">
        <f t="shared" si="22"/>
        <v/>
      </c>
      <c r="AH238" s="6" t="str">
        <f t="shared" si="23"/>
        <v/>
      </c>
    </row>
    <row r="239" spans="1:34">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6" t="str">
        <f t="shared" si="18"/>
        <v/>
      </c>
      <c r="AD239" s="6" t="str">
        <f t="shared" si="19"/>
        <v/>
      </c>
      <c r="AE239" s="6" t="str">
        <f t="shared" si="20"/>
        <v/>
      </c>
      <c r="AF239" s="6" t="str">
        <f t="shared" si="21"/>
        <v/>
      </c>
      <c r="AG239" s="6" t="str">
        <f t="shared" si="22"/>
        <v/>
      </c>
      <c r="AH239" s="6" t="str">
        <f t="shared" si="23"/>
        <v/>
      </c>
    </row>
    <row r="240" spans="1:34">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6" t="str">
        <f t="shared" si="18"/>
        <v/>
      </c>
      <c r="AD240" s="6" t="str">
        <f t="shared" si="19"/>
        <v/>
      </c>
      <c r="AE240" s="6" t="str">
        <f t="shared" si="20"/>
        <v/>
      </c>
      <c r="AF240" s="6" t="str">
        <f t="shared" si="21"/>
        <v/>
      </c>
      <c r="AG240" s="6" t="str">
        <f t="shared" si="22"/>
        <v/>
      </c>
      <c r="AH240" s="6" t="str">
        <f t="shared" si="23"/>
        <v/>
      </c>
    </row>
    <row r="241" spans="1:34">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6" t="str">
        <f t="shared" si="18"/>
        <v/>
      </c>
      <c r="AD241" s="6" t="str">
        <f t="shared" si="19"/>
        <v/>
      </c>
      <c r="AE241" s="6" t="str">
        <f t="shared" si="20"/>
        <v/>
      </c>
      <c r="AF241" s="6" t="str">
        <f t="shared" si="21"/>
        <v/>
      </c>
      <c r="AG241" s="6" t="str">
        <f t="shared" si="22"/>
        <v/>
      </c>
      <c r="AH241" s="6" t="str">
        <f t="shared" si="23"/>
        <v/>
      </c>
    </row>
    <row r="242" spans="1:34">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6" t="str">
        <f t="shared" si="18"/>
        <v/>
      </c>
      <c r="AD242" s="6" t="str">
        <f t="shared" si="19"/>
        <v/>
      </c>
      <c r="AE242" s="6" t="str">
        <f t="shared" si="20"/>
        <v/>
      </c>
      <c r="AF242" s="6" t="str">
        <f t="shared" si="21"/>
        <v/>
      </c>
      <c r="AG242" s="6" t="str">
        <f t="shared" si="22"/>
        <v/>
      </c>
      <c r="AH242" s="6" t="str">
        <f t="shared" si="23"/>
        <v/>
      </c>
    </row>
    <row r="243" spans="1:34">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6" t="str">
        <f t="shared" si="18"/>
        <v/>
      </c>
      <c r="AD243" s="6" t="str">
        <f t="shared" si="19"/>
        <v/>
      </c>
      <c r="AE243" s="6" t="str">
        <f t="shared" si="20"/>
        <v/>
      </c>
      <c r="AF243" s="6" t="str">
        <f t="shared" si="21"/>
        <v/>
      </c>
      <c r="AG243" s="6" t="str">
        <f t="shared" si="22"/>
        <v/>
      </c>
      <c r="AH243" s="6" t="str">
        <f t="shared" si="23"/>
        <v/>
      </c>
    </row>
    <row r="244" spans="1:34">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6" t="str">
        <f t="shared" si="18"/>
        <v/>
      </c>
      <c r="AD244" s="6" t="str">
        <f t="shared" si="19"/>
        <v/>
      </c>
      <c r="AE244" s="6" t="str">
        <f t="shared" si="20"/>
        <v/>
      </c>
      <c r="AF244" s="6" t="str">
        <f t="shared" si="21"/>
        <v/>
      </c>
      <c r="AG244" s="6" t="str">
        <f t="shared" si="22"/>
        <v/>
      </c>
      <c r="AH244" s="6" t="str">
        <f t="shared" si="23"/>
        <v/>
      </c>
    </row>
    <row r="245" spans="1:34">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6" t="str">
        <f t="shared" si="18"/>
        <v/>
      </c>
      <c r="AD245" s="6" t="str">
        <f t="shared" si="19"/>
        <v/>
      </c>
      <c r="AE245" s="6" t="str">
        <f t="shared" si="20"/>
        <v/>
      </c>
      <c r="AF245" s="6" t="str">
        <f t="shared" si="21"/>
        <v/>
      </c>
      <c r="AG245" s="6" t="str">
        <f t="shared" si="22"/>
        <v/>
      </c>
      <c r="AH245" s="6" t="str">
        <f t="shared" si="23"/>
        <v/>
      </c>
    </row>
    <row r="246" spans="1:34">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6" t="str">
        <f t="shared" si="18"/>
        <v/>
      </c>
      <c r="AD246" s="6" t="str">
        <f t="shared" si="19"/>
        <v/>
      </c>
      <c r="AE246" s="6" t="str">
        <f t="shared" si="20"/>
        <v/>
      </c>
      <c r="AF246" s="6" t="str">
        <f t="shared" si="21"/>
        <v/>
      </c>
      <c r="AG246" s="6" t="str">
        <f t="shared" si="22"/>
        <v/>
      </c>
      <c r="AH246" s="6" t="str">
        <f t="shared" si="23"/>
        <v/>
      </c>
    </row>
    <row r="247" spans="1:34">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6" t="str">
        <f t="shared" si="18"/>
        <v/>
      </c>
      <c r="AD247" s="6" t="str">
        <f t="shared" si="19"/>
        <v/>
      </c>
      <c r="AE247" s="6" t="str">
        <f t="shared" si="20"/>
        <v/>
      </c>
      <c r="AF247" s="6" t="str">
        <f t="shared" si="21"/>
        <v/>
      </c>
      <c r="AG247" s="6" t="str">
        <f t="shared" si="22"/>
        <v/>
      </c>
      <c r="AH247" s="6" t="str">
        <f t="shared" si="23"/>
        <v/>
      </c>
    </row>
    <row r="248" spans="1:34">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6" t="str">
        <f t="shared" si="18"/>
        <v/>
      </c>
      <c r="AD248" s="6" t="str">
        <f t="shared" si="19"/>
        <v/>
      </c>
      <c r="AE248" s="6" t="str">
        <f t="shared" si="20"/>
        <v/>
      </c>
      <c r="AF248" s="6" t="str">
        <f t="shared" si="21"/>
        <v/>
      </c>
      <c r="AG248" s="6" t="str">
        <f t="shared" si="22"/>
        <v/>
      </c>
      <c r="AH248" s="6" t="str">
        <f t="shared" si="23"/>
        <v/>
      </c>
    </row>
    <row r="249" spans="1:34">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6" t="str">
        <f t="shared" si="18"/>
        <v/>
      </c>
      <c r="AD249" s="6" t="str">
        <f t="shared" si="19"/>
        <v/>
      </c>
      <c r="AE249" s="6" t="str">
        <f t="shared" si="20"/>
        <v/>
      </c>
      <c r="AF249" s="6" t="str">
        <f t="shared" si="21"/>
        <v/>
      </c>
      <c r="AG249" s="6" t="str">
        <f t="shared" si="22"/>
        <v/>
      </c>
      <c r="AH249" s="6" t="str">
        <f t="shared" si="23"/>
        <v/>
      </c>
    </row>
    <row r="250" spans="1:34">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6" t="str">
        <f t="shared" si="18"/>
        <v/>
      </c>
      <c r="AD250" s="6" t="str">
        <f t="shared" si="19"/>
        <v/>
      </c>
      <c r="AE250" s="6" t="str">
        <f t="shared" si="20"/>
        <v/>
      </c>
      <c r="AF250" s="6" t="str">
        <f t="shared" si="21"/>
        <v/>
      </c>
      <c r="AG250" s="6" t="str">
        <f t="shared" si="22"/>
        <v/>
      </c>
      <c r="AH250" s="6" t="str">
        <f t="shared" si="23"/>
        <v/>
      </c>
    </row>
    <row r="251" spans="1:34">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6" t="str">
        <f t="shared" si="18"/>
        <v/>
      </c>
      <c r="AD251" s="6" t="str">
        <f t="shared" si="19"/>
        <v/>
      </c>
      <c r="AE251" s="6" t="str">
        <f t="shared" si="20"/>
        <v/>
      </c>
      <c r="AF251" s="6" t="str">
        <f t="shared" si="21"/>
        <v/>
      </c>
      <c r="AG251" s="6" t="str">
        <f t="shared" si="22"/>
        <v/>
      </c>
      <c r="AH251" s="6" t="str">
        <f t="shared" si="23"/>
        <v/>
      </c>
    </row>
    <row r="252" spans="1:34">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6" t="str">
        <f t="shared" si="18"/>
        <v/>
      </c>
      <c r="AD252" s="6" t="str">
        <f t="shared" si="19"/>
        <v/>
      </c>
      <c r="AE252" s="6" t="str">
        <f t="shared" si="20"/>
        <v/>
      </c>
      <c r="AF252" s="6" t="str">
        <f t="shared" si="21"/>
        <v/>
      </c>
      <c r="AG252" s="6" t="str">
        <f t="shared" si="22"/>
        <v/>
      </c>
      <c r="AH252" s="6" t="str">
        <f t="shared" si="23"/>
        <v/>
      </c>
    </row>
    <row r="253" spans="1:34">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6" t="str">
        <f t="shared" si="18"/>
        <v/>
      </c>
      <c r="AD253" s="6" t="str">
        <f t="shared" si="19"/>
        <v/>
      </c>
      <c r="AE253" s="6" t="str">
        <f t="shared" si="20"/>
        <v/>
      </c>
      <c r="AF253" s="6" t="str">
        <f t="shared" si="21"/>
        <v/>
      </c>
      <c r="AG253" s="6" t="str">
        <f t="shared" si="22"/>
        <v/>
      </c>
      <c r="AH253" s="6" t="str">
        <f t="shared" si="23"/>
        <v/>
      </c>
    </row>
    <row r="254" spans="1:34">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6" t="str">
        <f t="shared" si="18"/>
        <v/>
      </c>
      <c r="AD254" s="6" t="str">
        <f t="shared" si="19"/>
        <v/>
      </c>
      <c r="AE254" s="6" t="str">
        <f t="shared" si="20"/>
        <v/>
      </c>
      <c r="AF254" s="6" t="str">
        <f t="shared" si="21"/>
        <v/>
      </c>
      <c r="AG254" s="6" t="str">
        <f t="shared" si="22"/>
        <v/>
      </c>
      <c r="AH254" s="6" t="str">
        <f t="shared" si="23"/>
        <v/>
      </c>
    </row>
    <row r="255" spans="1:34">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6" t="str">
        <f t="shared" si="18"/>
        <v/>
      </c>
      <c r="AD255" s="6" t="str">
        <f t="shared" si="19"/>
        <v/>
      </c>
      <c r="AE255" s="6" t="str">
        <f t="shared" si="20"/>
        <v/>
      </c>
      <c r="AF255" s="6" t="str">
        <f t="shared" si="21"/>
        <v/>
      </c>
      <c r="AG255" s="6" t="str">
        <f t="shared" si="22"/>
        <v/>
      </c>
      <c r="AH255" s="6" t="str">
        <f t="shared" si="23"/>
        <v/>
      </c>
    </row>
    <row r="256" spans="1:34">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6" t="str">
        <f t="shared" si="18"/>
        <v/>
      </c>
      <c r="AD256" s="6" t="str">
        <f t="shared" si="19"/>
        <v/>
      </c>
      <c r="AE256" s="6" t="str">
        <f t="shared" si="20"/>
        <v/>
      </c>
      <c r="AF256" s="6" t="str">
        <f t="shared" si="21"/>
        <v/>
      </c>
      <c r="AG256" s="6" t="str">
        <f t="shared" si="22"/>
        <v/>
      </c>
      <c r="AH256" s="6" t="str">
        <f t="shared" si="23"/>
        <v/>
      </c>
    </row>
    <row r="257" spans="1:34">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6" t="str">
        <f t="shared" si="18"/>
        <v/>
      </c>
      <c r="AD257" s="6" t="str">
        <f t="shared" si="19"/>
        <v/>
      </c>
      <c r="AE257" s="6" t="str">
        <f t="shared" si="20"/>
        <v/>
      </c>
      <c r="AF257" s="6" t="str">
        <f t="shared" si="21"/>
        <v/>
      </c>
      <c r="AG257" s="6" t="str">
        <f t="shared" si="22"/>
        <v/>
      </c>
      <c r="AH257" s="6" t="str">
        <f t="shared" si="23"/>
        <v/>
      </c>
    </row>
    <row r="258" spans="1:34">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6" t="str">
        <f t="shared" si="18"/>
        <v/>
      </c>
      <c r="AD258" s="6" t="str">
        <f t="shared" si="19"/>
        <v/>
      </c>
      <c r="AE258" s="6" t="str">
        <f t="shared" si="20"/>
        <v/>
      </c>
      <c r="AF258" s="6" t="str">
        <f t="shared" si="21"/>
        <v/>
      </c>
      <c r="AG258" s="6" t="str">
        <f t="shared" si="22"/>
        <v/>
      </c>
      <c r="AH258" s="6" t="str">
        <f t="shared" si="23"/>
        <v/>
      </c>
    </row>
    <row r="259" spans="1:34">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6" t="str">
        <f t="shared" si="18"/>
        <v/>
      </c>
      <c r="AD259" s="6" t="str">
        <f t="shared" si="19"/>
        <v/>
      </c>
      <c r="AE259" s="6" t="str">
        <f t="shared" si="20"/>
        <v/>
      </c>
      <c r="AF259" s="6" t="str">
        <f t="shared" si="21"/>
        <v/>
      </c>
      <c r="AG259" s="6" t="str">
        <f t="shared" si="22"/>
        <v/>
      </c>
      <c r="AH259" s="6" t="str">
        <f t="shared" si="23"/>
        <v/>
      </c>
    </row>
    <row r="260" spans="1:34">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6" t="str">
        <f t="shared" si="18"/>
        <v/>
      </c>
      <c r="AD260" s="6" t="str">
        <f t="shared" si="19"/>
        <v/>
      </c>
      <c r="AE260" s="6" t="str">
        <f t="shared" si="20"/>
        <v/>
      </c>
      <c r="AF260" s="6" t="str">
        <f t="shared" si="21"/>
        <v/>
      </c>
      <c r="AG260" s="6" t="str">
        <f t="shared" si="22"/>
        <v/>
      </c>
      <c r="AH260" s="6" t="str">
        <f t="shared" si="23"/>
        <v/>
      </c>
    </row>
    <row r="261" spans="1:34">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6" t="str">
        <f t="shared" ref="AC261:AC324" si="24">IF(COUNT(A261,L261,N261,P261,X261,Y261)&gt;0,AVERAGE(A261,L261,N261,P261,X261,Y261),"")</f>
        <v/>
      </c>
      <c r="AD261" s="6" t="str">
        <f t="shared" ref="AD261:AD324" si="25">IF(COUNT(B261,D261,M261,U261)&gt;0,AVERAGE(B261,D261,M261,U261),"")</f>
        <v/>
      </c>
      <c r="AE261" s="6" t="str">
        <f t="shared" ref="AE261:AE324" si="26">IF(COUNT(I261,T261,V261,W261)&gt;0,AVERAGE(I261,T261,V261,W261),"")</f>
        <v/>
      </c>
      <c r="AF261" s="6" t="str">
        <f t="shared" ref="AF261:AF324" si="27">IF(COUNT(H261,K261,Q261,S261)&gt;0,AVERAGE(H261,K261,Q261,S261),"")</f>
        <v/>
      </c>
      <c r="AG261" s="6" t="str">
        <f t="shared" ref="AG261:AG324" si="28">IF(COUNT(E261,F261,G261,R261)&gt;0,AVERAGE(E261,F261,G261,R261),"")</f>
        <v/>
      </c>
      <c r="AH261" s="6" t="str">
        <f t="shared" ref="AH261:AH324" si="29">IF(COUNT(C261,J261,O261,Z261)&gt;0,AVERAGE(C261,J261,O261,Z261),"")</f>
        <v/>
      </c>
    </row>
    <row r="262" spans="1:34">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6" t="str">
        <f t="shared" si="24"/>
        <v/>
      </c>
      <c r="AD262" s="6" t="str">
        <f t="shared" si="25"/>
        <v/>
      </c>
      <c r="AE262" s="6" t="str">
        <f t="shared" si="26"/>
        <v/>
      </c>
      <c r="AF262" s="6" t="str">
        <f t="shared" si="27"/>
        <v/>
      </c>
      <c r="AG262" s="6" t="str">
        <f t="shared" si="28"/>
        <v/>
      </c>
      <c r="AH262" s="6" t="str">
        <f t="shared" si="29"/>
        <v/>
      </c>
    </row>
    <row r="263" spans="1:34">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6" t="str">
        <f t="shared" si="24"/>
        <v/>
      </c>
      <c r="AD263" s="6" t="str">
        <f t="shared" si="25"/>
        <v/>
      </c>
      <c r="AE263" s="6" t="str">
        <f t="shared" si="26"/>
        <v/>
      </c>
      <c r="AF263" s="6" t="str">
        <f t="shared" si="27"/>
        <v/>
      </c>
      <c r="AG263" s="6" t="str">
        <f t="shared" si="28"/>
        <v/>
      </c>
      <c r="AH263" s="6" t="str">
        <f t="shared" si="29"/>
        <v/>
      </c>
    </row>
    <row r="264" spans="1:34">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6" t="str">
        <f t="shared" si="24"/>
        <v/>
      </c>
      <c r="AD264" s="6" t="str">
        <f t="shared" si="25"/>
        <v/>
      </c>
      <c r="AE264" s="6" t="str">
        <f t="shared" si="26"/>
        <v/>
      </c>
      <c r="AF264" s="6" t="str">
        <f t="shared" si="27"/>
        <v/>
      </c>
      <c r="AG264" s="6" t="str">
        <f t="shared" si="28"/>
        <v/>
      </c>
      <c r="AH264" s="6" t="str">
        <f t="shared" si="29"/>
        <v/>
      </c>
    </row>
    <row r="265" spans="1:34">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6" t="str">
        <f t="shared" si="24"/>
        <v/>
      </c>
      <c r="AD265" s="6" t="str">
        <f t="shared" si="25"/>
        <v/>
      </c>
      <c r="AE265" s="6" t="str">
        <f t="shared" si="26"/>
        <v/>
      </c>
      <c r="AF265" s="6" t="str">
        <f t="shared" si="27"/>
        <v/>
      </c>
      <c r="AG265" s="6" t="str">
        <f t="shared" si="28"/>
        <v/>
      </c>
      <c r="AH265" s="6" t="str">
        <f t="shared" si="29"/>
        <v/>
      </c>
    </row>
    <row r="266" spans="1:34">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6" t="str">
        <f t="shared" si="24"/>
        <v/>
      </c>
      <c r="AD266" s="6" t="str">
        <f t="shared" si="25"/>
        <v/>
      </c>
      <c r="AE266" s="6" t="str">
        <f t="shared" si="26"/>
        <v/>
      </c>
      <c r="AF266" s="6" t="str">
        <f t="shared" si="27"/>
        <v/>
      </c>
      <c r="AG266" s="6" t="str">
        <f t="shared" si="28"/>
        <v/>
      </c>
      <c r="AH266" s="6" t="str">
        <f t="shared" si="29"/>
        <v/>
      </c>
    </row>
    <row r="267" spans="1:34">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6" t="str">
        <f t="shared" si="24"/>
        <v/>
      </c>
      <c r="AD267" s="6" t="str">
        <f t="shared" si="25"/>
        <v/>
      </c>
      <c r="AE267" s="6" t="str">
        <f t="shared" si="26"/>
        <v/>
      </c>
      <c r="AF267" s="6" t="str">
        <f t="shared" si="27"/>
        <v/>
      </c>
      <c r="AG267" s="6" t="str">
        <f t="shared" si="28"/>
        <v/>
      </c>
      <c r="AH267" s="6" t="str">
        <f t="shared" si="29"/>
        <v/>
      </c>
    </row>
    <row r="268" spans="1:34">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6" t="str">
        <f t="shared" si="24"/>
        <v/>
      </c>
      <c r="AD268" s="6" t="str">
        <f t="shared" si="25"/>
        <v/>
      </c>
      <c r="AE268" s="6" t="str">
        <f t="shared" si="26"/>
        <v/>
      </c>
      <c r="AF268" s="6" t="str">
        <f t="shared" si="27"/>
        <v/>
      </c>
      <c r="AG268" s="6" t="str">
        <f t="shared" si="28"/>
        <v/>
      </c>
      <c r="AH268" s="6" t="str">
        <f t="shared" si="29"/>
        <v/>
      </c>
    </row>
    <row r="269" spans="1:34">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6" t="str">
        <f t="shared" si="24"/>
        <v/>
      </c>
      <c r="AD269" s="6" t="str">
        <f t="shared" si="25"/>
        <v/>
      </c>
      <c r="AE269" s="6" t="str">
        <f t="shared" si="26"/>
        <v/>
      </c>
      <c r="AF269" s="6" t="str">
        <f t="shared" si="27"/>
        <v/>
      </c>
      <c r="AG269" s="6" t="str">
        <f t="shared" si="28"/>
        <v/>
      </c>
      <c r="AH269" s="6" t="str">
        <f t="shared" si="29"/>
        <v/>
      </c>
    </row>
    <row r="270" spans="1:34">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6" t="str">
        <f t="shared" si="24"/>
        <v/>
      </c>
      <c r="AD270" s="6" t="str">
        <f t="shared" si="25"/>
        <v/>
      </c>
      <c r="AE270" s="6" t="str">
        <f t="shared" si="26"/>
        <v/>
      </c>
      <c r="AF270" s="6" t="str">
        <f t="shared" si="27"/>
        <v/>
      </c>
      <c r="AG270" s="6" t="str">
        <f t="shared" si="28"/>
        <v/>
      </c>
      <c r="AH270" s="6" t="str">
        <f t="shared" si="29"/>
        <v/>
      </c>
    </row>
    <row r="271" spans="1:34">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6" t="str">
        <f t="shared" si="24"/>
        <v/>
      </c>
      <c r="AD271" s="6" t="str">
        <f t="shared" si="25"/>
        <v/>
      </c>
      <c r="AE271" s="6" t="str">
        <f t="shared" si="26"/>
        <v/>
      </c>
      <c r="AF271" s="6" t="str">
        <f t="shared" si="27"/>
        <v/>
      </c>
      <c r="AG271" s="6" t="str">
        <f t="shared" si="28"/>
        <v/>
      </c>
      <c r="AH271" s="6" t="str">
        <f t="shared" si="29"/>
        <v/>
      </c>
    </row>
    <row r="272" spans="1:34">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6" t="str">
        <f t="shared" si="24"/>
        <v/>
      </c>
      <c r="AD272" s="6" t="str">
        <f t="shared" si="25"/>
        <v/>
      </c>
      <c r="AE272" s="6" t="str">
        <f t="shared" si="26"/>
        <v/>
      </c>
      <c r="AF272" s="6" t="str">
        <f t="shared" si="27"/>
        <v/>
      </c>
      <c r="AG272" s="6" t="str">
        <f t="shared" si="28"/>
        <v/>
      </c>
      <c r="AH272" s="6" t="str">
        <f t="shared" si="29"/>
        <v/>
      </c>
    </row>
    <row r="273" spans="1:34">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6" t="str">
        <f t="shared" si="24"/>
        <v/>
      </c>
      <c r="AD273" s="6" t="str">
        <f t="shared" si="25"/>
        <v/>
      </c>
      <c r="AE273" s="6" t="str">
        <f t="shared" si="26"/>
        <v/>
      </c>
      <c r="AF273" s="6" t="str">
        <f t="shared" si="27"/>
        <v/>
      </c>
      <c r="AG273" s="6" t="str">
        <f t="shared" si="28"/>
        <v/>
      </c>
      <c r="AH273" s="6" t="str">
        <f t="shared" si="29"/>
        <v/>
      </c>
    </row>
    <row r="274" spans="1:34">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6" t="str">
        <f t="shared" si="24"/>
        <v/>
      </c>
      <c r="AD274" s="6" t="str">
        <f t="shared" si="25"/>
        <v/>
      </c>
      <c r="AE274" s="6" t="str">
        <f t="shared" si="26"/>
        <v/>
      </c>
      <c r="AF274" s="6" t="str">
        <f t="shared" si="27"/>
        <v/>
      </c>
      <c r="AG274" s="6" t="str">
        <f t="shared" si="28"/>
        <v/>
      </c>
      <c r="AH274" s="6" t="str">
        <f t="shared" si="29"/>
        <v/>
      </c>
    </row>
    <row r="275" spans="1:34">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6" t="str">
        <f t="shared" si="24"/>
        <v/>
      </c>
      <c r="AD275" s="6" t="str">
        <f t="shared" si="25"/>
        <v/>
      </c>
      <c r="AE275" s="6" t="str">
        <f t="shared" si="26"/>
        <v/>
      </c>
      <c r="AF275" s="6" t="str">
        <f t="shared" si="27"/>
        <v/>
      </c>
      <c r="AG275" s="6" t="str">
        <f t="shared" si="28"/>
        <v/>
      </c>
      <c r="AH275" s="6" t="str">
        <f t="shared" si="29"/>
        <v/>
      </c>
    </row>
    <row r="276" spans="1:34">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6" t="str">
        <f t="shared" si="24"/>
        <v/>
      </c>
      <c r="AD276" s="6" t="str">
        <f t="shared" si="25"/>
        <v/>
      </c>
      <c r="AE276" s="6" t="str">
        <f t="shared" si="26"/>
        <v/>
      </c>
      <c r="AF276" s="6" t="str">
        <f t="shared" si="27"/>
        <v/>
      </c>
      <c r="AG276" s="6" t="str">
        <f t="shared" si="28"/>
        <v/>
      </c>
      <c r="AH276" s="6" t="str">
        <f t="shared" si="29"/>
        <v/>
      </c>
    </row>
    <row r="277" spans="1:34">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6" t="str">
        <f t="shared" si="24"/>
        <v/>
      </c>
      <c r="AD277" s="6" t="str">
        <f t="shared" si="25"/>
        <v/>
      </c>
      <c r="AE277" s="6" t="str">
        <f t="shared" si="26"/>
        <v/>
      </c>
      <c r="AF277" s="6" t="str">
        <f t="shared" si="27"/>
        <v/>
      </c>
      <c r="AG277" s="6" t="str">
        <f t="shared" si="28"/>
        <v/>
      </c>
      <c r="AH277" s="6" t="str">
        <f t="shared" si="29"/>
        <v/>
      </c>
    </row>
    <row r="278" spans="1:34">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6" t="str">
        <f t="shared" si="24"/>
        <v/>
      </c>
      <c r="AD278" s="6" t="str">
        <f t="shared" si="25"/>
        <v/>
      </c>
      <c r="AE278" s="6" t="str">
        <f t="shared" si="26"/>
        <v/>
      </c>
      <c r="AF278" s="6" t="str">
        <f t="shared" si="27"/>
        <v/>
      </c>
      <c r="AG278" s="6" t="str">
        <f t="shared" si="28"/>
        <v/>
      </c>
      <c r="AH278" s="6" t="str">
        <f t="shared" si="29"/>
        <v/>
      </c>
    </row>
    <row r="279" spans="1:34">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6" t="str">
        <f t="shared" si="24"/>
        <v/>
      </c>
      <c r="AD279" s="6" t="str">
        <f t="shared" si="25"/>
        <v/>
      </c>
      <c r="AE279" s="6" t="str">
        <f t="shared" si="26"/>
        <v/>
      </c>
      <c r="AF279" s="6" t="str">
        <f t="shared" si="27"/>
        <v/>
      </c>
      <c r="AG279" s="6" t="str">
        <f t="shared" si="28"/>
        <v/>
      </c>
      <c r="AH279" s="6" t="str">
        <f t="shared" si="29"/>
        <v/>
      </c>
    </row>
    <row r="280" spans="1:34">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6" t="str">
        <f t="shared" si="24"/>
        <v/>
      </c>
      <c r="AD280" s="6" t="str">
        <f t="shared" si="25"/>
        <v/>
      </c>
      <c r="AE280" s="6" t="str">
        <f t="shared" si="26"/>
        <v/>
      </c>
      <c r="AF280" s="6" t="str">
        <f t="shared" si="27"/>
        <v/>
      </c>
      <c r="AG280" s="6" t="str">
        <f t="shared" si="28"/>
        <v/>
      </c>
      <c r="AH280" s="6" t="str">
        <f t="shared" si="29"/>
        <v/>
      </c>
    </row>
    <row r="281" spans="1:34">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6" t="str">
        <f t="shared" si="24"/>
        <v/>
      </c>
      <c r="AD281" s="6" t="str">
        <f t="shared" si="25"/>
        <v/>
      </c>
      <c r="AE281" s="6" t="str">
        <f t="shared" si="26"/>
        <v/>
      </c>
      <c r="AF281" s="6" t="str">
        <f t="shared" si="27"/>
        <v/>
      </c>
      <c r="AG281" s="6" t="str">
        <f t="shared" si="28"/>
        <v/>
      </c>
      <c r="AH281" s="6" t="str">
        <f t="shared" si="29"/>
        <v/>
      </c>
    </row>
    <row r="282" spans="1:34">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6" t="str">
        <f t="shared" si="24"/>
        <v/>
      </c>
      <c r="AD282" s="6" t="str">
        <f t="shared" si="25"/>
        <v/>
      </c>
      <c r="AE282" s="6" t="str">
        <f t="shared" si="26"/>
        <v/>
      </c>
      <c r="AF282" s="6" t="str">
        <f t="shared" si="27"/>
        <v/>
      </c>
      <c r="AG282" s="6" t="str">
        <f t="shared" si="28"/>
        <v/>
      </c>
      <c r="AH282" s="6" t="str">
        <f t="shared" si="29"/>
        <v/>
      </c>
    </row>
    <row r="283" spans="1:34">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6" t="str">
        <f t="shared" si="24"/>
        <v/>
      </c>
      <c r="AD283" s="6" t="str">
        <f t="shared" si="25"/>
        <v/>
      </c>
      <c r="AE283" s="6" t="str">
        <f t="shared" si="26"/>
        <v/>
      </c>
      <c r="AF283" s="6" t="str">
        <f t="shared" si="27"/>
        <v/>
      </c>
      <c r="AG283" s="6" t="str">
        <f t="shared" si="28"/>
        <v/>
      </c>
      <c r="AH283" s="6" t="str">
        <f t="shared" si="29"/>
        <v/>
      </c>
    </row>
    <row r="284" spans="1:34">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6" t="str">
        <f t="shared" si="24"/>
        <v/>
      </c>
      <c r="AD284" s="6" t="str">
        <f t="shared" si="25"/>
        <v/>
      </c>
      <c r="AE284" s="6" t="str">
        <f t="shared" si="26"/>
        <v/>
      </c>
      <c r="AF284" s="6" t="str">
        <f t="shared" si="27"/>
        <v/>
      </c>
      <c r="AG284" s="6" t="str">
        <f t="shared" si="28"/>
        <v/>
      </c>
      <c r="AH284" s="6" t="str">
        <f t="shared" si="29"/>
        <v/>
      </c>
    </row>
    <row r="285" spans="1:34">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6" t="str">
        <f t="shared" si="24"/>
        <v/>
      </c>
      <c r="AD285" s="6" t="str">
        <f t="shared" si="25"/>
        <v/>
      </c>
      <c r="AE285" s="6" t="str">
        <f t="shared" si="26"/>
        <v/>
      </c>
      <c r="AF285" s="6" t="str">
        <f t="shared" si="27"/>
        <v/>
      </c>
      <c r="AG285" s="6" t="str">
        <f t="shared" si="28"/>
        <v/>
      </c>
      <c r="AH285" s="6" t="str">
        <f t="shared" si="29"/>
        <v/>
      </c>
    </row>
    <row r="286" spans="1:34">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6" t="str">
        <f t="shared" si="24"/>
        <v/>
      </c>
      <c r="AD286" s="6" t="str">
        <f t="shared" si="25"/>
        <v/>
      </c>
      <c r="AE286" s="6" t="str">
        <f t="shared" si="26"/>
        <v/>
      </c>
      <c r="AF286" s="6" t="str">
        <f t="shared" si="27"/>
        <v/>
      </c>
      <c r="AG286" s="6" t="str">
        <f t="shared" si="28"/>
        <v/>
      </c>
      <c r="AH286" s="6" t="str">
        <f t="shared" si="29"/>
        <v/>
      </c>
    </row>
    <row r="287" spans="1:34">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6" t="str">
        <f t="shared" si="24"/>
        <v/>
      </c>
      <c r="AD287" s="6" t="str">
        <f t="shared" si="25"/>
        <v/>
      </c>
      <c r="AE287" s="6" t="str">
        <f t="shared" si="26"/>
        <v/>
      </c>
      <c r="AF287" s="6" t="str">
        <f t="shared" si="27"/>
        <v/>
      </c>
      <c r="AG287" s="6" t="str">
        <f t="shared" si="28"/>
        <v/>
      </c>
      <c r="AH287" s="6" t="str">
        <f t="shared" si="29"/>
        <v/>
      </c>
    </row>
    <row r="288" spans="1:34">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6" t="str">
        <f t="shared" si="24"/>
        <v/>
      </c>
      <c r="AD288" s="6" t="str">
        <f t="shared" si="25"/>
        <v/>
      </c>
      <c r="AE288" s="6" t="str">
        <f t="shared" si="26"/>
        <v/>
      </c>
      <c r="AF288" s="6" t="str">
        <f t="shared" si="27"/>
        <v/>
      </c>
      <c r="AG288" s="6" t="str">
        <f t="shared" si="28"/>
        <v/>
      </c>
      <c r="AH288" s="6" t="str">
        <f t="shared" si="29"/>
        <v/>
      </c>
    </row>
    <row r="289" spans="1:34">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6" t="str">
        <f t="shared" si="24"/>
        <v/>
      </c>
      <c r="AD289" s="6" t="str">
        <f t="shared" si="25"/>
        <v/>
      </c>
      <c r="AE289" s="6" t="str">
        <f t="shared" si="26"/>
        <v/>
      </c>
      <c r="AF289" s="6" t="str">
        <f t="shared" si="27"/>
        <v/>
      </c>
      <c r="AG289" s="6" t="str">
        <f t="shared" si="28"/>
        <v/>
      </c>
      <c r="AH289" s="6" t="str">
        <f t="shared" si="29"/>
        <v/>
      </c>
    </row>
    <row r="290" spans="1:34">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6" t="str">
        <f t="shared" si="24"/>
        <v/>
      </c>
      <c r="AD290" s="6" t="str">
        <f t="shared" si="25"/>
        <v/>
      </c>
      <c r="AE290" s="6" t="str">
        <f t="shared" si="26"/>
        <v/>
      </c>
      <c r="AF290" s="6" t="str">
        <f t="shared" si="27"/>
        <v/>
      </c>
      <c r="AG290" s="6" t="str">
        <f t="shared" si="28"/>
        <v/>
      </c>
      <c r="AH290" s="6" t="str">
        <f t="shared" si="29"/>
        <v/>
      </c>
    </row>
    <row r="291" spans="1:34">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6" t="str">
        <f t="shared" si="24"/>
        <v/>
      </c>
      <c r="AD291" s="6" t="str">
        <f t="shared" si="25"/>
        <v/>
      </c>
      <c r="AE291" s="6" t="str">
        <f t="shared" si="26"/>
        <v/>
      </c>
      <c r="AF291" s="6" t="str">
        <f t="shared" si="27"/>
        <v/>
      </c>
      <c r="AG291" s="6" t="str">
        <f t="shared" si="28"/>
        <v/>
      </c>
      <c r="AH291" s="6" t="str">
        <f t="shared" si="29"/>
        <v/>
      </c>
    </row>
    <row r="292" spans="1:34">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6" t="str">
        <f t="shared" si="24"/>
        <v/>
      </c>
      <c r="AD292" s="6" t="str">
        <f t="shared" si="25"/>
        <v/>
      </c>
      <c r="AE292" s="6" t="str">
        <f t="shared" si="26"/>
        <v/>
      </c>
      <c r="AF292" s="6" t="str">
        <f t="shared" si="27"/>
        <v/>
      </c>
      <c r="AG292" s="6" t="str">
        <f t="shared" si="28"/>
        <v/>
      </c>
      <c r="AH292" s="6" t="str">
        <f t="shared" si="29"/>
        <v/>
      </c>
    </row>
    <row r="293" spans="1:34">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6" t="str">
        <f t="shared" si="24"/>
        <v/>
      </c>
      <c r="AD293" s="6" t="str">
        <f t="shared" si="25"/>
        <v/>
      </c>
      <c r="AE293" s="6" t="str">
        <f t="shared" si="26"/>
        <v/>
      </c>
      <c r="AF293" s="6" t="str">
        <f t="shared" si="27"/>
        <v/>
      </c>
      <c r="AG293" s="6" t="str">
        <f t="shared" si="28"/>
        <v/>
      </c>
      <c r="AH293" s="6" t="str">
        <f t="shared" si="29"/>
        <v/>
      </c>
    </row>
    <row r="294" spans="1:34">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6" t="str">
        <f t="shared" si="24"/>
        <v/>
      </c>
      <c r="AD294" s="6" t="str">
        <f t="shared" si="25"/>
        <v/>
      </c>
      <c r="AE294" s="6" t="str">
        <f t="shared" si="26"/>
        <v/>
      </c>
      <c r="AF294" s="6" t="str">
        <f t="shared" si="27"/>
        <v/>
      </c>
      <c r="AG294" s="6" t="str">
        <f t="shared" si="28"/>
        <v/>
      </c>
      <c r="AH294" s="6" t="str">
        <f t="shared" si="29"/>
        <v/>
      </c>
    </row>
    <row r="295" spans="1:34">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6" t="str">
        <f t="shared" si="24"/>
        <v/>
      </c>
      <c r="AD295" s="6" t="str">
        <f t="shared" si="25"/>
        <v/>
      </c>
      <c r="AE295" s="6" t="str">
        <f t="shared" si="26"/>
        <v/>
      </c>
      <c r="AF295" s="6" t="str">
        <f t="shared" si="27"/>
        <v/>
      </c>
      <c r="AG295" s="6" t="str">
        <f t="shared" si="28"/>
        <v/>
      </c>
      <c r="AH295" s="6" t="str">
        <f t="shared" si="29"/>
        <v/>
      </c>
    </row>
    <row r="296" spans="1:34">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6" t="str">
        <f t="shared" si="24"/>
        <v/>
      </c>
      <c r="AD296" s="6" t="str">
        <f t="shared" si="25"/>
        <v/>
      </c>
      <c r="AE296" s="6" t="str">
        <f t="shared" si="26"/>
        <v/>
      </c>
      <c r="AF296" s="6" t="str">
        <f t="shared" si="27"/>
        <v/>
      </c>
      <c r="AG296" s="6" t="str">
        <f t="shared" si="28"/>
        <v/>
      </c>
      <c r="AH296" s="6" t="str">
        <f t="shared" si="29"/>
        <v/>
      </c>
    </row>
    <row r="297" spans="1:34">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6" t="str">
        <f t="shared" si="24"/>
        <v/>
      </c>
      <c r="AD297" s="6" t="str">
        <f t="shared" si="25"/>
        <v/>
      </c>
      <c r="AE297" s="6" t="str">
        <f t="shared" si="26"/>
        <v/>
      </c>
      <c r="AF297" s="6" t="str">
        <f t="shared" si="27"/>
        <v/>
      </c>
      <c r="AG297" s="6" t="str">
        <f t="shared" si="28"/>
        <v/>
      </c>
      <c r="AH297" s="6" t="str">
        <f t="shared" si="29"/>
        <v/>
      </c>
    </row>
    <row r="298" spans="1:34">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6" t="str">
        <f t="shared" si="24"/>
        <v/>
      </c>
      <c r="AD298" s="6" t="str">
        <f t="shared" si="25"/>
        <v/>
      </c>
      <c r="AE298" s="6" t="str">
        <f t="shared" si="26"/>
        <v/>
      </c>
      <c r="AF298" s="6" t="str">
        <f t="shared" si="27"/>
        <v/>
      </c>
      <c r="AG298" s="6" t="str">
        <f t="shared" si="28"/>
        <v/>
      </c>
      <c r="AH298" s="6" t="str">
        <f t="shared" si="29"/>
        <v/>
      </c>
    </row>
    <row r="299" spans="1:34">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6" t="str">
        <f t="shared" si="24"/>
        <v/>
      </c>
      <c r="AD299" s="6" t="str">
        <f t="shared" si="25"/>
        <v/>
      </c>
      <c r="AE299" s="6" t="str">
        <f t="shared" si="26"/>
        <v/>
      </c>
      <c r="AF299" s="6" t="str">
        <f t="shared" si="27"/>
        <v/>
      </c>
      <c r="AG299" s="6" t="str">
        <f t="shared" si="28"/>
        <v/>
      </c>
      <c r="AH299" s="6" t="str">
        <f t="shared" si="29"/>
        <v/>
      </c>
    </row>
    <row r="300" spans="1:34">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6" t="str">
        <f t="shared" si="24"/>
        <v/>
      </c>
      <c r="AD300" s="6" t="str">
        <f t="shared" si="25"/>
        <v/>
      </c>
      <c r="AE300" s="6" t="str">
        <f t="shared" si="26"/>
        <v/>
      </c>
      <c r="AF300" s="6" t="str">
        <f t="shared" si="27"/>
        <v/>
      </c>
      <c r="AG300" s="6" t="str">
        <f t="shared" si="28"/>
        <v/>
      </c>
      <c r="AH300" s="6" t="str">
        <f t="shared" si="29"/>
        <v/>
      </c>
    </row>
    <row r="301" spans="1:34">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6" t="str">
        <f t="shared" si="24"/>
        <v/>
      </c>
      <c r="AD301" s="6" t="str">
        <f t="shared" si="25"/>
        <v/>
      </c>
      <c r="AE301" s="6" t="str">
        <f t="shared" si="26"/>
        <v/>
      </c>
      <c r="AF301" s="6" t="str">
        <f t="shared" si="27"/>
        <v/>
      </c>
      <c r="AG301" s="6" t="str">
        <f t="shared" si="28"/>
        <v/>
      </c>
      <c r="AH301" s="6" t="str">
        <f t="shared" si="29"/>
        <v/>
      </c>
    </row>
    <row r="302" spans="1:34">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6" t="str">
        <f t="shared" si="24"/>
        <v/>
      </c>
      <c r="AD302" s="6" t="str">
        <f t="shared" si="25"/>
        <v/>
      </c>
      <c r="AE302" s="6" t="str">
        <f t="shared" si="26"/>
        <v/>
      </c>
      <c r="AF302" s="6" t="str">
        <f t="shared" si="27"/>
        <v/>
      </c>
      <c r="AG302" s="6" t="str">
        <f t="shared" si="28"/>
        <v/>
      </c>
      <c r="AH302" s="6" t="str">
        <f t="shared" si="29"/>
        <v/>
      </c>
    </row>
    <row r="303" spans="1:34">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6" t="str">
        <f t="shared" si="24"/>
        <v/>
      </c>
      <c r="AD303" s="6" t="str">
        <f t="shared" si="25"/>
        <v/>
      </c>
      <c r="AE303" s="6" t="str">
        <f t="shared" si="26"/>
        <v/>
      </c>
      <c r="AF303" s="6" t="str">
        <f t="shared" si="27"/>
        <v/>
      </c>
      <c r="AG303" s="6" t="str">
        <f t="shared" si="28"/>
        <v/>
      </c>
      <c r="AH303" s="6" t="str">
        <f t="shared" si="29"/>
        <v/>
      </c>
    </row>
    <row r="304" spans="1:34">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6" t="str">
        <f t="shared" si="24"/>
        <v/>
      </c>
      <c r="AD304" s="6" t="str">
        <f t="shared" si="25"/>
        <v/>
      </c>
      <c r="AE304" s="6" t="str">
        <f t="shared" si="26"/>
        <v/>
      </c>
      <c r="AF304" s="6" t="str">
        <f t="shared" si="27"/>
        <v/>
      </c>
      <c r="AG304" s="6" t="str">
        <f t="shared" si="28"/>
        <v/>
      </c>
      <c r="AH304" s="6" t="str">
        <f t="shared" si="29"/>
        <v/>
      </c>
    </row>
    <row r="305" spans="1:34">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6" t="str">
        <f t="shared" si="24"/>
        <v/>
      </c>
      <c r="AD305" s="6" t="str">
        <f t="shared" si="25"/>
        <v/>
      </c>
      <c r="AE305" s="6" t="str">
        <f t="shared" si="26"/>
        <v/>
      </c>
      <c r="AF305" s="6" t="str">
        <f t="shared" si="27"/>
        <v/>
      </c>
      <c r="AG305" s="6" t="str">
        <f t="shared" si="28"/>
        <v/>
      </c>
      <c r="AH305" s="6" t="str">
        <f t="shared" si="29"/>
        <v/>
      </c>
    </row>
    <row r="306" spans="1:34">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6" t="str">
        <f t="shared" si="24"/>
        <v/>
      </c>
      <c r="AD306" s="6" t="str">
        <f t="shared" si="25"/>
        <v/>
      </c>
      <c r="AE306" s="6" t="str">
        <f t="shared" si="26"/>
        <v/>
      </c>
      <c r="AF306" s="6" t="str">
        <f t="shared" si="27"/>
        <v/>
      </c>
      <c r="AG306" s="6" t="str">
        <f t="shared" si="28"/>
        <v/>
      </c>
      <c r="AH306" s="6" t="str">
        <f t="shared" si="29"/>
        <v/>
      </c>
    </row>
    <row r="307" spans="1:34">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6" t="str">
        <f t="shared" si="24"/>
        <v/>
      </c>
      <c r="AD307" s="6" t="str">
        <f t="shared" si="25"/>
        <v/>
      </c>
      <c r="AE307" s="6" t="str">
        <f t="shared" si="26"/>
        <v/>
      </c>
      <c r="AF307" s="6" t="str">
        <f t="shared" si="27"/>
        <v/>
      </c>
      <c r="AG307" s="6" t="str">
        <f t="shared" si="28"/>
        <v/>
      </c>
      <c r="AH307" s="6" t="str">
        <f t="shared" si="29"/>
        <v/>
      </c>
    </row>
    <row r="308" spans="1:34">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6" t="str">
        <f t="shared" si="24"/>
        <v/>
      </c>
      <c r="AD308" s="6" t="str">
        <f t="shared" si="25"/>
        <v/>
      </c>
      <c r="AE308" s="6" t="str">
        <f t="shared" si="26"/>
        <v/>
      </c>
      <c r="AF308" s="6" t="str">
        <f t="shared" si="27"/>
        <v/>
      </c>
      <c r="AG308" s="6" t="str">
        <f t="shared" si="28"/>
        <v/>
      </c>
      <c r="AH308" s="6" t="str">
        <f t="shared" si="29"/>
        <v/>
      </c>
    </row>
    <row r="309" spans="1:34">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6" t="str">
        <f t="shared" si="24"/>
        <v/>
      </c>
      <c r="AD309" s="6" t="str">
        <f t="shared" si="25"/>
        <v/>
      </c>
      <c r="AE309" s="6" t="str">
        <f t="shared" si="26"/>
        <v/>
      </c>
      <c r="AF309" s="6" t="str">
        <f t="shared" si="27"/>
        <v/>
      </c>
      <c r="AG309" s="6" t="str">
        <f t="shared" si="28"/>
        <v/>
      </c>
      <c r="AH309" s="6" t="str">
        <f t="shared" si="29"/>
        <v/>
      </c>
    </row>
    <row r="310" spans="1:34">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6" t="str">
        <f t="shared" si="24"/>
        <v/>
      </c>
      <c r="AD310" s="6" t="str">
        <f t="shared" si="25"/>
        <v/>
      </c>
      <c r="AE310" s="6" t="str">
        <f t="shared" si="26"/>
        <v/>
      </c>
      <c r="AF310" s="6" t="str">
        <f t="shared" si="27"/>
        <v/>
      </c>
      <c r="AG310" s="6" t="str">
        <f t="shared" si="28"/>
        <v/>
      </c>
      <c r="AH310" s="6" t="str">
        <f t="shared" si="29"/>
        <v/>
      </c>
    </row>
    <row r="311" spans="1:34">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6" t="str">
        <f t="shared" si="24"/>
        <v/>
      </c>
      <c r="AD311" s="6" t="str">
        <f t="shared" si="25"/>
        <v/>
      </c>
      <c r="AE311" s="6" t="str">
        <f t="shared" si="26"/>
        <v/>
      </c>
      <c r="AF311" s="6" t="str">
        <f t="shared" si="27"/>
        <v/>
      </c>
      <c r="AG311" s="6" t="str">
        <f t="shared" si="28"/>
        <v/>
      </c>
      <c r="AH311" s="6" t="str">
        <f t="shared" si="29"/>
        <v/>
      </c>
    </row>
    <row r="312" spans="1:34">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6" t="str">
        <f t="shared" si="24"/>
        <v/>
      </c>
      <c r="AD312" s="6" t="str">
        <f t="shared" si="25"/>
        <v/>
      </c>
      <c r="AE312" s="6" t="str">
        <f t="shared" si="26"/>
        <v/>
      </c>
      <c r="AF312" s="6" t="str">
        <f t="shared" si="27"/>
        <v/>
      </c>
      <c r="AG312" s="6" t="str">
        <f t="shared" si="28"/>
        <v/>
      </c>
      <c r="AH312" s="6" t="str">
        <f t="shared" si="29"/>
        <v/>
      </c>
    </row>
    <row r="313" spans="1:34">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6" t="str">
        <f t="shared" si="24"/>
        <v/>
      </c>
      <c r="AD313" s="6" t="str">
        <f t="shared" si="25"/>
        <v/>
      </c>
      <c r="AE313" s="6" t="str">
        <f t="shared" si="26"/>
        <v/>
      </c>
      <c r="AF313" s="6" t="str">
        <f t="shared" si="27"/>
        <v/>
      </c>
      <c r="AG313" s="6" t="str">
        <f t="shared" si="28"/>
        <v/>
      </c>
      <c r="AH313" s="6" t="str">
        <f t="shared" si="29"/>
        <v/>
      </c>
    </row>
    <row r="314" spans="1:34">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6" t="str">
        <f t="shared" si="24"/>
        <v/>
      </c>
      <c r="AD314" s="6" t="str">
        <f t="shared" si="25"/>
        <v/>
      </c>
      <c r="AE314" s="6" t="str">
        <f t="shared" si="26"/>
        <v/>
      </c>
      <c r="AF314" s="6" t="str">
        <f t="shared" si="27"/>
        <v/>
      </c>
      <c r="AG314" s="6" t="str">
        <f t="shared" si="28"/>
        <v/>
      </c>
      <c r="AH314" s="6" t="str">
        <f t="shared" si="29"/>
        <v/>
      </c>
    </row>
    <row r="315" spans="1:34">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6" t="str">
        <f t="shared" si="24"/>
        <v/>
      </c>
      <c r="AD315" s="6" t="str">
        <f t="shared" si="25"/>
        <v/>
      </c>
      <c r="AE315" s="6" t="str">
        <f t="shared" si="26"/>
        <v/>
      </c>
      <c r="AF315" s="6" t="str">
        <f t="shared" si="27"/>
        <v/>
      </c>
      <c r="AG315" s="6" t="str">
        <f t="shared" si="28"/>
        <v/>
      </c>
      <c r="AH315" s="6" t="str">
        <f t="shared" si="29"/>
        <v/>
      </c>
    </row>
    <row r="316" spans="1:34">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6" t="str">
        <f t="shared" si="24"/>
        <v/>
      </c>
      <c r="AD316" s="6" t="str">
        <f t="shared" si="25"/>
        <v/>
      </c>
      <c r="AE316" s="6" t="str">
        <f t="shared" si="26"/>
        <v/>
      </c>
      <c r="AF316" s="6" t="str">
        <f t="shared" si="27"/>
        <v/>
      </c>
      <c r="AG316" s="6" t="str">
        <f t="shared" si="28"/>
        <v/>
      </c>
      <c r="AH316" s="6" t="str">
        <f t="shared" si="29"/>
        <v/>
      </c>
    </row>
    <row r="317" spans="1:34">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6" t="str">
        <f t="shared" si="24"/>
        <v/>
      </c>
      <c r="AD317" s="6" t="str">
        <f t="shared" si="25"/>
        <v/>
      </c>
      <c r="AE317" s="6" t="str">
        <f t="shared" si="26"/>
        <v/>
      </c>
      <c r="AF317" s="6" t="str">
        <f t="shared" si="27"/>
        <v/>
      </c>
      <c r="AG317" s="6" t="str">
        <f t="shared" si="28"/>
        <v/>
      </c>
      <c r="AH317" s="6" t="str">
        <f t="shared" si="29"/>
        <v/>
      </c>
    </row>
    <row r="318" spans="1:34">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6" t="str">
        <f t="shared" si="24"/>
        <v/>
      </c>
      <c r="AD318" s="6" t="str">
        <f t="shared" si="25"/>
        <v/>
      </c>
      <c r="AE318" s="6" t="str">
        <f t="shared" si="26"/>
        <v/>
      </c>
      <c r="AF318" s="6" t="str">
        <f t="shared" si="27"/>
        <v/>
      </c>
      <c r="AG318" s="6" t="str">
        <f t="shared" si="28"/>
        <v/>
      </c>
      <c r="AH318" s="6" t="str">
        <f t="shared" si="29"/>
        <v/>
      </c>
    </row>
    <row r="319" spans="1:34">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6" t="str">
        <f t="shared" si="24"/>
        <v/>
      </c>
      <c r="AD319" s="6" t="str">
        <f t="shared" si="25"/>
        <v/>
      </c>
      <c r="AE319" s="6" t="str">
        <f t="shared" si="26"/>
        <v/>
      </c>
      <c r="AF319" s="6" t="str">
        <f t="shared" si="27"/>
        <v/>
      </c>
      <c r="AG319" s="6" t="str">
        <f t="shared" si="28"/>
        <v/>
      </c>
      <c r="AH319" s="6" t="str">
        <f t="shared" si="29"/>
        <v/>
      </c>
    </row>
    <row r="320" spans="1:34">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6" t="str">
        <f t="shared" si="24"/>
        <v/>
      </c>
      <c r="AD320" s="6" t="str">
        <f t="shared" si="25"/>
        <v/>
      </c>
      <c r="AE320" s="6" t="str">
        <f t="shared" si="26"/>
        <v/>
      </c>
      <c r="AF320" s="6" t="str">
        <f t="shared" si="27"/>
        <v/>
      </c>
      <c r="AG320" s="6" t="str">
        <f t="shared" si="28"/>
        <v/>
      </c>
      <c r="AH320" s="6" t="str">
        <f t="shared" si="29"/>
        <v/>
      </c>
    </row>
    <row r="321" spans="1:34">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6" t="str">
        <f t="shared" si="24"/>
        <v/>
      </c>
      <c r="AD321" s="6" t="str">
        <f t="shared" si="25"/>
        <v/>
      </c>
      <c r="AE321" s="6" t="str">
        <f t="shared" si="26"/>
        <v/>
      </c>
      <c r="AF321" s="6" t="str">
        <f t="shared" si="27"/>
        <v/>
      </c>
      <c r="AG321" s="6" t="str">
        <f t="shared" si="28"/>
        <v/>
      </c>
      <c r="AH321" s="6" t="str">
        <f t="shared" si="29"/>
        <v/>
      </c>
    </row>
    <row r="322" spans="1:34">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6" t="str">
        <f t="shared" si="24"/>
        <v/>
      </c>
      <c r="AD322" s="6" t="str">
        <f t="shared" si="25"/>
        <v/>
      </c>
      <c r="AE322" s="6" t="str">
        <f t="shared" si="26"/>
        <v/>
      </c>
      <c r="AF322" s="6" t="str">
        <f t="shared" si="27"/>
        <v/>
      </c>
      <c r="AG322" s="6" t="str">
        <f t="shared" si="28"/>
        <v/>
      </c>
      <c r="AH322" s="6" t="str">
        <f t="shared" si="29"/>
        <v/>
      </c>
    </row>
    <row r="323" spans="1:34">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6" t="str">
        <f t="shared" si="24"/>
        <v/>
      </c>
      <c r="AD323" s="6" t="str">
        <f t="shared" si="25"/>
        <v/>
      </c>
      <c r="AE323" s="6" t="str">
        <f t="shared" si="26"/>
        <v/>
      </c>
      <c r="AF323" s="6" t="str">
        <f t="shared" si="27"/>
        <v/>
      </c>
      <c r="AG323" s="6" t="str">
        <f t="shared" si="28"/>
        <v/>
      </c>
      <c r="AH323" s="6" t="str">
        <f t="shared" si="29"/>
        <v/>
      </c>
    </row>
    <row r="324" spans="1:34">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6" t="str">
        <f t="shared" si="24"/>
        <v/>
      </c>
      <c r="AD324" s="6" t="str">
        <f t="shared" si="25"/>
        <v/>
      </c>
      <c r="AE324" s="6" t="str">
        <f t="shared" si="26"/>
        <v/>
      </c>
      <c r="AF324" s="6" t="str">
        <f t="shared" si="27"/>
        <v/>
      </c>
      <c r="AG324" s="6" t="str">
        <f t="shared" si="28"/>
        <v/>
      </c>
      <c r="AH324" s="6" t="str">
        <f t="shared" si="29"/>
        <v/>
      </c>
    </row>
    <row r="325" spans="1:34">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6" t="str">
        <f t="shared" ref="AC325:AC388" si="30">IF(COUNT(A325,L325,N325,P325,X325,Y325)&gt;0,AVERAGE(A325,L325,N325,P325,X325,Y325),"")</f>
        <v/>
      </c>
      <c r="AD325" s="6" t="str">
        <f t="shared" ref="AD325:AD388" si="31">IF(COUNT(B325,D325,M325,U325)&gt;0,AVERAGE(B325,D325,M325,U325),"")</f>
        <v/>
      </c>
      <c r="AE325" s="6" t="str">
        <f t="shared" ref="AE325:AE388" si="32">IF(COUNT(I325,T325,V325,W325)&gt;0,AVERAGE(I325,T325,V325,W325),"")</f>
        <v/>
      </c>
      <c r="AF325" s="6" t="str">
        <f t="shared" ref="AF325:AF388" si="33">IF(COUNT(H325,K325,Q325,S325)&gt;0,AVERAGE(H325,K325,Q325,S325),"")</f>
        <v/>
      </c>
      <c r="AG325" s="6" t="str">
        <f t="shared" ref="AG325:AG388" si="34">IF(COUNT(E325,F325,G325,R325)&gt;0,AVERAGE(E325,F325,G325,R325),"")</f>
        <v/>
      </c>
      <c r="AH325" s="6" t="str">
        <f t="shared" ref="AH325:AH388" si="35">IF(COUNT(C325,J325,O325,Z325)&gt;0,AVERAGE(C325,J325,O325,Z325),"")</f>
        <v/>
      </c>
    </row>
    <row r="326" spans="1:34">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6" t="str">
        <f t="shared" si="30"/>
        <v/>
      </c>
      <c r="AD326" s="6" t="str">
        <f t="shared" si="31"/>
        <v/>
      </c>
      <c r="AE326" s="6" t="str">
        <f t="shared" si="32"/>
        <v/>
      </c>
      <c r="AF326" s="6" t="str">
        <f t="shared" si="33"/>
        <v/>
      </c>
      <c r="AG326" s="6" t="str">
        <f t="shared" si="34"/>
        <v/>
      </c>
      <c r="AH326" s="6" t="str">
        <f t="shared" si="35"/>
        <v/>
      </c>
    </row>
    <row r="327" spans="1:34">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6" t="str">
        <f t="shared" si="30"/>
        <v/>
      </c>
      <c r="AD327" s="6" t="str">
        <f t="shared" si="31"/>
        <v/>
      </c>
      <c r="AE327" s="6" t="str">
        <f t="shared" si="32"/>
        <v/>
      </c>
      <c r="AF327" s="6" t="str">
        <f t="shared" si="33"/>
        <v/>
      </c>
      <c r="AG327" s="6" t="str">
        <f t="shared" si="34"/>
        <v/>
      </c>
      <c r="AH327" s="6" t="str">
        <f t="shared" si="35"/>
        <v/>
      </c>
    </row>
    <row r="328" spans="1:34">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6" t="str">
        <f t="shared" si="30"/>
        <v/>
      </c>
      <c r="AD328" s="6" t="str">
        <f t="shared" si="31"/>
        <v/>
      </c>
      <c r="AE328" s="6" t="str">
        <f t="shared" si="32"/>
        <v/>
      </c>
      <c r="AF328" s="6" t="str">
        <f t="shared" si="33"/>
        <v/>
      </c>
      <c r="AG328" s="6" t="str">
        <f t="shared" si="34"/>
        <v/>
      </c>
      <c r="AH328" s="6" t="str">
        <f t="shared" si="35"/>
        <v/>
      </c>
    </row>
    <row r="329" spans="1:34">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6" t="str">
        <f t="shared" si="30"/>
        <v/>
      </c>
      <c r="AD329" s="6" t="str">
        <f t="shared" si="31"/>
        <v/>
      </c>
      <c r="AE329" s="6" t="str">
        <f t="shared" si="32"/>
        <v/>
      </c>
      <c r="AF329" s="6" t="str">
        <f t="shared" si="33"/>
        <v/>
      </c>
      <c r="AG329" s="6" t="str">
        <f t="shared" si="34"/>
        <v/>
      </c>
      <c r="AH329" s="6" t="str">
        <f t="shared" si="35"/>
        <v/>
      </c>
    </row>
    <row r="330" spans="1:34">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6" t="str">
        <f t="shared" si="30"/>
        <v/>
      </c>
      <c r="AD330" s="6" t="str">
        <f t="shared" si="31"/>
        <v/>
      </c>
      <c r="AE330" s="6" t="str">
        <f t="shared" si="32"/>
        <v/>
      </c>
      <c r="AF330" s="6" t="str">
        <f t="shared" si="33"/>
        <v/>
      </c>
      <c r="AG330" s="6" t="str">
        <f t="shared" si="34"/>
        <v/>
      </c>
      <c r="AH330" s="6" t="str">
        <f t="shared" si="35"/>
        <v/>
      </c>
    </row>
    <row r="331" spans="1:34">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6" t="str">
        <f t="shared" si="30"/>
        <v/>
      </c>
      <c r="AD331" s="6" t="str">
        <f t="shared" si="31"/>
        <v/>
      </c>
      <c r="AE331" s="6" t="str">
        <f t="shared" si="32"/>
        <v/>
      </c>
      <c r="AF331" s="6" t="str">
        <f t="shared" si="33"/>
        <v/>
      </c>
      <c r="AG331" s="6" t="str">
        <f t="shared" si="34"/>
        <v/>
      </c>
      <c r="AH331" s="6" t="str">
        <f t="shared" si="35"/>
        <v/>
      </c>
    </row>
    <row r="332" spans="1:34">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6" t="str">
        <f t="shared" si="30"/>
        <v/>
      </c>
      <c r="AD332" s="6" t="str">
        <f t="shared" si="31"/>
        <v/>
      </c>
      <c r="AE332" s="6" t="str">
        <f t="shared" si="32"/>
        <v/>
      </c>
      <c r="AF332" s="6" t="str">
        <f t="shared" si="33"/>
        <v/>
      </c>
      <c r="AG332" s="6" t="str">
        <f t="shared" si="34"/>
        <v/>
      </c>
      <c r="AH332" s="6" t="str">
        <f t="shared" si="35"/>
        <v/>
      </c>
    </row>
    <row r="333" spans="1:34">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6" t="str">
        <f t="shared" si="30"/>
        <v/>
      </c>
      <c r="AD333" s="6" t="str">
        <f t="shared" si="31"/>
        <v/>
      </c>
      <c r="AE333" s="6" t="str">
        <f t="shared" si="32"/>
        <v/>
      </c>
      <c r="AF333" s="6" t="str">
        <f t="shared" si="33"/>
        <v/>
      </c>
      <c r="AG333" s="6" t="str">
        <f t="shared" si="34"/>
        <v/>
      </c>
      <c r="AH333" s="6" t="str">
        <f t="shared" si="35"/>
        <v/>
      </c>
    </row>
    <row r="334" spans="1:34">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6" t="str">
        <f t="shared" si="30"/>
        <v/>
      </c>
      <c r="AD334" s="6" t="str">
        <f t="shared" si="31"/>
        <v/>
      </c>
      <c r="AE334" s="6" t="str">
        <f t="shared" si="32"/>
        <v/>
      </c>
      <c r="AF334" s="6" t="str">
        <f t="shared" si="33"/>
        <v/>
      </c>
      <c r="AG334" s="6" t="str">
        <f t="shared" si="34"/>
        <v/>
      </c>
      <c r="AH334" s="6" t="str">
        <f t="shared" si="35"/>
        <v/>
      </c>
    </row>
    <row r="335" spans="1:34">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6" t="str">
        <f t="shared" si="30"/>
        <v/>
      </c>
      <c r="AD335" s="6" t="str">
        <f t="shared" si="31"/>
        <v/>
      </c>
      <c r="AE335" s="6" t="str">
        <f t="shared" si="32"/>
        <v/>
      </c>
      <c r="AF335" s="6" t="str">
        <f t="shared" si="33"/>
        <v/>
      </c>
      <c r="AG335" s="6" t="str">
        <f t="shared" si="34"/>
        <v/>
      </c>
      <c r="AH335" s="6" t="str">
        <f t="shared" si="35"/>
        <v/>
      </c>
    </row>
    <row r="336" spans="1:34">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6" t="str">
        <f t="shared" si="30"/>
        <v/>
      </c>
      <c r="AD336" s="6" t="str">
        <f t="shared" si="31"/>
        <v/>
      </c>
      <c r="AE336" s="6" t="str">
        <f t="shared" si="32"/>
        <v/>
      </c>
      <c r="AF336" s="6" t="str">
        <f t="shared" si="33"/>
        <v/>
      </c>
      <c r="AG336" s="6" t="str">
        <f t="shared" si="34"/>
        <v/>
      </c>
      <c r="AH336" s="6" t="str">
        <f t="shared" si="35"/>
        <v/>
      </c>
    </row>
    <row r="337" spans="1:34">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6" t="str">
        <f t="shared" si="30"/>
        <v/>
      </c>
      <c r="AD337" s="6" t="str">
        <f t="shared" si="31"/>
        <v/>
      </c>
      <c r="AE337" s="6" t="str">
        <f t="shared" si="32"/>
        <v/>
      </c>
      <c r="AF337" s="6" t="str">
        <f t="shared" si="33"/>
        <v/>
      </c>
      <c r="AG337" s="6" t="str">
        <f t="shared" si="34"/>
        <v/>
      </c>
      <c r="AH337" s="6" t="str">
        <f t="shared" si="35"/>
        <v/>
      </c>
    </row>
    <row r="338" spans="1:34">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6" t="str">
        <f t="shared" si="30"/>
        <v/>
      </c>
      <c r="AD338" s="6" t="str">
        <f t="shared" si="31"/>
        <v/>
      </c>
      <c r="AE338" s="6" t="str">
        <f t="shared" si="32"/>
        <v/>
      </c>
      <c r="AF338" s="6" t="str">
        <f t="shared" si="33"/>
        <v/>
      </c>
      <c r="AG338" s="6" t="str">
        <f t="shared" si="34"/>
        <v/>
      </c>
      <c r="AH338" s="6" t="str">
        <f t="shared" si="35"/>
        <v/>
      </c>
    </row>
    <row r="339" spans="1:34">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6" t="str">
        <f t="shared" si="30"/>
        <v/>
      </c>
      <c r="AD339" s="6" t="str">
        <f t="shared" si="31"/>
        <v/>
      </c>
      <c r="AE339" s="6" t="str">
        <f t="shared" si="32"/>
        <v/>
      </c>
      <c r="AF339" s="6" t="str">
        <f t="shared" si="33"/>
        <v/>
      </c>
      <c r="AG339" s="6" t="str">
        <f t="shared" si="34"/>
        <v/>
      </c>
      <c r="AH339" s="6" t="str">
        <f t="shared" si="35"/>
        <v/>
      </c>
    </row>
    <row r="340" spans="1:34">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6" t="str">
        <f t="shared" si="30"/>
        <v/>
      </c>
      <c r="AD340" s="6" t="str">
        <f t="shared" si="31"/>
        <v/>
      </c>
      <c r="AE340" s="6" t="str">
        <f t="shared" si="32"/>
        <v/>
      </c>
      <c r="AF340" s="6" t="str">
        <f t="shared" si="33"/>
        <v/>
      </c>
      <c r="AG340" s="6" t="str">
        <f t="shared" si="34"/>
        <v/>
      </c>
      <c r="AH340" s="6" t="str">
        <f t="shared" si="35"/>
        <v/>
      </c>
    </row>
    <row r="341" spans="1:34">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6" t="str">
        <f t="shared" si="30"/>
        <v/>
      </c>
      <c r="AD341" s="6" t="str">
        <f t="shared" si="31"/>
        <v/>
      </c>
      <c r="AE341" s="6" t="str">
        <f t="shared" si="32"/>
        <v/>
      </c>
      <c r="AF341" s="6" t="str">
        <f t="shared" si="33"/>
        <v/>
      </c>
      <c r="AG341" s="6" t="str">
        <f t="shared" si="34"/>
        <v/>
      </c>
      <c r="AH341" s="6" t="str">
        <f t="shared" si="35"/>
        <v/>
      </c>
    </row>
    <row r="342" spans="1:34">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6" t="str">
        <f t="shared" si="30"/>
        <v/>
      </c>
      <c r="AD342" s="6" t="str">
        <f t="shared" si="31"/>
        <v/>
      </c>
      <c r="AE342" s="6" t="str">
        <f t="shared" si="32"/>
        <v/>
      </c>
      <c r="AF342" s="6" t="str">
        <f t="shared" si="33"/>
        <v/>
      </c>
      <c r="AG342" s="6" t="str">
        <f t="shared" si="34"/>
        <v/>
      </c>
      <c r="AH342" s="6" t="str">
        <f t="shared" si="35"/>
        <v/>
      </c>
    </row>
    <row r="343" spans="1:34">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6" t="str">
        <f t="shared" si="30"/>
        <v/>
      </c>
      <c r="AD343" s="6" t="str">
        <f t="shared" si="31"/>
        <v/>
      </c>
      <c r="AE343" s="6" t="str">
        <f t="shared" si="32"/>
        <v/>
      </c>
      <c r="AF343" s="6" t="str">
        <f t="shared" si="33"/>
        <v/>
      </c>
      <c r="AG343" s="6" t="str">
        <f t="shared" si="34"/>
        <v/>
      </c>
      <c r="AH343" s="6" t="str">
        <f t="shared" si="35"/>
        <v/>
      </c>
    </row>
    <row r="344" spans="1:34">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6" t="str">
        <f t="shared" si="30"/>
        <v/>
      </c>
      <c r="AD344" s="6" t="str">
        <f t="shared" si="31"/>
        <v/>
      </c>
      <c r="AE344" s="6" t="str">
        <f t="shared" si="32"/>
        <v/>
      </c>
      <c r="AF344" s="6" t="str">
        <f t="shared" si="33"/>
        <v/>
      </c>
      <c r="AG344" s="6" t="str">
        <f t="shared" si="34"/>
        <v/>
      </c>
      <c r="AH344" s="6" t="str">
        <f t="shared" si="35"/>
        <v/>
      </c>
    </row>
    <row r="345" spans="1:34">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6" t="str">
        <f t="shared" si="30"/>
        <v/>
      </c>
      <c r="AD345" s="6" t="str">
        <f t="shared" si="31"/>
        <v/>
      </c>
      <c r="AE345" s="6" t="str">
        <f t="shared" si="32"/>
        <v/>
      </c>
      <c r="AF345" s="6" t="str">
        <f t="shared" si="33"/>
        <v/>
      </c>
      <c r="AG345" s="6" t="str">
        <f t="shared" si="34"/>
        <v/>
      </c>
      <c r="AH345" s="6" t="str">
        <f t="shared" si="35"/>
        <v/>
      </c>
    </row>
    <row r="346" spans="1:34">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6" t="str">
        <f t="shared" si="30"/>
        <v/>
      </c>
      <c r="AD346" s="6" t="str">
        <f t="shared" si="31"/>
        <v/>
      </c>
      <c r="AE346" s="6" t="str">
        <f t="shared" si="32"/>
        <v/>
      </c>
      <c r="AF346" s="6" t="str">
        <f t="shared" si="33"/>
        <v/>
      </c>
      <c r="AG346" s="6" t="str">
        <f t="shared" si="34"/>
        <v/>
      </c>
      <c r="AH346" s="6" t="str">
        <f t="shared" si="35"/>
        <v/>
      </c>
    </row>
    <row r="347" spans="1:34">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6" t="str">
        <f t="shared" si="30"/>
        <v/>
      </c>
      <c r="AD347" s="6" t="str">
        <f t="shared" si="31"/>
        <v/>
      </c>
      <c r="AE347" s="6" t="str">
        <f t="shared" si="32"/>
        <v/>
      </c>
      <c r="AF347" s="6" t="str">
        <f t="shared" si="33"/>
        <v/>
      </c>
      <c r="AG347" s="6" t="str">
        <f t="shared" si="34"/>
        <v/>
      </c>
      <c r="AH347" s="6" t="str">
        <f t="shared" si="35"/>
        <v/>
      </c>
    </row>
    <row r="348" spans="1:34">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6" t="str">
        <f t="shared" si="30"/>
        <v/>
      </c>
      <c r="AD348" s="6" t="str">
        <f t="shared" si="31"/>
        <v/>
      </c>
      <c r="AE348" s="6" t="str">
        <f t="shared" si="32"/>
        <v/>
      </c>
      <c r="AF348" s="6" t="str">
        <f t="shared" si="33"/>
        <v/>
      </c>
      <c r="AG348" s="6" t="str">
        <f t="shared" si="34"/>
        <v/>
      </c>
      <c r="AH348" s="6" t="str">
        <f t="shared" si="35"/>
        <v/>
      </c>
    </row>
    <row r="349" spans="1:34">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6" t="str">
        <f t="shared" si="30"/>
        <v/>
      </c>
      <c r="AD349" s="6" t="str">
        <f t="shared" si="31"/>
        <v/>
      </c>
      <c r="AE349" s="6" t="str">
        <f t="shared" si="32"/>
        <v/>
      </c>
      <c r="AF349" s="6" t="str">
        <f t="shared" si="33"/>
        <v/>
      </c>
      <c r="AG349" s="6" t="str">
        <f t="shared" si="34"/>
        <v/>
      </c>
      <c r="AH349" s="6" t="str">
        <f t="shared" si="35"/>
        <v/>
      </c>
    </row>
    <row r="350" spans="1:34">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6" t="str">
        <f t="shared" si="30"/>
        <v/>
      </c>
      <c r="AD350" s="6" t="str">
        <f t="shared" si="31"/>
        <v/>
      </c>
      <c r="AE350" s="6" t="str">
        <f t="shared" si="32"/>
        <v/>
      </c>
      <c r="AF350" s="6" t="str">
        <f t="shared" si="33"/>
        <v/>
      </c>
      <c r="AG350" s="6" t="str">
        <f t="shared" si="34"/>
        <v/>
      </c>
      <c r="AH350" s="6" t="str">
        <f t="shared" si="35"/>
        <v/>
      </c>
    </row>
    <row r="351" spans="1:34">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6" t="str">
        <f t="shared" si="30"/>
        <v/>
      </c>
      <c r="AD351" s="6" t="str">
        <f t="shared" si="31"/>
        <v/>
      </c>
      <c r="AE351" s="6" t="str">
        <f t="shared" si="32"/>
        <v/>
      </c>
      <c r="AF351" s="6" t="str">
        <f t="shared" si="33"/>
        <v/>
      </c>
      <c r="AG351" s="6" t="str">
        <f t="shared" si="34"/>
        <v/>
      </c>
      <c r="AH351" s="6" t="str">
        <f t="shared" si="35"/>
        <v/>
      </c>
    </row>
    <row r="352" spans="1:34">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6" t="str">
        <f t="shared" si="30"/>
        <v/>
      </c>
      <c r="AD352" s="6" t="str">
        <f t="shared" si="31"/>
        <v/>
      </c>
      <c r="AE352" s="6" t="str">
        <f t="shared" si="32"/>
        <v/>
      </c>
      <c r="AF352" s="6" t="str">
        <f t="shared" si="33"/>
        <v/>
      </c>
      <c r="AG352" s="6" t="str">
        <f t="shared" si="34"/>
        <v/>
      </c>
      <c r="AH352" s="6" t="str">
        <f t="shared" si="35"/>
        <v/>
      </c>
    </row>
    <row r="353" spans="1:34">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6" t="str">
        <f t="shared" si="30"/>
        <v/>
      </c>
      <c r="AD353" s="6" t="str">
        <f t="shared" si="31"/>
        <v/>
      </c>
      <c r="AE353" s="6" t="str">
        <f t="shared" si="32"/>
        <v/>
      </c>
      <c r="AF353" s="6" t="str">
        <f t="shared" si="33"/>
        <v/>
      </c>
      <c r="AG353" s="6" t="str">
        <f t="shared" si="34"/>
        <v/>
      </c>
      <c r="AH353" s="6" t="str">
        <f t="shared" si="35"/>
        <v/>
      </c>
    </row>
    <row r="354" spans="1:34">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6" t="str">
        <f t="shared" si="30"/>
        <v/>
      </c>
      <c r="AD354" s="6" t="str">
        <f t="shared" si="31"/>
        <v/>
      </c>
      <c r="AE354" s="6" t="str">
        <f t="shared" si="32"/>
        <v/>
      </c>
      <c r="AF354" s="6" t="str">
        <f t="shared" si="33"/>
        <v/>
      </c>
      <c r="AG354" s="6" t="str">
        <f t="shared" si="34"/>
        <v/>
      </c>
      <c r="AH354" s="6" t="str">
        <f t="shared" si="35"/>
        <v/>
      </c>
    </row>
    <row r="355" spans="1:34">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6" t="str">
        <f t="shared" si="30"/>
        <v/>
      </c>
      <c r="AD355" s="6" t="str">
        <f t="shared" si="31"/>
        <v/>
      </c>
      <c r="AE355" s="6" t="str">
        <f t="shared" si="32"/>
        <v/>
      </c>
      <c r="AF355" s="6" t="str">
        <f t="shared" si="33"/>
        <v/>
      </c>
      <c r="AG355" s="6" t="str">
        <f t="shared" si="34"/>
        <v/>
      </c>
      <c r="AH355" s="6" t="str">
        <f t="shared" si="35"/>
        <v/>
      </c>
    </row>
    <row r="356" spans="1:34">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6" t="str">
        <f t="shared" si="30"/>
        <v/>
      </c>
      <c r="AD356" s="6" t="str">
        <f t="shared" si="31"/>
        <v/>
      </c>
      <c r="AE356" s="6" t="str">
        <f t="shared" si="32"/>
        <v/>
      </c>
      <c r="AF356" s="6" t="str">
        <f t="shared" si="33"/>
        <v/>
      </c>
      <c r="AG356" s="6" t="str">
        <f t="shared" si="34"/>
        <v/>
      </c>
      <c r="AH356" s="6" t="str">
        <f t="shared" si="35"/>
        <v/>
      </c>
    </row>
    <row r="357" spans="1:34">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6" t="str">
        <f t="shared" si="30"/>
        <v/>
      </c>
      <c r="AD357" s="6" t="str">
        <f t="shared" si="31"/>
        <v/>
      </c>
      <c r="AE357" s="6" t="str">
        <f t="shared" si="32"/>
        <v/>
      </c>
      <c r="AF357" s="6" t="str">
        <f t="shared" si="33"/>
        <v/>
      </c>
      <c r="AG357" s="6" t="str">
        <f t="shared" si="34"/>
        <v/>
      </c>
      <c r="AH357" s="6" t="str">
        <f t="shared" si="35"/>
        <v/>
      </c>
    </row>
    <row r="358" spans="1:34">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6" t="str">
        <f t="shared" si="30"/>
        <v/>
      </c>
      <c r="AD358" s="6" t="str">
        <f t="shared" si="31"/>
        <v/>
      </c>
      <c r="AE358" s="6" t="str">
        <f t="shared" si="32"/>
        <v/>
      </c>
      <c r="AF358" s="6" t="str">
        <f t="shared" si="33"/>
        <v/>
      </c>
      <c r="AG358" s="6" t="str">
        <f t="shared" si="34"/>
        <v/>
      </c>
      <c r="AH358" s="6" t="str">
        <f t="shared" si="35"/>
        <v/>
      </c>
    </row>
    <row r="359" spans="1:34">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6" t="str">
        <f t="shared" si="30"/>
        <v/>
      </c>
      <c r="AD359" s="6" t="str">
        <f t="shared" si="31"/>
        <v/>
      </c>
      <c r="AE359" s="6" t="str">
        <f t="shared" si="32"/>
        <v/>
      </c>
      <c r="AF359" s="6" t="str">
        <f t="shared" si="33"/>
        <v/>
      </c>
      <c r="AG359" s="6" t="str">
        <f t="shared" si="34"/>
        <v/>
      </c>
      <c r="AH359" s="6" t="str">
        <f t="shared" si="35"/>
        <v/>
      </c>
    </row>
    <row r="360" spans="1:34">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6" t="str">
        <f t="shared" si="30"/>
        <v/>
      </c>
      <c r="AD360" s="6" t="str">
        <f t="shared" si="31"/>
        <v/>
      </c>
      <c r="AE360" s="6" t="str">
        <f t="shared" si="32"/>
        <v/>
      </c>
      <c r="AF360" s="6" t="str">
        <f t="shared" si="33"/>
        <v/>
      </c>
      <c r="AG360" s="6" t="str">
        <f t="shared" si="34"/>
        <v/>
      </c>
      <c r="AH360" s="6" t="str">
        <f t="shared" si="35"/>
        <v/>
      </c>
    </row>
    <row r="361" spans="1:34">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6" t="str">
        <f t="shared" si="30"/>
        <v/>
      </c>
      <c r="AD361" s="6" t="str">
        <f t="shared" si="31"/>
        <v/>
      </c>
      <c r="AE361" s="6" t="str">
        <f t="shared" si="32"/>
        <v/>
      </c>
      <c r="AF361" s="6" t="str">
        <f t="shared" si="33"/>
        <v/>
      </c>
      <c r="AG361" s="6" t="str">
        <f t="shared" si="34"/>
        <v/>
      </c>
      <c r="AH361" s="6" t="str">
        <f t="shared" si="35"/>
        <v/>
      </c>
    </row>
    <row r="362" spans="1:34">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6" t="str">
        <f t="shared" si="30"/>
        <v/>
      </c>
      <c r="AD362" s="6" t="str">
        <f t="shared" si="31"/>
        <v/>
      </c>
      <c r="AE362" s="6" t="str">
        <f t="shared" si="32"/>
        <v/>
      </c>
      <c r="AF362" s="6" t="str">
        <f t="shared" si="33"/>
        <v/>
      </c>
      <c r="AG362" s="6" t="str">
        <f t="shared" si="34"/>
        <v/>
      </c>
      <c r="AH362" s="6" t="str">
        <f t="shared" si="35"/>
        <v/>
      </c>
    </row>
    <row r="363" spans="1:34">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6" t="str">
        <f t="shared" si="30"/>
        <v/>
      </c>
      <c r="AD363" s="6" t="str">
        <f t="shared" si="31"/>
        <v/>
      </c>
      <c r="AE363" s="6" t="str">
        <f t="shared" si="32"/>
        <v/>
      </c>
      <c r="AF363" s="6" t="str">
        <f t="shared" si="33"/>
        <v/>
      </c>
      <c r="AG363" s="6" t="str">
        <f t="shared" si="34"/>
        <v/>
      </c>
      <c r="AH363" s="6" t="str">
        <f t="shared" si="35"/>
        <v/>
      </c>
    </row>
    <row r="364" spans="1:34">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6" t="str">
        <f t="shared" si="30"/>
        <v/>
      </c>
      <c r="AD364" s="6" t="str">
        <f t="shared" si="31"/>
        <v/>
      </c>
      <c r="AE364" s="6" t="str">
        <f t="shared" si="32"/>
        <v/>
      </c>
      <c r="AF364" s="6" t="str">
        <f t="shared" si="33"/>
        <v/>
      </c>
      <c r="AG364" s="6" t="str">
        <f t="shared" si="34"/>
        <v/>
      </c>
      <c r="AH364" s="6" t="str">
        <f t="shared" si="35"/>
        <v/>
      </c>
    </row>
    <row r="365" spans="1:34">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6" t="str">
        <f t="shared" si="30"/>
        <v/>
      </c>
      <c r="AD365" s="6" t="str">
        <f t="shared" si="31"/>
        <v/>
      </c>
      <c r="AE365" s="6" t="str">
        <f t="shared" si="32"/>
        <v/>
      </c>
      <c r="AF365" s="6" t="str">
        <f t="shared" si="33"/>
        <v/>
      </c>
      <c r="AG365" s="6" t="str">
        <f t="shared" si="34"/>
        <v/>
      </c>
      <c r="AH365" s="6" t="str">
        <f t="shared" si="35"/>
        <v/>
      </c>
    </row>
    <row r="366" spans="1:34">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6" t="str">
        <f t="shared" si="30"/>
        <v/>
      </c>
      <c r="AD366" s="6" t="str">
        <f t="shared" si="31"/>
        <v/>
      </c>
      <c r="AE366" s="6" t="str">
        <f t="shared" si="32"/>
        <v/>
      </c>
      <c r="AF366" s="6" t="str">
        <f t="shared" si="33"/>
        <v/>
      </c>
      <c r="AG366" s="6" t="str">
        <f t="shared" si="34"/>
        <v/>
      </c>
      <c r="AH366" s="6" t="str">
        <f t="shared" si="35"/>
        <v/>
      </c>
    </row>
    <row r="367" spans="1:34">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6" t="str">
        <f t="shared" si="30"/>
        <v/>
      </c>
      <c r="AD367" s="6" t="str">
        <f t="shared" si="31"/>
        <v/>
      </c>
      <c r="AE367" s="6" t="str">
        <f t="shared" si="32"/>
        <v/>
      </c>
      <c r="AF367" s="6" t="str">
        <f t="shared" si="33"/>
        <v/>
      </c>
      <c r="AG367" s="6" t="str">
        <f t="shared" si="34"/>
        <v/>
      </c>
      <c r="AH367" s="6" t="str">
        <f t="shared" si="35"/>
        <v/>
      </c>
    </row>
    <row r="368" spans="1:34">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6" t="str">
        <f t="shared" si="30"/>
        <v/>
      </c>
      <c r="AD368" s="6" t="str">
        <f t="shared" si="31"/>
        <v/>
      </c>
      <c r="AE368" s="6" t="str">
        <f t="shared" si="32"/>
        <v/>
      </c>
      <c r="AF368" s="6" t="str">
        <f t="shared" si="33"/>
        <v/>
      </c>
      <c r="AG368" s="6" t="str">
        <f t="shared" si="34"/>
        <v/>
      </c>
      <c r="AH368" s="6" t="str">
        <f t="shared" si="35"/>
        <v/>
      </c>
    </row>
    <row r="369" spans="1:34">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6" t="str">
        <f t="shared" si="30"/>
        <v/>
      </c>
      <c r="AD369" s="6" t="str">
        <f t="shared" si="31"/>
        <v/>
      </c>
      <c r="AE369" s="6" t="str">
        <f t="shared" si="32"/>
        <v/>
      </c>
      <c r="AF369" s="6" t="str">
        <f t="shared" si="33"/>
        <v/>
      </c>
      <c r="AG369" s="6" t="str">
        <f t="shared" si="34"/>
        <v/>
      </c>
      <c r="AH369" s="6" t="str">
        <f t="shared" si="35"/>
        <v/>
      </c>
    </row>
    <row r="370" spans="1:34">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6" t="str">
        <f t="shared" si="30"/>
        <v/>
      </c>
      <c r="AD370" s="6" t="str">
        <f t="shared" si="31"/>
        <v/>
      </c>
      <c r="AE370" s="6" t="str">
        <f t="shared" si="32"/>
        <v/>
      </c>
      <c r="AF370" s="6" t="str">
        <f t="shared" si="33"/>
        <v/>
      </c>
      <c r="AG370" s="6" t="str">
        <f t="shared" si="34"/>
        <v/>
      </c>
      <c r="AH370" s="6" t="str">
        <f t="shared" si="35"/>
        <v/>
      </c>
    </row>
    <row r="371" spans="1:34">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6" t="str">
        <f t="shared" si="30"/>
        <v/>
      </c>
      <c r="AD371" s="6" t="str">
        <f t="shared" si="31"/>
        <v/>
      </c>
      <c r="AE371" s="6" t="str">
        <f t="shared" si="32"/>
        <v/>
      </c>
      <c r="AF371" s="6" t="str">
        <f t="shared" si="33"/>
        <v/>
      </c>
      <c r="AG371" s="6" t="str">
        <f t="shared" si="34"/>
        <v/>
      </c>
      <c r="AH371" s="6" t="str">
        <f t="shared" si="35"/>
        <v/>
      </c>
    </row>
    <row r="372" spans="1:34">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6" t="str">
        <f t="shared" si="30"/>
        <v/>
      </c>
      <c r="AD372" s="6" t="str">
        <f t="shared" si="31"/>
        <v/>
      </c>
      <c r="AE372" s="6" t="str">
        <f t="shared" si="32"/>
        <v/>
      </c>
      <c r="AF372" s="6" t="str">
        <f t="shared" si="33"/>
        <v/>
      </c>
      <c r="AG372" s="6" t="str">
        <f t="shared" si="34"/>
        <v/>
      </c>
      <c r="AH372" s="6" t="str">
        <f t="shared" si="35"/>
        <v/>
      </c>
    </row>
    <row r="373" spans="1:34">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6" t="str">
        <f t="shared" si="30"/>
        <v/>
      </c>
      <c r="AD373" s="6" t="str">
        <f t="shared" si="31"/>
        <v/>
      </c>
      <c r="AE373" s="6" t="str">
        <f t="shared" si="32"/>
        <v/>
      </c>
      <c r="AF373" s="6" t="str">
        <f t="shared" si="33"/>
        <v/>
      </c>
      <c r="AG373" s="6" t="str">
        <f t="shared" si="34"/>
        <v/>
      </c>
      <c r="AH373" s="6" t="str">
        <f t="shared" si="35"/>
        <v/>
      </c>
    </row>
    <row r="374" spans="1:34">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6" t="str">
        <f t="shared" si="30"/>
        <v/>
      </c>
      <c r="AD374" s="6" t="str">
        <f t="shared" si="31"/>
        <v/>
      </c>
      <c r="AE374" s="6" t="str">
        <f t="shared" si="32"/>
        <v/>
      </c>
      <c r="AF374" s="6" t="str">
        <f t="shared" si="33"/>
        <v/>
      </c>
      <c r="AG374" s="6" t="str">
        <f t="shared" si="34"/>
        <v/>
      </c>
      <c r="AH374" s="6" t="str">
        <f t="shared" si="35"/>
        <v/>
      </c>
    </row>
    <row r="375" spans="1:34">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6" t="str">
        <f t="shared" si="30"/>
        <v/>
      </c>
      <c r="AD375" s="6" t="str">
        <f t="shared" si="31"/>
        <v/>
      </c>
      <c r="AE375" s="6" t="str">
        <f t="shared" si="32"/>
        <v/>
      </c>
      <c r="AF375" s="6" t="str">
        <f t="shared" si="33"/>
        <v/>
      </c>
      <c r="AG375" s="6" t="str">
        <f t="shared" si="34"/>
        <v/>
      </c>
      <c r="AH375" s="6" t="str">
        <f t="shared" si="35"/>
        <v/>
      </c>
    </row>
    <row r="376" spans="1:34">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6" t="str">
        <f t="shared" si="30"/>
        <v/>
      </c>
      <c r="AD376" s="6" t="str">
        <f t="shared" si="31"/>
        <v/>
      </c>
      <c r="AE376" s="6" t="str">
        <f t="shared" si="32"/>
        <v/>
      </c>
      <c r="AF376" s="6" t="str">
        <f t="shared" si="33"/>
        <v/>
      </c>
      <c r="AG376" s="6" t="str">
        <f t="shared" si="34"/>
        <v/>
      </c>
      <c r="AH376" s="6" t="str">
        <f t="shared" si="35"/>
        <v/>
      </c>
    </row>
    <row r="377" spans="1:34">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6" t="str">
        <f t="shared" si="30"/>
        <v/>
      </c>
      <c r="AD377" s="6" t="str">
        <f t="shared" si="31"/>
        <v/>
      </c>
      <c r="AE377" s="6" t="str">
        <f t="shared" si="32"/>
        <v/>
      </c>
      <c r="AF377" s="6" t="str">
        <f t="shared" si="33"/>
        <v/>
      </c>
      <c r="AG377" s="6" t="str">
        <f t="shared" si="34"/>
        <v/>
      </c>
      <c r="AH377" s="6" t="str">
        <f t="shared" si="35"/>
        <v/>
      </c>
    </row>
    <row r="378" spans="1:34">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6" t="str">
        <f t="shared" si="30"/>
        <v/>
      </c>
      <c r="AD378" s="6" t="str">
        <f t="shared" si="31"/>
        <v/>
      </c>
      <c r="AE378" s="6" t="str">
        <f t="shared" si="32"/>
        <v/>
      </c>
      <c r="AF378" s="6" t="str">
        <f t="shared" si="33"/>
        <v/>
      </c>
      <c r="AG378" s="6" t="str">
        <f t="shared" si="34"/>
        <v/>
      </c>
      <c r="AH378" s="6" t="str">
        <f t="shared" si="35"/>
        <v/>
      </c>
    </row>
    <row r="379" spans="1:34">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6" t="str">
        <f t="shared" si="30"/>
        <v/>
      </c>
      <c r="AD379" s="6" t="str">
        <f t="shared" si="31"/>
        <v/>
      </c>
      <c r="AE379" s="6" t="str">
        <f t="shared" si="32"/>
        <v/>
      </c>
      <c r="AF379" s="6" t="str">
        <f t="shared" si="33"/>
        <v/>
      </c>
      <c r="AG379" s="6" t="str">
        <f t="shared" si="34"/>
        <v/>
      </c>
      <c r="AH379" s="6" t="str">
        <f t="shared" si="35"/>
        <v/>
      </c>
    </row>
    <row r="380" spans="1:34">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6" t="str">
        <f t="shared" si="30"/>
        <v/>
      </c>
      <c r="AD380" s="6" t="str">
        <f t="shared" si="31"/>
        <v/>
      </c>
      <c r="AE380" s="6" t="str">
        <f t="shared" si="32"/>
        <v/>
      </c>
      <c r="AF380" s="6" t="str">
        <f t="shared" si="33"/>
        <v/>
      </c>
      <c r="AG380" s="6" t="str">
        <f t="shared" si="34"/>
        <v/>
      </c>
      <c r="AH380" s="6" t="str">
        <f t="shared" si="35"/>
        <v/>
      </c>
    </row>
    <row r="381" spans="1:34">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6" t="str">
        <f t="shared" si="30"/>
        <v/>
      </c>
      <c r="AD381" s="6" t="str">
        <f t="shared" si="31"/>
        <v/>
      </c>
      <c r="AE381" s="6" t="str">
        <f t="shared" si="32"/>
        <v/>
      </c>
      <c r="AF381" s="6" t="str">
        <f t="shared" si="33"/>
        <v/>
      </c>
      <c r="AG381" s="6" t="str">
        <f t="shared" si="34"/>
        <v/>
      </c>
      <c r="AH381" s="6" t="str">
        <f t="shared" si="35"/>
        <v/>
      </c>
    </row>
    <row r="382" spans="1:34">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6" t="str">
        <f t="shared" si="30"/>
        <v/>
      </c>
      <c r="AD382" s="6" t="str">
        <f t="shared" si="31"/>
        <v/>
      </c>
      <c r="AE382" s="6" t="str">
        <f t="shared" si="32"/>
        <v/>
      </c>
      <c r="AF382" s="6" t="str">
        <f t="shared" si="33"/>
        <v/>
      </c>
      <c r="AG382" s="6" t="str">
        <f t="shared" si="34"/>
        <v/>
      </c>
      <c r="AH382" s="6" t="str">
        <f t="shared" si="35"/>
        <v/>
      </c>
    </row>
    <row r="383" spans="1:34">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6" t="str">
        <f t="shared" si="30"/>
        <v/>
      </c>
      <c r="AD383" s="6" t="str">
        <f t="shared" si="31"/>
        <v/>
      </c>
      <c r="AE383" s="6" t="str">
        <f t="shared" si="32"/>
        <v/>
      </c>
      <c r="AF383" s="6" t="str">
        <f t="shared" si="33"/>
        <v/>
      </c>
      <c r="AG383" s="6" t="str">
        <f t="shared" si="34"/>
        <v/>
      </c>
      <c r="AH383" s="6" t="str">
        <f t="shared" si="35"/>
        <v/>
      </c>
    </row>
    <row r="384" spans="1:34">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6" t="str">
        <f t="shared" si="30"/>
        <v/>
      </c>
      <c r="AD384" s="6" t="str">
        <f t="shared" si="31"/>
        <v/>
      </c>
      <c r="AE384" s="6" t="str">
        <f t="shared" si="32"/>
        <v/>
      </c>
      <c r="AF384" s="6" t="str">
        <f t="shared" si="33"/>
        <v/>
      </c>
      <c r="AG384" s="6" t="str">
        <f t="shared" si="34"/>
        <v/>
      </c>
      <c r="AH384" s="6" t="str">
        <f t="shared" si="35"/>
        <v/>
      </c>
    </row>
    <row r="385" spans="1:34">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6" t="str">
        <f t="shared" si="30"/>
        <v/>
      </c>
      <c r="AD385" s="6" t="str">
        <f t="shared" si="31"/>
        <v/>
      </c>
      <c r="AE385" s="6" t="str">
        <f t="shared" si="32"/>
        <v/>
      </c>
      <c r="AF385" s="6" t="str">
        <f t="shared" si="33"/>
        <v/>
      </c>
      <c r="AG385" s="6" t="str">
        <f t="shared" si="34"/>
        <v/>
      </c>
      <c r="AH385" s="6" t="str">
        <f t="shared" si="35"/>
        <v/>
      </c>
    </row>
    <row r="386" spans="1:34">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6" t="str">
        <f t="shared" si="30"/>
        <v/>
      </c>
      <c r="AD386" s="6" t="str">
        <f t="shared" si="31"/>
        <v/>
      </c>
      <c r="AE386" s="6" t="str">
        <f t="shared" si="32"/>
        <v/>
      </c>
      <c r="AF386" s="6" t="str">
        <f t="shared" si="33"/>
        <v/>
      </c>
      <c r="AG386" s="6" t="str">
        <f t="shared" si="34"/>
        <v/>
      </c>
      <c r="AH386" s="6" t="str">
        <f t="shared" si="35"/>
        <v/>
      </c>
    </row>
    <row r="387" spans="1:34">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6" t="str">
        <f t="shared" si="30"/>
        <v/>
      </c>
      <c r="AD387" s="6" t="str">
        <f t="shared" si="31"/>
        <v/>
      </c>
      <c r="AE387" s="6" t="str">
        <f t="shared" si="32"/>
        <v/>
      </c>
      <c r="AF387" s="6" t="str">
        <f t="shared" si="33"/>
        <v/>
      </c>
      <c r="AG387" s="6" t="str">
        <f t="shared" si="34"/>
        <v/>
      </c>
      <c r="AH387" s="6" t="str">
        <f t="shared" si="35"/>
        <v/>
      </c>
    </row>
    <row r="388" spans="1:34">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6" t="str">
        <f t="shared" si="30"/>
        <v/>
      </c>
      <c r="AD388" s="6" t="str">
        <f t="shared" si="31"/>
        <v/>
      </c>
      <c r="AE388" s="6" t="str">
        <f t="shared" si="32"/>
        <v/>
      </c>
      <c r="AF388" s="6" t="str">
        <f t="shared" si="33"/>
        <v/>
      </c>
      <c r="AG388" s="6" t="str">
        <f t="shared" si="34"/>
        <v/>
      </c>
      <c r="AH388" s="6" t="str">
        <f t="shared" si="35"/>
        <v/>
      </c>
    </row>
    <row r="389" spans="1:34">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6" t="str">
        <f t="shared" ref="AC389:AC452" si="36">IF(COUNT(A389,L389,N389,P389,X389,Y389)&gt;0,AVERAGE(A389,L389,N389,P389,X389,Y389),"")</f>
        <v/>
      </c>
      <c r="AD389" s="6" t="str">
        <f t="shared" ref="AD389:AD452" si="37">IF(COUNT(B389,D389,M389,U389)&gt;0,AVERAGE(B389,D389,M389,U389),"")</f>
        <v/>
      </c>
      <c r="AE389" s="6" t="str">
        <f t="shared" ref="AE389:AE452" si="38">IF(COUNT(I389,T389,V389,W389)&gt;0,AVERAGE(I389,T389,V389,W389),"")</f>
        <v/>
      </c>
      <c r="AF389" s="6" t="str">
        <f t="shared" ref="AF389:AF452" si="39">IF(COUNT(H389,K389,Q389,S389)&gt;0,AVERAGE(H389,K389,Q389,S389),"")</f>
        <v/>
      </c>
      <c r="AG389" s="6" t="str">
        <f t="shared" ref="AG389:AG452" si="40">IF(COUNT(E389,F389,G389,R389)&gt;0,AVERAGE(E389,F389,G389,R389),"")</f>
        <v/>
      </c>
      <c r="AH389" s="6" t="str">
        <f t="shared" ref="AH389:AH452" si="41">IF(COUNT(C389,J389,O389,Z389)&gt;0,AVERAGE(C389,J389,O389,Z389),"")</f>
        <v/>
      </c>
    </row>
    <row r="390" spans="1:34">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6" t="str">
        <f t="shared" si="36"/>
        <v/>
      </c>
      <c r="AD390" s="6" t="str">
        <f t="shared" si="37"/>
        <v/>
      </c>
      <c r="AE390" s="6" t="str">
        <f t="shared" si="38"/>
        <v/>
      </c>
      <c r="AF390" s="6" t="str">
        <f t="shared" si="39"/>
        <v/>
      </c>
      <c r="AG390" s="6" t="str">
        <f t="shared" si="40"/>
        <v/>
      </c>
      <c r="AH390" s="6" t="str">
        <f t="shared" si="41"/>
        <v/>
      </c>
    </row>
    <row r="391" spans="1:34">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6" t="str">
        <f t="shared" si="36"/>
        <v/>
      </c>
      <c r="AD391" s="6" t="str">
        <f t="shared" si="37"/>
        <v/>
      </c>
      <c r="AE391" s="6" t="str">
        <f t="shared" si="38"/>
        <v/>
      </c>
      <c r="AF391" s="6" t="str">
        <f t="shared" si="39"/>
        <v/>
      </c>
      <c r="AG391" s="6" t="str">
        <f t="shared" si="40"/>
        <v/>
      </c>
      <c r="AH391" s="6" t="str">
        <f t="shared" si="41"/>
        <v/>
      </c>
    </row>
    <row r="392" spans="1:34">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6" t="str">
        <f t="shared" si="36"/>
        <v/>
      </c>
      <c r="AD392" s="6" t="str">
        <f t="shared" si="37"/>
        <v/>
      </c>
      <c r="AE392" s="6" t="str">
        <f t="shared" si="38"/>
        <v/>
      </c>
      <c r="AF392" s="6" t="str">
        <f t="shared" si="39"/>
        <v/>
      </c>
      <c r="AG392" s="6" t="str">
        <f t="shared" si="40"/>
        <v/>
      </c>
      <c r="AH392" s="6" t="str">
        <f t="shared" si="41"/>
        <v/>
      </c>
    </row>
    <row r="393" spans="1:34">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6" t="str">
        <f t="shared" si="36"/>
        <v/>
      </c>
      <c r="AD393" s="6" t="str">
        <f t="shared" si="37"/>
        <v/>
      </c>
      <c r="AE393" s="6" t="str">
        <f t="shared" si="38"/>
        <v/>
      </c>
      <c r="AF393" s="6" t="str">
        <f t="shared" si="39"/>
        <v/>
      </c>
      <c r="AG393" s="6" t="str">
        <f t="shared" si="40"/>
        <v/>
      </c>
      <c r="AH393" s="6" t="str">
        <f t="shared" si="41"/>
        <v/>
      </c>
    </row>
    <row r="394" spans="1:34">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6" t="str">
        <f t="shared" si="36"/>
        <v/>
      </c>
      <c r="AD394" s="6" t="str">
        <f t="shared" si="37"/>
        <v/>
      </c>
      <c r="AE394" s="6" t="str">
        <f t="shared" si="38"/>
        <v/>
      </c>
      <c r="AF394" s="6" t="str">
        <f t="shared" si="39"/>
        <v/>
      </c>
      <c r="AG394" s="6" t="str">
        <f t="shared" si="40"/>
        <v/>
      </c>
      <c r="AH394" s="6" t="str">
        <f t="shared" si="41"/>
        <v/>
      </c>
    </row>
    <row r="395" spans="1:34">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6" t="str">
        <f t="shared" si="36"/>
        <v/>
      </c>
      <c r="AD395" s="6" t="str">
        <f t="shared" si="37"/>
        <v/>
      </c>
      <c r="AE395" s="6" t="str">
        <f t="shared" si="38"/>
        <v/>
      </c>
      <c r="AF395" s="6" t="str">
        <f t="shared" si="39"/>
        <v/>
      </c>
      <c r="AG395" s="6" t="str">
        <f t="shared" si="40"/>
        <v/>
      </c>
      <c r="AH395" s="6" t="str">
        <f t="shared" si="41"/>
        <v/>
      </c>
    </row>
    <row r="396" spans="1:34">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6" t="str">
        <f t="shared" si="36"/>
        <v/>
      </c>
      <c r="AD396" s="6" t="str">
        <f t="shared" si="37"/>
        <v/>
      </c>
      <c r="AE396" s="6" t="str">
        <f t="shared" si="38"/>
        <v/>
      </c>
      <c r="AF396" s="6" t="str">
        <f t="shared" si="39"/>
        <v/>
      </c>
      <c r="AG396" s="6" t="str">
        <f t="shared" si="40"/>
        <v/>
      </c>
      <c r="AH396" s="6" t="str">
        <f t="shared" si="41"/>
        <v/>
      </c>
    </row>
    <row r="397" spans="1:34">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6" t="str">
        <f t="shared" si="36"/>
        <v/>
      </c>
      <c r="AD397" s="6" t="str">
        <f t="shared" si="37"/>
        <v/>
      </c>
      <c r="AE397" s="6" t="str">
        <f t="shared" si="38"/>
        <v/>
      </c>
      <c r="AF397" s="6" t="str">
        <f t="shared" si="39"/>
        <v/>
      </c>
      <c r="AG397" s="6" t="str">
        <f t="shared" si="40"/>
        <v/>
      </c>
      <c r="AH397" s="6" t="str">
        <f t="shared" si="41"/>
        <v/>
      </c>
    </row>
    <row r="398" spans="1:34">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6" t="str">
        <f t="shared" si="36"/>
        <v/>
      </c>
      <c r="AD398" s="6" t="str">
        <f t="shared" si="37"/>
        <v/>
      </c>
      <c r="AE398" s="6" t="str">
        <f t="shared" si="38"/>
        <v/>
      </c>
      <c r="AF398" s="6" t="str">
        <f t="shared" si="39"/>
        <v/>
      </c>
      <c r="AG398" s="6" t="str">
        <f t="shared" si="40"/>
        <v/>
      </c>
      <c r="AH398" s="6" t="str">
        <f t="shared" si="41"/>
        <v/>
      </c>
    </row>
    <row r="399" spans="1:34">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6" t="str">
        <f t="shared" si="36"/>
        <v/>
      </c>
      <c r="AD399" s="6" t="str">
        <f t="shared" si="37"/>
        <v/>
      </c>
      <c r="AE399" s="6" t="str">
        <f t="shared" si="38"/>
        <v/>
      </c>
      <c r="AF399" s="6" t="str">
        <f t="shared" si="39"/>
        <v/>
      </c>
      <c r="AG399" s="6" t="str">
        <f t="shared" si="40"/>
        <v/>
      </c>
      <c r="AH399" s="6" t="str">
        <f t="shared" si="41"/>
        <v/>
      </c>
    </row>
    <row r="400" spans="1:34">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6" t="str">
        <f t="shared" si="36"/>
        <v/>
      </c>
      <c r="AD400" s="6" t="str">
        <f t="shared" si="37"/>
        <v/>
      </c>
      <c r="AE400" s="6" t="str">
        <f t="shared" si="38"/>
        <v/>
      </c>
      <c r="AF400" s="6" t="str">
        <f t="shared" si="39"/>
        <v/>
      </c>
      <c r="AG400" s="6" t="str">
        <f t="shared" si="40"/>
        <v/>
      </c>
      <c r="AH400" s="6" t="str">
        <f t="shared" si="41"/>
        <v/>
      </c>
    </row>
    <row r="401" spans="1:34">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6" t="str">
        <f t="shared" si="36"/>
        <v/>
      </c>
      <c r="AD401" s="6" t="str">
        <f t="shared" si="37"/>
        <v/>
      </c>
      <c r="AE401" s="6" t="str">
        <f t="shared" si="38"/>
        <v/>
      </c>
      <c r="AF401" s="6" t="str">
        <f t="shared" si="39"/>
        <v/>
      </c>
      <c r="AG401" s="6" t="str">
        <f t="shared" si="40"/>
        <v/>
      </c>
      <c r="AH401" s="6" t="str">
        <f t="shared" si="41"/>
        <v/>
      </c>
    </row>
    <row r="402" spans="1:34">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6" t="str">
        <f t="shared" si="36"/>
        <v/>
      </c>
      <c r="AD402" s="6" t="str">
        <f t="shared" si="37"/>
        <v/>
      </c>
      <c r="AE402" s="6" t="str">
        <f t="shared" si="38"/>
        <v/>
      </c>
      <c r="AF402" s="6" t="str">
        <f t="shared" si="39"/>
        <v/>
      </c>
      <c r="AG402" s="6" t="str">
        <f t="shared" si="40"/>
        <v/>
      </c>
      <c r="AH402" s="6" t="str">
        <f t="shared" si="41"/>
        <v/>
      </c>
    </row>
    <row r="403" spans="1:34">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6" t="str">
        <f t="shared" si="36"/>
        <v/>
      </c>
      <c r="AD403" s="6" t="str">
        <f t="shared" si="37"/>
        <v/>
      </c>
      <c r="AE403" s="6" t="str">
        <f t="shared" si="38"/>
        <v/>
      </c>
      <c r="AF403" s="6" t="str">
        <f t="shared" si="39"/>
        <v/>
      </c>
      <c r="AG403" s="6" t="str">
        <f t="shared" si="40"/>
        <v/>
      </c>
      <c r="AH403" s="6" t="str">
        <f t="shared" si="41"/>
        <v/>
      </c>
    </row>
    <row r="404" spans="1:34">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6" t="str">
        <f t="shared" si="36"/>
        <v/>
      </c>
      <c r="AD404" s="6" t="str">
        <f t="shared" si="37"/>
        <v/>
      </c>
      <c r="AE404" s="6" t="str">
        <f t="shared" si="38"/>
        <v/>
      </c>
      <c r="AF404" s="6" t="str">
        <f t="shared" si="39"/>
        <v/>
      </c>
      <c r="AG404" s="6" t="str">
        <f t="shared" si="40"/>
        <v/>
      </c>
      <c r="AH404" s="6" t="str">
        <f t="shared" si="41"/>
        <v/>
      </c>
    </row>
    <row r="405" spans="1:34">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6" t="str">
        <f t="shared" si="36"/>
        <v/>
      </c>
      <c r="AD405" s="6" t="str">
        <f t="shared" si="37"/>
        <v/>
      </c>
      <c r="AE405" s="6" t="str">
        <f t="shared" si="38"/>
        <v/>
      </c>
      <c r="AF405" s="6" t="str">
        <f t="shared" si="39"/>
        <v/>
      </c>
      <c r="AG405" s="6" t="str">
        <f t="shared" si="40"/>
        <v/>
      </c>
      <c r="AH405" s="6" t="str">
        <f t="shared" si="41"/>
        <v/>
      </c>
    </row>
    <row r="406" spans="1:34">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6" t="str">
        <f t="shared" si="36"/>
        <v/>
      </c>
      <c r="AD406" s="6" t="str">
        <f t="shared" si="37"/>
        <v/>
      </c>
      <c r="AE406" s="6" t="str">
        <f t="shared" si="38"/>
        <v/>
      </c>
      <c r="AF406" s="6" t="str">
        <f t="shared" si="39"/>
        <v/>
      </c>
      <c r="AG406" s="6" t="str">
        <f t="shared" si="40"/>
        <v/>
      </c>
      <c r="AH406" s="6" t="str">
        <f t="shared" si="41"/>
        <v/>
      </c>
    </row>
    <row r="407" spans="1:34">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6" t="str">
        <f t="shared" si="36"/>
        <v/>
      </c>
      <c r="AD407" s="6" t="str">
        <f t="shared" si="37"/>
        <v/>
      </c>
      <c r="AE407" s="6" t="str">
        <f t="shared" si="38"/>
        <v/>
      </c>
      <c r="AF407" s="6" t="str">
        <f t="shared" si="39"/>
        <v/>
      </c>
      <c r="AG407" s="6" t="str">
        <f t="shared" si="40"/>
        <v/>
      </c>
      <c r="AH407" s="6" t="str">
        <f t="shared" si="41"/>
        <v/>
      </c>
    </row>
    <row r="408" spans="1:34">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6" t="str">
        <f t="shared" si="36"/>
        <v/>
      </c>
      <c r="AD408" s="6" t="str">
        <f t="shared" si="37"/>
        <v/>
      </c>
      <c r="AE408" s="6" t="str">
        <f t="shared" si="38"/>
        <v/>
      </c>
      <c r="AF408" s="6" t="str">
        <f t="shared" si="39"/>
        <v/>
      </c>
      <c r="AG408" s="6" t="str">
        <f t="shared" si="40"/>
        <v/>
      </c>
      <c r="AH408" s="6" t="str">
        <f t="shared" si="41"/>
        <v/>
      </c>
    </row>
    <row r="409" spans="1:34">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6" t="str">
        <f t="shared" si="36"/>
        <v/>
      </c>
      <c r="AD409" s="6" t="str">
        <f t="shared" si="37"/>
        <v/>
      </c>
      <c r="AE409" s="6" t="str">
        <f t="shared" si="38"/>
        <v/>
      </c>
      <c r="AF409" s="6" t="str">
        <f t="shared" si="39"/>
        <v/>
      </c>
      <c r="AG409" s="6" t="str">
        <f t="shared" si="40"/>
        <v/>
      </c>
      <c r="AH409" s="6" t="str">
        <f t="shared" si="41"/>
        <v/>
      </c>
    </row>
    <row r="410" spans="1:34">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6" t="str">
        <f t="shared" si="36"/>
        <v/>
      </c>
      <c r="AD410" s="6" t="str">
        <f t="shared" si="37"/>
        <v/>
      </c>
      <c r="AE410" s="6" t="str">
        <f t="shared" si="38"/>
        <v/>
      </c>
      <c r="AF410" s="6" t="str">
        <f t="shared" si="39"/>
        <v/>
      </c>
      <c r="AG410" s="6" t="str">
        <f t="shared" si="40"/>
        <v/>
      </c>
      <c r="AH410" s="6" t="str">
        <f t="shared" si="41"/>
        <v/>
      </c>
    </row>
    <row r="411" spans="1:34">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6" t="str">
        <f t="shared" si="36"/>
        <v/>
      </c>
      <c r="AD411" s="6" t="str">
        <f t="shared" si="37"/>
        <v/>
      </c>
      <c r="AE411" s="6" t="str">
        <f t="shared" si="38"/>
        <v/>
      </c>
      <c r="AF411" s="6" t="str">
        <f t="shared" si="39"/>
        <v/>
      </c>
      <c r="AG411" s="6" t="str">
        <f t="shared" si="40"/>
        <v/>
      </c>
      <c r="AH411" s="6" t="str">
        <f t="shared" si="41"/>
        <v/>
      </c>
    </row>
    <row r="412" spans="1:34">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6" t="str">
        <f t="shared" si="36"/>
        <v/>
      </c>
      <c r="AD412" s="6" t="str">
        <f t="shared" si="37"/>
        <v/>
      </c>
      <c r="AE412" s="6" t="str">
        <f t="shared" si="38"/>
        <v/>
      </c>
      <c r="AF412" s="6" t="str">
        <f t="shared" si="39"/>
        <v/>
      </c>
      <c r="AG412" s="6" t="str">
        <f t="shared" si="40"/>
        <v/>
      </c>
      <c r="AH412" s="6" t="str">
        <f t="shared" si="41"/>
        <v/>
      </c>
    </row>
    <row r="413" spans="1:34">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6" t="str">
        <f t="shared" si="36"/>
        <v/>
      </c>
      <c r="AD413" s="6" t="str">
        <f t="shared" si="37"/>
        <v/>
      </c>
      <c r="AE413" s="6" t="str">
        <f t="shared" si="38"/>
        <v/>
      </c>
      <c r="AF413" s="6" t="str">
        <f t="shared" si="39"/>
        <v/>
      </c>
      <c r="AG413" s="6" t="str">
        <f t="shared" si="40"/>
        <v/>
      </c>
      <c r="AH413" s="6" t="str">
        <f t="shared" si="41"/>
        <v/>
      </c>
    </row>
    <row r="414" spans="1:34">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6" t="str">
        <f t="shared" si="36"/>
        <v/>
      </c>
      <c r="AD414" s="6" t="str">
        <f t="shared" si="37"/>
        <v/>
      </c>
      <c r="AE414" s="6" t="str">
        <f t="shared" si="38"/>
        <v/>
      </c>
      <c r="AF414" s="6" t="str">
        <f t="shared" si="39"/>
        <v/>
      </c>
      <c r="AG414" s="6" t="str">
        <f t="shared" si="40"/>
        <v/>
      </c>
      <c r="AH414" s="6" t="str">
        <f t="shared" si="41"/>
        <v/>
      </c>
    </row>
    <row r="415" spans="1:34">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6" t="str">
        <f t="shared" si="36"/>
        <v/>
      </c>
      <c r="AD415" s="6" t="str">
        <f t="shared" si="37"/>
        <v/>
      </c>
      <c r="AE415" s="6" t="str">
        <f t="shared" si="38"/>
        <v/>
      </c>
      <c r="AF415" s="6" t="str">
        <f t="shared" si="39"/>
        <v/>
      </c>
      <c r="AG415" s="6" t="str">
        <f t="shared" si="40"/>
        <v/>
      </c>
      <c r="AH415" s="6" t="str">
        <f t="shared" si="41"/>
        <v/>
      </c>
    </row>
    <row r="416" spans="1:34">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6" t="str">
        <f t="shared" si="36"/>
        <v/>
      </c>
      <c r="AD416" s="6" t="str">
        <f t="shared" si="37"/>
        <v/>
      </c>
      <c r="AE416" s="6" t="str">
        <f t="shared" si="38"/>
        <v/>
      </c>
      <c r="AF416" s="6" t="str">
        <f t="shared" si="39"/>
        <v/>
      </c>
      <c r="AG416" s="6" t="str">
        <f t="shared" si="40"/>
        <v/>
      </c>
      <c r="AH416" s="6" t="str">
        <f t="shared" si="41"/>
        <v/>
      </c>
    </row>
    <row r="417" spans="1:34">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6" t="str">
        <f t="shared" si="36"/>
        <v/>
      </c>
      <c r="AD417" s="6" t="str">
        <f t="shared" si="37"/>
        <v/>
      </c>
      <c r="AE417" s="6" t="str">
        <f t="shared" si="38"/>
        <v/>
      </c>
      <c r="AF417" s="6" t="str">
        <f t="shared" si="39"/>
        <v/>
      </c>
      <c r="AG417" s="6" t="str">
        <f t="shared" si="40"/>
        <v/>
      </c>
      <c r="AH417" s="6" t="str">
        <f t="shared" si="41"/>
        <v/>
      </c>
    </row>
    <row r="418" spans="1:34">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6" t="str">
        <f t="shared" si="36"/>
        <v/>
      </c>
      <c r="AD418" s="6" t="str">
        <f t="shared" si="37"/>
        <v/>
      </c>
      <c r="AE418" s="6" t="str">
        <f t="shared" si="38"/>
        <v/>
      </c>
      <c r="AF418" s="6" t="str">
        <f t="shared" si="39"/>
        <v/>
      </c>
      <c r="AG418" s="6" t="str">
        <f t="shared" si="40"/>
        <v/>
      </c>
      <c r="AH418" s="6" t="str">
        <f t="shared" si="41"/>
        <v/>
      </c>
    </row>
    <row r="419" spans="1:34">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6" t="str">
        <f t="shared" si="36"/>
        <v/>
      </c>
      <c r="AD419" s="6" t="str">
        <f t="shared" si="37"/>
        <v/>
      </c>
      <c r="AE419" s="6" t="str">
        <f t="shared" si="38"/>
        <v/>
      </c>
      <c r="AF419" s="6" t="str">
        <f t="shared" si="39"/>
        <v/>
      </c>
      <c r="AG419" s="6" t="str">
        <f t="shared" si="40"/>
        <v/>
      </c>
      <c r="AH419" s="6" t="str">
        <f t="shared" si="41"/>
        <v/>
      </c>
    </row>
    <row r="420" spans="1:34">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6" t="str">
        <f t="shared" si="36"/>
        <v/>
      </c>
      <c r="AD420" s="6" t="str">
        <f t="shared" si="37"/>
        <v/>
      </c>
      <c r="AE420" s="6" t="str">
        <f t="shared" si="38"/>
        <v/>
      </c>
      <c r="AF420" s="6" t="str">
        <f t="shared" si="39"/>
        <v/>
      </c>
      <c r="AG420" s="6" t="str">
        <f t="shared" si="40"/>
        <v/>
      </c>
      <c r="AH420" s="6" t="str">
        <f t="shared" si="41"/>
        <v/>
      </c>
    </row>
    <row r="421" spans="1:34">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6" t="str">
        <f t="shared" si="36"/>
        <v/>
      </c>
      <c r="AD421" s="6" t="str">
        <f t="shared" si="37"/>
        <v/>
      </c>
      <c r="AE421" s="6" t="str">
        <f t="shared" si="38"/>
        <v/>
      </c>
      <c r="AF421" s="6" t="str">
        <f t="shared" si="39"/>
        <v/>
      </c>
      <c r="AG421" s="6" t="str">
        <f t="shared" si="40"/>
        <v/>
      </c>
      <c r="AH421" s="6" t="str">
        <f t="shared" si="41"/>
        <v/>
      </c>
    </row>
    <row r="422" spans="1:34">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6" t="str">
        <f t="shared" si="36"/>
        <v/>
      </c>
      <c r="AD422" s="6" t="str">
        <f t="shared" si="37"/>
        <v/>
      </c>
      <c r="AE422" s="6" t="str">
        <f t="shared" si="38"/>
        <v/>
      </c>
      <c r="AF422" s="6" t="str">
        <f t="shared" si="39"/>
        <v/>
      </c>
      <c r="AG422" s="6" t="str">
        <f t="shared" si="40"/>
        <v/>
      </c>
      <c r="AH422" s="6" t="str">
        <f t="shared" si="41"/>
        <v/>
      </c>
    </row>
    <row r="423" spans="1:34">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6" t="str">
        <f t="shared" si="36"/>
        <v/>
      </c>
      <c r="AD423" s="6" t="str">
        <f t="shared" si="37"/>
        <v/>
      </c>
      <c r="AE423" s="6" t="str">
        <f t="shared" si="38"/>
        <v/>
      </c>
      <c r="AF423" s="6" t="str">
        <f t="shared" si="39"/>
        <v/>
      </c>
      <c r="AG423" s="6" t="str">
        <f t="shared" si="40"/>
        <v/>
      </c>
      <c r="AH423" s="6" t="str">
        <f t="shared" si="41"/>
        <v/>
      </c>
    </row>
    <row r="424" spans="1:34">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6" t="str">
        <f t="shared" si="36"/>
        <v/>
      </c>
      <c r="AD424" s="6" t="str">
        <f t="shared" si="37"/>
        <v/>
      </c>
      <c r="AE424" s="6" t="str">
        <f t="shared" si="38"/>
        <v/>
      </c>
      <c r="AF424" s="6" t="str">
        <f t="shared" si="39"/>
        <v/>
      </c>
      <c r="AG424" s="6" t="str">
        <f t="shared" si="40"/>
        <v/>
      </c>
      <c r="AH424" s="6" t="str">
        <f t="shared" si="41"/>
        <v/>
      </c>
    </row>
    <row r="425" spans="1:34">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6" t="str">
        <f t="shared" si="36"/>
        <v/>
      </c>
      <c r="AD425" s="6" t="str">
        <f t="shared" si="37"/>
        <v/>
      </c>
      <c r="AE425" s="6" t="str">
        <f t="shared" si="38"/>
        <v/>
      </c>
      <c r="AF425" s="6" t="str">
        <f t="shared" si="39"/>
        <v/>
      </c>
      <c r="AG425" s="6" t="str">
        <f t="shared" si="40"/>
        <v/>
      </c>
      <c r="AH425" s="6" t="str">
        <f t="shared" si="41"/>
        <v/>
      </c>
    </row>
    <row r="426" spans="1:34">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6" t="str">
        <f t="shared" si="36"/>
        <v/>
      </c>
      <c r="AD426" s="6" t="str">
        <f t="shared" si="37"/>
        <v/>
      </c>
      <c r="AE426" s="6" t="str">
        <f t="shared" si="38"/>
        <v/>
      </c>
      <c r="AF426" s="6" t="str">
        <f t="shared" si="39"/>
        <v/>
      </c>
      <c r="AG426" s="6" t="str">
        <f t="shared" si="40"/>
        <v/>
      </c>
      <c r="AH426" s="6" t="str">
        <f t="shared" si="41"/>
        <v/>
      </c>
    </row>
    <row r="427" spans="1:34">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6" t="str">
        <f t="shared" si="36"/>
        <v/>
      </c>
      <c r="AD427" s="6" t="str">
        <f t="shared" si="37"/>
        <v/>
      </c>
      <c r="AE427" s="6" t="str">
        <f t="shared" si="38"/>
        <v/>
      </c>
      <c r="AF427" s="6" t="str">
        <f t="shared" si="39"/>
        <v/>
      </c>
      <c r="AG427" s="6" t="str">
        <f t="shared" si="40"/>
        <v/>
      </c>
      <c r="AH427" s="6" t="str">
        <f t="shared" si="41"/>
        <v/>
      </c>
    </row>
    <row r="428" spans="1:34">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6" t="str">
        <f t="shared" si="36"/>
        <v/>
      </c>
      <c r="AD428" s="6" t="str">
        <f t="shared" si="37"/>
        <v/>
      </c>
      <c r="AE428" s="6" t="str">
        <f t="shared" si="38"/>
        <v/>
      </c>
      <c r="AF428" s="6" t="str">
        <f t="shared" si="39"/>
        <v/>
      </c>
      <c r="AG428" s="6" t="str">
        <f t="shared" si="40"/>
        <v/>
      </c>
      <c r="AH428" s="6" t="str">
        <f t="shared" si="41"/>
        <v/>
      </c>
    </row>
    <row r="429" spans="1:34">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6" t="str">
        <f t="shared" si="36"/>
        <v/>
      </c>
      <c r="AD429" s="6" t="str">
        <f t="shared" si="37"/>
        <v/>
      </c>
      <c r="AE429" s="6" t="str">
        <f t="shared" si="38"/>
        <v/>
      </c>
      <c r="AF429" s="6" t="str">
        <f t="shared" si="39"/>
        <v/>
      </c>
      <c r="AG429" s="6" t="str">
        <f t="shared" si="40"/>
        <v/>
      </c>
      <c r="AH429" s="6" t="str">
        <f t="shared" si="41"/>
        <v/>
      </c>
    </row>
    <row r="430" spans="1:34">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6" t="str">
        <f t="shared" si="36"/>
        <v/>
      </c>
      <c r="AD430" s="6" t="str">
        <f t="shared" si="37"/>
        <v/>
      </c>
      <c r="AE430" s="6" t="str">
        <f t="shared" si="38"/>
        <v/>
      </c>
      <c r="AF430" s="6" t="str">
        <f t="shared" si="39"/>
        <v/>
      </c>
      <c r="AG430" s="6" t="str">
        <f t="shared" si="40"/>
        <v/>
      </c>
      <c r="AH430" s="6" t="str">
        <f t="shared" si="41"/>
        <v/>
      </c>
    </row>
    <row r="431" spans="1:34">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6" t="str">
        <f t="shared" si="36"/>
        <v/>
      </c>
      <c r="AD431" s="6" t="str">
        <f t="shared" si="37"/>
        <v/>
      </c>
      <c r="AE431" s="6" t="str">
        <f t="shared" si="38"/>
        <v/>
      </c>
      <c r="AF431" s="6" t="str">
        <f t="shared" si="39"/>
        <v/>
      </c>
      <c r="AG431" s="6" t="str">
        <f t="shared" si="40"/>
        <v/>
      </c>
      <c r="AH431" s="6" t="str">
        <f t="shared" si="41"/>
        <v/>
      </c>
    </row>
    <row r="432" spans="1:34">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6" t="str">
        <f t="shared" si="36"/>
        <v/>
      </c>
      <c r="AD432" s="6" t="str">
        <f t="shared" si="37"/>
        <v/>
      </c>
      <c r="AE432" s="6" t="str">
        <f t="shared" si="38"/>
        <v/>
      </c>
      <c r="AF432" s="6" t="str">
        <f t="shared" si="39"/>
        <v/>
      </c>
      <c r="AG432" s="6" t="str">
        <f t="shared" si="40"/>
        <v/>
      </c>
      <c r="AH432" s="6" t="str">
        <f t="shared" si="41"/>
        <v/>
      </c>
    </row>
    <row r="433" spans="1:34">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6" t="str">
        <f t="shared" si="36"/>
        <v/>
      </c>
      <c r="AD433" s="6" t="str">
        <f t="shared" si="37"/>
        <v/>
      </c>
      <c r="AE433" s="6" t="str">
        <f t="shared" si="38"/>
        <v/>
      </c>
      <c r="AF433" s="6" t="str">
        <f t="shared" si="39"/>
        <v/>
      </c>
      <c r="AG433" s="6" t="str">
        <f t="shared" si="40"/>
        <v/>
      </c>
      <c r="AH433" s="6" t="str">
        <f t="shared" si="41"/>
        <v/>
      </c>
    </row>
    <row r="434" spans="1:34">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6" t="str">
        <f t="shared" si="36"/>
        <v/>
      </c>
      <c r="AD434" s="6" t="str">
        <f t="shared" si="37"/>
        <v/>
      </c>
      <c r="AE434" s="6" t="str">
        <f t="shared" si="38"/>
        <v/>
      </c>
      <c r="AF434" s="6" t="str">
        <f t="shared" si="39"/>
        <v/>
      </c>
      <c r="AG434" s="6" t="str">
        <f t="shared" si="40"/>
        <v/>
      </c>
      <c r="AH434" s="6" t="str">
        <f t="shared" si="41"/>
        <v/>
      </c>
    </row>
    <row r="435" spans="1:34">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6" t="str">
        <f t="shared" si="36"/>
        <v/>
      </c>
      <c r="AD435" s="6" t="str">
        <f t="shared" si="37"/>
        <v/>
      </c>
      <c r="AE435" s="6" t="str">
        <f t="shared" si="38"/>
        <v/>
      </c>
      <c r="AF435" s="6" t="str">
        <f t="shared" si="39"/>
        <v/>
      </c>
      <c r="AG435" s="6" t="str">
        <f t="shared" si="40"/>
        <v/>
      </c>
      <c r="AH435" s="6" t="str">
        <f t="shared" si="41"/>
        <v/>
      </c>
    </row>
    <row r="436" spans="1:34">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6" t="str">
        <f t="shared" si="36"/>
        <v/>
      </c>
      <c r="AD436" s="6" t="str">
        <f t="shared" si="37"/>
        <v/>
      </c>
      <c r="AE436" s="6" t="str">
        <f t="shared" si="38"/>
        <v/>
      </c>
      <c r="AF436" s="6" t="str">
        <f t="shared" si="39"/>
        <v/>
      </c>
      <c r="AG436" s="6" t="str">
        <f t="shared" si="40"/>
        <v/>
      </c>
      <c r="AH436" s="6" t="str">
        <f t="shared" si="41"/>
        <v/>
      </c>
    </row>
    <row r="437" spans="1:34">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6" t="str">
        <f t="shared" si="36"/>
        <v/>
      </c>
      <c r="AD437" s="6" t="str">
        <f t="shared" si="37"/>
        <v/>
      </c>
      <c r="AE437" s="6" t="str">
        <f t="shared" si="38"/>
        <v/>
      </c>
      <c r="AF437" s="6" t="str">
        <f t="shared" si="39"/>
        <v/>
      </c>
      <c r="AG437" s="6" t="str">
        <f t="shared" si="40"/>
        <v/>
      </c>
      <c r="AH437" s="6" t="str">
        <f t="shared" si="41"/>
        <v/>
      </c>
    </row>
    <row r="438" spans="1:34">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6" t="str">
        <f t="shared" si="36"/>
        <v/>
      </c>
      <c r="AD438" s="6" t="str">
        <f t="shared" si="37"/>
        <v/>
      </c>
      <c r="AE438" s="6" t="str">
        <f t="shared" si="38"/>
        <v/>
      </c>
      <c r="AF438" s="6" t="str">
        <f t="shared" si="39"/>
        <v/>
      </c>
      <c r="AG438" s="6" t="str">
        <f t="shared" si="40"/>
        <v/>
      </c>
      <c r="AH438" s="6" t="str">
        <f t="shared" si="41"/>
        <v/>
      </c>
    </row>
    <row r="439" spans="1:34">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6" t="str">
        <f t="shared" si="36"/>
        <v/>
      </c>
      <c r="AD439" s="6" t="str">
        <f t="shared" si="37"/>
        <v/>
      </c>
      <c r="AE439" s="6" t="str">
        <f t="shared" si="38"/>
        <v/>
      </c>
      <c r="AF439" s="6" t="str">
        <f t="shared" si="39"/>
        <v/>
      </c>
      <c r="AG439" s="6" t="str">
        <f t="shared" si="40"/>
        <v/>
      </c>
      <c r="AH439" s="6" t="str">
        <f t="shared" si="41"/>
        <v/>
      </c>
    </row>
    <row r="440" spans="1:34">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6" t="str">
        <f t="shared" si="36"/>
        <v/>
      </c>
      <c r="AD440" s="6" t="str">
        <f t="shared" si="37"/>
        <v/>
      </c>
      <c r="AE440" s="6" t="str">
        <f t="shared" si="38"/>
        <v/>
      </c>
      <c r="AF440" s="6" t="str">
        <f t="shared" si="39"/>
        <v/>
      </c>
      <c r="AG440" s="6" t="str">
        <f t="shared" si="40"/>
        <v/>
      </c>
      <c r="AH440" s="6" t="str">
        <f t="shared" si="41"/>
        <v/>
      </c>
    </row>
    <row r="441" spans="1:34">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6" t="str">
        <f t="shared" si="36"/>
        <v/>
      </c>
      <c r="AD441" s="6" t="str">
        <f t="shared" si="37"/>
        <v/>
      </c>
      <c r="AE441" s="6" t="str">
        <f t="shared" si="38"/>
        <v/>
      </c>
      <c r="AF441" s="6" t="str">
        <f t="shared" si="39"/>
        <v/>
      </c>
      <c r="AG441" s="6" t="str">
        <f t="shared" si="40"/>
        <v/>
      </c>
      <c r="AH441" s="6" t="str">
        <f t="shared" si="41"/>
        <v/>
      </c>
    </row>
    <row r="442" spans="1:34">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6" t="str">
        <f t="shared" si="36"/>
        <v/>
      </c>
      <c r="AD442" s="6" t="str">
        <f t="shared" si="37"/>
        <v/>
      </c>
      <c r="AE442" s="6" t="str">
        <f t="shared" si="38"/>
        <v/>
      </c>
      <c r="AF442" s="6" t="str">
        <f t="shared" si="39"/>
        <v/>
      </c>
      <c r="AG442" s="6" t="str">
        <f t="shared" si="40"/>
        <v/>
      </c>
      <c r="AH442" s="6" t="str">
        <f t="shared" si="41"/>
        <v/>
      </c>
    </row>
    <row r="443" spans="1:34">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6" t="str">
        <f t="shared" si="36"/>
        <v/>
      </c>
      <c r="AD443" s="6" t="str">
        <f t="shared" si="37"/>
        <v/>
      </c>
      <c r="AE443" s="6" t="str">
        <f t="shared" si="38"/>
        <v/>
      </c>
      <c r="AF443" s="6" t="str">
        <f t="shared" si="39"/>
        <v/>
      </c>
      <c r="AG443" s="6" t="str">
        <f t="shared" si="40"/>
        <v/>
      </c>
      <c r="AH443" s="6" t="str">
        <f t="shared" si="41"/>
        <v/>
      </c>
    </row>
    <row r="444" spans="1:34">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6" t="str">
        <f t="shared" si="36"/>
        <v/>
      </c>
      <c r="AD444" s="6" t="str">
        <f t="shared" si="37"/>
        <v/>
      </c>
      <c r="AE444" s="6" t="str">
        <f t="shared" si="38"/>
        <v/>
      </c>
      <c r="AF444" s="6" t="str">
        <f t="shared" si="39"/>
        <v/>
      </c>
      <c r="AG444" s="6" t="str">
        <f t="shared" si="40"/>
        <v/>
      </c>
      <c r="AH444" s="6" t="str">
        <f t="shared" si="41"/>
        <v/>
      </c>
    </row>
    <row r="445" spans="1:34">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6" t="str">
        <f t="shared" si="36"/>
        <v/>
      </c>
      <c r="AD445" s="6" t="str">
        <f t="shared" si="37"/>
        <v/>
      </c>
      <c r="AE445" s="6" t="str">
        <f t="shared" si="38"/>
        <v/>
      </c>
      <c r="AF445" s="6" t="str">
        <f t="shared" si="39"/>
        <v/>
      </c>
      <c r="AG445" s="6" t="str">
        <f t="shared" si="40"/>
        <v/>
      </c>
      <c r="AH445" s="6" t="str">
        <f t="shared" si="41"/>
        <v/>
      </c>
    </row>
    <row r="446" spans="1:34">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6" t="str">
        <f t="shared" si="36"/>
        <v/>
      </c>
      <c r="AD446" s="6" t="str">
        <f t="shared" si="37"/>
        <v/>
      </c>
      <c r="AE446" s="6" t="str">
        <f t="shared" si="38"/>
        <v/>
      </c>
      <c r="AF446" s="6" t="str">
        <f t="shared" si="39"/>
        <v/>
      </c>
      <c r="AG446" s="6" t="str">
        <f t="shared" si="40"/>
        <v/>
      </c>
      <c r="AH446" s="6" t="str">
        <f t="shared" si="41"/>
        <v/>
      </c>
    </row>
    <row r="447" spans="1:34">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6" t="str">
        <f t="shared" si="36"/>
        <v/>
      </c>
      <c r="AD447" s="6" t="str">
        <f t="shared" si="37"/>
        <v/>
      </c>
      <c r="AE447" s="6" t="str">
        <f t="shared" si="38"/>
        <v/>
      </c>
      <c r="AF447" s="6" t="str">
        <f t="shared" si="39"/>
        <v/>
      </c>
      <c r="AG447" s="6" t="str">
        <f t="shared" si="40"/>
        <v/>
      </c>
      <c r="AH447" s="6" t="str">
        <f t="shared" si="41"/>
        <v/>
      </c>
    </row>
    <row r="448" spans="1:34">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6" t="str">
        <f t="shared" si="36"/>
        <v/>
      </c>
      <c r="AD448" s="6" t="str">
        <f t="shared" si="37"/>
        <v/>
      </c>
      <c r="AE448" s="6" t="str">
        <f t="shared" si="38"/>
        <v/>
      </c>
      <c r="AF448" s="6" t="str">
        <f t="shared" si="39"/>
        <v/>
      </c>
      <c r="AG448" s="6" t="str">
        <f t="shared" si="40"/>
        <v/>
      </c>
      <c r="AH448" s="6" t="str">
        <f t="shared" si="41"/>
        <v/>
      </c>
    </row>
    <row r="449" spans="1:34">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6" t="str">
        <f t="shared" si="36"/>
        <v/>
      </c>
      <c r="AD449" s="6" t="str">
        <f t="shared" si="37"/>
        <v/>
      </c>
      <c r="AE449" s="6" t="str">
        <f t="shared" si="38"/>
        <v/>
      </c>
      <c r="AF449" s="6" t="str">
        <f t="shared" si="39"/>
        <v/>
      </c>
      <c r="AG449" s="6" t="str">
        <f t="shared" si="40"/>
        <v/>
      </c>
      <c r="AH449" s="6" t="str">
        <f t="shared" si="41"/>
        <v/>
      </c>
    </row>
    <row r="450" spans="1:34">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6" t="str">
        <f t="shared" si="36"/>
        <v/>
      </c>
      <c r="AD450" s="6" t="str">
        <f t="shared" si="37"/>
        <v/>
      </c>
      <c r="AE450" s="6" t="str">
        <f t="shared" si="38"/>
        <v/>
      </c>
      <c r="AF450" s="6" t="str">
        <f t="shared" si="39"/>
        <v/>
      </c>
      <c r="AG450" s="6" t="str">
        <f t="shared" si="40"/>
        <v/>
      </c>
      <c r="AH450" s="6" t="str">
        <f t="shared" si="41"/>
        <v/>
      </c>
    </row>
    <row r="451" spans="1:34">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6" t="str">
        <f t="shared" si="36"/>
        <v/>
      </c>
      <c r="AD451" s="6" t="str">
        <f t="shared" si="37"/>
        <v/>
      </c>
      <c r="AE451" s="6" t="str">
        <f t="shared" si="38"/>
        <v/>
      </c>
      <c r="AF451" s="6" t="str">
        <f t="shared" si="39"/>
        <v/>
      </c>
      <c r="AG451" s="6" t="str">
        <f t="shared" si="40"/>
        <v/>
      </c>
      <c r="AH451" s="6" t="str">
        <f t="shared" si="41"/>
        <v/>
      </c>
    </row>
    <row r="452" spans="1:34">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6" t="str">
        <f t="shared" si="36"/>
        <v/>
      </c>
      <c r="AD452" s="6" t="str">
        <f t="shared" si="37"/>
        <v/>
      </c>
      <c r="AE452" s="6" t="str">
        <f t="shared" si="38"/>
        <v/>
      </c>
      <c r="AF452" s="6" t="str">
        <f t="shared" si="39"/>
        <v/>
      </c>
      <c r="AG452" s="6" t="str">
        <f t="shared" si="40"/>
        <v/>
      </c>
      <c r="AH452" s="6" t="str">
        <f t="shared" si="41"/>
        <v/>
      </c>
    </row>
    <row r="453" spans="1:34">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6" t="str">
        <f t="shared" ref="AC453:AC516" si="42">IF(COUNT(A453,L453,N453,P453,X453,Y453)&gt;0,AVERAGE(A453,L453,N453,P453,X453,Y453),"")</f>
        <v/>
      </c>
      <c r="AD453" s="6" t="str">
        <f t="shared" ref="AD453:AD516" si="43">IF(COUNT(B453,D453,M453,U453)&gt;0,AVERAGE(B453,D453,M453,U453),"")</f>
        <v/>
      </c>
      <c r="AE453" s="6" t="str">
        <f t="shared" ref="AE453:AE516" si="44">IF(COUNT(I453,T453,V453,W453)&gt;0,AVERAGE(I453,T453,V453,W453),"")</f>
        <v/>
      </c>
      <c r="AF453" s="6" t="str">
        <f t="shared" ref="AF453:AF516" si="45">IF(COUNT(H453,K453,Q453,S453)&gt;0,AVERAGE(H453,K453,Q453,S453),"")</f>
        <v/>
      </c>
      <c r="AG453" s="6" t="str">
        <f t="shared" ref="AG453:AG516" si="46">IF(COUNT(E453,F453,G453,R453)&gt;0,AVERAGE(E453,F453,G453,R453),"")</f>
        <v/>
      </c>
      <c r="AH453" s="6" t="str">
        <f t="shared" ref="AH453:AH516" si="47">IF(COUNT(C453,J453,O453,Z453)&gt;0,AVERAGE(C453,J453,O453,Z453),"")</f>
        <v/>
      </c>
    </row>
    <row r="454" spans="1:34">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6" t="str">
        <f t="shared" si="42"/>
        <v/>
      </c>
      <c r="AD454" s="6" t="str">
        <f t="shared" si="43"/>
        <v/>
      </c>
      <c r="AE454" s="6" t="str">
        <f t="shared" si="44"/>
        <v/>
      </c>
      <c r="AF454" s="6" t="str">
        <f t="shared" si="45"/>
        <v/>
      </c>
      <c r="AG454" s="6" t="str">
        <f t="shared" si="46"/>
        <v/>
      </c>
      <c r="AH454" s="6" t="str">
        <f t="shared" si="47"/>
        <v/>
      </c>
    </row>
    <row r="455" spans="1:34">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6" t="str">
        <f t="shared" si="42"/>
        <v/>
      </c>
      <c r="AD455" s="6" t="str">
        <f t="shared" si="43"/>
        <v/>
      </c>
      <c r="AE455" s="6" t="str">
        <f t="shared" si="44"/>
        <v/>
      </c>
      <c r="AF455" s="6" t="str">
        <f t="shared" si="45"/>
        <v/>
      </c>
      <c r="AG455" s="6" t="str">
        <f t="shared" si="46"/>
        <v/>
      </c>
      <c r="AH455" s="6" t="str">
        <f t="shared" si="47"/>
        <v/>
      </c>
    </row>
    <row r="456" spans="1:34">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6" t="str">
        <f t="shared" si="42"/>
        <v/>
      </c>
      <c r="AD456" s="6" t="str">
        <f t="shared" si="43"/>
        <v/>
      </c>
      <c r="AE456" s="6" t="str">
        <f t="shared" si="44"/>
        <v/>
      </c>
      <c r="AF456" s="6" t="str">
        <f t="shared" si="45"/>
        <v/>
      </c>
      <c r="AG456" s="6" t="str">
        <f t="shared" si="46"/>
        <v/>
      </c>
      <c r="AH456" s="6" t="str">
        <f t="shared" si="47"/>
        <v/>
      </c>
    </row>
    <row r="457" spans="1:34">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6" t="str">
        <f t="shared" si="42"/>
        <v/>
      </c>
      <c r="AD457" s="6" t="str">
        <f t="shared" si="43"/>
        <v/>
      </c>
      <c r="AE457" s="6" t="str">
        <f t="shared" si="44"/>
        <v/>
      </c>
      <c r="AF457" s="6" t="str">
        <f t="shared" si="45"/>
        <v/>
      </c>
      <c r="AG457" s="6" t="str">
        <f t="shared" si="46"/>
        <v/>
      </c>
      <c r="AH457" s="6" t="str">
        <f t="shared" si="47"/>
        <v/>
      </c>
    </row>
    <row r="458" spans="1:34">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6" t="str">
        <f t="shared" si="42"/>
        <v/>
      </c>
      <c r="AD458" s="6" t="str">
        <f t="shared" si="43"/>
        <v/>
      </c>
      <c r="AE458" s="6" t="str">
        <f t="shared" si="44"/>
        <v/>
      </c>
      <c r="AF458" s="6" t="str">
        <f t="shared" si="45"/>
        <v/>
      </c>
      <c r="AG458" s="6" t="str">
        <f t="shared" si="46"/>
        <v/>
      </c>
      <c r="AH458" s="6" t="str">
        <f t="shared" si="47"/>
        <v/>
      </c>
    </row>
    <row r="459" spans="1:34">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6" t="str">
        <f t="shared" si="42"/>
        <v/>
      </c>
      <c r="AD459" s="6" t="str">
        <f t="shared" si="43"/>
        <v/>
      </c>
      <c r="AE459" s="6" t="str">
        <f t="shared" si="44"/>
        <v/>
      </c>
      <c r="AF459" s="6" t="str">
        <f t="shared" si="45"/>
        <v/>
      </c>
      <c r="AG459" s="6" t="str">
        <f t="shared" si="46"/>
        <v/>
      </c>
      <c r="AH459" s="6" t="str">
        <f t="shared" si="47"/>
        <v/>
      </c>
    </row>
    <row r="460" spans="1:34">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6" t="str">
        <f t="shared" si="42"/>
        <v/>
      </c>
      <c r="AD460" s="6" t="str">
        <f t="shared" si="43"/>
        <v/>
      </c>
      <c r="AE460" s="6" t="str">
        <f t="shared" si="44"/>
        <v/>
      </c>
      <c r="AF460" s="6" t="str">
        <f t="shared" si="45"/>
        <v/>
      </c>
      <c r="AG460" s="6" t="str">
        <f t="shared" si="46"/>
        <v/>
      </c>
      <c r="AH460" s="6" t="str">
        <f t="shared" si="47"/>
        <v/>
      </c>
    </row>
    <row r="461" spans="1:34">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6" t="str">
        <f t="shared" si="42"/>
        <v/>
      </c>
      <c r="AD461" s="6" t="str">
        <f t="shared" si="43"/>
        <v/>
      </c>
      <c r="AE461" s="6" t="str">
        <f t="shared" si="44"/>
        <v/>
      </c>
      <c r="AF461" s="6" t="str">
        <f t="shared" si="45"/>
        <v/>
      </c>
      <c r="AG461" s="6" t="str">
        <f t="shared" si="46"/>
        <v/>
      </c>
      <c r="AH461" s="6" t="str">
        <f t="shared" si="47"/>
        <v/>
      </c>
    </row>
    <row r="462" spans="1:34">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6" t="str">
        <f t="shared" si="42"/>
        <v/>
      </c>
      <c r="AD462" s="6" t="str">
        <f t="shared" si="43"/>
        <v/>
      </c>
      <c r="AE462" s="6" t="str">
        <f t="shared" si="44"/>
        <v/>
      </c>
      <c r="AF462" s="6" t="str">
        <f t="shared" si="45"/>
        <v/>
      </c>
      <c r="AG462" s="6" t="str">
        <f t="shared" si="46"/>
        <v/>
      </c>
      <c r="AH462" s="6" t="str">
        <f t="shared" si="47"/>
        <v/>
      </c>
    </row>
    <row r="463" spans="1:34">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6" t="str">
        <f t="shared" si="42"/>
        <v/>
      </c>
      <c r="AD463" s="6" t="str">
        <f t="shared" si="43"/>
        <v/>
      </c>
      <c r="AE463" s="6" t="str">
        <f t="shared" si="44"/>
        <v/>
      </c>
      <c r="AF463" s="6" t="str">
        <f t="shared" si="45"/>
        <v/>
      </c>
      <c r="AG463" s="6" t="str">
        <f t="shared" si="46"/>
        <v/>
      </c>
      <c r="AH463" s="6" t="str">
        <f t="shared" si="47"/>
        <v/>
      </c>
    </row>
    <row r="464" spans="1:34">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6" t="str">
        <f t="shared" si="42"/>
        <v/>
      </c>
      <c r="AD464" s="6" t="str">
        <f t="shared" si="43"/>
        <v/>
      </c>
      <c r="AE464" s="6" t="str">
        <f t="shared" si="44"/>
        <v/>
      </c>
      <c r="AF464" s="6" t="str">
        <f t="shared" si="45"/>
        <v/>
      </c>
      <c r="AG464" s="6" t="str">
        <f t="shared" si="46"/>
        <v/>
      </c>
      <c r="AH464" s="6" t="str">
        <f t="shared" si="47"/>
        <v/>
      </c>
    </row>
    <row r="465" spans="1:34">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6" t="str">
        <f t="shared" si="42"/>
        <v/>
      </c>
      <c r="AD465" s="6" t="str">
        <f t="shared" si="43"/>
        <v/>
      </c>
      <c r="AE465" s="6" t="str">
        <f t="shared" si="44"/>
        <v/>
      </c>
      <c r="AF465" s="6" t="str">
        <f t="shared" si="45"/>
        <v/>
      </c>
      <c r="AG465" s="6" t="str">
        <f t="shared" si="46"/>
        <v/>
      </c>
      <c r="AH465" s="6" t="str">
        <f t="shared" si="47"/>
        <v/>
      </c>
    </row>
    <row r="466" spans="1:34">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6" t="str">
        <f t="shared" si="42"/>
        <v/>
      </c>
      <c r="AD466" s="6" t="str">
        <f t="shared" si="43"/>
        <v/>
      </c>
      <c r="AE466" s="6" t="str">
        <f t="shared" si="44"/>
        <v/>
      </c>
      <c r="AF466" s="6" t="str">
        <f t="shared" si="45"/>
        <v/>
      </c>
      <c r="AG466" s="6" t="str">
        <f t="shared" si="46"/>
        <v/>
      </c>
      <c r="AH466" s="6" t="str">
        <f t="shared" si="47"/>
        <v/>
      </c>
    </row>
    <row r="467" spans="1:34">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6" t="str">
        <f t="shared" si="42"/>
        <v/>
      </c>
      <c r="AD467" s="6" t="str">
        <f t="shared" si="43"/>
        <v/>
      </c>
      <c r="AE467" s="6" t="str">
        <f t="shared" si="44"/>
        <v/>
      </c>
      <c r="AF467" s="6" t="str">
        <f t="shared" si="45"/>
        <v/>
      </c>
      <c r="AG467" s="6" t="str">
        <f t="shared" si="46"/>
        <v/>
      </c>
      <c r="AH467" s="6" t="str">
        <f t="shared" si="47"/>
        <v/>
      </c>
    </row>
    <row r="468" spans="1:34">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6" t="str">
        <f t="shared" si="42"/>
        <v/>
      </c>
      <c r="AD468" s="6" t="str">
        <f t="shared" si="43"/>
        <v/>
      </c>
      <c r="AE468" s="6" t="str">
        <f t="shared" si="44"/>
        <v/>
      </c>
      <c r="AF468" s="6" t="str">
        <f t="shared" si="45"/>
        <v/>
      </c>
      <c r="AG468" s="6" t="str">
        <f t="shared" si="46"/>
        <v/>
      </c>
      <c r="AH468" s="6" t="str">
        <f t="shared" si="47"/>
        <v/>
      </c>
    </row>
    <row r="469" spans="1:34">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6" t="str">
        <f t="shared" si="42"/>
        <v/>
      </c>
      <c r="AD469" s="6" t="str">
        <f t="shared" si="43"/>
        <v/>
      </c>
      <c r="AE469" s="6" t="str">
        <f t="shared" si="44"/>
        <v/>
      </c>
      <c r="AF469" s="6" t="str">
        <f t="shared" si="45"/>
        <v/>
      </c>
      <c r="AG469" s="6" t="str">
        <f t="shared" si="46"/>
        <v/>
      </c>
      <c r="AH469" s="6" t="str">
        <f t="shared" si="47"/>
        <v/>
      </c>
    </row>
    <row r="470" spans="1:34">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6" t="str">
        <f t="shared" si="42"/>
        <v/>
      </c>
      <c r="AD470" s="6" t="str">
        <f t="shared" si="43"/>
        <v/>
      </c>
      <c r="AE470" s="6" t="str">
        <f t="shared" si="44"/>
        <v/>
      </c>
      <c r="AF470" s="6" t="str">
        <f t="shared" si="45"/>
        <v/>
      </c>
      <c r="AG470" s="6" t="str">
        <f t="shared" si="46"/>
        <v/>
      </c>
      <c r="AH470" s="6" t="str">
        <f t="shared" si="47"/>
        <v/>
      </c>
    </row>
    <row r="471" spans="1:34">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6" t="str">
        <f t="shared" si="42"/>
        <v/>
      </c>
      <c r="AD471" s="6" t="str">
        <f t="shared" si="43"/>
        <v/>
      </c>
      <c r="AE471" s="6" t="str">
        <f t="shared" si="44"/>
        <v/>
      </c>
      <c r="AF471" s="6" t="str">
        <f t="shared" si="45"/>
        <v/>
      </c>
      <c r="AG471" s="6" t="str">
        <f t="shared" si="46"/>
        <v/>
      </c>
      <c r="AH471" s="6" t="str">
        <f t="shared" si="47"/>
        <v/>
      </c>
    </row>
    <row r="472" spans="1:34">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6" t="str">
        <f t="shared" si="42"/>
        <v/>
      </c>
      <c r="AD472" s="6" t="str">
        <f t="shared" si="43"/>
        <v/>
      </c>
      <c r="AE472" s="6" t="str">
        <f t="shared" si="44"/>
        <v/>
      </c>
      <c r="AF472" s="6" t="str">
        <f t="shared" si="45"/>
        <v/>
      </c>
      <c r="AG472" s="6" t="str">
        <f t="shared" si="46"/>
        <v/>
      </c>
      <c r="AH472" s="6" t="str">
        <f t="shared" si="47"/>
        <v/>
      </c>
    </row>
    <row r="473" spans="1:34">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6" t="str">
        <f t="shared" si="42"/>
        <v/>
      </c>
      <c r="AD473" s="6" t="str">
        <f t="shared" si="43"/>
        <v/>
      </c>
      <c r="AE473" s="6" t="str">
        <f t="shared" si="44"/>
        <v/>
      </c>
      <c r="AF473" s="6" t="str">
        <f t="shared" si="45"/>
        <v/>
      </c>
      <c r="AG473" s="6" t="str">
        <f t="shared" si="46"/>
        <v/>
      </c>
      <c r="AH473" s="6" t="str">
        <f t="shared" si="47"/>
        <v/>
      </c>
    </row>
    <row r="474" spans="1:34">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6" t="str">
        <f t="shared" si="42"/>
        <v/>
      </c>
      <c r="AD474" s="6" t="str">
        <f t="shared" si="43"/>
        <v/>
      </c>
      <c r="AE474" s="6" t="str">
        <f t="shared" si="44"/>
        <v/>
      </c>
      <c r="AF474" s="6" t="str">
        <f t="shared" si="45"/>
        <v/>
      </c>
      <c r="AG474" s="6" t="str">
        <f t="shared" si="46"/>
        <v/>
      </c>
      <c r="AH474" s="6" t="str">
        <f t="shared" si="47"/>
        <v/>
      </c>
    </row>
    <row r="475" spans="1:34">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6" t="str">
        <f t="shared" si="42"/>
        <v/>
      </c>
      <c r="AD475" s="6" t="str">
        <f t="shared" si="43"/>
        <v/>
      </c>
      <c r="AE475" s="6" t="str">
        <f t="shared" si="44"/>
        <v/>
      </c>
      <c r="AF475" s="6" t="str">
        <f t="shared" si="45"/>
        <v/>
      </c>
      <c r="AG475" s="6" t="str">
        <f t="shared" si="46"/>
        <v/>
      </c>
      <c r="AH475" s="6" t="str">
        <f t="shared" si="47"/>
        <v/>
      </c>
    </row>
    <row r="476" spans="1:34">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6" t="str">
        <f t="shared" si="42"/>
        <v/>
      </c>
      <c r="AD476" s="6" t="str">
        <f t="shared" si="43"/>
        <v/>
      </c>
      <c r="AE476" s="6" t="str">
        <f t="shared" si="44"/>
        <v/>
      </c>
      <c r="AF476" s="6" t="str">
        <f t="shared" si="45"/>
        <v/>
      </c>
      <c r="AG476" s="6" t="str">
        <f t="shared" si="46"/>
        <v/>
      </c>
      <c r="AH476" s="6" t="str">
        <f t="shared" si="47"/>
        <v/>
      </c>
    </row>
    <row r="477" spans="1:34">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6" t="str">
        <f t="shared" si="42"/>
        <v/>
      </c>
      <c r="AD477" s="6" t="str">
        <f t="shared" si="43"/>
        <v/>
      </c>
      <c r="AE477" s="6" t="str">
        <f t="shared" si="44"/>
        <v/>
      </c>
      <c r="AF477" s="6" t="str">
        <f t="shared" si="45"/>
        <v/>
      </c>
      <c r="AG477" s="6" t="str">
        <f t="shared" si="46"/>
        <v/>
      </c>
      <c r="AH477" s="6" t="str">
        <f t="shared" si="47"/>
        <v/>
      </c>
    </row>
    <row r="478" spans="1:34">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6" t="str">
        <f t="shared" si="42"/>
        <v/>
      </c>
      <c r="AD478" s="6" t="str">
        <f t="shared" si="43"/>
        <v/>
      </c>
      <c r="AE478" s="6" t="str">
        <f t="shared" si="44"/>
        <v/>
      </c>
      <c r="AF478" s="6" t="str">
        <f t="shared" si="45"/>
        <v/>
      </c>
      <c r="AG478" s="6" t="str">
        <f t="shared" si="46"/>
        <v/>
      </c>
      <c r="AH478" s="6" t="str">
        <f t="shared" si="47"/>
        <v/>
      </c>
    </row>
    <row r="479" spans="1:34">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6" t="str">
        <f t="shared" si="42"/>
        <v/>
      </c>
      <c r="AD479" s="6" t="str">
        <f t="shared" si="43"/>
        <v/>
      </c>
      <c r="AE479" s="6" t="str">
        <f t="shared" si="44"/>
        <v/>
      </c>
      <c r="AF479" s="6" t="str">
        <f t="shared" si="45"/>
        <v/>
      </c>
      <c r="AG479" s="6" t="str">
        <f t="shared" si="46"/>
        <v/>
      </c>
      <c r="AH479" s="6" t="str">
        <f t="shared" si="47"/>
        <v/>
      </c>
    </row>
    <row r="480" spans="1:34">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6" t="str">
        <f t="shared" si="42"/>
        <v/>
      </c>
      <c r="AD480" s="6" t="str">
        <f t="shared" si="43"/>
        <v/>
      </c>
      <c r="AE480" s="6" t="str">
        <f t="shared" si="44"/>
        <v/>
      </c>
      <c r="AF480" s="6" t="str">
        <f t="shared" si="45"/>
        <v/>
      </c>
      <c r="AG480" s="6" t="str">
        <f t="shared" si="46"/>
        <v/>
      </c>
      <c r="AH480" s="6" t="str">
        <f t="shared" si="47"/>
        <v/>
      </c>
    </row>
    <row r="481" spans="1:34">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6" t="str">
        <f t="shared" si="42"/>
        <v/>
      </c>
      <c r="AD481" s="6" t="str">
        <f t="shared" si="43"/>
        <v/>
      </c>
      <c r="AE481" s="6" t="str">
        <f t="shared" si="44"/>
        <v/>
      </c>
      <c r="AF481" s="6" t="str">
        <f t="shared" si="45"/>
        <v/>
      </c>
      <c r="AG481" s="6" t="str">
        <f t="shared" si="46"/>
        <v/>
      </c>
      <c r="AH481" s="6" t="str">
        <f t="shared" si="47"/>
        <v/>
      </c>
    </row>
    <row r="482" spans="1:34">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6" t="str">
        <f t="shared" si="42"/>
        <v/>
      </c>
      <c r="AD482" s="6" t="str">
        <f t="shared" si="43"/>
        <v/>
      </c>
      <c r="AE482" s="6" t="str">
        <f t="shared" si="44"/>
        <v/>
      </c>
      <c r="AF482" s="6" t="str">
        <f t="shared" si="45"/>
        <v/>
      </c>
      <c r="AG482" s="6" t="str">
        <f t="shared" si="46"/>
        <v/>
      </c>
      <c r="AH482" s="6" t="str">
        <f t="shared" si="47"/>
        <v/>
      </c>
    </row>
    <row r="483" spans="1:34">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6" t="str">
        <f t="shared" si="42"/>
        <v/>
      </c>
      <c r="AD483" s="6" t="str">
        <f t="shared" si="43"/>
        <v/>
      </c>
      <c r="AE483" s="6" t="str">
        <f t="shared" si="44"/>
        <v/>
      </c>
      <c r="AF483" s="6" t="str">
        <f t="shared" si="45"/>
        <v/>
      </c>
      <c r="AG483" s="6" t="str">
        <f t="shared" si="46"/>
        <v/>
      </c>
      <c r="AH483" s="6" t="str">
        <f t="shared" si="47"/>
        <v/>
      </c>
    </row>
    <row r="484" spans="1:34">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6" t="str">
        <f t="shared" si="42"/>
        <v/>
      </c>
      <c r="AD484" s="6" t="str">
        <f t="shared" si="43"/>
        <v/>
      </c>
      <c r="AE484" s="6" t="str">
        <f t="shared" si="44"/>
        <v/>
      </c>
      <c r="AF484" s="6" t="str">
        <f t="shared" si="45"/>
        <v/>
      </c>
      <c r="AG484" s="6" t="str">
        <f t="shared" si="46"/>
        <v/>
      </c>
      <c r="AH484" s="6" t="str">
        <f t="shared" si="47"/>
        <v/>
      </c>
    </row>
    <row r="485" spans="1:34">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6" t="str">
        <f t="shared" si="42"/>
        <v/>
      </c>
      <c r="AD485" s="6" t="str">
        <f t="shared" si="43"/>
        <v/>
      </c>
      <c r="AE485" s="6" t="str">
        <f t="shared" si="44"/>
        <v/>
      </c>
      <c r="AF485" s="6" t="str">
        <f t="shared" si="45"/>
        <v/>
      </c>
      <c r="AG485" s="6" t="str">
        <f t="shared" si="46"/>
        <v/>
      </c>
      <c r="AH485" s="6" t="str">
        <f t="shared" si="47"/>
        <v/>
      </c>
    </row>
    <row r="486" spans="1:34">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6" t="str">
        <f t="shared" si="42"/>
        <v/>
      </c>
      <c r="AD486" s="6" t="str">
        <f t="shared" si="43"/>
        <v/>
      </c>
      <c r="AE486" s="6" t="str">
        <f t="shared" si="44"/>
        <v/>
      </c>
      <c r="AF486" s="6" t="str">
        <f t="shared" si="45"/>
        <v/>
      </c>
      <c r="AG486" s="6" t="str">
        <f t="shared" si="46"/>
        <v/>
      </c>
      <c r="AH486" s="6" t="str">
        <f t="shared" si="47"/>
        <v/>
      </c>
    </row>
    <row r="487" spans="1:34">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6" t="str">
        <f t="shared" si="42"/>
        <v/>
      </c>
      <c r="AD487" s="6" t="str">
        <f t="shared" si="43"/>
        <v/>
      </c>
      <c r="AE487" s="6" t="str">
        <f t="shared" si="44"/>
        <v/>
      </c>
      <c r="AF487" s="6" t="str">
        <f t="shared" si="45"/>
        <v/>
      </c>
      <c r="AG487" s="6" t="str">
        <f t="shared" si="46"/>
        <v/>
      </c>
      <c r="AH487" s="6" t="str">
        <f t="shared" si="47"/>
        <v/>
      </c>
    </row>
    <row r="488" spans="1:34">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6" t="str">
        <f t="shared" si="42"/>
        <v/>
      </c>
      <c r="AD488" s="6" t="str">
        <f t="shared" si="43"/>
        <v/>
      </c>
      <c r="AE488" s="6" t="str">
        <f t="shared" si="44"/>
        <v/>
      </c>
      <c r="AF488" s="6" t="str">
        <f t="shared" si="45"/>
        <v/>
      </c>
      <c r="AG488" s="6" t="str">
        <f t="shared" si="46"/>
        <v/>
      </c>
      <c r="AH488" s="6" t="str">
        <f t="shared" si="47"/>
        <v/>
      </c>
    </row>
    <row r="489" spans="1:34">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6" t="str">
        <f t="shared" si="42"/>
        <v/>
      </c>
      <c r="AD489" s="6" t="str">
        <f t="shared" si="43"/>
        <v/>
      </c>
      <c r="AE489" s="6" t="str">
        <f t="shared" si="44"/>
        <v/>
      </c>
      <c r="AF489" s="6" t="str">
        <f t="shared" si="45"/>
        <v/>
      </c>
      <c r="AG489" s="6" t="str">
        <f t="shared" si="46"/>
        <v/>
      </c>
      <c r="AH489" s="6" t="str">
        <f t="shared" si="47"/>
        <v/>
      </c>
    </row>
    <row r="490" spans="1:34">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6" t="str">
        <f t="shared" si="42"/>
        <v/>
      </c>
      <c r="AD490" s="6" t="str">
        <f t="shared" si="43"/>
        <v/>
      </c>
      <c r="AE490" s="6" t="str">
        <f t="shared" si="44"/>
        <v/>
      </c>
      <c r="AF490" s="6" t="str">
        <f t="shared" si="45"/>
        <v/>
      </c>
      <c r="AG490" s="6" t="str">
        <f t="shared" si="46"/>
        <v/>
      </c>
      <c r="AH490" s="6" t="str">
        <f t="shared" si="47"/>
        <v/>
      </c>
    </row>
    <row r="491" spans="1:34">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6" t="str">
        <f t="shared" si="42"/>
        <v/>
      </c>
      <c r="AD491" s="6" t="str">
        <f t="shared" si="43"/>
        <v/>
      </c>
      <c r="AE491" s="6" t="str">
        <f t="shared" si="44"/>
        <v/>
      </c>
      <c r="AF491" s="6" t="str">
        <f t="shared" si="45"/>
        <v/>
      </c>
      <c r="AG491" s="6" t="str">
        <f t="shared" si="46"/>
        <v/>
      </c>
      <c r="AH491" s="6" t="str">
        <f t="shared" si="47"/>
        <v/>
      </c>
    </row>
    <row r="492" spans="1:34">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6" t="str">
        <f t="shared" si="42"/>
        <v/>
      </c>
      <c r="AD492" s="6" t="str">
        <f t="shared" si="43"/>
        <v/>
      </c>
      <c r="AE492" s="6" t="str">
        <f t="shared" si="44"/>
        <v/>
      </c>
      <c r="AF492" s="6" t="str">
        <f t="shared" si="45"/>
        <v/>
      </c>
      <c r="AG492" s="6" t="str">
        <f t="shared" si="46"/>
        <v/>
      </c>
      <c r="AH492" s="6" t="str">
        <f t="shared" si="47"/>
        <v/>
      </c>
    </row>
    <row r="493" spans="1:34">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6" t="str">
        <f t="shared" si="42"/>
        <v/>
      </c>
      <c r="AD493" s="6" t="str">
        <f t="shared" si="43"/>
        <v/>
      </c>
      <c r="AE493" s="6" t="str">
        <f t="shared" si="44"/>
        <v/>
      </c>
      <c r="AF493" s="6" t="str">
        <f t="shared" si="45"/>
        <v/>
      </c>
      <c r="AG493" s="6" t="str">
        <f t="shared" si="46"/>
        <v/>
      </c>
      <c r="AH493" s="6" t="str">
        <f t="shared" si="47"/>
        <v/>
      </c>
    </row>
    <row r="494" spans="1:34">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6" t="str">
        <f t="shared" si="42"/>
        <v/>
      </c>
      <c r="AD494" s="6" t="str">
        <f t="shared" si="43"/>
        <v/>
      </c>
      <c r="AE494" s="6" t="str">
        <f t="shared" si="44"/>
        <v/>
      </c>
      <c r="AF494" s="6" t="str">
        <f t="shared" si="45"/>
        <v/>
      </c>
      <c r="AG494" s="6" t="str">
        <f t="shared" si="46"/>
        <v/>
      </c>
      <c r="AH494" s="6" t="str">
        <f t="shared" si="47"/>
        <v/>
      </c>
    </row>
    <row r="495" spans="1:34">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6" t="str">
        <f t="shared" si="42"/>
        <v/>
      </c>
      <c r="AD495" s="6" t="str">
        <f t="shared" si="43"/>
        <v/>
      </c>
      <c r="AE495" s="6" t="str">
        <f t="shared" si="44"/>
        <v/>
      </c>
      <c r="AF495" s="6" t="str">
        <f t="shared" si="45"/>
        <v/>
      </c>
      <c r="AG495" s="6" t="str">
        <f t="shared" si="46"/>
        <v/>
      </c>
      <c r="AH495" s="6" t="str">
        <f t="shared" si="47"/>
        <v/>
      </c>
    </row>
    <row r="496" spans="1:34">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6" t="str">
        <f t="shared" si="42"/>
        <v/>
      </c>
      <c r="AD496" s="6" t="str">
        <f t="shared" si="43"/>
        <v/>
      </c>
      <c r="AE496" s="6" t="str">
        <f t="shared" si="44"/>
        <v/>
      </c>
      <c r="AF496" s="6" t="str">
        <f t="shared" si="45"/>
        <v/>
      </c>
      <c r="AG496" s="6" t="str">
        <f t="shared" si="46"/>
        <v/>
      </c>
      <c r="AH496" s="6" t="str">
        <f t="shared" si="47"/>
        <v/>
      </c>
    </row>
    <row r="497" spans="1:34">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6" t="str">
        <f t="shared" si="42"/>
        <v/>
      </c>
      <c r="AD497" s="6" t="str">
        <f t="shared" si="43"/>
        <v/>
      </c>
      <c r="AE497" s="6" t="str">
        <f t="shared" si="44"/>
        <v/>
      </c>
      <c r="AF497" s="6" t="str">
        <f t="shared" si="45"/>
        <v/>
      </c>
      <c r="AG497" s="6" t="str">
        <f t="shared" si="46"/>
        <v/>
      </c>
      <c r="AH497" s="6" t="str">
        <f t="shared" si="47"/>
        <v/>
      </c>
    </row>
    <row r="498" spans="1:34">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6" t="str">
        <f t="shared" si="42"/>
        <v/>
      </c>
      <c r="AD498" s="6" t="str">
        <f t="shared" si="43"/>
        <v/>
      </c>
      <c r="AE498" s="6" t="str">
        <f t="shared" si="44"/>
        <v/>
      </c>
      <c r="AF498" s="6" t="str">
        <f t="shared" si="45"/>
        <v/>
      </c>
      <c r="AG498" s="6" t="str">
        <f t="shared" si="46"/>
        <v/>
      </c>
      <c r="AH498" s="6" t="str">
        <f t="shared" si="47"/>
        <v/>
      </c>
    </row>
    <row r="499" spans="1:34">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6" t="str">
        <f t="shared" si="42"/>
        <v/>
      </c>
      <c r="AD499" s="6" t="str">
        <f t="shared" si="43"/>
        <v/>
      </c>
      <c r="AE499" s="6" t="str">
        <f t="shared" si="44"/>
        <v/>
      </c>
      <c r="AF499" s="6" t="str">
        <f t="shared" si="45"/>
        <v/>
      </c>
      <c r="AG499" s="6" t="str">
        <f t="shared" si="46"/>
        <v/>
      </c>
      <c r="AH499" s="6" t="str">
        <f t="shared" si="47"/>
        <v/>
      </c>
    </row>
    <row r="500" spans="1:34">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6" t="str">
        <f t="shared" si="42"/>
        <v/>
      </c>
      <c r="AD500" s="6" t="str">
        <f t="shared" si="43"/>
        <v/>
      </c>
      <c r="AE500" s="6" t="str">
        <f t="shared" si="44"/>
        <v/>
      </c>
      <c r="AF500" s="6" t="str">
        <f t="shared" si="45"/>
        <v/>
      </c>
      <c r="AG500" s="6" t="str">
        <f t="shared" si="46"/>
        <v/>
      </c>
      <c r="AH500" s="6" t="str">
        <f t="shared" si="47"/>
        <v/>
      </c>
    </row>
    <row r="501" spans="1:34">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6" t="str">
        <f t="shared" si="42"/>
        <v/>
      </c>
      <c r="AD501" s="6" t="str">
        <f t="shared" si="43"/>
        <v/>
      </c>
      <c r="AE501" s="6" t="str">
        <f t="shared" si="44"/>
        <v/>
      </c>
      <c r="AF501" s="6" t="str">
        <f t="shared" si="45"/>
        <v/>
      </c>
      <c r="AG501" s="6" t="str">
        <f t="shared" si="46"/>
        <v/>
      </c>
      <c r="AH501" s="6" t="str">
        <f t="shared" si="47"/>
        <v/>
      </c>
    </row>
    <row r="502" spans="1:34">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6" t="str">
        <f t="shared" si="42"/>
        <v/>
      </c>
      <c r="AD502" s="6" t="str">
        <f t="shared" si="43"/>
        <v/>
      </c>
      <c r="AE502" s="6" t="str">
        <f t="shared" si="44"/>
        <v/>
      </c>
      <c r="AF502" s="6" t="str">
        <f t="shared" si="45"/>
        <v/>
      </c>
      <c r="AG502" s="6" t="str">
        <f t="shared" si="46"/>
        <v/>
      </c>
      <c r="AH502" s="6" t="str">
        <f t="shared" si="47"/>
        <v/>
      </c>
    </row>
    <row r="503" spans="1:34">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6" t="str">
        <f t="shared" si="42"/>
        <v/>
      </c>
      <c r="AD503" s="6" t="str">
        <f t="shared" si="43"/>
        <v/>
      </c>
      <c r="AE503" s="6" t="str">
        <f t="shared" si="44"/>
        <v/>
      </c>
      <c r="AF503" s="6" t="str">
        <f t="shared" si="45"/>
        <v/>
      </c>
      <c r="AG503" s="6" t="str">
        <f t="shared" si="46"/>
        <v/>
      </c>
      <c r="AH503" s="6" t="str">
        <f t="shared" si="47"/>
        <v/>
      </c>
    </row>
    <row r="504" spans="1:34">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6" t="str">
        <f t="shared" si="42"/>
        <v/>
      </c>
      <c r="AD504" s="6" t="str">
        <f t="shared" si="43"/>
        <v/>
      </c>
      <c r="AE504" s="6" t="str">
        <f t="shared" si="44"/>
        <v/>
      </c>
      <c r="AF504" s="6" t="str">
        <f t="shared" si="45"/>
        <v/>
      </c>
      <c r="AG504" s="6" t="str">
        <f t="shared" si="46"/>
        <v/>
      </c>
      <c r="AH504" s="6" t="str">
        <f t="shared" si="47"/>
        <v/>
      </c>
    </row>
    <row r="505" spans="1:34">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6" t="str">
        <f t="shared" si="42"/>
        <v/>
      </c>
      <c r="AD505" s="6" t="str">
        <f t="shared" si="43"/>
        <v/>
      </c>
      <c r="AE505" s="6" t="str">
        <f t="shared" si="44"/>
        <v/>
      </c>
      <c r="AF505" s="6" t="str">
        <f t="shared" si="45"/>
        <v/>
      </c>
      <c r="AG505" s="6" t="str">
        <f t="shared" si="46"/>
        <v/>
      </c>
      <c r="AH505" s="6" t="str">
        <f t="shared" si="47"/>
        <v/>
      </c>
    </row>
    <row r="506" spans="1:34">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6" t="str">
        <f t="shared" si="42"/>
        <v/>
      </c>
      <c r="AD506" s="6" t="str">
        <f t="shared" si="43"/>
        <v/>
      </c>
      <c r="AE506" s="6" t="str">
        <f t="shared" si="44"/>
        <v/>
      </c>
      <c r="AF506" s="6" t="str">
        <f t="shared" si="45"/>
        <v/>
      </c>
      <c r="AG506" s="6" t="str">
        <f t="shared" si="46"/>
        <v/>
      </c>
      <c r="AH506" s="6" t="str">
        <f t="shared" si="47"/>
        <v/>
      </c>
    </row>
    <row r="507" spans="1:34">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6" t="str">
        <f t="shared" si="42"/>
        <v/>
      </c>
      <c r="AD507" s="6" t="str">
        <f t="shared" si="43"/>
        <v/>
      </c>
      <c r="AE507" s="6" t="str">
        <f t="shared" si="44"/>
        <v/>
      </c>
      <c r="AF507" s="6" t="str">
        <f t="shared" si="45"/>
        <v/>
      </c>
      <c r="AG507" s="6" t="str">
        <f t="shared" si="46"/>
        <v/>
      </c>
      <c r="AH507" s="6" t="str">
        <f t="shared" si="47"/>
        <v/>
      </c>
    </row>
    <row r="508" spans="1:34">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6" t="str">
        <f t="shared" si="42"/>
        <v/>
      </c>
      <c r="AD508" s="6" t="str">
        <f t="shared" si="43"/>
        <v/>
      </c>
      <c r="AE508" s="6" t="str">
        <f t="shared" si="44"/>
        <v/>
      </c>
      <c r="AF508" s="6" t="str">
        <f t="shared" si="45"/>
        <v/>
      </c>
      <c r="AG508" s="6" t="str">
        <f t="shared" si="46"/>
        <v/>
      </c>
      <c r="AH508" s="6" t="str">
        <f t="shared" si="47"/>
        <v/>
      </c>
    </row>
    <row r="509" spans="1:34">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6" t="str">
        <f t="shared" si="42"/>
        <v/>
      </c>
      <c r="AD509" s="6" t="str">
        <f t="shared" si="43"/>
        <v/>
      </c>
      <c r="AE509" s="6" t="str">
        <f t="shared" si="44"/>
        <v/>
      </c>
      <c r="AF509" s="6" t="str">
        <f t="shared" si="45"/>
        <v/>
      </c>
      <c r="AG509" s="6" t="str">
        <f t="shared" si="46"/>
        <v/>
      </c>
      <c r="AH509" s="6" t="str">
        <f t="shared" si="47"/>
        <v/>
      </c>
    </row>
    <row r="510" spans="1:34">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6" t="str">
        <f t="shared" si="42"/>
        <v/>
      </c>
      <c r="AD510" s="6" t="str">
        <f t="shared" si="43"/>
        <v/>
      </c>
      <c r="AE510" s="6" t="str">
        <f t="shared" si="44"/>
        <v/>
      </c>
      <c r="AF510" s="6" t="str">
        <f t="shared" si="45"/>
        <v/>
      </c>
      <c r="AG510" s="6" t="str">
        <f t="shared" si="46"/>
        <v/>
      </c>
      <c r="AH510" s="6" t="str">
        <f t="shared" si="47"/>
        <v/>
      </c>
    </row>
    <row r="511" spans="1:34">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6" t="str">
        <f t="shared" si="42"/>
        <v/>
      </c>
      <c r="AD511" s="6" t="str">
        <f t="shared" si="43"/>
        <v/>
      </c>
      <c r="AE511" s="6" t="str">
        <f t="shared" si="44"/>
        <v/>
      </c>
      <c r="AF511" s="6" t="str">
        <f t="shared" si="45"/>
        <v/>
      </c>
      <c r="AG511" s="6" t="str">
        <f t="shared" si="46"/>
        <v/>
      </c>
      <c r="AH511" s="6" t="str">
        <f t="shared" si="47"/>
        <v/>
      </c>
    </row>
    <row r="512" spans="1:34">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6" t="str">
        <f t="shared" si="42"/>
        <v/>
      </c>
      <c r="AD512" s="6" t="str">
        <f t="shared" si="43"/>
        <v/>
      </c>
      <c r="AE512" s="6" t="str">
        <f t="shared" si="44"/>
        <v/>
      </c>
      <c r="AF512" s="6" t="str">
        <f t="shared" si="45"/>
        <v/>
      </c>
      <c r="AG512" s="6" t="str">
        <f t="shared" si="46"/>
        <v/>
      </c>
      <c r="AH512" s="6" t="str">
        <f t="shared" si="47"/>
        <v/>
      </c>
    </row>
    <row r="513" spans="1:34">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6" t="str">
        <f t="shared" si="42"/>
        <v/>
      </c>
      <c r="AD513" s="6" t="str">
        <f t="shared" si="43"/>
        <v/>
      </c>
      <c r="AE513" s="6" t="str">
        <f t="shared" si="44"/>
        <v/>
      </c>
      <c r="AF513" s="6" t="str">
        <f t="shared" si="45"/>
        <v/>
      </c>
      <c r="AG513" s="6" t="str">
        <f t="shared" si="46"/>
        <v/>
      </c>
      <c r="AH513" s="6" t="str">
        <f t="shared" si="47"/>
        <v/>
      </c>
    </row>
    <row r="514" spans="1:34">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6" t="str">
        <f t="shared" si="42"/>
        <v/>
      </c>
      <c r="AD514" s="6" t="str">
        <f t="shared" si="43"/>
        <v/>
      </c>
      <c r="AE514" s="6" t="str">
        <f t="shared" si="44"/>
        <v/>
      </c>
      <c r="AF514" s="6" t="str">
        <f t="shared" si="45"/>
        <v/>
      </c>
      <c r="AG514" s="6" t="str">
        <f t="shared" si="46"/>
        <v/>
      </c>
      <c r="AH514" s="6" t="str">
        <f t="shared" si="47"/>
        <v/>
      </c>
    </row>
    <row r="515" spans="1:34">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6" t="str">
        <f t="shared" si="42"/>
        <v/>
      </c>
      <c r="AD515" s="6" t="str">
        <f t="shared" si="43"/>
        <v/>
      </c>
      <c r="AE515" s="6" t="str">
        <f t="shared" si="44"/>
        <v/>
      </c>
      <c r="AF515" s="6" t="str">
        <f t="shared" si="45"/>
        <v/>
      </c>
      <c r="AG515" s="6" t="str">
        <f t="shared" si="46"/>
        <v/>
      </c>
      <c r="AH515" s="6" t="str">
        <f t="shared" si="47"/>
        <v/>
      </c>
    </row>
    <row r="516" spans="1:34">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6" t="str">
        <f t="shared" si="42"/>
        <v/>
      </c>
      <c r="AD516" s="6" t="str">
        <f t="shared" si="43"/>
        <v/>
      </c>
      <c r="AE516" s="6" t="str">
        <f t="shared" si="44"/>
        <v/>
      </c>
      <c r="AF516" s="6" t="str">
        <f t="shared" si="45"/>
        <v/>
      </c>
      <c r="AG516" s="6" t="str">
        <f t="shared" si="46"/>
        <v/>
      </c>
      <c r="AH516" s="6" t="str">
        <f t="shared" si="47"/>
        <v/>
      </c>
    </row>
    <row r="517" spans="1:34">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6" t="str">
        <f t="shared" ref="AC517:AC580" si="48">IF(COUNT(A517,L517,N517,P517,X517,Y517)&gt;0,AVERAGE(A517,L517,N517,P517,X517,Y517),"")</f>
        <v/>
      </c>
      <c r="AD517" s="6" t="str">
        <f t="shared" ref="AD517:AD580" si="49">IF(COUNT(B517,D517,M517,U517)&gt;0,AVERAGE(B517,D517,M517,U517),"")</f>
        <v/>
      </c>
      <c r="AE517" s="6" t="str">
        <f t="shared" ref="AE517:AE580" si="50">IF(COUNT(I517,T517,V517,W517)&gt;0,AVERAGE(I517,T517,V517,W517),"")</f>
        <v/>
      </c>
      <c r="AF517" s="6" t="str">
        <f t="shared" ref="AF517:AF580" si="51">IF(COUNT(H517,K517,Q517,S517)&gt;0,AVERAGE(H517,K517,Q517,S517),"")</f>
        <v/>
      </c>
      <c r="AG517" s="6" t="str">
        <f t="shared" ref="AG517:AG580" si="52">IF(COUNT(E517,F517,G517,R517)&gt;0,AVERAGE(E517,F517,G517,R517),"")</f>
        <v/>
      </c>
      <c r="AH517" s="6" t="str">
        <f t="shared" ref="AH517:AH580" si="53">IF(COUNT(C517,J517,O517,Z517)&gt;0,AVERAGE(C517,J517,O517,Z517),"")</f>
        <v/>
      </c>
    </row>
    <row r="518" spans="1:34">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6" t="str">
        <f t="shared" si="48"/>
        <v/>
      </c>
      <c r="AD518" s="6" t="str">
        <f t="shared" si="49"/>
        <v/>
      </c>
      <c r="AE518" s="6" t="str">
        <f t="shared" si="50"/>
        <v/>
      </c>
      <c r="AF518" s="6" t="str">
        <f t="shared" si="51"/>
        <v/>
      </c>
      <c r="AG518" s="6" t="str">
        <f t="shared" si="52"/>
        <v/>
      </c>
      <c r="AH518" s="6" t="str">
        <f t="shared" si="53"/>
        <v/>
      </c>
    </row>
    <row r="519" spans="1:34">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6" t="str">
        <f t="shared" si="48"/>
        <v/>
      </c>
      <c r="AD519" s="6" t="str">
        <f t="shared" si="49"/>
        <v/>
      </c>
      <c r="AE519" s="6" t="str">
        <f t="shared" si="50"/>
        <v/>
      </c>
      <c r="AF519" s="6" t="str">
        <f t="shared" si="51"/>
        <v/>
      </c>
      <c r="AG519" s="6" t="str">
        <f t="shared" si="52"/>
        <v/>
      </c>
      <c r="AH519" s="6" t="str">
        <f t="shared" si="53"/>
        <v/>
      </c>
    </row>
    <row r="520" spans="1:34">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6" t="str">
        <f t="shared" si="48"/>
        <v/>
      </c>
      <c r="AD520" s="6" t="str">
        <f t="shared" si="49"/>
        <v/>
      </c>
      <c r="AE520" s="6" t="str">
        <f t="shared" si="50"/>
        <v/>
      </c>
      <c r="AF520" s="6" t="str">
        <f t="shared" si="51"/>
        <v/>
      </c>
      <c r="AG520" s="6" t="str">
        <f t="shared" si="52"/>
        <v/>
      </c>
      <c r="AH520" s="6" t="str">
        <f t="shared" si="53"/>
        <v/>
      </c>
    </row>
    <row r="521" spans="1:34">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6" t="str">
        <f t="shared" si="48"/>
        <v/>
      </c>
      <c r="AD521" s="6" t="str">
        <f t="shared" si="49"/>
        <v/>
      </c>
      <c r="AE521" s="6" t="str">
        <f t="shared" si="50"/>
        <v/>
      </c>
      <c r="AF521" s="6" t="str">
        <f t="shared" si="51"/>
        <v/>
      </c>
      <c r="AG521" s="6" t="str">
        <f t="shared" si="52"/>
        <v/>
      </c>
      <c r="AH521" s="6" t="str">
        <f t="shared" si="53"/>
        <v/>
      </c>
    </row>
    <row r="522" spans="1:34">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6" t="str">
        <f t="shared" si="48"/>
        <v/>
      </c>
      <c r="AD522" s="6" t="str">
        <f t="shared" si="49"/>
        <v/>
      </c>
      <c r="AE522" s="6" t="str">
        <f t="shared" si="50"/>
        <v/>
      </c>
      <c r="AF522" s="6" t="str">
        <f t="shared" si="51"/>
        <v/>
      </c>
      <c r="AG522" s="6" t="str">
        <f t="shared" si="52"/>
        <v/>
      </c>
      <c r="AH522" s="6" t="str">
        <f t="shared" si="53"/>
        <v/>
      </c>
    </row>
    <row r="523" spans="1:34">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6" t="str">
        <f t="shared" si="48"/>
        <v/>
      </c>
      <c r="AD523" s="6" t="str">
        <f t="shared" si="49"/>
        <v/>
      </c>
      <c r="AE523" s="6" t="str">
        <f t="shared" si="50"/>
        <v/>
      </c>
      <c r="AF523" s="6" t="str">
        <f t="shared" si="51"/>
        <v/>
      </c>
      <c r="AG523" s="6" t="str">
        <f t="shared" si="52"/>
        <v/>
      </c>
      <c r="AH523" s="6" t="str">
        <f t="shared" si="53"/>
        <v/>
      </c>
    </row>
    <row r="524" spans="1:34">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6" t="str">
        <f t="shared" si="48"/>
        <v/>
      </c>
      <c r="AD524" s="6" t="str">
        <f t="shared" si="49"/>
        <v/>
      </c>
      <c r="AE524" s="6" t="str">
        <f t="shared" si="50"/>
        <v/>
      </c>
      <c r="AF524" s="6" t="str">
        <f t="shared" si="51"/>
        <v/>
      </c>
      <c r="AG524" s="6" t="str">
        <f t="shared" si="52"/>
        <v/>
      </c>
      <c r="AH524" s="6" t="str">
        <f t="shared" si="53"/>
        <v/>
      </c>
    </row>
    <row r="525" spans="1:34">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6" t="str">
        <f t="shared" si="48"/>
        <v/>
      </c>
      <c r="AD525" s="6" t="str">
        <f t="shared" si="49"/>
        <v/>
      </c>
      <c r="AE525" s="6" t="str">
        <f t="shared" si="50"/>
        <v/>
      </c>
      <c r="AF525" s="6" t="str">
        <f t="shared" si="51"/>
        <v/>
      </c>
      <c r="AG525" s="6" t="str">
        <f t="shared" si="52"/>
        <v/>
      </c>
      <c r="AH525" s="6" t="str">
        <f t="shared" si="53"/>
        <v/>
      </c>
    </row>
    <row r="526" spans="1:34">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6" t="str">
        <f t="shared" si="48"/>
        <v/>
      </c>
      <c r="AD526" s="6" t="str">
        <f t="shared" si="49"/>
        <v/>
      </c>
      <c r="AE526" s="6" t="str">
        <f t="shared" si="50"/>
        <v/>
      </c>
      <c r="AF526" s="6" t="str">
        <f t="shared" si="51"/>
        <v/>
      </c>
      <c r="AG526" s="6" t="str">
        <f t="shared" si="52"/>
        <v/>
      </c>
      <c r="AH526" s="6" t="str">
        <f t="shared" si="53"/>
        <v/>
      </c>
    </row>
    <row r="527" spans="1:34">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6" t="str">
        <f t="shared" si="48"/>
        <v/>
      </c>
      <c r="AD527" s="6" t="str">
        <f t="shared" si="49"/>
        <v/>
      </c>
      <c r="AE527" s="6" t="str">
        <f t="shared" si="50"/>
        <v/>
      </c>
      <c r="AF527" s="6" t="str">
        <f t="shared" si="51"/>
        <v/>
      </c>
      <c r="AG527" s="6" t="str">
        <f t="shared" si="52"/>
        <v/>
      </c>
      <c r="AH527" s="6" t="str">
        <f t="shared" si="53"/>
        <v/>
      </c>
    </row>
    <row r="528" spans="1:34">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6" t="str">
        <f t="shared" si="48"/>
        <v/>
      </c>
      <c r="AD528" s="6" t="str">
        <f t="shared" si="49"/>
        <v/>
      </c>
      <c r="AE528" s="6" t="str">
        <f t="shared" si="50"/>
        <v/>
      </c>
      <c r="AF528" s="6" t="str">
        <f t="shared" si="51"/>
        <v/>
      </c>
      <c r="AG528" s="6" t="str">
        <f t="shared" si="52"/>
        <v/>
      </c>
      <c r="AH528" s="6" t="str">
        <f t="shared" si="53"/>
        <v/>
      </c>
    </row>
    <row r="529" spans="1:34">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6" t="str">
        <f t="shared" si="48"/>
        <v/>
      </c>
      <c r="AD529" s="6" t="str">
        <f t="shared" si="49"/>
        <v/>
      </c>
      <c r="AE529" s="6" t="str">
        <f t="shared" si="50"/>
        <v/>
      </c>
      <c r="AF529" s="6" t="str">
        <f t="shared" si="51"/>
        <v/>
      </c>
      <c r="AG529" s="6" t="str">
        <f t="shared" si="52"/>
        <v/>
      </c>
      <c r="AH529" s="6" t="str">
        <f t="shared" si="53"/>
        <v/>
      </c>
    </row>
    <row r="530" spans="1:34">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6" t="str">
        <f t="shared" si="48"/>
        <v/>
      </c>
      <c r="AD530" s="6" t="str">
        <f t="shared" si="49"/>
        <v/>
      </c>
      <c r="AE530" s="6" t="str">
        <f t="shared" si="50"/>
        <v/>
      </c>
      <c r="AF530" s="6" t="str">
        <f t="shared" si="51"/>
        <v/>
      </c>
      <c r="AG530" s="6" t="str">
        <f t="shared" si="52"/>
        <v/>
      </c>
      <c r="AH530" s="6" t="str">
        <f t="shared" si="53"/>
        <v/>
      </c>
    </row>
    <row r="531" spans="1:34">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6" t="str">
        <f t="shared" si="48"/>
        <v/>
      </c>
      <c r="AD531" s="6" t="str">
        <f t="shared" si="49"/>
        <v/>
      </c>
      <c r="AE531" s="6" t="str">
        <f t="shared" si="50"/>
        <v/>
      </c>
      <c r="AF531" s="6" t="str">
        <f t="shared" si="51"/>
        <v/>
      </c>
      <c r="AG531" s="6" t="str">
        <f t="shared" si="52"/>
        <v/>
      </c>
      <c r="AH531" s="6" t="str">
        <f t="shared" si="53"/>
        <v/>
      </c>
    </row>
    <row r="532" spans="1:34">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6" t="str">
        <f t="shared" si="48"/>
        <v/>
      </c>
      <c r="AD532" s="6" t="str">
        <f t="shared" si="49"/>
        <v/>
      </c>
      <c r="AE532" s="6" t="str">
        <f t="shared" si="50"/>
        <v/>
      </c>
      <c r="AF532" s="6" t="str">
        <f t="shared" si="51"/>
        <v/>
      </c>
      <c r="AG532" s="6" t="str">
        <f t="shared" si="52"/>
        <v/>
      </c>
      <c r="AH532" s="6" t="str">
        <f t="shared" si="53"/>
        <v/>
      </c>
    </row>
    <row r="533" spans="1:34">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6" t="str">
        <f t="shared" si="48"/>
        <v/>
      </c>
      <c r="AD533" s="6" t="str">
        <f t="shared" si="49"/>
        <v/>
      </c>
      <c r="AE533" s="6" t="str">
        <f t="shared" si="50"/>
        <v/>
      </c>
      <c r="AF533" s="6" t="str">
        <f t="shared" si="51"/>
        <v/>
      </c>
      <c r="AG533" s="6" t="str">
        <f t="shared" si="52"/>
        <v/>
      </c>
      <c r="AH533" s="6" t="str">
        <f t="shared" si="53"/>
        <v/>
      </c>
    </row>
    <row r="534" spans="1:34">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6" t="str">
        <f t="shared" si="48"/>
        <v/>
      </c>
      <c r="AD534" s="6" t="str">
        <f t="shared" si="49"/>
        <v/>
      </c>
      <c r="AE534" s="6" t="str">
        <f t="shared" si="50"/>
        <v/>
      </c>
      <c r="AF534" s="6" t="str">
        <f t="shared" si="51"/>
        <v/>
      </c>
      <c r="AG534" s="6" t="str">
        <f t="shared" si="52"/>
        <v/>
      </c>
      <c r="AH534" s="6" t="str">
        <f t="shared" si="53"/>
        <v/>
      </c>
    </row>
    <row r="535" spans="1:34">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6" t="str">
        <f t="shared" si="48"/>
        <v/>
      </c>
      <c r="AD535" s="6" t="str">
        <f t="shared" si="49"/>
        <v/>
      </c>
      <c r="AE535" s="6" t="str">
        <f t="shared" si="50"/>
        <v/>
      </c>
      <c r="AF535" s="6" t="str">
        <f t="shared" si="51"/>
        <v/>
      </c>
      <c r="AG535" s="6" t="str">
        <f t="shared" si="52"/>
        <v/>
      </c>
      <c r="AH535" s="6" t="str">
        <f t="shared" si="53"/>
        <v/>
      </c>
    </row>
    <row r="536" spans="1:34">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6" t="str">
        <f t="shared" si="48"/>
        <v/>
      </c>
      <c r="AD536" s="6" t="str">
        <f t="shared" si="49"/>
        <v/>
      </c>
      <c r="AE536" s="6" t="str">
        <f t="shared" si="50"/>
        <v/>
      </c>
      <c r="AF536" s="6" t="str">
        <f t="shared" si="51"/>
        <v/>
      </c>
      <c r="AG536" s="6" t="str">
        <f t="shared" si="52"/>
        <v/>
      </c>
      <c r="AH536" s="6" t="str">
        <f t="shared" si="53"/>
        <v/>
      </c>
    </row>
    <row r="537" spans="1:34">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6" t="str">
        <f t="shared" si="48"/>
        <v/>
      </c>
      <c r="AD537" s="6" t="str">
        <f t="shared" si="49"/>
        <v/>
      </c>
      <c r="AE537" s="6" t="str">
        <f t="shared" si="50"/>
        <v/>
      </c>
      <c r="AF537" s="6" t="str">
        <f t="shared" si="51"/>
        <v/>
      </c>
      <c r="AG537" s="6" t="str">
        <f t="shared" si="52"/>
        <v/>
      </c>
      <c r="AH537" s="6" t="str">
        <f t="shared" si="53"/>
        <v/>
      </c>
    </row>
    <row r="538" spans="1:34">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6" t="str">
        <f t="shared" si="48"/>
        <v/>
      </c>
      <c r="AD538" s="6" t="str">
        <f t="shared" si="49"/>
        <v/>
      </c>
      <c r="AE538" s="6" t="str">
        <f t="shared" si="50"/>
        <v/>
      </c>
      <c r="AF538" s="6" t="str">
        <f t="shared" si="51"/>
        <v/>
      </c>
      <c r="AG538" s="6" t="str">
        <f t="shared" si="52"/>
        <v/>
      </c>
      <c r="AH538" s="6" t="str">
        <f t="shared" si="53"/>
        <v/>
      </c>
    </row>
    <row r="539" spans="1:34">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6" t="str">
        <f t="shared" si="48"/>
        <v/>
      </c>
      <c r="AD539" s="6" t="str">
        <f t="shared" si="49"/>
        <v/>
      </c>
      <c r="AE539" s="6" t="str">
        <f t="shared" si="50"/>
        <v/>
      </c>
      <c r="AF539" s="6" t="str">
        <f t="shared" si="51"/>
        <v/>
      </c>
      <c r="AG539" s="6" t="str">
        <f t="shared" si="52"/>
        <v/>
      </c>
      <c r="AH539" s="6" t="str">
        <f t="shared" si="53"/>
        <v/>
      </c>
    </row>
    <row r="540" spans="1:34">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6" t="str">
        <f t="shared" si="48"/>
        <v/>
      </c>
      <c r="AD540" s="6" t="str">
        <f t="shared" si="49"/>
        <v/>
      </c>
      <c r="AE540" s="6" t="str">
        <f t="shared" si="50"/>
        <v/>
      </c>
      <c r="AF540" s="6" t="str">
        <f t="shared" si="51"/>
        <v/>
      </c>
      <c r="AG540" s="6" t="str">
        <f t="shared" si="52"/>
        <v/>
      </c>
      <c r="AH540" s="6" t="str">
        <f t="shared" si="53"/>
        <v/>
      </c>
    </row>
    <row r="541" spans="1:34">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6" t="str">
        <f t="shared" si="48"/>
        <v/>
      </c>
      <c r="AD541" s="6" t="str">
        <f t="shared" si="49"/>
        <v/>
      </c>
      <c r="AE541" s="6" t="str">
        <f t="shared" si="50"/>
        <v/>
      </c>
      <c r="AF541" s="6" t="str">
        <f t="shared" si="51"/>
        <v/>
      </c>
      <c r="AG541" s="6" t="str">
        <f t="shared" si="52"/>
        <v/>
      </c>
      <c r="AH541" s="6" t="str">
        <f t="shared" si="53"/>
        <v/>
      </c>
    </row>
    <row r="542" spans="1:34">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6" t="str">
        <f t="shared" si="48"/>
        <v/>
      </c>
      <c r="AD542" s="6" t="str">
        <f t="shared" si="49"/>
        <v/>
      </c>
      <c r="AE542" s="6" t="str">
        <f t="shared" si="50"/>
        <v/>
      </c>
      <c r="AF542" s="6" t="str">
        <f t="shared" si="51"/>
        <v/>
      </c>
      <c r="AG542" s="6" t="str">
        <f t="shared" si="52"/>
        <v/>
      </c>
      <c r="AH542" s="6" t="str">
        <f t="shared" si="53"/>
        <v/>
      </c>
    </row>
    <row r="543" spans="1:34">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6" t="str">
        <f t="shared" si="48"/>
        <v/>
      </c>
      <c r="AD543" s="6" t="str">
        <f t="shared" si="49"/>
        <v/>
      </c>
      <c r="AE543" s="6" t="str">
        <f t="shared" si="50"/>
        <v/>
      </c>
      <c r="AF543" s="6" t="str">
        <f t="shared" si="51"/>
        <v/>
      </c>
      <c r="AG543" s="6" t="str">
        <f t="shared" si="52"/>
        <v/>
      </c>
      <c r="AH543" s="6" t="str">
        <f t="shared" si="53"/>
        <v/>
      </c>
    </row>
    <row r="544" spans="1:34">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6" t="str">
        <f t="shared" si="48"/>
        <v/>
      </c>
      <c r="AD544" s="6" t="str">
        <f t="shared" si="49"/>
        <v/>
      </c>
      <c r="AE544" s="6" t="str">
        <f t="shared" si="50"/>
        <v/>
      </c>
      <c r="AF544" s="6" t="str">
        <f t="shared" si="51"/>
        <v/>
      </c>
      <c r="AG544" s="6" t="str">
        <f t="shared" si="52"/>
        <v/>
      </c>
      <c r="AH544" s="6" t="str">
        <f t="shared" si="53"/>
        <v/>
      </c>
    </row>
    <row r="545" spans="1:34">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6" t="str">
        <f t="shared" si="48"/>
        <v/>
      </c>
      <c r="AD545" s="6" t="str">
        <f t="shared" si="49"/>
        <v/>
      </c>
      <c r="AE545" s="6" t="str">
        <f t="shared" si="50"/>
        <v/>
      </c>
      <c r="AF545" s="6" t="str">
        <f t="shared" si="51"/>
        <v/>
      </c>
      <c r="AG545" s="6" t="str">
        <f t="shared" si="52"/>
        <v/>
      </c>
      <c r="AH545" s="6" t="str">
        <f t="shared" si="53"/>
        <v/>
      </c>
    </row>
    <row r="546" spans="1:34">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6" t="str">
        <f t="shared" si="48"/>
        <v/>
      </c>
      <c r="AD546" s="6" t="str">
        <f t="shared" si="49"/>
        <v/>
      </c>
      <c r="AE546" s="6" t="str">
        <f t="shared" si="50"/>
        <v/>
      </c>
      <c r="AF546" s="6" t="str">
        <f t="shared" si="51"/>
        <v/>
      </c>
      <c r="AG546" s="6" t="str">
        <f t="shared" si="52"/>
        <v/>
      </c>
      <c r="AH546" s="6" t="str">
        <f t="shared" si="53"/>
        <v/>
      </c>
    </row>
    <row r="547" spans="1:34">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6" t="str">
        <f t="shared" si="48"/>
        <v/>
      </c>
      <c r="AD547" s="6" t="str">
        <f t="shared" si="49"/>
        <v/>
      </c>
      <c r="AE547" s="6" t="str">
        <f t="shared" si="50"/>
        <v/>
      </c>
      <c r="AF547" s="6" t="str">
        <f t="shared" si="51"/>
        <v/>
      </c>
      <c r="AG547" s="6" t="str">
        <f t="shared" si="52"/>
        <v/>
      </c>
      <c r="AH547" s="6" t="str">
        <f t="shared" si="53"/>
        <v/>
      </c>
    </row>
    <row r="548" spans="1:34">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6" t="str">
        <f t="shared" si="48"/>
        <v/>
      </c>
      <c r="AD548" s="6" t="str">
        <f t="shared" si="49"/>
        <v/>
      </c>
      <c r="AE548" s="6" t="str">
        <f t="shared" si="50"/>
        <v/>
      </c>
      <c r="AF548" s="6" t="str">
        <f t="shared" si="51"/>
        <v/>
      </c>
      <c r="AG548" s="6" t="str">
        <f t="shared" si="52"/>
        <v/>
      </c>
      <c r="AH548" s="6" t="str">
        <f t="shared" si="53"/>
        <v/>
      </c>
    </row>
    <row r="549" spans="1:34">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6" t="str">
        <f t="shared" si="48"/>
        <v/>
      </c>
      <c r="AD549" s="6" t="str">
        <f t="shared" si="49"/>
        <v/>
      </c>
      <c r="AE549" s="6" t="str">
        <f t="shared" si="50"/>
        <v/>
      </c>
      <c r="AF549" s="6" t="str">
        <f t="shared" si="51"/>
        <v/>
      </c>
      <c r="AG549" s="6" t="str">
        <f t="shared" si="52"/>
        <v/>
      </c>
      <c r="AH549" s="6" t="str">
        <f t="shared" si="53"/>
        <v/>
      </c>
    </row>
    <row r="550" spans="1:34">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6" t="str">
        <f t="shared" si="48"/>
        <v/>
      </c>
      <c r="AD550" s="6" t="str">
        <f t="shared" si="49"/>
        <v/>
      </c>
      <c r="AE550" s="6" t="str">
        <f t="shared" si="50"/>
        <v/>
      </c>
      <c r="AF550" s="6" t="str">
        <f t="shared" si="51"/>
        <v/>
      </c>
      <c r="AG550" s="6" t="str">
        <f t="shared" si="52"/>
        <v/>
      </c>
      <c r="AH550" s="6" t="str">
        <f t="shared" si="53"/>
        <v/>
      </c>
    </row>
    <row r="551" spans="1:34">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6" t="str">
        <f t="shared" si="48"/>
        <v/>
      </c>
      <c r="AD551" s="6" t="str">
        <f t="shared" si="49"/>
        <v/>
      </c>
      <c r="AE551" s="6" t="str">
        <f t="shared" si="50"/>
        <v/>
      </c>
      <c r="AF551" s="6" t="str">
        <f t="shared" si="51"/>
        <v/>
      </c>
      <c r="AG551" s="6" t="str">
        <f t="shared" si="52"/>
        <v/>
      </c>
      <c r="AH551" s="6" t="str">
        <f t="shared" si="53"/>
        <v/>
      </c>
    </row>
    <row r="552" spans="1:34">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6" t="str">
        <f t="shared" si="48"/>
        <v/>
      </c>
      <c r="AD552" s="6" t="str">
        <f t="shared" si="49"/>
        <v/>
      </c>
      <c r="AE552" s="6" t="str">
        <f t="shared" si="50"/>
        <v/>
      </c>
      <c r="AF552" s="6" t="str">
        <f t="shared" si="51"/>
        <v/>
      </c>
      <c r="AG552" s="6" t="str">
        <f t="shared" si="52"/>
        <v/>
      </c>
      <c r="AH552" s="6" t="str">
        <f t="shared" si="53"/>
        <v/>
      </c>
    </row>
    <row r="553" spans="1:34">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6" t="str">
        <f t="shared" si="48"/>
        <v/>
      </c>
      <c r="AD553" s="6" t="str">
        <f t="shared" si="49"/>
        <v/>
      </c>
      <c r="AE553" s="6" t="str">
        <f t="shared" si="50"/>
        <v/>
      </c>
      <c r="AF553" s="6" t="str">
        <f t="shared" si="51"/>
        <v/>
      </c>
      <c r="AG553" s="6" t="str">
        <f t="shared" si="52"/>
        <v/>
      </c>
      <c r="AH553" s="6" t="str">
        <f t="shared" si="53"/>
        <v/>
      </c>
    </row>
    <row r="554" spans="1:34">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6" t="str">
        <f t="shared" si="48"/>
        <v/>
      </c>
      <c r="AD554" s="6" t="str">
        <f t="shared" si="49"/>
        <v/>
      </c>
      <c r="AE554" s="6" t="str">
        <f t="shared" si="50"/>
        <v/>
      </c>
      <c r="AF554" s="6" t="str">
        <f t="shared" si="51"/>
        <v/>
      </c>
      <c r="AG554" s="6" t="str">
        <f t="shared" si="52"/>
        <v/>
      </c>
      <c r="AH554" s="6" t="str">
        <f t="shared" si="53"/>
        <v/>
      </c>
    </row>
    <row r="555" spans="1:34">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6" t="str">
        <f t="shared" si="48"/>
        <v/>
      </c>
      <c r="AD555" s="6" t="str">
        <f t="shared" si="49"/>
        <v/>
      </c>
      <c r="AE555" s="6" t="str">
        <f t="shared" si="50"/>
        <v/>
      </c>
      <c r="AF555" s="6" t="str">
        <f t="shared" si="51"/>
        <v/>
      </c>
      <c r="AG555" s="6" t="str">
        <f t="shared" si="52"/>
        <v/>
      </c>
      <c r="AH555" s="6" t="str">
        <f t="shared" si="53"/>
        <v/>
      </c>
    </row>
    <row r="556" spans="1:34">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6" t="str">
        <f t="shared" si="48"/>
        <v/>
      </c>
      <c r="AD556" s="6" t="str">
        <f t="shared" si="49"/>
        <v/>
      </c>
      <c r="AE556" s="6" t="str">
        <f t="shared" si="50"/>
        <v/>
      </c>
      <c r="AF556" s="6" t="str">
        <f t="shared" si="51"/>
        <v/>
      </c>
      <c r="AG556" s="6" t="str">
        <f t="shared" si="52"/>
        <v/>
      </c>
      <c r="AH556" s="6" t="str">
        <f t="shared" si="53"/>
        <v/>
      </c>
    </row>
    <row r="557" spans="1:34">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6" t="str">
        <f t="shared" si="48"/>
        <v/>
      </c>
      <c r="AD557" s="6" t="str">
        <f t="shared" si="49"/>
        <v/>
      </c>
      <c r="AE557" s="6" t="str">
        <f t="shared" si="50"/>
        <v/>
      </c>
      <c r="AF557" s="6" t="str">
        <f t="shared" si="51"/>
        <v/>
      </c>
      <c r="AG557" s="6" t="str">
        <f t="shared" si="52"/>
        <v/>
      </c>
      <c r="AH557" s="6" t="str">
        <f t="shared" si="53"/>
        <v/>
      </c>
    </row>
    <row r="558" spans="1:34">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6" t="str">
        <f t="shared" si="48"/>
        <v/>
      </c>
      <c r="AD558" s="6" t="str">
        <f t="shared" si="49"/>
        <v/>
      </c>
      <c r="AE558" s="6" t="str">
        <f t="shared" si="50"/>
        <v/>
      </c>
      <c r="AF558" s="6" t="str">
        <f t="shared" si="51"/>
        <v/>
      </c>
      <c r="AG558" s="6" t="str">
        <f t="shared" si="52"/>
        <v/>
      </c>
      <c r="AH558" s="6" t="str">
        <f t="shared" si="53"/>
        <v/>
      </c>
    </row>
    <row r="559" spans="1:34">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6" t="str">
        <f t="shared" si="48"/>
        <v/>
      </c>
      <c r="AD559" s="6" t="str">
        <f t="shared" si="49"/>
        <v/>
      </c>
      <c r="AE559" s="6" t="str">
        <f t="shared" si="50"/>
        <v/>
      </c>
      <c r="AF559" s="6" t="str">
        <f t="shared" si="51"/>
        <v/>
      </c>
      <c r="AG559" s="6" t="str">
        <f t="shared" si="52"/>
        <v/>
      </c>
      <c r="AH559" s="6" t="str">
        <f t="shared" si="53"/>
        <v/>
      </c>
    </row>
    <row r="560" spans="1:34">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6" t="str">
        <f t="shared" si="48"/>
        <v/>
      </c>
      <c r="AD560" s="6" t="str">
        <f t="shared" si="49"/>
        <v/>
      </c>
      <c r="AE560" s="6" t="str">
        <f t="shared" si="50"/>
        <v/>
      </c>
      <c r="AF560" s="6" t="str">
        <f t="shared" si="51"/>
        <v/>
      </c>
      <c r="AG560" s="6" t="str">
        <f t="shared" si="52"/>
        <v/>
      </c>
      <c r="AH560" s="6" t="str">
        <f t="shared" si="53"/>
        <v/>
      </c>
    </row>
    <row r="561" spans="1:34">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6" t="str">
        <f t="shared" si="48"/>
        <v/>
      </c>
      <c r="AD561" s="6" t="str">
        <f t="shared" si="49"/>
        <v/>
      </c>
      <c r="AE561" s="6" t="str">
        <f t="shared" si="50"/>
        <v/>
      </c>
      <c r="AF561" s="6" t="str">
        <f t="shared" si="51"/>
        <v/>
      </c>
      <c r="AG561" s="6" t="str">
        <f t="shared" si="52"/>
        <v/>
      </c>
      <c r="AH561" s="6" t="str">
        <f t="shared" si="53"/>
        <v/>
      </c>
    </row>
    <row r="562" spans="1:34">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6" t="str">
        <f t="shared" si="48"/>
        <v/>
      </c>
      <c r="AD562" s="6" t="str">
        <f t="shared" si="49"/>
        <v/>
      </c>
      <c r="AE562" s="6" t="str">
        <f t="shared" si="50"/>
        <v/>
      </c>
      <c r="AF562" s="6" t="str">
        <f t="shared" si="51"/>
        <v/>
      </c>
      <c r="AG562" s="6" t="str">
        <f t="shared" si="52"/>
        <v/>
      </c>
      <c r="AH562" s="6" t="str">
        <f t="shared" si="53"/>
        <v/>
      </c>
    </row>
    <row r="563" spans="1:34">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6" t="str">
        <f t="shared" si="48"/>
        <v/>
      </c>
      <c r="AD563" s="6" t="str">
        <f t="shared" si="49"/>
        <v/>
      </c>
      <c r="AE563" s="6" t="str">
        <f t="shared" si="50"/>
        <v/>
      </c>
      <c r="AF563" s="6" t="str">
        <f t="shared" si="51"/>
        <v/>
      </c>
      <c r="AG563" s="6" t="str">
        <f t="shared" si="52"/>
        <v/>
      </c>
      <c r="AH563" s="6" t="str">
        <f t="shared" si="53"/>
        <v/>
      </c>
    </row>
    <row r="564" spans="1:34">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6" t="str">
        <f t="shared" si="48"/>
        <v/>
      </c>
      <c r="AD564" s="6" t="str">
        <f t="shared" si="49"/>
        <v/>
      </c>
      <c r="AE564" s="6" t="str">
        <f t="shared" si="50"/>
        <v/>
      </c>
      <c r="AF564" s="6" t="str">
        <f t="shared" si="51"/>
        <v/>
      </c>
      <c r="AG564" s="6" t="str">
        <f t="shared" si="52"/>
        <v/>
      </c>
      <c r="AH564" s="6" t="str">
        <f t="shared" si="53"/>
        <v/>
      </c>
    </row>
    <row r="565" spans="1:34">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6" t="str">
        <f t="shared" si="48"/>
        <v/>
      </c>
      <c r="AD565" s="6" t="str">
        <f t="shared" si="49"/>
        <v/>
      </c>
      <c r="AE565" s="6" t="str">
        <f t="shared" si="50"/>
        <v/>
      </c>
      <c r="AF565" s="6" t="str">
        <f t="shared" si="51"/>
        <v/>
      </c>
      <c r="AG565" s="6" t="str">
        <f t="shared" si="52"/>
        <v/>
      </c>
      <c r="AH565" s="6" t="str">
        <f t="shared" si="53"/>
        <v/>
      </c>
    </row>
    <row r="566" spans="1:34">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6" t="str">
        <f t="shared" si="48"/>
        <v/>
      </c>
      <c r="AD566" s="6" t="str">
        <f t="shared" si="49"/>
        <v/>
      </c>
      <c r="AE566" s="6" t="str">
        <f t="shared" si="50"/>
        <v/>
      </c>
      <c r="AF566" s="6" t="str">
        <f t="shared" si="51"/>
        <v/>
      </c>
      <c r="AG566" s="6" t="str">
        <f t="shared" si="52"/>
        <v/>
      </c>
      <c r="AH566" s="6" t="str">
        <f t="shared" si="53"/>
        <v/>
      </c>
    </row>
    <row r="567" spans="1:34">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6" t="str">
        <f t="shared" si="48"/>
        <v/>
      </c>
      <c r="AD567" s="6" t="str">
        <f t="shared" si="49"/>
        <v/>
      </c>
      <c r="AE567" s="6" t="str">
        <f t="shared" si="50"/>
        <v/>
      </c>
      <c r="AF567" s="6" t="str">
        <f t="shared" si="51"/>
        <v/>
      </c>
      <c r="AG567" s="6" t="str">
        <f t="shared" si="52"/>
        <v/>
      </c>
      <c r="AH567" s="6" t="str">
        <f t="shared" si="53"/>
        <v/>
      </c>
    </row>
    <row r="568" spans="1:34">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6" t="str">
        <f t="shared" si="48"/>
        <v/>
      </c>
      <c r="AD568" s="6" t="str">
        <f t="shared" si="49"/>
        <v/>
      </c>
      <c r="AE568" s="6" t="str">
        <f t="shared" si="50"/>
        <v/>
      </c>
      <c r="AF568" s="6" t="str">
        <f t="shared" si="51"/>
        <v/>
      </c>
      <c r="AG568" s="6" t="str">
        <f t="shared" si="52"/>
        <v/>
      </c>
      <c r="AH568" s="6" t="str">
        <f t="shared" si="53"/>
        <v/>
      </c>
    </row>
    <row r="569" spans="1:34">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6" t="str">
        <f t="shared" si="48"/>
        <v/>
      </c>
      <c r="AD569" s="6" t="str">
        <f t="shared" si="49"/>
        <v/>
      </c>
      <c r="AE569" s="6" t="str">
        <f t="shared" si="50"/>
        <v/>
      </c>
      <c r="AF569" s="6" t="str">
        <f t="shared" si="51"/>
        <v/>
      </c>
      <c r="AG569" s="6" t="str">
        <f t="shared" si="52"/>
        <v/>
      </c>
      <c r="AH569" s="6" t="str">
        <f t="shared" si="53"/>
        <v/>
      </c>
    </row>
    <row r="570" spans="1:34">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6" t="str">
        <f t="shared" si="48"/>
        <v/>
      </c>
      <c r="AD570" s="6" t="str">
        <f t="shared" si="49"/>
        <v/>
      </c>
      <c r="AE570" s="6" t="str">
        <f t="shared" si="50"/>
        <v/>
      </c>
      <c r="AF570" s="6" t="str">
        <f t="shared" si="51"/>
        <v/>
      </c>
      <c r="AG570" s="6" t="str">
        <f t="shared" si="52"/>
        <v/>
      </c>
      <c r="AH570" s="6" t="str">
        <f t="shared" si="53"/>
        <v/>
      </c>
    </row>
    <row r="571" spans="1:34">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6" t="str">
        <f t="shared" si="48"/>
        <v/>
      </c>
      <c r="AD571" s="6" t="str">
        <f t="shared" si="49"/>
        <v/>
      </c>
      <c r="AE571" s="6" t="str">
        <f t="shared" si="50"/>
        <v/>
      </c>
      <c r="AF571" s="6" t="str">
        <f t="shared" si="51"/>
        <v/>
      </c>
      <c r="AG571" s="6" t="str">
        <f t="shared" si="52"/>
        <v/>
      </c>
      <c r="AH571" s="6" t="str">
        <f t="shared" si="53"/>
        <v/>
      </c>
    </row>
    <row r="572" spans="1:34">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6" t="str">
        <f t="shared" si="48"/>
        <v/>
      </c>
      <c r="AD572" s="6" t="str">
        <f t="shared" si="49"/>
        <v/>
      </c>
      <c r="AE572" s="6" t="str">
        <f t="shared" si="50"/>
        <v/>
      </c>
      <c r="AF572" s="6" t="str">
        <f t="shared" si="51"/>
        <v/>
      </c>
      <c r="AG572" s="6" t="str">
        <f t="shared" si="52"/>
        <v/>
      </c>
      <c r="AH572" s="6" t="str">
        <f t="shared" si="53"/>
        <v/>
      </c>
    </row>
    <row r="573" spans="1:34">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6" t="str">
        <f t="shared" si="48"/>
        <v/>
      </c>
      <c r="AD573" s="6" t="str">
        <f t="shared" si="49"/>
        <v/>
      </c>
      <c r="AE573" s="6" t="str">
        <f t="shared" si="50"/>
        <v/>
      </c>
      <c r="AF573" s="6" t="str">
        <f t="shared" si="51"/>
        <v/>
      </c>
      <c r="AG573" s="6" t="str">
        <f t="shared" si="52"/>
        <v/>
      </c>
      <c r="AH573" s="6" t="str">
        <f t="shared" si="53"/>
        <v/>
      </c>
    </row>
    <row r="574" spans="1:34">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6" t="str">
        <f t="shared" si="48"/>
        <v/>
      </c>
      <c r="AD574" s="6" t="str">
        <f t="shared" si="49"/>
        <v/>
      </c>
      <c r="AE574" s="6" t="str">
        <f t="shared" si="50"/>
        <v/>
      </c>
      <c r="AF574" s="6" t="str">
        <f t="shared" si="51"/>
        <v/>
      </c>
      <c r="AG574" s="6" t="str">
        <f t="shared" si="52"/>
        <v/>
      </c>
      <c r="AH574" s="6" t="str">
        <f t="shared" si="53"/>
        <v/>
      </c>
    </row>
    <row r="575" spans="1:34">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6" t="str">
        <f t="shared" si="48"/>
        <v/>
      </c>
      <c r="AD575" s="6" t="str">
        <f t="shared" si="49"/>
        <v/>
      </c>
      <c r="AE575" s="6" t="str">
        <f t="shared" si="50"/>
        <v/>
      </c>
      <c r="AF575" s="6" t="str">
        <f t="shared" si="51"/>
        <v/>
      </c>
      <c r="AG575" s="6" t="str">
        <f t="shared" si="52"/>
        <v/>
      </c>
      <c r="AH575" s="6" t="str">
        <f t="shared" si="53"/>
        <v/>
      </c>
    </row>
    <row r="576" spans="1:34">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6" t="str">
        <f t="shared" si="48"/>
        <v/>
      </c>
      <c r="AD576" s="6" t="str">
        <f t="shared" si="49"/>
        <v/>
      </c>
      <c r="AE576" s="6" t="str">
        <f t="shared" si="50"/>
        <v/>
      </c>
      <c r="AF576" s="6" t="str">
        <f t="shared" si="51"/>
        <v/>
      </c>
      <c r="AG576" s="6" t="str">
        <f t="shared" si="52"/>
        <v/>
      </c>
      <c r="AH576" s="6" t="str">
        <f t="shared" si="53"/>
        <v/>
      </c>
    </row>
    <row r="577" spans="1:34">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6" t="str">
        <f t="shared" si="48"/>
        <v/>
      </c>
      <c r="AD577" s="6" t="str">
        <f t="shared" si="49"/>
        <v/>
      </c>
      <c r="AE577" s="6" t="str">
        <f t="shared" si="50"/>
        <v/>
      </c>
      <c r="AF577" s="6" t="str">
        <f t="shared" si="51"/>
        <v/>
      </c>
      <c r="AG577" s="6" t="str">
        <f t="shared" si="52"/>
        <v/>
      </c>
      <c r="AH577" s="6" t="str">
        <f t="shared" si="53"/>
        <v/>
      </c>
    </row>
    <row r="578" spans="1:34">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6" t="str">
        <f t="shared" si="48"/>
        <v/>
      </c>
      <c r="AD578" s="6" t="str">
        <f t="shared" si="49"/>
        <v/>
      </c>
      <c r="AE578" s="6" t="str">
        <f t="shared" si="50"/>
        <v/>
      </c>
      <c r="AF578" s="6" t="str">
        <f t="shared" si="51"/>
        <v/>
      </c>
      <c r="AG578" s="6" t="str">
        <f t="shared" si="52"/>
        <v/>
      </c>
      <c r="AH578" s="6" t="str">
        <f t="shared" si="53"/>
        <v/>
      </c>
    </row>
    <row r="579" spans="1:34">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6" t="str">
        <f t="shared" si="48"/>
        <v/>
      </c>
      <c r="AD579" s="6" t="str">
        <f t="shared" si="49"/>
        <v/>
      </c>
      <c r="AE579" s="6" t="str">
        <f t="shared" si="50"/>
        <v/>
      </c>
      <c r="AF579" s="6" t="str">
        <f t="shared" si="51"/>
        <v/>
      </c>
      <c r="AG579" s="6" t="str">
        <f t="shared" si="52"/>
        <v/>
      </c>
      <c r="AH579" s="6" t="str">
        <f t="shared" si="53"/>
        <v/>
      </c>
    </row>
    <row r="580" spans="1:34">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6" t="str">
        <f t="shared" si="48"/>
        <v/>
      </c>
      <c r="AD580" s="6" t="str">
        <f t="shared" si="49"/>
        <v/>
      </c>
      <c r="AE580" s="6" t="str">
        <f t="shared" si="50"/>
        <v/>
      </c>
      <c r="AF580" s="6" t="str">
        <f t="shared" si="51"/>
        <v/>
      </c>
      <c r="AG580" s="6" t="str">
        <f t="shared" si="52"/>
        <v/>
      </c>
      <c r="AH580" s="6" t="str">
        <f t="shared" si="53"/>
        <v/>
      </c>
    </row>
    <row r="581" spans="1:34">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6" t="str">
        <f t="shared" ref="AC581:AC644" si="54">IF(COUNT(A581,L581,N581,P581,X581,Y581)&gt;0,AVERAGE(A581,L581,N581,P581,X581,Y581),"")</f>
        <v/>
      </c>
      <c r="AD581" s="6" t="str">
        <f t="shared" ref="AD581:AD644" si="55">IF(COUNT(B581,D581,M581,U581)&gt;0,AVERAGE(B581,D581,M581,U581),"")</f>
        <v/>
      </c>
      <c r="AE581" s="6" t="str">
        <f t="shared" ref="AE581:AE644" si="56">IF(COUNT(I581,T581,V581,W581)&gt;0,AVERAGE(I581,T581,V581,W581),"")</f>
        <v/>
      </c>
      <c r="AF581" s="6" t="str">
        <f t="shared" ref="AF581:AF644" si="57">IF(COUNT(H581,K581,Q581,S581)&gt;0,AVERAGE(H581,K581,Q581,S581),"")</f>
        <v/>
      </c>
      <c r="AG581" s="6" t="str">
        <f t="shared" ref="AG581:AG644" si="58">IF(COUNT(E581,F581,G581,R581)&gt;0,AVERAGE(E581,F581,G581,R581),"")</f>
        <v/>
      </c>
      <c r="AH581" s="6" t="str">
        <f t="shared" ref="AH581:AH644" si="59">IF(COUNT(C581,J581,O581,Z581)&gt;0,AVERAGE(C581,J581,O581,Z581),"")</f>
        <v/>
      </c>
    </row>
    <row r="582" spans="1:34">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6" t="str">
        <f t="shared" si="54"/>
        <v/>
      </c>
      <c r="AD582" s="6" t="str">
        <f t="shared" si="55"/>
        <v/>
      </c>
      <c r="AE582" s="6" t="str">
        <f t="shared" si="56"/>
        <v/>
      </c>
      <c r="AF582" s="6" t="str">
        <f t="shared" si="57"/>
        <v/>
      </c>
      <c r="AG582" s="6" t="str">
        <f t="shared" si="58"/>
        <v/>
      </c>
      <c r="AH582" s="6" t="str">
        <f t="shared" si="59"/>
        <v/>
      </c>
    </row>
    <row r="583" spans="1:34">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6" t="str">
        <f t="shared" si="54"/>
        <v/>
      </c>
      <c r="AD583" s="6" t="str">
        <f t="shared" si="55"/>
        <v/>
      </c>
      <c r="AE583" s="6" t="str">
        <f t="shared" si="56"/>
        <v/>
      </c>
      <c r="AF583" s="6" t="str">
        <f t="shared" si="57"/>
        <v/>
      </c>
      <c r="AG583" s="6" t="str">
        <f t="shared" si="58"/>
        <v/>
      </c>
      <c r="AH583" s="6" t="str">
        <f t="shared" si="59"/>
        <v/>
      </c>
    </row>
    <row r="584" spans="1:34">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6" t="str">
        <f t="shared" si="54"/>
        <v/>
      </c>
      <c r="AD584" s="6" t="str">
        <f t="shared" si="55"/>
        <v/>
      </c>
      <c r="AE584" s="6" t="str">
        <f t="shared" si="56"/>
        <v/>
      </c>
      <c r="AF584" s="6" t="str">
        <f t="shared" si="57"/>
        <v/>
      </c>
      <c r="AG584" s="6" t="str">
        <f t="shared" si="58"/>
        <v/>
      </c>
      <c r="AH584" s="6" t="str">
        <f t="shared" si="59"/>
        <v/>
      </c>
    </row>
    <row r="585" spans="1:34">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6" t="str">
        <f t="shared" si="54"/>
        <v/>
      </c>
      <c r="AD585" s="6" t="str">
        <f t="shared" si="55"/>
        <v/>
      </c>
      <c r="AE585" s="6" t="str">
        <f t="shared" si="56"/>
        <v/>
      </c>
      <c r="AF585" s="6" t="str">
        <f t="shared" si="57"/>
        <v/>
      </c>
      <c r="AG585" s="6" t="str">
        <f t="shared" si="58"/>
        <v/>
      </c>
      <c r="AH585" s="6" t="str">
        <f t="shared" si="59"/>
        <v/>
      </c>
    </row>
    <row r="586" spans="1:34">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6" t="str">
        <f t="shared" si="54"/>
        <v/>
      </c>
      <c r="AD586" s="6" t="str">
        <f t="shared" si="55"/>
        <v/>
      </c>
      <c r="AE586" s="6" t="str">
        <f t="shared" si="56"/>
        <v/>
      </c>
      <c r="AF586" s="6" t="str">
        <f t="shared" si="57"/>
        <v/>
      </c>
      <c r="AG586" s="6" t="str">
        <f t="shared" si="58"/>
        <v/>
      </c>
      <c r="AH586" s="6" t="str">
        <f t="shared" si="59"/>
        <v/>
      </c>
    </row>
    <row r="587" spans="1:34">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6" t="str">
        <f t="shared" si="54"/>
        <v/>
      </c>
      <c r="AD587" s="6" t="str">
        <f t="shared" si="55"/>
        <v/>
      </c>
      <c r="AE587" s="6" t="str">
        <f t="shared" si="56"/>
        <v/>
      </c>
      <c r="AF587" s="6" t="str">
        <f t="shared" si="57"/>
        <v/>
      </c>
      <c r="AG587" s="6" t="str">
        <f t="shared" si="58"/>
        <v/>
      </c>
      <c r="AH587" s="6" t="str">
        <f t="shared" si="59"/>
        <v/>
      </c>
    </row>
    <row r="588" spans="1:34">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6" t="str">
        <f t="shared" si="54"/>
        <v/>
      </c>
      <c r="AD588" s="6" t="str">
        <f t="shared" si="55"/>
        <v/>
      </c>
      <c r="AE588" s="6" t="str">
        <f t="shared" si="56"/>
        <v/>
      </c>
      <c r="AF588" s="6" t="str">
        <f t="shared" si="57"/>
        <v/>
      </c>
      <c r="AG588" s="6" t="str">
        <f t="shared" si="58"/>
        <v/>
      </c>
      <c r="AH588" s="6" t="str">
        <f t="shared" si="59"/>
        <v/>
      </c>
    </row>
    <row r="589" spans="1:34">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6" t="str">
        <f t="shared" si="54"/>
        <v/>
      </c>
      <c r="AD589" s="6" t="str">
        <f t="shared" si="55"/>
        <v/>
      </c>
      <c r="AE589" s="6" t="str">
        <f t="shared" si="56"/>
        <v/>
      </c>
      <c r="AF589" s="6" t="str">
        <f t="shared" si="57"/>
        <v/>
      </c>
      <c r="AG589" s="6" t="str">
        <f t="shared" si="58"/>
        <v/>
      </c>
      <c r="AH589" s="6" t="str">
        <f t="shared" si="59"/>
        <v/>
      </c>
    </row>
    <row r="590" spans="1:34">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6" t="str">
        <f t="shared" si="54"/>
        <v/>
      </c>
      <c r="AD590" s="6" t="str">
        <f t="shared" si="55"/>
        <v/>
      </c>
      <c r="AE590" s="6" t="str">
        <f t="shared" si="56"/>
        <v/>
      </c>
      <c r="AF590" s="6" t="str">
        <f t="shared" si="57"/>
        <v/>
      </c>
      <c r="AG590" s="6" t="str">
        <f t="shared" si="58"/>
        <v/>
      </c>
      <c r="AH590" s="6" t="str">
        <f t="shared" si="59"/>
        <v/>
      </c>
    </row>
    <row r="591" spans="1:34">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6" t="str">
        <f t="shared" si="54"/>
        <v/>
      </c>
      <c r="AD591" s="6" t="str">
        <f t="shared" si="55"/>
        <v/>
      </c>
      <c r="AE591" s="6" t="str">
        <f t="shared" si="56"/>
        <v/>
      </c>
      <c r="AF591" s="6" t="str">
        <f t="shared" si="57"/>
        <v/>
      </c>
      <c r="AG591" s="6" t="str">
        <f t="shared" si="58"/>
        <v/>
      </c>
      <c r="AH591" s="6" t="str">
        <f t="shared" si="59"/>
        <v/>
      </c>
    </row>
    <row r="592" spans="1:34">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6" t="str">
        <f t="shared" si="54"/>
        <v/>
      </c>
      <c r="AD592" s="6" t="str">
        <f t="shared" si="55"/>
        <v/>
      </c>
      <c r="AE592" s="6" t="str">
        <f t="shared" si="56"/>
        <v/>
      </c>
      <c r="AF592" s="6" t="str">
        <f t="shared" si="57"/>
        <v/>
      </c>
      <c r="AG592" s="6" t="str">
        <f t="shared" si="58"/>
        <v/>
      </c>
      <c r="AH592" s="6" t="str">
        <f t="shared" si="59"/>
        <v/>
      </c>
    </row>
    <row r="593" spans="1:34">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6" t="str">
        <f t="shared" si="54"/>
        <v/>
      </c>
      <c r="AD593" s="6" t="str">
        <f t="shared" si="55"/>
        <v/>
      </c>
      <c r="AE593" s="6" t="str">
        <f t="shared" si="56"/>
        <v/>
      </c>
      <c r="AF593" s="6" t="str">
        <f t="shared" si="57"/>
        <v/>
      </c>
      <c r="AG593" s="6" t="str">
        <f t="shared" si="58"/>
        <v/>
      </c>
      <c r="AH593" s="6" t="str">
        <f t="shared" si="59"/>
        <v/>
      </c>
    </row>
    <row r="594" spans="1:34">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6" t="str">
        <f t="shared" si="54"/>
        <v/>
      </c>
      <c r="AD594" s="6" t="str">
        <f t="shared" si="55"/>
        <v/>
      </c>
      <c r="AE594" s="6" t="str">
        <f t="shared" si="56"/>
        <v/>
      </c>
      <c r="AF594" s="6" t="str">
        <f t="shared" si="57"/>
        <v/>
      </c>
      <c r="AG594" s="6" t="str">
        <f t="shared" si="58"/>
        <v/>
      </c>
      <c r="AH594" s="6" t="str">
        <f t="shared" si="59"/>
        <v/>
      </c>
    </row>
    <row r="595" spans="1:34">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6" t="str">
        <f t="shared" si="54"/>
        <v/>
      </c>
      <c r="AD595" s="6" t="str">
        <f t="shared" si="55"/>
        <v/>
      </c>
      <c r="AE595" s="6" t="str">
        <f t="shared" si="56"/>
        <v/>
      </c>
      <c r="AF595" s="6" t="str">
        <f t="shared" si="57"/>
        <v/>
      </c>
      <c r="AG595" s="6" t="str">
        <f t="shared" si="58"/>
        <v/>
      </c>
      <c r="AH595" s="6" t="str">
        <f t="shared" si="59"/>
        <v/>
      </c>
    </row>
    <row r="596" spans="1:34">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6" t="str">
        <f t="shared" si="54"/>
        <v/>
      </c>
      <c r="AD596" s="6" t="str">
        <f t="shared" si="55"/>
        <v/>
      </c>
      <c r="AE596" s="6" t="str">
        <f t="shared" si="56"/>
        <v/>
      </c>
      <c r="AF596" s="6" t="str">
        <f t="shared" si="57"/>
        <v/>
      </c>
      <c r="AG596" s="6" t="str">
        <f t="shared" si="58"/>
        <v/>
      </c>
      <c r="AH596" s="6" t="str">
        <f t="shared" si="59"/>
        <v/>
      </c>
    </row>
    <row r="597" spans="1:34">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6" t="str">
        <f t="shared" si="54"/>
        <v/>
      </c>
      <c r="AD597" s="6" t="str">
        <f t="shared" si="55"/>
        <v/>
      </c>
      <c r="AE597" s="6" t="str">
        <f t="shared" si="56"/>
        <v/>
      </c>
      <c r="AF597" s="6" t="str">
        <f t="shared" si="57"/>
        <v/>
      </c>
      <c r="AG597" s="6" t="str">
        <f t="shared" si="58"/>
        <v/>
      </c>
      <c r="AH597" s="6" t="str">
        <f t="shared" si="59"/>
        <v/>
      </c>
    </row>
    <row r="598" spans="1:34">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6" t="str">
        <f t="shared" si="54"/>
        <v/>
      </c>
      <c r="AD598" s="6" t="str">
        <f t="shared" si="55"/>
        <v/>
      </c>
      <c r="AE598" s="6" t="str">
        <f t="shared" si="56"/>
        <v/>
      </c>
      <c r="AF598" s="6" t="str">
        <f t="shared" si="57"/>
        <v/>
      </c>
      <c r="AG598" s="6" t="str">
        <f t="shared" si="58"/>
        <v/>
      </c>
      <c r="AH598" s="6" t="str">
        <f t="shared" si="59"/>
        <v/>
      </c>
    </row>
    <row r="599" spans="1:34">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6" t="str">
        <f t="shared" si="54"/>
        <v/>
      </c>
      <c r="AD599" s="6" t="str">
        <f t="shared" si="55"/>
        <v/>
      </c>
      <c r="AE599" s="6" t="str">
        <f t="shared" si="56"/>
        <v/>
      </c>
      <c r="AF599" s="6" t="str">
        <f t="shared" si="57"/>
        <v/>
      </c>
      <c r="AG599" s="6" t="str">
        <f t="shared" si="58"/>
        <v/>
      </c>
      <c r="AH599" s="6" t="str">
        <f t="shared" si="59"/>
        <v/>
      </c>
    </row>
    <row r="600" spans="1:34">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6" t="str">
        <f t="shared" si="54"/>
        <v/>
      </c>
      <c r="AD600" s="6" t="str">
        <f t="shared" si="55"/>
        <v/>
      </c>
      <c r="AE600" s="6" t="str">
        <f t="shared" si="56"/>
        <v/>
      </c>
      <c r="AF600" s="6" t="str">
        <f t="shared" si="57"/>
        <v/>
      </c>
      <c r="AG600" s="6" t="str">
        <f t="shared" si="58"/>
        <v/>
      </c>
      <c r="AH600" s="6" t="str">
        <f t="shared" si="59"/>
        <v/>
      </c>
    </row>
    <row r="601" spans="1:34">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6" t="str">
        <f t="shared" si="54"/>
        <v/>
      </c>
      <c r="AD601" s="6" t="str">
        <f t="shared" si="55"/>
        <v/>
      </c>
      <c r="AE601" s="6" t="str">
        <f t="shared" si="56"/>
        <v/>
      </c>
      <c r="AF601" s="6" t="str">
        <f t="shared" si="57"/>
        <v/>
      </c>
      <c r="AG601" s="6" t="str">
        <f t="shared" si="58"/>
        <v/>
      </c>
      <c r="AH601" s="6" t="str">
        <f t="shared" si="59"/>
        <v/>
      </c>
    </row>
    <row r="602" spans="1:34">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6" t="str">
        <f t="shared" si="54"/>
        <v/>
      </c>
      <c r="AD602" s="6" t="str">
        <f t="shared" si="55"/>
        <v/>
      </c>
      <c r="AE602" s="6" t="str">
        <f t="shared" si="56"/>
        <v/>
      </c>
      <c r="AF602" s="6" t="str">
        <f t="shared" si="57"/>
        <v/>
      </c>
      <c r="AG602" s="6" t="str">
        <f t="shared" si="58"/>
        <v/>
      </c>
      <c r="AH602" s="6" t="str">
        <f t="shared" si="59"/>
        <v/>
      </c>
    </row>
    <row r="603" spans="1:34">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6" t="str">
        <f t="shared" si="54"/>
        <v/>
      </c>
      <c r="AD603" s="6" t="str">
        <f t="shared" si="55"/>
        <v/>
      </c>
      <c r="AE603" s="6" t="str">
        <f t="shared" si="56"/>
        <v/>
      </c>
      <c r="AF603" s="6" t="str">
        <f t="shared" si="57"/>
        <v/>
      </c>
      <c r="AG603" s="6" t="str">
        <f t="shared" si="58"/>
        <v/>
      </c>
      <c r="AH603" s="6" t="str">
        <f t="shared" si="59"/>
        <v/>
      </c>
    </row>
    <row r="604" spans="1:34">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6" t="str">
        <f t="shared" si="54"/>
        <v/>
      </c>
      <c r="AD604" s="6" t="str">
        <f t="shared" si="55"/>
        <v/>
      </c>
      <c r="AE604" s="6" t="str">
        <f t="shared" si="56"/>
        <v/>
      </c>
      <c r="AF604" s="6" t="str">
        <f t="shared" si="57"/>
        <v/>
      </c>
      <c r="AG604" s="6" t="str">
        <f t="shared" si="58"/>
        <v/>
      </c>
      <c r="AH604" s="6" t="str">
        <f t="shared" si="59"/>
        <v/>
      </c>
    </row>
    <row r="605" spans="1:34">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6" t="str">
        <f t="shared" si="54"/>
        <v/>
      </c>
      <c r="AD605" s="6" t="str">
        <f t="shared" si="55"/>
        <v/>
      </c>
      <c r="AE605" s="6" t="str">
        <f t="shared" si="56"/>
        <v/>
      </c>
      <c r="AF605" s="6" t="str">
        <f t="shared" si="57"/>
        <v/>
      </c>
      <c r="AG605" s="6" t="str">
        <f t="shared" si="58"/>
        <v/>
      </c>
      <c r="AH605" s="6" t="str">
        <f t="shared" si="59"/>
        <v/>
      </c>
    </row>
    <row r="606" spans="1:34">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6" t="str">
        <f t="shared" si="54"/>
        <v/>
      </c>
      <c r="AD606" s="6" t="str">
        <f t="shared" si="55"/>
        <v/>
      </c>
      <c r="AE606" s="6" t="str">
        <f t="shared" si="56"/>
        <v/>
      </c>
      <c r="AF606" s="6" t="str">
        <f t="shared" si="57"/>
        <v/>
      </c>
      <c r="AG606" s="6" t="str">
        <f t="shared" si="58"/>
        <v/>
      </c>
      <c r="AH606" s="6" t="str">
        <f t="shared" si="59"/>
        <v/>
      </c>
    </row>
    <row r="607" spans="1:34">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6" t="str">
        <f t="shared" si="54"/>
        <v/>
      </c>
      <c r="AD607" s="6" t="str">
        <f t="shared" si="55"/>
        <v/>
      </c>
      <c r="AE607" s="6" t="str">
        <f t="shared" si="56"/>
        <v/>
      </c>
      <c r="AF607" s="6" t="str">
        <f t="shared" si="57"/>
        <v/>
      </c>
      <c r="AG607" s="6" t="str">
        <f t="shared" si="58"/>
        <v/>
      </c>
      <c r="AH607" s="6" t="str">
        <f t="shared" si="59"/>
        <v/>
      </c>
    </row>
    <row r="608" spans="1:34">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6" t="str">
        <f t="shared" si="54"/>
        <v/>
      </c>
      <c r="AD608" s="6" t="str">
        <f t="shared" si="55"/>
        <v/>
      </c>
      <c r="AE608" s="6" t="str">
        <f t="shared" si="56"/>
        <v/>
      </c>
      <c r="AF608" s="6" t="str">
        <f t="shared" si="57"/>
        <v/>
      </c>
      <c r="AG608" s="6" t="str">
        <f t="shared" si="58"/>
        <v/>
      </c>
      <c r="AH608" s="6" t="str">
        <f t="shared" si="59"/>
        <v/>
      </c>
    </row>
    <row r="609" spans="1:34">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6" t="str">
        <f t="shared" si="54"/>
        <v/>
      </c>
      <c r="AD609" s="6" t="str">
        <f t="shared" si="55"/>
        <v/>
      </c>
      <c r="AE609" s="6" t="str">
        <f t="shared" si="56"/>
        <v/>
      </c>
      <c r="AF609" s="6" t="str">
        <f t="shared" si="57"/>
        <v/>
      </c>
      <c r="AG609" s="6" t="str">
        <f t="shared" si="58"/>
        <v/>
      </c>
      <c r="AH609" s="6" t="str">
        <f t="shared" si="59"/>
        <v/>
      </c>
    </row>
    <row r="610" spans="1:34">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6" t="str">
        <f t="shared" si="54"/>
        <v/>
      </c>
      <c r="AD610" s="6" t="str">
        <f t="shared" si="55"/>
        <v/>
      </c>
      <c r="AE610" s="6" t="str">
        <f t="shared" si="56"/>
        <v/>
      </c>
      <c r="AF610" s="6" t="str">
        <f t="shared" si="57"/>
        <v/>
      </c>
      <c r="AG610" s="6" t="str">
        <f t="shared" si="58"/>
        <v/>
      </c>
      <c r="AH610" s="6" t="str">
        <f t="shared" si="59"/>
        <v/>
      </c>
    </row>
    <row r="611" spans="1:34">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6" t="str">
        <f t="shared" si="54"/>
        <v/>
      </c>
      <c r="AD611" s="6" t="str">
        <f t="shared" si="55"/>
        <v/>
      </c>
      <c r="AE611" s="6" t="str">
        <f t="shared" si="56"/>
        <v/>
      </c>
      <c r="AF611" s="6" t="str">
        <f t="shared" si="57"/>
        <v/>
      </c>
      <c r="AG611" s="6" t="str">
        <f t="shared" si="58"/>
        <v/>
      </c>
      <c r="AH611" s="6" t="str">
        <f t="shared" si="59"/>
        <v/>
      </c>
    </row>
    <row r="612" spans="1:34">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6" t="str">
        <f t="shared" si="54"/>
        <v/>
      </c>
      <c r="AD612" s="6" t="str">
        <f t="shared" si="55"/>
        <v/>
      </c>
      <c r="AE612" s="6" t="str">
        <f t="shared" si="56"/>
        <v/>
      </c>
      <c r="AF612" s="6" t="str">
        <f t="shared" si="57"/>
        <v/>
      </c>
      <c r="AG612" s="6" t="str">
        <f t="shared" si="58"/>
        <v/>
      </c>
      <c r="AH612" s="6" t="str">
        <f t="shared" si="59"/>
        <v/>
      </c>
    </row>
    <row r="613" spans="1:34">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6" t="str">
        <f t="shared" si="54"/>
        <v/>
      </c>
      <c r="AD613" s="6" t="str">
        <f t="shared" si="55"/>
        <v/>
      </c>
      <c r="AE613" s="6" t="str">
        <f t="shared" si="56"/>
        <v/>
      </c>
      <c r="AF613" s="6" t="str">
        <f t="shared" si="57"/>
        <v/>
      </c>
      <c r="AG613" s="6" t="str">
        <f t="shared" si="58"/>
        <v/>
      </c>
      <c r="AH613" s="6" t="str">
        <f t="shared" si="59"/>
        <v/>
      </c>
    </row>
    <row r="614" spans="1:34">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6" t="str">
        <f t="shared" si="54"/>
        <v/>
      </c>
      <c r="AD614" s="6" t="str">
        <f t="shared" si="55"/>
        <v/>
      </c>
      <c r="AE614" s="6" t="str">
        <f t="shared" si="56"/>
        <v/>
      </c>
      <c r="AF614" s="6" t="str">
        <f t="shared" si="57"/>
        <v/>
      </c>
      <c r="AG614" s="6" t="str">
        <f t="shared" si="58"/>
        <v/>
      </c>
      <c r="AH614" s="6" t="str">
        <f t="shared" si="59"/>
        <v/>
      </c>
    </row>
    <row r="615" spans="1:34">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6" t="str">
        <f t="shared" si="54"/>
        <v/>
      </c>
      <c r="AD615" s="6" t="str">
        <f t="shared" si="55"/>
        <v/>
      </c>
      <c r="AE615" s="6" t="str">
        <f t="shared" si="56"/>
        <v/>
      </c>
      <c r="AF615" s="6" t="str">
        <f t="shared" si="57"/>
        <v/>
      </c>
      <c r="AG615" s="6" t="str">
        <f t="shared" si="58"/>
        <v/>
      </c>
      <c r="AH615" s="6" t="str">
        <f t="shared" si="59"/>
        <v/>
      </c>
    </row>
    <row r="616" spans="1:34">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6" t="str">
        <f t="shared" si="54"/>
        <v/>
      </c>
      <c r="AD616" s="6" t="str">
        <f t="shared" si="55"/>
        <v/>
      </c>
      <c r="AE616" s="6" t="str">
        <f t="shared" si="56"/>
        <v/>
      </c>
      <c r="AF616" s="6" t="str">
        <f t="shared" si="57"/>
        <v/>
      </c>
      <c r="AG616" s="6" t="str">
        <f t="shared" si="58"/>
        <v/>
      </c>
      <c r="AH616" s="6" t="str">
        <f t="shared" si="59"/>
        <v/>
      </c>
    </row>
    <row r="617" spans="1:34">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6" t="str">
        <f t="shared" si="54"/>
        <v/>
      </c>
      <c r="AD617" s="6" t="str">
        <f t="shared" si="55"/>
        <v/>
      </c>
      <c r="AE617" s="6" t="str">
        <f t="shared" si="56"/>
        <v/>
      </c>
      <c r="AF617" s="6" t="str">
        <f t="shared" si="57"/>
        <v/>
      </c>
      <c r="AG617" s="6" t="str">
        <f t="shared" si="58"/>
        <v/>
      </c>
      <c r="AH617" s="6" t="str">
        <f t="shared" si="59"/>
        <v/>
      </c>
    </row>
    <row r="618" spans="1:34">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6" t="str">
        <f t="shared" si="54"/>
        <v/>
      </c>
      <c r="AD618" s="6" t="str">
        <f t="shared" si="55"/>
        <v/>
      </c>
      <c r="AE618" s="6" t="str">
        <f t="shared" si="56"/>
        <v/>
      </c>
      <c r="AF618" s="6" t="str">
        <f t="shared" si="57"/>
        <v/>
      </c>
      <c r="AG618" s="6" t="str">
        <f t="shared" si="58"/>
        <v/>
      </c>
      <c r="AH618" s="6" t="str">
        <f t="shared" si="59"/>
        <v/>
      </c>
    </row>
    <row r="619" spans="1:34">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6" t="str">
        <f t="shared" si="54"/>
        <v/>
      </c>
      <c r="AD619" s="6" t="str">
        <f t="shared" si="55"/>
        <v/>
      </c>
      <c r="AE619" s="6" t="str">
        <f t="shared" si="56"/>
        <v/>
      </c>
      <c r="AF619" s="6" t="str">
        <f t="shared" si="57"/>
        <v/>
      </c>
      <c r="AG619" s="6" t="str">
        <f t="shared" si="58"/>
        <v/>
      </c>
      <c r="AH619" s="6" t="str">
        <f t="shared" si="59"/>
        <v/>
      </c>
    </row>
    <row r="620" spans="1:34">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6" t="str">
        <f t="shared" si="54"/>
        <v/>
      </c>
      <c r="AD620" s="6" t="str">
        <f t="shared" si="55"/>
        <v/>
      </c>
      <c r="AE620" s="6" t="str">
        <f t="shared" si="56"/>
        <v/>
      </c>
      <c r="AF620" s="6" t="str">
        <f t="shared" si="57"/>
        <v/>
      </c>
      <c r="AG620" s="6" t="str">
        <f t="shared" si="58"/>
        <v/>
      </c>
      <c r="AH620" s="6" t="str">
        <f t="shared" si="59"/>
        <v/>
      </c>
    </row>
    <row r="621" spans="1:34">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6" t="str">
        <f t="shared" si="54"/>
        <v/>
      </c>
      <c r="AD621" s="6" t="str">
        <f t="shared" si="55"/>
        <v/>
      </c>
      <c r="AE621" s="6" t="str">
        <f t="shared" si="56"/>
        <v/>
      </c>
      <c r="AF621" s="6" t="str">
        <f t="shared" si="57"/>
        <v/>
      </c>
      <c r="AG621" s="6" t="str">
        <f t="shared" si="58"/>
        <v/>
      </c>
      <c r="AH621" s="6" t="str">
        <f t="shared" si="59"/>
        <v/>
      </c>
    </row>
    <row r="622" spans="1:34">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6" t="str">
        <f t="shared" si="54"/>
        <v/>
      </c>
      <c r="AD622" s="6" t="str">
        <f t="shared" si="55"/>
        <v/>
      </c>
      <c r="AE622" s="6" t="str">
        <f t="shared" si="56"/>
        <v/>
      </c>
      <c r="AF622" s="6" t="str">
        <f t="shared" si="57"/>
        <v/>
      </c>
      <c r="AG622" s="6" t="str">
        <f t="shared" si="58"/>
        <v/>
      </c>
      <c r="AH622" s="6" t="str">
        <f t="shared" si="59"/>
        <v/>
      </c>
    </row>
    <row r="623" spans="1:34">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6" t="str">
        <f t="shared" si="54"/>
        <v/>
      </c>
      <c r="AD623" s="6" t="str">
        <f t="shared" si="55"/>
        <v/>
      </c>
      <c r="AE623" s="6" t="str">
        <f t="shared" si="56"/>
        <v/>
      </c>
      <c r="AF623" s="6" t="str">
        <f t="shared" si="57"/>
        <v/>
      </c>
      <c r="AG623" s="6" t="str">
        <f t="shared" si="58"/>
        <v/>
      </c>
      <c r="AH623" s="6" t="str">
        <f t="shared" si="59"/>
        <v/>
      </c>
    </row>
    <row r="624" spans="1:34">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6" t="str">
        <f t="shared" si="54"/>
        <v/>
      </c>
      <c r="AD624" s="6" t="str">
        <f t="shared" si="55"/>
        <v/>
      </c>
      <c r="AE624" s="6" t="str">
        <f t="shared" si="56"/>
        <v/>
      </c>
      <c r="AF624" s="6" t="str">
        <f t="shared" si="57"/>
        <v/>
      </c>
      <c r="AG624" s="6" t="str">
        <f t="shared" si="58"/>
        <v/>
      </c>
      <c r="AH624" s="6" t="str">
        <f t="shared" si="59"/>
        <v/>
      </c>
    </row>
    <row r="625" spans="1:34">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6" t="str">
        <f t="shared" si="54"/>
        <v/>
      </c>
      <c r="AD625" s="6" t="str">
        <f t="shared" si="55"/>
        <v/>
      </c>
      <c r="AE625" s="6" t="str">
        <f t="shared" si="56"/>
        <v/>
      </c>
      <c r="AF625" s="6" t="str">
        <f t="shared" si="57"/>
        <v/>
      </c>
      <c r="AG625" s="6" t="str">
        <f t="shared" si="58"/>
        <v/>
      </c>
      <c r="AH625" s="6" t="str">
        <f t="shared" si="59"/>
        <v/>
      </c>
    </row>
    <row r="626" spans="1:34">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6" t="str">
        <f t="shared" si="54"/>
        <v/>
      </c>
      <c r="AD626" s="6" t="str">
        <f t="shared" si="55"/>
        <v/>
      </c>
      <c r="AE626" s="6" t="str">
        <f t="shared" si="56"/>
        <v/>
      </c>
      <c r="AF626" s="6" t="str">
        <f t="shared" si="57"/>
        <v/>
      </c>
      <c r="AG626" s="6" t="str">
        <f t="shared" si="58"/>
        <v/>
      </c>
      <c r="AH626" s="6" t="str">
        <f t="shared" si="59"/>
        <v/>
      </c>
    </row>
    <row r="627" spans="1:34">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6" t="str">
        <f t="shared" si="54"/>
        <v/>
      </c>
      <c r="AD627" s="6" t="str">
        <f t="shared" si="55"/>
        <v/>
      </c>
      <c r="AE627" s="6" t="str">
        <f t="shared" si="56"/>
        <v/>
      </c>
      <c r="AF627" s="6" t="str">
        <f t="shared" si="57"/>
        <v/>
      </c>
      <c r="AG627" s="6" t="str">
        <f t="shared" si="58"/>
        <v/>
      </c>
      <c r="AH627" s="6" t="str">
        <f t="shared" si="59"/>
        <v/>
      </c>
    </row>
    <row r="628" spans="1:34">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6" t="str">
        <f t="shared" si="54"/>
        <v/>
      </c>
      <c r="AD628" s="6" t="str">
        <f t="shared" si="55"/>
        <v/>
      </c>
      <c r="AE628" s="6" t="str">
        <f t="shared" si="56"/>
        <v/>
      </c>
      <c r="AF628" s="6" t="str">
        <f t="shared" si="57"/>
        <v/>
      </c>
      <c r="AG628" s="6" t="str">
        <f t="shared" si="58"/>
        <v/>
      </c>
      <c r="AH628" s="6" t="str">
        <f t="shared" si="59"/>
        <v/>
      </c>
    </row>
    <row r="629" spans="1:34">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6" t="str">
        <f t="shared" si="54"/>
        <v/>
      </c>
      <c r="AD629" s="6" t="str">
        <f t="shared" si="55"/>
        <v/>
      </c>
      <c r="AE629" s="6" t="str">
        <f t="shared" si="56"/>
        <v/>
      </c>
      <c r="AF629" s="6" t="str">
        <f t="shared" si="57"/>
        <v/>
      </c>
      <c r="AG629" s="6" t="str">
        <f t="shared" si="58"/>
        <v/>
      </c>
      <c r="AH629" s="6" t="str">
        <f t="shared" si="59"/>
        <v/>
      </c>
    </row>
    <row r="630" spans="1:34">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6" t="str">
        <f t="shared" si="54"/>
        <v/>
      </c>
      <c r="AD630" s="6" t="str">
        <f t="shared" si="55"/>
        <v/>
      </c>
      <c r="AE630" s="6" t="str">
        <f t="shared" si="56"/>
        <v/>
      </c>
      <c r="AF630" s="6" t="str">
        <f t="shared" si="57"/>
        <v/>
      </c>
      <c r="AG630" s="6" t="str">
        <f t="shared" si="58"/>
        <v/>
      </c>
      <c r="AH630" s="6" t="str">
        <f t="shared" si="59"/>
        <v/>
      </c>
    </row>
    <row r="631" spans="1:34">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6" t="str">
        <f t="shared" si="54"/>
        <v/>
      </c>
      <c r="AD631" s="6" t="str">
        <f t="shared" si="55"/>
        <v/>
      </c>
      <c r="AE631" s="6" t="str">
        <f t="shared" si="56"/>
        <v/>
      </c>
      <c r="AF631" s="6" t="str">
        <f t="shared" si="57"/>
        <v/>
      </c>
      <c r="AG631" s="6" t="str">
        <f t="shared" si="58"/>
        <v/>
      </c>
      <c r="AH631" s="6" t="str">
        <f t="shared" si="59"/>
        <v/>
      </c>
    </row>
    <row r="632" spans="1:34">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6" t="str">
        <f t="shared" si="54"/>
        <v/>
      </c>
      <c r="AD632" s="6" t="str">
        <f t="shared" si="55"/>
        <v/>
      </c>
      <c r="AE632" s="6" t="str">
        <f t="shared" si="56"/>
        <v/>
      </c>
      <c r="AF632" s="6" t="str">
        <f t="shared" si="57"/>
        <v/>
      </c>
      <c r="AG632" s="6" t="str">
        <f t="shared" si="58"/>
        <v/>
      </c>
      <c r="AH632" s="6" t="str">
        <f t="shared" si="59"/>
        <v/>
      </c>
    </row>
    <row r="633" spans="1:34">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6" t="str">
        <f t="shared" si="54"/>
        <v/>
      </c>
      <c r="AD633" s="6" t="str">
        <f t="shared" si="55"/>
        <v/>
      </c>
      <c r="AE633" s="6" t="str">
        <f t="shared" si="56"/>
        <v/>
      </c>
      <c r="AF633" s="6" t="str">
        <f t="shared" si="57"/>
        <v/>
      </c>
      <c r="AG633" s="6" t="str">
        <f t="shared" si="58"/>
        <v/>
      </c>
      <c r="AH633" s="6" t="str">
        <f t="shared" si="59"/>
        <v/>
      </c>
    </row>
    <row r="634" spans="1:34">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6" t="str">
        <f t="shared" si="54"/>
        <v/>
      </c>
      <c r="AD634" s="6" t="str">
        <f t="shared" si="55"/>
        <v/>
      </c>
      <c r="AE634" s="6" t="str">
        <f t="shared" si="56"/>
        <v/>
      </c>
      <c r="AF634" s="6" t="str">
        <f t="shared" si="57"/>
        <v/>
      </c>
      <c r="AG634" s="6" t="str">
        <f t="shared" si="58"/>
        <v/>
      </c>
      <c r="AH634" s="6" t="str">
        <f t="shared" si="59"/>
        <v/>
      </c>
    </row>
    <row r="635" spans="1:34">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6" t="str">
        <f t="shared" si="54"/>
        <v/>
      </c>
      <c r="AD635" s="6" t="str">
        <f t="shared" si="55"/>
        <v/>
      </c>
      <c r="AE635" s="6" t="str">
        <f t="shared" si="56"/>
        <v/>
      </c>
      <c r="AF635" s="6" t="str">
        <f t="shared" si="57"/>
        <v/>
      </c>
      <c r="AG635" s="6" t="str">
        <f t="shared" si="58"/>
        <v/>
      </c>
      <c r="AH635" s="6" t="str">
        <f t="shared" si="59"/>
        <v/>
      </c>
    </row>
    <row r="636" spans="1:34">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6" t="str">
        <f t="shared" si="54"/>
        <v/>
      </c>
      <c r="AD636" s="6" t="str">
        <f t="shared" si="55"/>
        <v/>
      </c>
      <c r="AE636" s="6" t="str">
        <f t="shared" si="56"/>
        <v/>
      </c>
      <c r="AF636" s="6" t="str">
        <f t="shared" si="57"/>
        <v/>
      </c>
      <c r="AG636" s="6" t="str">
        <f t="shared" si="58"/>
        <v/>
      </c>
      <c r="AH636" s="6" t="str">
        <f t="shared" si="59"/>
        <v/>
      </c>
    </row>
    <row r="637" spans="1:34">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6" t="str">
        <f t="shared" si="54"/>
        <v/>
      </c>
      <c r="AD637" s="6" t="str">
        <f t="shared" si="55"/>
        <v/>
      </c>
      <c r="AE637" s="6" t="str">
        <f t="shared" si="56"/>
        <v/>
      </c>
      <c r="AF637" s="6" t="str">
        <f t="shared" si="57"/>
        <v/>
      </c>
      <c r="AG637" s="6" t="str">
        <f t="shared" si="58"/>
        <v/>
      </c>
      <c r="AH637" s="6" t="str">
        <f t="shared" si="59"/>
        <v/>
      </c>
    </row>
    <row r="638" spans="1:34">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6" t="str">
        <f t="shared" si="54"/>
        <v/>
      </c>
      <c r="AD638" s="6" t="str">
        <f t="shared" si="55"/>
        <v/>
      </c>
      <c r="AE638" s="6" t="str">
        <f t="shared" si="56"/>
        <v/>
      </c>
      <c r="AF638" s="6" t="str">
        <f t="shared" si="57"/>
        <v/>
      </c>
      <c r="AG638" s="6" t="str">
        <f t="shared" si="58"/>
        <v/>
      </c>
      <c r="AH638" s="6" t="str">
        <f t="shared" si="59"/>
        <v/>
      </c>
    </row>
    <row r="639" spans="1:34">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6" t="str">
        <f t="shared" si="54"/>
        <v/>
      </c>
      <c r="AD639" s="6" t="str">
        <f t="shared" si="55"/>
        <v/>
      </c>
      <c r="AE639" s="6" t="str">
        <f t="shared" si="56"/>
        <v/>
      </c>
      <c r="AF639" s="6" t="str">
        <f t="shared" si="57"/>
        <v/>
      </c>
      <c r="AG639" s="6" t="str">
        <f t="shared" si="58"/>
        <v/>
      </c>
      <c r="AH639" s="6" t="str">
        <f t="shared" si="59"/>
        <v/>
      </c>
    </row>
    <row r="640" spans="1:34">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6" t="str">
        <f t="shared" si="54"/>
        <v/>
      </c>
      <c r="AD640" s="6" t="str">
        <f t="shared" si="55"/>
        <v/>
      </c>
      <c r="AE640" s="6" t="str">
        <f t="shared" si="56"/>
        <v/>
      </c>
      <c r="AF640" s="6" t="str">
        <f t="shared" si="57"/>
        <v/>
      </c>
      <c r="AG640" s="6" t="str">
        <f t="shared" si="58"/>
        <v/>
      </c>
      <c r="AH640" s="6" t="str">
        <f t="shared" si="59"/>
        <v/>
      </c>
    </row>
    <row r="641" spans="1:34">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6" t="str">
        <f t="shared" si="54"/>
        <v/>
      </c>
      <c r="AD641" s="6" t="str">
        <f t="shared" si="55"/>
        <v/>
      </c>
      <c r="AE641" s="6" t="str">
        <f t="shared" si="56"/>
        <v/>
      </c>
      <c r="AF641" s="6" t="str">
        <f t="shared" si="57"/>
        <v/>
      </c>
      <c r="AG641" s="6" t="str">
        <f t="shared" si="58"/>
        <v/>
      </c>
      <c r="AH641" s="6" t="str">
        <f t="shared" si="59"/>
        <v/>
      </c>
    </row>
    <row r="642" spans="1:34">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6" t="str">
        <f t="shared" si="54"/>
        <v/>
      </c>
      <c r="AD642" s="6" t="str">
        <f t="shared" si="55"/>
        <v/>
      </c>
      <c r="AE642" s="6" t="str">
        <f t="shared" si="56"/>
        <v/>
      </c>
      <c r="AF642" s="6" t="str">
        <f t="shared" si="57"/>
        <v/>
      </c>
      <c r="AG642" s="6" t="str">
        <f t="shared" si="58"/>
        <v/>
      </c>
      <c r="AH642" s="6" t="str">
        <f t="shared" si="59"/>
        <v/>
      </c>
    </row>
    <row r="643" spans="1:34">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6" t="str">
        <f t="shared" si="54"/>
        <v/>
      </c>
      <c r="AD643" s="6" t="str">
        <f t="shared" si="55"/>
        <v/>
      </c>
      <c r="AE643" s="6" t="str">
        <f t="shared" si="56"/>
        <v/>
      </c>
      <c r="AF643" s="6" t="str">
        <f t="shared" si="57"/>
        <v/>
      </c>
      <c r="AG643" s="6" t="str">
        <f t="shared" si="58"/>
        <v/>
      </c>
      <c r="AH643" s="6" t="str">
        <f t="shared" si="59"/>
        <v/>
      </c>
    </row>
    <row r="644" spans="1:34">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6" t="str">
        <f t="shared" si="54"/>
        <v/>
      </c>
      <c r="AD644" s="6" t="str">
        <f t="shared" si="55"/>
        <v/>
      </c>
      <c r="AE644" s="6" t="str">
        <f t="shared" si="56"/>
        <v/>
      </c>
      <c r="AF644" s="6" t="str">
        <f t="shared" si="57"/>
        <v/>
      </c>
      <c r="AG644" s="6" t="str">
        <f t="shared" si="58"/>
        <v/>
      </c>
      <c r="AH644" s="6" t="str">
        <f t="shared" si="59"/>
        <v/>
      </c>
    </row>
    <row r="645" spans="1:34">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6" t="str">
        <f t="shared" ref="AC645:AC708" si="60">IF(COUNT(A645,L645,N645,P645,X645,Y645)&gt;0,AVERAGE(A645,L645,N645,P645,X645,Y645),"")</f>
        <v/>
      </c>
      <c r="AD645" s="6" t="str">
        <f t="shared" ref="AD645:AD708" si="61">IF(COUNT(B645,D645,M645,U645)&gt;0,AVERAGE(B645,D645,M645,U645),"")</f>
        <v/>
      </c>
      <c r="AE645" s="6" t="str">
        <f t="shared" ref="AE645:AE708" si="62">IF(COUNT(I645,T645,V645,W645)&gt;0,AVERAGE(I645,T645,V645,W645),"")</f>
        <v/>
      </c>
      <c r="AF645" s="6" t="str">
        <f t="shared" ref="AF645:AF708" si="63">IF(COUNT(H645,K645,Q645,S645)&gt;0,AVERAGE(H645,K645,Q645,S645),"")</f>
        <v/>
      </c>
      <c r="AG645" s="6" t="str">
        <f t="shared" ref="AG645:AG708" si="64">IF(COUNT(E645,F645,G645,R645)&gt;0,AVERAGE(E645,F645,G645,R645),"")</f>
        <v/>
      </c>
      <c r="AH645" s="6" t="str">
        <f t="shared" ref="AH645:AH708" si="65">IF(COUNT(C645,J645,O645,Z645)&gt;0,AVERAGE(C645,J645,O645,Z645),"")</f>
        <v/>
      </c>
    </row>
    <row r="646" spans="1:34">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6" t="str">
        <f t="shared" si="60"/>
        <v/>
      </c>
      <c r="AD646" s="6" t="str">
        <f t="shared" si="61"/>
        <v/>
      </c>
      <c r="AE646" s="6" t="str">
        <f t="shared" si="62"/>
        <v/>
      </c>
      <c r="AF646" s="6" t="str">
        <f t="shared" si="63"/>
        <v/>
      </c>
      <c r="AG646" s="6" t="str">
        <f t="shared" si="64"/>
        <v/>
      </c>
      <c r="AH646" s="6" t="str">
        <f t="shared" si="65"/>
        <v/>
      </c>
    </row>
    <row r="647" spans="1:34">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6" t="str">
        <f t="shared" si="60"/>
        <v/>
      </c>
      <c r="AD647" s="6" t="str">
        <f t="shared" si="61"/>
        <v/>
      </c>
      <c r="AE647" s="6" t="str">
        <f t="shared" si="62"/>
        <v/>
      </c>
      <c r="AF647" s="6" t="str">
        <f t="shared" si="63"/>
        <v/>
      </c>
      <c r="AG647" s="6" t="str">
        <f t="shared" si="64"/>
        <v/>
      </c>
      <c r="AH647" s="6" t="str">
        <f t="shared" si="65"/>
        <v/>
      </c>
    </row>
    <row r="648" spans="1:34">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6" t="str">
        <f t="shared" si="60"/>
        <v/>
      </c>
      <c r="AD648" s="6" t="str">
        <f t="shared" si="61"/>
        <v/>
      </c>
      <c r="AE648" s="6" t="str">
        <f t="shared" si="62"/>
        <v/>
      </c>
      <c r="AF648" s="6" t="str">
        <f t="shared" si="63"/>
        <v/>
      </c>
      <c r="AG648" s="6" t="str">
        <f t="shared" si="64"/>
        <v/>
      </c>
      <c r="AH648" s="6" t="str">
        <f t="shared" si="65"/>
        <v/>
      </c>
    </row>
    <row r="649" spans="1:34">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6" t="str">
        <f t="shared" si="60"/>
        <v/>
      </c>
      <c r="AD649" s="6" t="str">
        <f t="shared" si="61"/>
        <v/>
      </c>
      <c r="AE649" s="6" t="str">
        <f t="shared" si="62"/>
        <v/>
      </c>
      <c r="AF649" s="6" t="str">
        <f t="shared" si="63"/>
        <v/>
      </c>
      <c r="AG649" s="6" t="str">
        <f t="shared" si="64"/>
        <v/>
      </c>
      <c r="AH649" s="6" t="str">
        <f t="shared" si="65"/>
        <v/>
      </c>
    </row>
    <row r="650" spans="1:34">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6" t="str">
        <f t="shared" si="60"/>
        <v/>
      </c>
      <c r="AD650" s="6" t="str">
        <f t="shared" si="61"/>
        <v/>
      </c>
      <c r="AE650" s="6" t="str">
        <f t="shared" si="62"/>
        <v/>
      </c>
      <c r="AF650" s="6" t="str">
        <f t="shared" si="63"/>
        <v/>
      </c>
      <c r="AG650" s="6" t="str">
        <f t="shared" si="64"/>
        <v/>
      </c>
      <c r="AH650" s="6" t="str">
        <f t="shared" si="65"/>
        <v/>
      </c>
    </row>
    <row r="651" spans="1:34">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6" t="str">
        <f t="shared" si="60"/>
        <v/>
      </c>
      <c r="AD651" s="6" t="str">
        <f t="shared" si="61"/>
        <v/>
      </c>
      <c r="AE651" s="6" t="str">
        <f t="shared" si="62"/>
        <v/>
      </c>
      <c r="AF651" s="6" t="str">
        <f t="shared" si="63"/>
        <v/>
      </c>
      <c r="AG651" s="6" t="str">
        <f t="shared" si="64"/>
        <v/>
      </c>
      <c r="AH651" s="6" t="str">
        <f t="shared" si="65"/>
        <v/>
      </c>
    </row>
    <row r="652" spans="1:34">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6" t="str">
        <f t="shared" si="60"/>
        <v/>
      </c>
      <c r="AD652" s="6" t="str">
        <f t="shared" si="61"/>
        <v/>
      </c>
      <c r="AE652" s="6" t="str">
        <f t="shared" si="62"/>
        <v/>
      </c>
      <c r="AF652" s="6" t="str">
        <f t="shared" si="63"/>
        <v/>
      </c>
      <c r="AG652" s="6" t="str">
        <f t="shared" si="64"/>
        <v/>
      </c>
      <c r="AH652" s="6" t="str">
        <f t="shared" si="65"/>
        <v/>
      </c>
    </row>
    <row r="653" spans="1:34">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6" t="str">
        <f t="shared" si="60"/>
        <v/>
      </c>
      <c r="AD653" s="6" t="str">
        <f t="shared" si="61"/>
        <v/>
      </c>
      <c r="AE653" s="6" t="str">
        <f t="shared" si="62"/>
        <v/>
      </c>
      <c r="AF653" s="6" t="str">
        <f t="shared" si="63"/>
        <v/>
      </c>
      <c r="AG653" s="6" t="str">
        <f t="shared" si="64"/>
        <v/>
      </c>
      <c r="AH653" s="6" t="str">
        <f t="shared" si="65"/>
        <v/>
      </c>
    </row>
    <row r="654" spans="1:34">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6" t="str">
        <f t="shared" si="60"/>
        <v/>
      </c>
      <c r="AD654" s="6" t="str">
        <f t="shared" si="61"/>
        <v/>
      </c>
      <c r="AE654" s="6" t="str">
        <f t="shared" si="62"/>
        <v/>
      </c>
      <c r="AF654" s="6" t="str">
        <f t="shared" si="63"/>
        <v/>
      </c>
      <c r="AG654" s="6" t="str">
        <f t="shared" si="64"/>
        <v/>
      </c>
      <c r="AH654" s="6" t="str">
        <f t="shared" si="65"/>
        <v/>
      </c>
    </row>
    <row r="655" spans="1:34">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6" t="str">
        <f t="shared" si="60"/>
        <v/>
      </c>
      <c r="AD655" s="6" t="str">
        <f t="shared" si="61"/>
        <v/>
      </c>
      <c r="AE655" s="6" t="str">
        <f t="shared" si="62"/>
        <v/>
      </c>
      <c r="AF655" s="6" t="str">
        <f t="shared" si="63"/>
        <v/>
      </c>
      <c r="AG655" s="6" t="str">
        <f t="shared" si="64"/>
        <v/>
      </c>
      <c r="AH655" s="6" t="str">
        <f t="shared" si="65"/>
        <v/>
      </c>
    </row>
    <row r="656" spans="1:34">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6" t="str">
        <f t="shared" si="60"/>
        <v/>
      </c>
      <c r="AD656" s="6" t="str">
        <f t="shared" si="61"/>
        <v/>
      </c>
      <c r="AE656" s="6" t="str">
        <f t="shared" si="62"/>
        <v/>
      </c>
      <c r="AF656" s="6" t="str">
        <f t="shared" si="63"/>
        <v/>
      </c>
      <c r="AG656" s="6" t="str">
        <f t="shared" si="64"/>
        <v/>
      </c>
      <c r="AH656" s="6" t="str">
        <f t="shared" si="65"/>
        <v/>
      </c>
    </row>
    <row r="657" spans="1:34">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6" t="str">
        <f t="shared" si="60"/>
        <v/>
      </c>
      <c r="AD657" s="6" t="str">
        <f t="shared" si="61"/>
        <v/>
      </c>
      <c r="AE657" s="6" t="str">
        <f t="shared" si="62"/>
        <v/>
      </c>
      <c r="AF657" s="6" t="str">
        <f t="shared" si="63"/>
        <v/>
      </c>
      <c r="AG657" s="6" t="str">
        <f t="shared" si="64"/>
        <v/>
      </c>
      <c r="AH657" s="6" t="str">
        <f t="shared" si="65"/>
        <v/>
      </c>
    </row>
    <row r="658" spans="1:34">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6" t="str">
        <f t="shared" si="60"/>
        <v/>
      </c>
      <c r="AD658" s="6" t="str">
        <f t="shared" si="61"/>
        <v/>
      </c>
      <c r="AE658" s="6" t="str">
        <f t="shared" si="62"/>
        <v/>
      </c>
      <c r="AF658" s="6" t="str">
        <f t="shared" si="63"/>
        <v/>
      </c>
      <c r="AG658" s="6" t="str">
        <f t="shared" si="64"/>
        <v/>
      </c>
      <c r="AH658" s="6" t="str">
        <f t="shared" si="65"/>
        <v/>
      </c>
    </row>
    <row r="659" spans="1:34">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6" t="str">
        <f t="shared" si="60"/>
        <v/>
      </c>
      <c r="AD659" s="6" t="str">
        <f t="shared" si="61"/>
        <v/>
      </c>
      <c r="AE659" s="6" t="str">
        <f t="shared" si="62"/>
        <v/>
      </c>
      <c r="AF659" s="6" t="str">
        <f t="shared" si="63"/>
        <v/>
      </c>
      <c r="AG659" s="6" t="str">
        <f t="shared" si="64"/>
        <v/>
      </c>
      <c r="AH659" s="6" t="str">
        <f t="shared" si="65"/>
        <v/>
      </c>
    </row>
    <row r="660" spans="1:34">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6" t="str">
        <f t="shared" si="60"/>
        <v/>
      </c>
      <c r="AD660" s="6" t="str">
        <f t="shared" si="61"/>
        <v/>
      </c>
      <c r="AE660" s="6" t="str">
        <f t="shared" si="62"/>
        <v/>
      </c>
      <c r="AF660" s="6" t="str">
        <f t="shared" si="63"/>
        <v/>
      </c>
      <c r="AG660" s="6" t="str">
        <f t="shared" si="64"/>
        <v/>
      </c>
      <c r="AH660" s="6" t="str">
        <f t="shared" si="65"/>
        <v/>
      </c>
    </row>
    <row r="661" spans="1:34">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6" t="str">
        <f t="shared" si="60"/>
        <v/>
      </c>
      <c r="AD661" s="6" t="str">
        <f t="shared" si="61"/>
        <v/>
      </c>
      <c r="AE661" s="6" t="str">
        <f t="shared" si="62"/>
        <v/>
      </c>
      <c r="AF661" s="6" t="str">
        <f t="shared" si="63"/>
        <v/>
      </c>
      <c r="AG661" s="6" t="str">
        <f t="shared" si="64"/>
        <v/>
      </c>
      <c r="AH661" s="6" t="str">
        <f t="shared" si="65"/>
        <v/>
      </c>
    </row>
    <row r="662" spans="1:34">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6" t="str">
        <f t="shared" si="60"/>
        <v/>
      </c>
      <c r="AD662" s="6" t="str">
        <f t="shared" si="61"/>
        <v/>
      </c>
      <c r="AE662" s="6" t="str">
        <f t="shared" si="62"/>
        <v/>
      </c>
      <c r="AF662" s="6" t="str">
        <f t="shared" si="63"/>
        <v/>
      </c>
      <c r="AG662" s="6" t="str">
        <f t="shared" si="64"/>
        <v/>
      </c>
      <c r="AH662" s="6" t="str">
        <f t="shared" si="65"/>
        <v/>
      </c>
    </row>
    <row r="663" spans="1:34">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6" t="str">
        <f t="shared" si="60"/>
        <v/>
      </c>
      <c r="AD663" s="6" t="str">
        <f t="shared" si="61"/>
        <v/>
      </c>
      <c r="AE663" s="6" t="str">
        <f t="shared" si="62"/>
        <v/>
      </c>
      <c r="AF663" s="6" t="str">
        <f t="shared" si="63"/>
        <v/>
      </c>
      <c r="AG663" s="6" t="str">
        <f t="shared" si="64"/>
        <v/>
      </c>
      <c r="AH663" s="6" t="str">
        <f t="shared" si="65"/>
        <v/>
      </c>
    </row>
    <row r="664" spans="1:34">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6" t="str">
        <f t="shared" si="60"/>
        <v/>
      </c>
      <c r="AD664" s="6" t="str">
        <f t="shared" si="61"/>
        <v/>
      </c>
      <c r="AE664" s="6" t="str">
        <f t="shared" si="62"/>
        <v/>
      </c>
      <c r="AF664" s="6" t="str">
        <f t="shared" si="63"/>
        <v/>
      </c>
      <c r="AG664" s="6" t="str">
        <f t="shared" si="64"/>
        <v/>
      </c>
      <c r="AH664" s="6" t="str">
        <f t="shared" si="65"/>
        <v/>
      </c>
    </row>
    <row r="665" spans="1:34">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6" t="str">
        <f t="shared" si="60"/>
        <v/>
      </c>
      <c r="AD665" s="6" t="str">
        <f t="shared" si="61"/>
        <v/>
      </c>
      <c r="AE665" s="6" t="str">
        <f t="shared" si="62"/>
        <v/>
      </c>
      <c r="AF665" s="6" t="str">
        <f t="shared" si="63"/>
        <v/>
      </c>
      <c r="AG665" s="6" t="str">
        <f t="shared" si="64"/>
        <v/>
      </c>
      <c r="AH665" s="6" t="str">
        <f t="shared" si="65"/>
        <v/>
      </c>
    </row>
    <row r="666" spans="1:34">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6" t="str">
        <f t="shared" si="60"/>
        <v/>
      </c>
      <c r="AD666" s="6" t="str">
        <f t="shared" si="61"/>
        <v/>
      </c>
      <c r="AE666" s="6" t="str">
        <f t="shared" si="62"/>
        <v/>
      </c>
      <c r="AF666" s="6" t="str">
        <f t="shared" si="63"/>
        <v/>
      </c>
      <c r="AG666" s="6" t="str">
        <f t="shared" si="64"/>
        <v/>
      </c>
      <c r="AH666" s="6" t="str">
        <f t="shared" si="65"/>
        <v/>
      </c>
    </row>
    <row r="667" spans="1:34">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6" t="str">
        <f t="shared" si="60"/>
        <v/>
      </c>
      <c r="AD667" s="6" t="str">
        <f t="shared" si="61"/>
        <v/>
      </c>
      <c r="AE667" s="6" t="str">
        <f t="shared" si="62"/>
        <v/>
      </c>
      <c r="AF667" s="6" t="str">
        <f t="shared" si="63"/>
        <v/>
      </c>
      <c r="AG667" s="6" t="str">
        <f t="shared" si="64"/>
        <v/>
      </c>
      <c r="AH667" s="6" t="str">
        <f t="shared" si="65"/>
        <v/>
      </c>
    </row>
    <row r="668" spans="1:34">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6" t="str">
        <f t="shared" si="60"/>
        <v/>
      </c>
      <c r="AD668" s="6" t="str">
        <f t="shared" si="61"/>
        <v/>
      </c>
      <c r="AE668" s="6" t="str">
        <f t="shared" si="62"/>
        <v/>
      </c>
      <c r="AF668" s="6" t="str">
        <f t="shared" si="63"/>
        <v/>
      </c>
      <c r="AG668" s="6" t="str">
        <f t="shared" si="64"/>
        <v/>
      </c>
      <c r="AH668" s="6" t="str">
        <f t="shared" si="65"/>
        <v/>
      </c>
    </row>
    <row r="669" spans="1:34">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6" t="str">
        <f t="shared" si="60"/>
        <v/>
      </c>
      <c r="AD669" s="6" t="str">
        <f t="shared" si="61"/>
        <v/>
      </c>
      <c r="AE669" s="6" t="str">
        <f t="shared" si="62"/>
        <v/>
      </c>
      <c r="AF669" s="6" t="str">
        <f t="shared" si="63"/>
        <v/>
      </c>
      <c r="AG669" s="6" t="str">
        <f t="shared" si="64"/>
        <v/>
      </c>
      <c r="AH669" s="6" t="str">
        <f t="shared" si="65"/>
        <v/>
      </c>
    </row>
    <row r="670" spans="1:34">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6" t="str">
        <f t="shared" si="60"/>
        <v/>
      </c>
      <c r="AD670" s="6" t="str">
        <f t="shared" si="61"/>
        <v/>
      </c>
      <c r="AE670" s="6" t="str">
        <f t="shared" si="62"/>
        <v/>
      </c>
      <c r="AF670" s="6" t="str">
        <f t="shared" si="63"/>
        <v/>
      </c>
      <c r="AG670" s="6" t="str">
        <f t="shared" si="64"/>
        <v/>
      </c>
      <c r="AH670" s="6" t="str">
        <f t="shared" si="65"/>
        <v/>
      </c>
    </row>
    <row r="671" spans="1:34">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6" t="str">
        <f t="shared" si="60"/>
        <v/>
      </c>
      <c r="AD671" s="6" t="str">
        <f t="shared" si="61"/>
        <v/>
      </c>
      <c r="AE671" s="6" t="str">
        <f t="shared" si="62"/>
        <v/>
      </c>
      <c r="AF671" s="6" t="str">
        <f t="shared" si="63"/>
        <v/>
      </c>
      <c r="AG671" s="6" t="str">
        <f t="shared" si="64"/>
        <v/>
      </c>
      <c r="AH671" s="6" t="str">
        <f t="shared" si="65"/>
        <v/>
      </c>
    </row>
    <row r="672" spans="1:34">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6" t="str">
        <f t="shared" si="60"/>
        <v/>
      </c>
      <c r="AD672" s="6" t="str">
        <f t="shared" si="61"/>
        <v/>
      </c>
      <c r="AE672" s="6" t="str">
        <f t="shared" si="62"/>
        <v/>
      </c>
      <c r="AF672" s="6" t="str">
        <f t="shared" si="63"/>
        <v/>
      </c>
      <c r="AG672" s="6" t="str">
        <f t="shared" si="64"/>
        <v/>
      </c>
      <c r="AH672" s="6" t="str">
        <f t="shared" si="65"/>
        <v/>
      </c>
    </row>
    <row r="673" spans="1:34">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6" t="str">
        <f t="shared" si="60"/>
        <v/>
      </c>
      <c r="AD673" s="6" t="str">
        <f t="shared" si="61"/>
        <v/>
      </c>
      <c r="AE673" s="6" t="str">
        <f t="shared" si="62"/>
        <v/>
      </c>
      <c r="AF673" s="6" t="str">
        <f t="shared" si="63"/>
        <v/>
      </c>
      <c r="AG673" s="6" t="str">
        <f t="shared" si="64"/>
        <v/>
      </c>
      <c r="AH673" s="6" t="str">
        <f t="shared" si="65"/>
        <v/>
      </c>
    </row>
    <row r="674" spans="1:34">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6" t="str">
        <f t="shared" si="60"/>
        <v/>
      </c>
      <c r="AD674" s="6" t="str">
        <f t="shared" si="61"/>
        <v/>
      </c>
      <c r="AE674" s="6" t="str">
        <f t="shared" si="62"/>
        <v/>
      </c>
      <c r="AF674" s="6" t="str">
        <f t="shared" si="63"/>
        <v/>
      </c>
      <c r="AG674" s="6" t="str">
        <f t="shared" si="64"/>
        <v/>
      </c>
      <c r="AH674" s="6" t="str">
        <f t="shared" si="65"/>
        <v/>
      </c>
    </row>
    <row r="675" spans="1:34">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6" t="str">
        <f t="shared" si="60"/>
        <v/>
      </c>
      <c r="AD675" s="6" t="str">
        <f t="shared" si="61"/>
        <v/>
      </c>
      <c r="AE675" s="6" t="str">
        <f t="shared" si="62"/>
        <v/>
      </c>
      <c r="AF675" s="6" t="str">
        <f t="shared" si="63"/>
        <v/>
      </c>
      <c r="AG675" s="6" t="str">
        <f t="shared" si="64"/>
        <v/>
      </c>
      <c r="AH675" s="6" t="str">
        <f t="shared" si="65"/>
        <v/>
      </c>
    </row>
    <row r="676" spans="1:34">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6" t="str">
        <f t="shared" si="60"/>
        <v/>
      </c>
      <c r="AD676" s="6" t="str">
        <f t="shared" si="61"/>
        <v/>
      </c>
      <c r="AE676" s="6" t="str">
        <f t="shared" si="62"/>
        <v/>
      </c>
      <c r="AF676" s="6" t="str">
        <f t="shared" si="63"/>
        <v/>
      </c>
      <c r="AG676" s="6" t="str">
        <f t="shared" si="64"/>
        <v/>
      </c>
      <c r="AH676" s="6" t="str">
        <f t="shared" si="65"/>
        <v/>
      </c>
    </row>
    <row r="677" spans="1:34">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6" t="str">
        <f t="shared" si="60"/>
        <v/>
      </c>
      <c r="AD677" s="6" t="str">
        <f t="shared" si="61"/>
        <v/>
      </c>
      <c r="AE677" s="6" t="str">
        <f t="shared" si="62"/>
        <v/>
      </c>
      <c r="AF677" s="6" t="str">
        <f t="shared" si="63"/>
        <v/>
      </c>
      <c r="AG677" s="6" t="str">
        <f t="shared" si="64"/>
        <v/>
      </c>
      <c r="AH677" s="6" t="str">
        <f t="shared" si="65"/>
        <v/>
      </c>
    </row>
    <row r="678" spans="1:34">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6" t="str">
        <f t="shared" si="60"/>
        <v/>
      </c>
      <c r="AD678" s="6" t="str">
        <f t="shared" si="61"/>
        <v/>
      </c>
      <c r="AE678" s="6" t="str">
        <f t="shared" si="62"/>
        <v/>
      </c>
      <c r="AF678" s="6" t="str">
        <f t="shared" si="63"/>
        <v/>
      </c>
      <c r="AG678" s="6" t="str">
        <f t="shared" si="64"/>
        <v/>
      </c>
      <c r="AH678" s="6" t="str">
        <f t="shared" si="65"/>
        <v/>
      </c>
    </row>
    <row r="679" spans="1:34">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6" t="str">
        <f t="shared" si="60"/>
        <v/>
      </c>
      <c r="AD679" s="6" t="str">
        <f t="shared" si="61"/>
        <v/>
      </c>
      <c r="AE679" s="6" t="str">
        <f t="shared" si="62"/>
        <v/>
      </c>
      <c r="AF679" s="6" t="str">
        <f t="shared" si="63"/>
        <v/>
      </c>
      <c r="AG679" s="6" t="str">
        <f t="shared" si="64"/>
        <v/>
      </c>
      <c r="AH679" s="6" t="str">
        <f t="shared" si="65"/>
        <v/>
      </c>
    </row>
    <row r="680" spans="1:34">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6" t="str">
        <f t="shared" si="60"/>
        <v/>
      </c>
      <c r="AD680" s="6" t="str">
        <f t="shared" si="61"/>
        <v/>
      </c>
      <c r="AE680" s="6" t="str">
        <f t="shared" si="62"/>
        <v/>
      </c>
      <c r="AF680" s="6" t="str">
        <f t="shared" si="63"/>
        <v/>
      </c>
      <c r="AG680" s="6" t="str">
        <f t="shared" si="64"/>
        <v/>
      </c>
      <c r="AH680" s="6" t="str">
        <f t="shared" si="65"/>
        <v/>
      </c>
    </row>
    <row r="681" spans="1:34">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6" t="str">
        <f t="shared" si="60"/>
        <v/>
      </c>
      <c r="AD681" s="6" t="str">
        <f t="shared" si="61"/>
        <v/>
      </c>
      <c r="AE681" s="6" t="str">
        <f t="shared" si="62"/>
        <v/>
      </c>
      <c r="AF681" s="6" t="str">
        <f t="shared" si="63"/>
        <v/>
      </c>
      <c r="AG681" s="6" t="str">
        <f t="shared" si="64"/>
        <v/>
      </c>
      <c r="AH681" s="6" t="str">
        <f t="shared" si="65"/>
        <v/>
      </c>
    </row>
    <row r="682" spans="1:34">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6" t="str">
        <f t="shared" si="60"/>
        <v/>
      </c>
      <c r="AD682" s="6" t="str">
        <f t="shared" si="61"/>
        <v/>
      </c>
      <c r="AE682" s="6" t="str">
        <f t="shared" si="62"/>
        <v/>
      </c>
      <c r="AF682" s="6" t="str">
        <f t="shared" si="63"/>
        <v/>
      </c>
      <c r="AG682" s="6" t="str">
        <f t="shared" si="64"/>
        <v/>
      </c>
      <c r="AH682" s="6" t="str">
        <f t="shared" si="65"/>
        <v/>
      </c>
    </row>
    <row r="683" spans="1:34">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6" t="str">
        <f t="shared" si="60"/>
        <v/>
      </c>
      <c r="AD683" s="6" t="str">
        <f t="shared" si="61"/>
        <v/>
      </c>
      <c r="AE683" s="6" t="str">
        <f t="shared" si="62"/>
        <v/>
      </c>
      <c r="AF683" s="6" t="str">
        <f t="shared" si="63"/>
        <v/>
      </c>
      <c r="AG683" s="6" t="str">
        <f t="shared" si="64"/>
        <v/>
      </c>
      <c r="AH683" s="6" t="str">
        <f t="shared" si="65"/>
        <v/>
      </c>
    </row>
    <row r="684" spans="1:34">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6" t="str">
        <f t="shared" si="60"/>
        <v/>
      </c>
      <c r="AD684" s="6" t="str">
        <f t="shared" si="61"/>
        <v/>
      </c>
      <c r="AE684" s="6" t="str">
        <f t="shared" si="62"/>
        <v/>
      </c>
      <c r="AF684" s="6" t="str">
        <f t="shared" si="63"/>
        <v/>
      </c>
      <c r="AG684" s="6" t="str">
        <f t="shared" si="64"/>
        <v/>
      </c>
      <c r="AH684" s="6" t="str">
        <f t="shared" si="65"/>
        <v/>
      </c>
    </row>
    <row r="685" spans="1:34">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6" t="str">
        <f t="shared" si="60"/>
        <v/>
      </c>
      <c r="AD685" s="6" t="str">
        <f t="shared" si="61"/>
        <v/>
      </c>
      <c r="AE685" s="6" t="str">
        <f t="shared" si="62"/>
        <v/>
      </c>
      <c r="AF685" s="6" t="str">
        <f t="shared" si="63"/>
        <v/>
      </c>
      <c r="AG685" s="6" t="str">
        <f t="shared" si="64"/>
        <v/>
      </c>
      <c r="AH685" s="6" t="str">
        <f t="shared" si="65"/>
        <v/>
      </c>
    </row>
    <row r="686" spans="1:34">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6" t="str">
        <f t="shared" si="60"/>
        <v/>
      </c>
      <c r="AD686" s="6" t="str">
        <f t="shared" si="61"/>
        <v/>
      </c>
      <c r="AE686" s="6" t="str">
        <f t="shared" si="62"/>
        <v/>
      </c>
      <c r="AF686" s="6" t="str">
        <f t="shared" si="63"/>
        <v/>
      </c>
      <c r="AG686" s="6" t="str">
        <f t="shared" si="64"/>
        <v/>
      </c>
      <c r="AH686" s="6" t="str">
        <f t="shared" si="65"/>
        <v/>
      </c>
    </row>
    <row r="687" spans="1:34">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6" t="str">
        <f t="shared" si="60"/>
        <v/>
      </c>
      <c r="AD687" s="6" t="str">
        <f t="shared" si="61"/>
        <v/>
      </c>
      <c r="AE687" s="6" t="str">
        <f t="shared" si="62"/>
        <v/>
      </c>
      <c r="AF687" s="6" t="str">
        <f t="shared" si="63"/>
        <v/>
      </c>
      <c r="AG687" s="6" t="str">
        <f t="shared" si="64"/>
        <v/>
      </c>
      <c r="AH687" s="6" t="str">
        <f t="shared" si="65"/>
        <v/>
      </c>
    </row>
    <row r="688" spans="1:34">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6" t="str">
        <f t="shared" si="60"/>
        <v/>
      </c>
      <c r="AD688" s="6" t="str">
        <f t="shared" si="61"/>
        <v/>
      </c>
      <c r="AE688" s="6" t="str">
        <f t="shared" si="62"/>
        <v/>
      </c>
      <c r="AF688" s="6" t="str">
        <f t="shared" si="63"/>
        <v/>
      </c>
      <c r="AG688" s="6" t="str">
        <f t="shared" si="64"/>
        <v/>
      </c>
      <c r="AH688" s="6" t="str">
        <f t="shared" si="65"/>
        <v/>
      </c>
    </row>
    <row r="689" spans="1:34">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6" t="str">
        <f t="shared" si="60"/>
        <v/>
      </c>
      <c r="AD689" s="6" t="str">
        <f t="shared" si="61"/>
        <v/>
      </c>
      <c r="AE689" s="6" t="str">
        <f t="shared" si="62"/>
        <v/>
      </c>
      <c r="AF689" s="6" t="str">
        <f t="shared" si="63"/>
        <v/>
      </c>
      <c r="AG689" s="6" t="str">
        <f t="shared" si="64"/>
        <v/>
      </c>
      <c r="AH689" s="6" t="str">
        <f t="shared" si="65"/>
        <v/>
      </c>
    </row>
    <row r="690" spans="1:34">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6" t="str">
        <f t="shared" si="60"/>
        <v/>
      </c>
      <c r="AD690" s="6" t="str">
        <f t="shared" si="61"/>
        <v/>
      </c>
      <c r="AE690" s="6" t="str">
        <f t="shared" si="62"/>
        <v/>
      </c>
      <c r="AF690" s="6" t="str">
        <f t="shared" si="63"/>
        <v/>
      </c>
      <c r="AG690" s="6" t="str">
        <f t="shared" si="64"/>
        <v/>
      </c>
      <c r="AH690" s="6" t="str">
        <f t="shared" si="65"/>
        <v/>
      </c>
    </row>
    <row r="691" spans="1:34">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6" t="str">
        <f t="shared" si="60"/>
        <v/>
      </c>
      <c r="AD691" s="6" t="str">
        <f t="shared" si="61"/>
        <v/>
      </c>
      <c r="AE691" s="6" t="str">
        <f t="shared" si="62"/>
        <v/>
      </c>
      <c r="AF691" s="6" t="str">
        <f t="shared" si="63"/>
        <v/>
      </c>
      <c r="AG691" s="6" t="str">
        <f t="shared" si="64"/>
        <v/>
      </c>
      <c r="AH691" s="6" t="str">
        <f t="shared" si="65"/>
        <v/>
      </c>
    </row>
    <row r="692" spans="1:34">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6" t="str">
        <f t="shared" si="60"/>
        <v/>
      </c>
      <c r="AD692" s="6" t="str">
        <f t="shared" si="61"/>
        <v/>
      </c>
      <c r="AE692" s="6" t="str">
        <f t="shared" si="62"/>
        <v/>
      </c>
      <c r="AF692" s="6" t="str">
        <f t="shared" si="63"/>
        <v/>
      </c>
      <c r="AG692" s="6" t="str">
        <f t="shared" si="64"/>
        <v/>
      </c>
      <c r="AH692" s="6" t="str">
        <f t="shared" si="65"/>
        <v/>
      </c>
    </row>
    <row r="693" spans="1:34">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6" t="str">
        <f t="shared" si="60"/>
        <v/>
      </c>
      <c r="AD693" s="6" t="str">
        <f t="shared" si="61"/>
        <v/>
      </c>
      <c r="AE693" s="6" t="str">
        <f t="shared" si="62"/>
        <v/>
      </c>
      <c r="AF693" s="6" t="str">
        <f t="shared" si="63"/>
        <v/>
      </c>
      <c r="AG693" s="6" t="str">
        <f t="shared" si="64"/>
        <v/>
      </c>
      <c r="AH693" s="6" t="str">
        <f t="shared" si="65"/>
        <v/>
      </c>
    </row>
    <row r="694" spans="1:34">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6" t="str">
        <f t="shared" si="60"/>
        <v/>
      </c>
      <c r="AD694" s="6" t="str">
        <f t="shared" si="61"/>
        <v/>
      </c>
      <c r="AE694" s="6" t="str">
        <f t="shared" si="62"/>
        <v/>
      </c>
      <c r="AF694" s="6" t="str">
        <f t="shared" si="63"/>
        <v/>
      </c>
      <c r="AG694" s="6" t="str">
        <f t="shared" si="64"/>
        <v/>
      </c>
      <c r="AH694" s="6" t="str">
        <f t="shared" si="65"/>
        <v/>
      </c>
    </row>
    <row r="695" spans="1:34">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6" t="str">
        <f t="shared" si="60"/>
        <v/>
      </c>
      <c r="AD695" s="6" t="str">
        <f t="shared" si="61"/>
        <v/>
      </c>
      <c r="AE695" s="6" t="str">
        <f t="shared" si="62"/>
        <v/>
      </c>
      <c r="AF695" s="6" t="str">
        <f t="shared" si="63"/>
        <v/>
      </c>
      <c r="AG695" s="6" t="str">
        <f t="shared" si="64"/>
        <v/>
      </c>
      <c r="AH695" s="6" t="str">
        <f t="shared" si="65"/>
        <v/>
      </c>
    </row>
    <row r="696" spans="1:34">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6" t="str">
        <f t="shared" si="60"/>
        <v/>
      </c>
      <c r="AD696" s="6" t="str">
        <f t="shared" si="61"/>
        <v/>
      </c>
      <c r="AE696" s="6" t="str">
        <f t="shared" si="62"/>
        <v/>
      </c>
      <c r="AF696" s="6" t="str">
        <f t="shared" si="63"/>
        <v/>
      </c>
      <c r="AG696" s="6" t="str">
        <f t="shared" si="64"/>
        <v/>
      </c>
      <c r="AH696" s="6" t="str">
        <f t="shared" si="65"/>
        <v/>
      </c>
    </row>
    <row r="697" spans="1:34">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6" t="str">
        <f t="shared" si="60"/>
        <v/>
      </c>
      <c r="AD697" s="6" t="str">
        <f t="shared" si="61"/>
        <v/>
      </c>
      <c r="AE697" s="6" t="str">
        <f t="shared" si="62"/>
        <v/>
      </c>
      <c r="AF697" s="6" t="str">
        <f t="shared" si="63"/>
        <v/>
      </c>
      <c r="AG697" s="6" t="str">
        <f t="shared" si="64"/>
        <v/>
      </c>
      <c r="AH697" s="6" t="str">
        <f t="shared" si="65"/>
        <v/>
      </c>
    </row>
    <row r="698" spans="1:34">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6" t="str">
        <f t="shared" si="60"/>
        <v/>
      </c>
      <c r="AD698" s="6" t="str">
        <f t="shared" si="61"/>
        <v/>
      </c>
      <c r="AE698" s="6" t="str">
        <f t="shared" si="62"/>
        <v/>
      </c>
      <c r="AF698" s="6" t="str">
        <f t="shared" si="63"/>
        <v/>
      </c>
      <c r="AG698" s="6" t="str">
        <f t="shared" si="64"/>
        <v/>
      </c>
      <c r="AH698" s="6" t="str">
        <f t="shared" si="65"/>
        <v/>
      </c>
    </row>
    <row r="699" spans="1:34">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6" t="str">
        <f t="shared" si="60"/>
        <v/>
      </c>
      <c r="AD699" s="6" t="str">
        <f t="shared" si="61"/>
        <v/>
      </c>
      <c r="AE699" s="6" t="str">
        <f t="shared" si="62"/>
        <v/>
      </c>
      <c r="AF699" s="6" t="str">
        <f t="shared" si="63"/>
        <v/>
      </c>
      <c r="AG699" s="6" t="str">
        <f t="shared" si="64"/>
        <v/>
      </c>
      <c r="AH699" s="6" t="str">
        <f t="shared" si="65"/>
        <v/>
      </c>
    </row>
    <row r="700" spans="1:34">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6" t="str">
        <f t="shared" si="60"/>
        <v/>
      </c>
      <c r="AD700" s="6" t="str">
        <f t="shared" si="61"/>
        <v/>
      </c>
      <c r="AE700" s="6" t="str">
        <f t="shared" si="62"/>
        <v/>
      </c>
      <c r="AF700" s="6" t="str">
        <f t="shared" si="63"/>
        <v/>
      </c>
      <c r="AG700" s="6" t="str">
        <f t="shared" si="64"/>
        <v/>
      </c>
      <c r="AH700" s="6" t="str">
        <f t="shared" si="65"/>
        <v/>
      </c>
    </row>
    <row r="701" spans="1:34">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6" t="str">
        <f t="shared" si="60"/>
        <v/>
      </c>
      <c r="AD701" s="6" t="str">
        <f t="shared" si="61"/>
        <v/>
      </c>
      <c r="AE701" s="6" t="str">
        <f t="shared" si="62"/>
        <v/>
      </c>
      <c r="AF701" s="6" t="str">
        <f t="shared" si="63"/>
        <v/>
      </c>
      <c r="AG701" s="6" t="str">
        <f t="shared" si="64"/>
        <v/>
      </c>
      <c r="AH701" s="6" t="str">
        <f t="shared" si="65"/>
        <v/>
      </c>
    </row>
    <row r="702" spans="1:34">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6" t="str">
        <f t="shared" si="60"/>
        <v/>
      </c>
      <c r="AD702" s="6" t="str">
        <f t="shared" si="61"/>
        <v/>
      </c>
      <c r="AE702" s="6" t="str">
        <f t="shared" si="62"/>
        <v/>
      </c>
      <c r="AF702" s="6" t="str">
        <f t="shared" si="63"/>
        <v/>
      </c>
      <c r="AG702" s="6" t="str">
        <f t="shared" si="64"/>
        <v/>
      </c>
      <c r="AH702" s="6" t="str">
        <f t="shared" si="65"/>
        <v/>
      </c>
    </row>
    <row r="703" spans="1:34">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6" t="str">
        <f t="shared" si="60"/>
        <v/>
      </c>
      <c r="AD703" s="6" t="str">
        <f t="shared" si="61"/>
        <v/>
      </c>
      <c r="AE703" s="6" t="str">
        <f t="shared" si="62"/>
        <v/>
      </c>
      <c r="AF703" s="6" t="str">
        <f t="shared" si="63"/>
        <v/>
      </c>
      <c r="AG703" s="6" t="str">
        <f t="shared" si="64"/>
        <v/>
      </c>
      <c r="AH703" s="6" t="str">
        <f t="shared" si="65"/>
        <v/>
      </c>
    </row>
    <row r="704" spans="1:34">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6" t="str">
        <f t="shared" si="60"/>
        <v/>
      </c>
      <c r="AD704" s="6" t="str">
        <f t="shared" si="61"/>
        <v/>
      </c>
      <c r="AE704" s="6" t="str">
        <f t="shared" si="62"/>
        <v/>
      </c>
      <c r="AF704" s="6" t="str">
        <f t="shared" si="63"/>
        <v/>
      </c>
      <c r="AG704" s="6" t="str">
        <f t="shared" si="64"/>
        <v/>
      </c>
      <c r="AH704" s="6" t="str">
        <f t="shared" si="65"/>
        <v/>
      </c>
    </row>
    <row r="705" spans="1:34">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6" t="str">
        <f t="shared" si="60"/>
        <v/>
      </c>
      <c r="AD705" s="6" t="str">
        <f t="shared" si="61"/>
        <v/>
      </c>
      <c r="AE705" s="6" t="str">
        <f t="shared" si="62"/>
        <v/>
      </c>
      <c r="AF705" s="6" t="str">
        <f t="shared" si="63"/>
        <v/>
      </c>
      <c r="AG705" s="6" t="str">
        <f t="shared" si="64"/>
        <v/>
      </c>
      <c r="AH705" s="6" t="str">
        <f t="shared" si="65"/>
        <v/>
      </c>
    </row>
    <row r="706" spans="1:34">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6" t="str">
        <f t="shared" si="60"/>
        <v/>
      </c>
      <c r="AD706" s="6" t="str">
        <f t="shared" si="61"/>
        <v/>
      </c>
      <c r="AE706" s="6" t="str">
        <f t="shared" si="62"/>
        <v/>
      </c>
      <c r="AF706" s="6" t="str">
        <f t="shared" si="63"/>
        <v/>
      </c>
      <c r="AG706" s="6" t="str">
        <f t="shared" si="64"/>
        <v/>
      </c>
      <c r="AH706" s="6" t="str">
        <f t="shared" si="65"/>
        <v/>
      </c>
    </row>
    <row r="707" spans="1:34">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6" t="str">
        <f t="shared" si="60"/>
        <v/>
      </c>
      <c r="AD707" s="6" t="str">
        <f t="shared" si="61"/>
        <v/>
      </c>
      <c r="AE707" s="6" t="str">
        <f t="shared" si="62"/>
        <v/>
      </c>
      <c r="AF707" s="6" t="str">
        <f t="shared" si="63"/>
        <v/>
      </c>
      <c r="AG707" s="6" t="str">
        <f t="shared" si="64"/>
        <v/>
      </c>
      <c r="AH707" s="6" t="str">
        <f t="shared" si="65"/>
        <v/>
      </c>
    </row>
    <row r="708" spans="1:34">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6" t="str">
        <f t="shared" si="60"/>
        <v/>
      </c>
      <c r="AD708" s="6" t="str">
        <f t="shared" si="61"/>
        <v/>
      </c>
      <c r="AE708" s="6" t="str">
        <f t="shared" si="62"/>
        <v/>
      </c>
      <c r="AF708" s="6" t="str">
        <f t="shared" si="63"/>
        <v/>
      </c>
      <c r="AG708" s="6" t="str">
        <f t="shared" si="64"/>
        <v/>
      </c>
      <c r="AH708" s="6" t="str">
        <f t="shared" si="65"/>
        <v/>
      </c>
    </row>
    <row r="709" spans="1:34">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6" t="str">
        <f t="shared" ref="AC709:AC772" si="66">IF(COUNT(A709,L709,N709,P709,X709,Y709)&gt;0,AVERAGE(A709,L709,N709,P709,X709,Y709),"")</f>
        <v/>
      </c>
      <c r="AD709" s="6" t="str">
        <f t="shared" ref="AD709:AD772" si="67">IF(COUNT(B709,D709,M709,U709)&gt;0,AVERAGE(B709,D709,M709,U709),"")</f>
        <v/>
      </c>
      <c r="AE709" s="6" t="str">
        <f t="shared" ref="AE709:AE772" si="68">IF(COUNT(I709,T709,V709,W709)&gt;0,AVERAGE(I709,T709,V709,W709),"")</f>
        <v/>
      </c>
      <c r="AF709" s="6" t="str">
        <f t="shared" ref="AF709:AF772" si="69">IF(COUNT(H709,K709,Q709,S709)&gt;0,AVERAGE(H709,K709,Q709,S709),"")</f>
        <v/>
      </c>
      <c r="AG709" s="6" t="str">
        <f t="shared" ref="AG709:AG772" si="70">IF(COUNT(E709,F709,G709,R709)&gt;0,AVERAGE(E709,F709,G709,R709),"")</f>
        <v/>
      </c>
      <c r="AH709" s="6" t="str">
        <f t="shared" ref="AH709:AH772" si="71">IF(COUNT(C709,J709,O709,Z709)&gt;0,AVERAGE(C709,J709,O709,Z709),"")</f>
        <v/>
      </c>
    </row>
    <row r="710" spans="1:34">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6" t="str">
        <f t="shared" si="66"/>
        <v/>
      </c>
      <c r="AD710" s="6" t="str">
        <f t="shared" si="67"/>
        <v/>
      </c>
      <c r="AE710" s="6" t="str">
        <f t="shared" si="68"/>
        <v/>
      </c>
      <c r="AF710" s="6" t="str">
        <f t="shared" si="69"/>
        <v/>
      </c>
      <c r="AG710" s="6" t="str">
        <f t="shared" si="70"/>
        <v/>
      </c>
      <c r="AH710" s="6" t="str">
        <f t="shared" si="71"/>
        <v/>
      </c>
    </row>
    <row r="711" spans="1:34">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6" t="str">
        <f t="shared" si="66"/>
        <v/>
      </c>
      <c r="AD711" s="6" t="str">
        <f t="shared" si="67"/>
        <v/>
      </c>
      <c r="AE711" s="6" t="str">
        <f t="shared" si="68"/>
        <v/>
      </c>
      <c r="AF711" s="6" t="str">
        <f t="shared" si="69"/>
        <v/>
      </c>
      <c r="AG711" s="6" t="str">
        <f t="shared" si="70"/>
        <v/>
      </c>
      <c r="AH711" s="6" t="str">
        <f t="shared" si="71"/>
        <v/>
      </c>
    </row>
    <row r="712" spans="1:34">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6" t="str">
        <f t="shared" si="66"/>
        <v/>
      </c>
      <c r="AD712" s="6" t="str">
        <f t="shared" si="67"/>
        <v/>
      </c>
      <c r="AE712" s="6" t="str">
        <f t="shared" si="68"/>
        <v/>
      </c>
      <c r="AF712" s="6" t="str">
        <f t="shared" si="69"/>
        <v/>
      </c>
      <c r="AG712" s="6" t="str">
        <f t="shared" si="70"/>
        <v/>
      </c>
      <c r="AH712" s="6" t="str">
        <f t="shared" si="71"/>
        <v/>
      </c>
    </row>
    <row r="713" spans="1:34">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6" t="str">
        <f t="shared" si="66"/>
        <v/>
      </c>
      <c r="AD713" s="6" t="str">
        <f t="shared" si="67"/>
        <v/>
      </c>
      <c r="AE713" s="6" t="str">
        <f t="shared" si="68"/>
        <v/>
      </c>
      <c r="AF713" s="6" t="str">
        <f t="shared" si="69"/>
        <v/>
      </c>
      <c r="AG713" s="6" t="str">
        <f t="shared" si="70"/>
        <v/>
      </c>
      <c r="AH713" s="6" t="str">
        <f t="shared" si="71"/>
        <v/>
      </c>
    </row>
    <row r="714" spans="1:34">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6" t="str">
        <f t="shared" si="66"/>
        <v/>
      </c>
      <c r="AD714" s="6" t="str">
        <f t="shared" si="67"/>
        <v/>
      </c>
      <c r="AE714" s="6" t="str">
        <f t="shared" si="68"/>
        <v/>
      </c>
      <c r="AF714" s="6" t="str">
        <f t="shared" si="69"/>
        <v/>
      </c>
      <c r="AG714" s="6" t="str">
        <f t="shared" si="70"/>
        <v/>
      </c>
      <c r="AH714" s="6" t="str">
        <f t="shared" si="71"/>
        <v/>
      </c>
    </row>
    <row r="715" spans="1:34">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6" t="str">
        <f t="shared" si="66"/>
        <v/>
      </c>
      <c r="AD715" s="6" t="str">
        <f t="shared" si="67"/>
        <v/>
      </c>
      <c r="AE715" s="6" t="str">
        <f t="shared" si="68"/>
        <v/>
      </c>
      <c r="AF715" s="6" t="str">
        <f t="shared" si="69"/>
        <v/>
      </c>
      <c r="AG715" s="6" t="str">
        <f t="shared" si="70"/>
        <v/>
      </c>
      <c r="AH715" s="6" t="str">
        <f t="shared" si="71"/>
        <v/>
      </c>
    </row>
    <row r="716" spans="1:34">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6" t="str">
        <f t="shared" si="66"/>
        <v/>
      </c>
      <c r="AD716" s="6" t="str">
        <f t="shared" si="67"/>
        <v/>
      </c>
      <c r="AE716" s="6" t="str">
        <f t="shared" si="68"/>
        <v/>
      </c>
      <c r="AF716" s="6" t="str">
        <f t="shared" si="69"/>
        <v/>
      </c>
      <c r="AG716" s="6" t="str">
        <f t="shared" si="70"/>
        <v/>
      </c>
      <c r="AH716" s="6" t="str">
        <f t="shared" si="71"/>
        <v/>
      </c>
    </row>
    <row r="717" spans="1:34">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6" t="str">
        <f t="shared" si="66"/>
        <v/>
      </c>
      <c r="AD717" s="6" t="str">
        <f t="shared" si="67"/>
        <v/>
      </c>
      <c r="AE717" s="6" t="str">
        <f t="shared" si="68"/>
        <v/>
      </c>
      <c r="AF717" s="6" t="str">
        <f t="shared" si="69"/>
        <v/>
      </c>
      <c r="AG717" s="6" t="str">
        <f t="shared" si="70"/>
        <v/>
      </c>
      <c r="AH717" s="6" t="str">
        <f t="shared" si="71"/>
        <v/>
      </c>
    </row>
    <row r="718" spans="1:34">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6" t="str">
        <f t="shared" si="66"/>
        <v/>
      </c>
      <c r="AD718" s="6" t="str">
        <f t="shared" si="67"/>
        <v/>
      </c>
      <c r="AE718" s="6" t="str">
        <f t="shared" si="68"/>
        <v/>
      </c>
      <c r="AF718" s="6" t="str">
        <f t="shared" si="69"/>
        <v/>
      </c>
      <c r="AG718" s="6" t="str">
        <f t="shared" si="70"/>
        <v/>
      </c>
      <c r="AH718" s="6" t="str">
        <f t="shared" si="71"/>
        <v/>
      </c>
    </row>
    <row r="719" spans="1:34">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6" t="str">
        <f t="shared" si="66"/>
        <v/>
      </c>
      <c r="AD719" s="6" t="str">
        <f t="shared" si="67"/>
        <v/>
      </c>
      <c r="AE719" s="6" t="str">
        <f t="shared" si="68"/>
        <v/>
      </c>
      <c r="AF719" s="6" t="str">
        <f t="shared" si="69"/>
        <v/>
      </c>
      <c r="AG719" s="6" t="str">
        <f t="shared" si="70"/>
        <v/>
      </c>
      <c r="AH719" s="6" t="str">
        <f t="shared" si="71"/>
        <v/>
      </c>
    </row>
    <row r="720" spans="1:34">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6" t="str">
        <f t="shared" si="66"/>
        <v/>
      </c>
      <c r="AD720" s="6" t="str">
        <f t="shared" si="67"/>
        <v/>
      </c>
      <c r="AE720" s="6" t="str">
        <f t="shared" si="68"/>
        <v/>
      </c>
      <c r="AF720" s="6" t="str">
        <f t="shared" si="69"/>
        <v/>
      </c>
      <c r="AG720" s="6" t="str">
        <f t="shared" si="70"/>
        <v/>
      </c>
      <c r="AH720" s="6" t="str">
        <f t="shared" si="71"/>
        <v/>
      </c>
    </row>
    <row r="721" spans="1:34">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6" t="str">
        <f t="shared" si="66"/>
        <v/>
      </c>
      <c r="AD721" s="6" t="str">
        <f t="shared" si="67"/>
        <v/>
      </c>
      <c r="AE721" s="6" t="str">
        <f t="shared" si="68"/>
        <v/>
      </c>
      <c r="AF721" s="6" t="str">
        <f t="shared" si="69"/>
        <v/>
      </c>
      <c r="AG721" s="6" t="str">
        <f t="shared" si="70"/>
        <v/>
      </c>
      <c r="AH721" s="6" t="str">
        <f t="shared" si="71"/>
        <v/>
      </c>
    </row>
    <row r="722" spans="1:34">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6" t="str">
        <f t="shared" si="66"/>
        <v/>
      </c>
      <c r="AD722" s="6" t="str">
        <f t="shared" si="67"/>
        <v/>
      </c>
      <c r="AE722" s="6" t="str">
        <f t="shared" si="68"/>
        <v/>
      </c>
      <c r="AF722" s="6" t="str">
        <f t="shared" si="69"/>
        <v/>
      </c>
      <c r="AG722" s="6" t="str">
        <f t="shared" si="70"/>
        <v/>
      </c>
      <c r="AH722" s="6" t="str">
        <f t="shared" si="71"/>
        <v/>
      </c>
    </row>
    <row r="723" spans="1:34">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6" t="str">
        <f t="shared" si="66"/>
        <v/>
      </c>
      <c r="AD723" s="6" t="str">
        <f t="shared" si="67"/>
        <v/>
      </c>
      <c r="AE723" s="6" t="str">
        <f t="shared" si="68"/>
        <v/>
      </c>
      <c r="AF723" s="6" t="str">
        <f t="shared" si="69"/>
        <v/>
      </c>
      <c r="AG723" s="6" t="str">
        <f t="shared" si="70"/>
        <v/>
      </c>
      <c r="AH723" s="6" t="str">
        <f t="shared" si="71"/>
        <v/>
      </c>
    </row>
    <row r="724" spans="1:34">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6" t="str">
        <f t="shared" si="66"/>
        <v/>
      </c>
      <c r="AD724" s="6" t="str">
        <f t="shared" si="67"/>
        <v/>
      </c>
      <c r="AE724" s="6" t="str">
        <f t="shared" si="68"/>
        <v/>
      </c>
      <c r="AF724" s="6" t="str">
        <f t="shared" si="69"/>
        <v/>
      </c>
      <c r="AG724" s="6" t="str">
        <f t="shared" si="70"/>
        <v/>
      </c>
      <c r="AH724" s="6" t="str">
        <f t="shared" si="71"/>
        <v/>
      </c>
    </row>
    <row r="725" spans="1:34">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6" t="str">
        <f t="shared" si="66"/>
        <v/>
      </c>
      <c r="AD725" s="6" t="str">
        <f t="shared" si="67"/>
        <v/>
      </c>
      <c r="AE725" s="6" t="str">
        <f t="shared" si="68"/>
        <v/>
      </c>
      <c r="AF725" s="6" t="str">
        <f t="shared" si="69"/>
        <v/>
      </c>
      <c r="AG725" s="6" t="str">
        <f t="shared" si="70"/>
        <v/>
      </c>
      <c r="AH725" s="6" t="str">
        <f t="shared" si="71"/>
        <v/>
      </c>
    </row>
    <row r="726" spans="1:34">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6" t="str">
        <f t="shared" si="66"/>
        <v/>
      </c>
      <c r="AD726" s="6" t="str">
        <f t="shared" si="67"/>
        <v/>
      </c>
      <c r="AE726" s="6" t="str">
        <f t="shared" si="68"/>
        <v/>
      </c>
      <c r="AF726" s="6" t="str">
        <f t="shared" si="69"/>
        <v/>
      </c>
      <c r="AG726" s="6" t="str">
        <f t="shared" si="70"/>
        <v/>
      </c>
      <c r="AH726" s="6" t="str">
        <f t="shared" si="71"/>
        <v/>
      </c>
    </row>
    <row r="727" spans="1:34">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6" t="str">
        <f t="shared" si="66"/>
        <v/>
      </c>
      <c r="AD727" s="6" t="str">
        <f t="shared" si="67"/>
        <v/>
      </c>
      <c r="AE727" s="6" t="str">
        <f t="shared" si="68"/>
        <v/>
      </c>
      <c r="AF727" s="6" t="str">
        <f t="shared" si="69"/>
        <v/>
      </c>
      <c r="AG727" s="6" t="str">
        <f t="shared" si="70"/>
        <v/>
      </c>
      <c r="AH727" s="6" t="str">
        <f t="shared" si="71"/>
        <v/>
      </c>
    </row>
    <row r="728" spans="1:34">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6" t="str">
        <f t="shared" si="66"/>
        <v/>
      </c>
      <c r="AD728" s="6" t="str">
        <f t="shared" si="67"/>
        <v/>
      </c>
      <c r="AE728" s="6" t="str">
        <f t="shared" si="68"/>
        <v/>
      </c>
      <c r="AF728" s="6" t="str">
        <f t="shared" si="69"/>
        <v/>
      </c>
      <c r="AG728" s="6" t="str">
        <f t="shared" si="70"/>
        <v/>
      </c>
      <c r="AH728" s="6" t="str">
        <f t="shared" si="71"/>
        <v/>
      </c>
    </row>
    <row r="729" spans="1:34">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6" t="str">
        <f t="shared" si="66"/>
        <v/>
      </c>
      <c r="AD729" s="6" t="str">
        <f t="shared" si="67"/>
        <v/>
      </c>
      <c r="AE729" s="6" t="str">
        <f t="shared" si="68"/>
        <v/>
      </c>
      <c r="AF729" s="6" t="str">
        <f t="shared" si="69"/>
        <v/>
      </c>
      <c r="AG729" s="6" t="str">
        <f t="shared" si="70"/>
        <v/>
      </c>
      <c r="AH729" s="6" t="str">
        <f t="shared" si="71"/>
        <v/>
      </c>
    </row>
    <row r="730" spans="1:34">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6" t="str">
        <f t="shared" si="66"/>
        <v/>
      </c>
      <c r="AD730" s="6" t="str">
        <f t="shared" si="67"/>
        <v/>
      </c>
      <c r="AE730" s="6" t="str">
        <f t="shared" si="68"/>
        <v/>
      </c>
      <c r="AF730" s="6" t="str">
        <f t="shared" si="69"/>
        <v/>
      </c>
      <c r="AG730" s="6" t="str">
        <f t="shared" si="70"/>
        <v/>
      </c>
      <c r="AH730" s="6" t="str">
        <f t="shared" si="71"/>
        <v/>
      </c>
    </row>
    <row r="731" spans="1:34">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6" t="str">
        <f t="shared" si="66"/>
        <v/>
      </c>
      <c r="AD731" s="6" t="str">
        <f t="shared" si="67"/>
        <v/>
      </c>
      <c r="AE731" s="6" t="str">
        <f t="shared" si="68"/>
        <v/>
      </c>
      <c r="AF731" s="6" t="str">
        <f t="shared" si="69"/>
        <v/>
      </c>
      <c r="AG731" s="6" t="str">
        <f t="shared" si="70"/>
        <v/>
      </c>
      <c r="AH731" s="6" t="str">
        <f t="shared" si="71"/>
        <v/>
      </c>
    </row>
    <row r="732" spans="1:34">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6" t="str">
        <f t="shared" si="66"/>
        <v/>
      </c>
      <c r="AD732" s="6" t="str">
        <f t="shared" si="67"/>
        <v/>
      </c>
      <c r="AE732" s="6" t="str">
        <f t="shared" si="68"/>
        <v/>
      </c>
      <c r="AF732" s="6" t="str">
        <f t="shared" si="69"/>
        <v/>
      </c>
      <c r="AG732" s="6" t="str">
        <f t="shared" si="70"/>
        <v/>
      </c>
      <c r="AH732" s="6" t="str">
        <f t="shared" si="71"/>
        <v/>
      </c>
    </row>
    <row r="733" spans="1:34">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6" t="str">
        <f t="shared" si="66"/>
        <v/>
      </c>
      <c r="AD733" s="6" t="str">
        <f t="shared" si="67"/>
        <v/>
      </c>
      <c r="AE733" s="6" t="str">
        <f t="shared" si="68"/>
        <v/>
      </c>
      <c r="AF733" s="6" t="str">
        <f t="shared" si="69"/>
        <v/>
      </c>
      <c r="AG733" s="6" t="str">
        <f t="shared" si="70"/>
        <v/>
      </c>
      <c r="AH733" s="6" t="str">
        <f t="shared" si="71"/>
        <v/>
      </c>
    </row>
    <row r="734" spans="1:34">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6" t="str">
        <f t="shared" si="66"/>
        <v/>
      </c>
      <c r="AD734" s="6" t="str">
        <f t="shared" si="67"/>
        <v/>
      </c>
      <c r="AE734" s="6" t="str">
        <f t="shared" si="68"/>
        <v/>
      </c>
      <c r="AF734" s="6" t="str">
        <f t="shared" si="69"/>
        <v/>
      </c>
      <c r="AG734" s="6" t="str">
        <f t="shared" si="70"/>
        <v/>
      </c>
      <c r="AH734" s="6" t="str">
        <f t="shared" si="71"/>
        <v/>
      </c>
    </row>
    <row r="735" spans="1:34">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6" t="str">
        <f t="shared" si="66"/>
        <v/>
      </c>
      <c r="AD735" s="6" t="str">
        <f t="shared" si="67"/>
        <v/>
      </c>
      <c r="AE735" s="6" t="str">
        <f t="shared" si="68"/>
        <v/>
      </c>
      <c r="AF735" s="6" t="str">
        <f t="shared" si="69"/>
        <v/>
      </c>
      <c r="AG735" s="6" t="str">
        <f t="shared" si="70"/>
        <v/>
      </c>
      <c r="AH735" s="6" t="str">
        <f t="shared" si="71"/>
        <v/>
      </c>
    </row>
    <row r="736" spans="1:34">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6" t="str">
        <f t="shared" si="66"/>
        <v/>
      </c>
      <c r="AD736" s="6" t="str">
        <f t="shared" si="67"/>
        <v/>
      </c>
      <c r="AE736" s="6" t="str">
        <f t="shared" si="68"/>
        <v/>
      </c>
      <c r="AF736" s="6" t="str">
        <f t="shared" si="69"/>
        <v/>
      </c>
      <c r="AG736" s="6" t="str">
        <f t="shared" si="70"/>
        <v/>
      </c>
      <c r="AH736" s="6" t="str">
        <f t="shared" si="71"/>
        <v/>
      </c>
    </row>
    <row r="737" spans="1:34">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6" t="str">
        <f t="shared" si="66"/>
        <v/>
      </c>
      <c r="AD737" s="6" t="str">
        <f t="shared" si="67"/>
        <v/>
      </c>
      <c r="AE737" s="6" t="str">
        <f t="shared" si="68"/>
        <v/>
      </c>
      <c r="AF737" s="6" t="str">
        <f t="shared" si="69"/>
        <v/>
      </c>
      <c r="AG737" s="6" t="str">
        <f t="shared" si="70"/>
        <v/>
      </c>
      <c r="AH737" s="6" t="str">
        <f t="shared" si="71"/>
        <v/>
      </c>
    </row>
    <row r="738" spans="1:34">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6" t="str">
        <f t="shared" si="66"/>
        <v/>
      </c>
      <c r="AD738" s="6" t="str">
        <f t="shared" si="67"/>
        <v/>
      </c>
      <c r="AE738" s="6" t="str">
        <f t="shared" si="68"/>
        <v/>
      </c>
      <c r="AF738" s="6" t="str">
        <f t="shared" si="69"/>
        <v/>
      </c>
      <c r="AG738" s="6" t="str">
        <f t="shared" si="70"/>
        <v/>
      </c>
      <c r="AH738" s="6" t="str">
        <f t="shared" si="71"/>
        <v/>
      </c>
    </row>
    <row r="739" spans="1:34">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6" t="str">
        <f t="shared" si="66"/>
        <v/>
      </c>
      <c r="AD739" s="6" t="str">
        <f t="shared" si="67"/>
        <v/>
      </c>
      <c r="AE739" s="6" t="str">
        <f t="shared" si="68"/>
        <v/>
      </c>
      <c r="AF739" s="6" t="str">
        <f t="shared" si="69"/>
        <v/>
      </c>
      <c r="AG739" s="6" t="str">
        <f t="shared" si="70"/>
        <v/>
      </c>
      <c r="AH739" s="6" t="str">
        <f t="shared" si="71"/>
        <v/>
      </c>
    </row>
    <row r="740" spans="1:34">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6" t="str">
        <f t="shared" si="66"/>
        <v/>
      </c>
      <c r="AD740" s="6" t="str">
        <f t="shared" si="67"/>
        <v/>
      </c>
      <c r="AE740" s="6" t="str">
        <f t="shared" si="68"/>
        <v/>
      </c>
      <c r="AF740" s="6" t="str">
        <f t="shared" si="69"/>
        <v/>
      </c>
      <c r="AG740" s="6" t="str">
        <f t="shared" si="70"/>
        <v/>
      </c>
      <c r="AH740" s="6" t="str">
        <f t="shared" si="71"/>
        <v/>
      </c>
    </row>
    <row r="741" spans="1:34">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6" t="str">
        <f t="shared" si="66"/>
        <v/>
      </c>
      <c r="AD741" s="6" t="str">
        <f t="shared" si="67"/>
        <v/>
      </c>
      <c r="AE741" s="6" t="str">
        <f t="shared" si="68"/>
        <v/>
      </c>
      <c r="AF741" s="6" t="str">
        <f t="shared" si="69"/>
        <v/>
      </c>
      <c r="AG741" s="6" t="str">
        <f t="shared" si="70"/>
        <v/>
      </c>
      <c r="AH741" s="6" t="str">
        <f t="shared" si="71"/>
        <v/>
      </c>
    </row>
    <row r="742" spans="1:34">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6" t="str">
        <f t="shared" si="66"/>
        <v/>
      </c>
      <c r="AD742" s="6" t="str">
        <f t="shared" si="67"/>
        <v/>
      </c>
      <c r="AE742" s="6" t="str">
        <f t="shared" si="68"/>
        <v/>
      </c>
      <c r="AF742" s="6" t="str">
        <f t="shared" si="69"/>
        <v/>
      </c>
      <c r="AG742" s="6" t="str">
        <f t="shared" si="70"/>
        <v/>
      </c>
      <c r="AH742" s="6" t="str">
        <f t="shared" si="71"/>
        <v/>
      </c>
    </row>
    <row r="743" spans="1:34">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6" t="str">
        <f t="shared" si="66"/>
        <v/>
      </c>
      <c r="AD743" s="6" t="str">
        <f t="shared" si="67"/>
        <v/>
      </c>
      <c r="AE743" s="6" t="str">
        <f t="shared" si="68"/>
        <v/>
      </c>
      <c r="AF743" s="6" t="str">
        <f t="shared" si="69"/>
        <v/>
      </c>
      <c r="AG743" s="6" t="str">
        <f t="shared" si="70"/>
        <v/>
      </c>
      <c r="AH743" s="6" t="str">
        <f t="shared" si="71"/>
        <v/>
      </c>
    </row>
    <row r="744" spans="1:34">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6" t="str">
        <f t="shared" si="66"/>
        <v/>
      </c>
      <c r="AD744" s="6" t="str">
        <f t="shared" si="67"/>
        <v/>
      </c>
      <c r="AE744" s="6" t="str">
        <f t="shared" si="68"/>
        <v/>
      </c>
      <c r="AF744" s="6" t="str">
        <f t="shared" si="69"/>
        <v/>
      </c>
      <c r="AG744" s="6" t="str">
        <f t="shared" si="70"/>
        <v/>
      </c>
      <c r="AH744" s="6" t="str">
        <f t="shared" si="71"/>
        <v/>
      </c>
    </row>
    <row r="745" spans="1:34">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6" t="str">
        <f t="shared" si="66"/>
        <v/>
      </c>
      <c r="AD745" s="6" t="str">
        <f t="shared" si="67"/>
        <v/>
      </c>
      <c r="AE745" s="6" t="str">
        <f t="shared" si="68"/>
        <v/>
      </c>
      <c r="AF745" s="6" t="str">
        <f t="shared" si="69"/>
        <v/>
      </c>
      <c r="AG745" s="6" t="str">
        <f t="shared" si="70"/>
        <v/>
      </c>
      <c r="AH745" s="6" t="str">
        <f t="shared" si="71"/>
        <v/>
      </c>
    </row>
    <row r="746" spans="1:34">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6" t="str">
        <f t="shared" si="66"/>
        <v/>
      </c>
      <c r="AD746" s="6" t="str">
        <f t="shared" si="67"/>
        <v/>
      </c>
      <c r="AE746" s="6" t="str">
        <f t="shared" si="68"/>
        <v/>
      </c>
      <c r="AF746" s="6" t="str">
        <f t="shared" si="69"/>
        <v/>
      </c>
      <c r="AG746" s="6" t="str">
        <f t="shared" si="70"/>
        <v/>
      </c>
      <c r="AH746" s="6" t="str">
        <f t="shared" si="71"/>
        <v/>
      </c>
    </row>
    <row r="747" spans="1:34">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6" t="str">
        <f t="shared" si="66"/>
        <v/>
      </c>
      <c r="AD747" s="6" t="str">
        <f t="shared" si="67"/>
        <v/>
      </c>
      <c r="AE747" s="6" t="str">
        <f t="shared" si="68"/>
        <v/>
      </c>
      <c r="AF747" s="6" t="str">
        <f t="shared" si="69"/>
        <v/>
      </c>
      <c r="AG747" s="6" t="str">
        <f t="shared" si="70"/>
        <v/>
      </c>
      <c r="AH747" s="6" t="str">
        <f t="shared" si="71"/>
        <v/>
      </c>
    </row>
    <row r="748" spans="1:34">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6" t="str">
        <f t="shared" si="66"/>
        <v/>
      </c>
      <c r="AD748" s="6" t="str">
        <f t="shared" si="67"/>
        <v/>
      </c>
      <c r="AE748" s="6" t="str">
        <f t="shared" si="68"/>
        <v/>
      </c>
      <c r="AF748" s="6" t="str">
        <f t="shared" si="69"/>
        <v/>
      </c>
      <c r="AG748" s="6" t="str">
        <f t="shared" si="70"/>
        <v/>
      </c>
      <c r="AH748" s="6" t="str">
        <f t="shared" si="71"/>
        <v/>
      </c>
    </row>
    <row r="749" spans="1:34">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6" t="str">
        <f t="shared" si="66"/>
        <v/>
      </c>
      <c r="AD749" s="6" t="str">
        <f t="shared" si="67"/>
        <v/>
      </c>
      <c r="AE749" s="6" t="str">
        <f t="shared" si="68"/>
        <v/>
      </c>
      <c r="AF749" s="6" t="str">
        <f t="shared" si="69"/>
        <v/>
      </c>
      <c r="AG749" s="6" t="str">
        <f t="shared" si="70"/>
        <v/>
      </c>
      <c r="AH749" s="6" t="str">
        <f t="shared" si="71"/>
        <v/>
      </c>
    </row>
    <row r="750" spans="1:34">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6" t="str">
        <f t="shared" si="66"/>
        <v/>
      </c>
      <c r="AD750" s="6" t="str">
        <f t="shared" si="67"/>
        <v/>
      </c>
      <c r="AE750" s="6" t="str">
        <f t="shared" si="68"/>
        <v/>
      </c>
      <c r="AF750" s="6" t="str">
        <f t="shared" si="69"/>
        <v/>
      </c>
      <c r="AG750" s="6" t="str">
        <f t="shared" si="70"/>
        <v/>
      </c>
      <c r="AH750" s="6" t="str">
        <f t="shared" si="71"/>
        <v/>
      </c>
    </row>
    <row r="751" spans="1:34">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6" t="str">
        <f t="shared" si="66"/>
        <v/>
      </c>
      <c r="AD751" s="6" t="str">
        <f t="shared" si="67"/>
        <v/>
      </c>
      <c r="AE751" s="6" t="str">
        <f t="shared" si="68"/>
        <v/>
      </c>
      <c r="AF751" s="6" t="str">
        <f t="shared" si="69"/>
        <v/>
      </c>
      <c r="AG751" s="6" t="str">
        <f t="shared" si="70"/>
        <v/>
      </c>
      <c r="AH751" s="6" t="str">
        <f t="shared" si="71"/>
        <v/>
      </c>
    </row>
    <row r="752" spans="1:34">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6" t="str">
        <f t="shared" si="66"/>
        <v/>
      </c>
      <c r="AD752" s="6" t="str">
        <f t="shared" si="67"/>
        <v/>
      </c>
      <c r="AE752" s="6" t="str">
        <f t="shared" si="68"/>
        <v/>
      </c>
      <c r="AF752" s="6" t="str">
        <f t="shared" si="69"/>
        <v/>
      </c>
      <c r="AG752" s="6" t="str">
        <f t="shared" si="70"/>
        <v/>
      </c>
      <c r="AH752" s="6" t="str">
        <f t="shared" si="71"/>
        <v/>
      </c>
    </row>
    <row r="753" spans="1:34">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6" t="str">
        <f t="shared" si="66"/>
        <v/>
      </c>
      <c r="AD753" s="6" t="str">
        <f t="shared" si="67"/>
        <v/>
      </c>
      <c r="AE753" s="6" t="str">
        <f t="shared" si="68"/>
        <v/>
      </c>
      <c r="AF753" s="6" t="str">
        <f t="shared" si="69"/>
        <v/>
      </c>
      <c r="AG753" s="6" t="str">
        <f t="shared" si="70"/>
        <v/>
      </c>
      <c r="AH753" s="6" t="str">
        <f t="shared" si="71"/>
        <v/>
      </c>
    </row>
    <row r="754" spans="1:34">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6" t="str">
        <f t="shared" si="66"/>
        <v/>
      </c>
      <c r="AD754" s="6" t="str">
        <f t="shared" si="67"/>
        <v/>
      </c>
      <c r="AE754" s="6" t="str">
        <f t="shared" si="68"/>
        <v/>
      </c>
      <c r="AF754" s="6" t="str">
        <f t="shared" si="69"/>
        <v/>
      </c>
      <c r="AG754" s="6" t="str">
        <f t="shared" si="70"/>
        <v/>
      </c>
      <c r="AH754" s="6" t="str">
        <f t="shared" si="71"/>
        <v/>
      </c>
    </row>
    <row r="755" spans="1:34">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6" t="str">
        <f t="shared" si="66"/>
        <v/>
      </c>
      <c r="AD755" s="6" t="str">
        <f t="shared" si="67"/>
        <v/>
      </c>
      <c r="AE755" s="6" t="str">
        <f t="shared" si="68"/>
        <v/>
      </c>
      <c r="AF755" s="6" t="str">
        <f t="shared" si="69"/>
        <v/>
      </c>
      <c r="AG755" s="6" t="str">
        <f t="shared" si="70"/>
        <v/>
      </c>
      <c r="AH755" s="6" t="str">
        <f t="shared" si="71"/>
        <v/>
      </c>
    </row>
    <row r="756" spans="1:34">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6" t="str">
        <f t="shared" si="66"/>
        <v/>
      </c>
      <c r="AD756" s="6" t="str">
        <f t="shared" si="67"/>
        <v/>
      </c>
      <c r="AE756" s="6" t="str">
        <f t="shared" si="68"/>
        <v/>
      </c>
      <c r="AF756" s="6" t="str">
        <f t="shared" si="69"/>
        <v/>
      </c>
      <c r="AG756" s="6" t="str">
        <f t="shared" si="70"/>
        <v/>
      </c>
      <c r="AH756" s="6" t="str">
        <f t="shared" si="71"/>
        <v/>
      </c>
    </row>
    <row r="757" spans="1:34">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6" t="str">
        <f t="shared" si="66"/>
        <v/>
      </c>
      <c r="AD757" s="6" t="str">
        <f t="shared" si="67"/>
        <v/>
      </c>
      <c r="AE757" s="6" t="str">
        <f t="shared" si="68"/>
        <v/>
      </c>
      <c r="AF757" s="6" t="str">
        <f t="shared" si="69"/>
        <v/>
      </c>
      <c r="AG757" s="6" t="str">
        <f t="shared" si="70"/>
        <v/>
      </c>
      <c r="AH757" s="6" t="str">
        <f t="shared" si="71"/>
        <v/>
      </c>
    </row>
    <row r="758" spans="1:34">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6" t="str">
        <f t="shared" si="66"/>
        <v/>
      </c>
      <c r="AD758" s="6" t="str">
        <f t="shared" si="67"/>
        <v/>
      </c>
      <c r="AE758" s="6" t="str">
        <f t="shared" si="68"/>
        <v/>
      </c>
      <c r="AF758" s="6" t="str">
        <f t="shared" si="69"/>
        <v/>
      </c>
      <c r="AG758" s="6" t="str">
        <f t="shared" si="70"/>
        <v/>
      </c>
      <c r="AH758" s="6" t="str">
        <f t="shared" si="71"/>
        <v/>
      </c>
    </row>
    <row r="759" spans="1:34">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6" t="str">
        <f t="shared" si="66"/>
        <v/>
      </c>
      <c r="AD759" s="6" t="str">
        <f t="shared" si="67"/>
        <v/>
      </c>
      <c r="AE759" s="6" t="str">
        <f t="shared" si="68"/>
        <v/>
      </c>
      <c r="AF759" s="6" t="str">
        <f t="shared" si="69"/>
        <v/>
      </c>
      <c r="AG759" s="6" t="str">
        <f t="shared" si="70"/>
        <v/>
      </c>
      <c r="AH759" s="6" t="str">
        <f t="shared" si="71"/>
        <v/>
      </c>
    </row>
    <row r="760" spans="1:34">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6" t="str">
        <f t="shared" si="66"/>
        <v/>
      </c>
      <c r="AD760" s="6" t="str">
        <f t="shared" si="67"/>
        <v/>
      </c>
      <c r="AE760" s="6" t="str">
        <f t="shared" si="68"/>
        <v/>
      </c>
      <c r="AF760" s="6" t="str">
        <f t="shared" si="69"/>
        <v/>
      </c>
      <c r="AG760" s="6" t="str">
        <f t="shared" si="70"/>
        <v/>
      </c>
      <c r="AH760" s="6" t="str">
        <f t="shared" si="71"/>
        <v/>
      </c>
    </row>
    <row r="761" spans="1:34">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6" t="str">
        <f t="shared" si="66"/>
        <v/>
      </c>
      <c r="AD761" s="6" t="str">
        <f t="shared" si="67"/>
        <v/>
      </c>
      <c r="AE761" s="6" t="str">
        <f t="shared" si="68"/>
        <v/>
      </c>
      <c r="AF761" s="6" t="str">
        <f t="shared" si="69"/>
        <v/>
      </c>
      <c r="AG761" s="6" t="str">
        <f t="shared" si="70"/>
        <v/>
      </c>
      <c r="AH761" s="6" t="str">
        <f t="shared" si="71"/>
        <v/>
      </c>
    </row>
    <row r="762" spans="1:34">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6" t="str">
        <f t="shared" si="66"/>
        <v/>
      </c>
      <c r="AD762" s="6" t="str">
        <f t="shared" si="67"/>
        <v/>
      </c>
      <c r="AE762" s="6" t="str">
        <f t="shared" si="68"/>
        <v/>
      </c>
      <c r="AF762" s="6" t="str">
        <f t="shared" si="69"/>
        <v/>
      </c>
      <c r="AG762" s="6" t="str">
        <f t="shared" si="70"/>
        <v/>
      </c>
      <c r="AH762" s="6" t="str">
        <f t="shared" si="71"/>
        <v/>
      </c>
    </row>
    <row r="763" spans="1:34">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6" t="str">
        <f t="shared" si="66"/>
        <v/>
      </c>
      <c r="AD763" s="6" t="str">
        <f t="shared" si="67"/>
        <v/>
      </c>
      <c r="AE763" s="6" t="str">
        <f t="shared" si="68"/>
        <v/>
      </c>
      <c r="AF763" s="6" t="str">
        <f t="shared" si="69"/>
        <v/>
      </c>
      <c r="AG763" s="6" t="str">
        <f t="shared" si="70"/>
        <v/>
      </c>
      <c r="AH763" s="6" t="str">
        <f t="shared" si="71"/>
        <v/>
      </c>
    </row>
    <row r="764" spans="1:34">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6" t="str">
        <f t="shared" si="66"/>
        <v/>
      </c>
      <c r="AD764" s="6" t="str">
        <f t="shared" si="67"/>
        <v/>
      </c>
      <c r="AE764" s="6" t="str">
        <f t="shared" si="68"/>
        <v/>
      </c>
      <c r="AF764" s="6" t="str">
        <f t="shared" si="69"/>
        <v/>
      </c>
      <c r="AG764" s="6" t="str">
        <f t="shared" si="70"/>
        <v/>
      </c>
      <c r="AH764" s="6" t="str">
        <f t="shared" si="71"/>
        <v/>
      </c>
    </row>
    <row r="765" spans="1:34">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6" t="str">
        <f t="shared" si="66"/>
        <v/>
      </c>
      <c r="AD765" s="6" t="str">
        <f t="shared" si="67"/>
        <v/>
      </c>
      <c r="AE765" s="6" t="str">
        <f t="shared" si="68"/>
        <v/>
      </c>
      <c r="AF765" s="6" t="str">
        <f t="shared" si="69"/>
        <v/>
      </c>
      <c r="AG765" s="6" t="str">
        <f t="shared" si="70"/>
        <v/>
      </c>
      <c r="AH765" s="6" t="str">
        <f t="shared" si="71"/>
        <v/>
      </c>
    </row>
    <row r="766" spans="1:34">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6" t="str">
        <f t="shared" si="66"/>
        <v/>
      </c>
      <c r="AD766" s="6" t="str">
        <f t="shared" si="67"/>
        <v/>
      </c>
      <c r="AE766" s="6" t="str">
        <f t="shared" si="68"/>
        <v/>
      </c>
      <c r="AF766" s="6" t="str">
        <f t="shared" si="69"/>
        <v/>
      </c>
      <c r="AG766" s="6" t="str">
        <f t="shared" si="70"/>
        <v/>
      </c>
      <c r="AH766" s="6" t="str">
        <f t="shared" si="71"/>
        <v/>
      </c>
    </row>
    <row r="767" spans="1:34">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6" t="str">
        <f t="shared" si="66"/>
        <v/>
      </c>
      <c r="AD767" s="6" t="str">
        <f t="shared" si="67"/>
        <v/>
      </c>
      <c r="AE767" s="6" t="str">
        <f t="shared" si="68"/>
        <v/>
      </c>
      <c r="AF767" s="6" t="str">
        <f t="shared" si="69"/>
        <v/>
      </c>
      <c r="AG767" s="6" t="str">
        <f t="shared" si="70"/>
        <v/>
      </c>
      <c r="AH767" s="6" t="str">
        <f t="shared" si="71"/>
        <v/>
      </c>
    </row>
    <row r="768" spans="1:34">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6" t="str">
        <f t="shared" si="66"/>
        <v/>
      </c>
      <c r="AD768" s="6" t="str">
        <f t="shared" si="67"/>
        <v/>
      </c>
      <c r="AE768" s="6" t="str">
        <f t="shared" si="68"/>
        <v/>
      </c>
      <c r="AF768" s="6" t="str">
        <f t="shared" si="69"/>
        <v/>
      </c>
      <c r="AG768" s="6" t="str">
        <f t="shared" si="70"/>
        <v/>
      </c>
      <c r="AH768" s="6" t="str">
        <f t="shared" si="71"/>
        <v/>
      </c>
    </row>
    <row r="769" spans="1:34">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6" t="str">
        <f t="shared" si="66"/>
        <v/>
      </c>
      <c r="AD769" s="6" t="str">
        <f t="shared" si="67"/>
        <v/>
      </c>
      <c r="AE769" s="6" t="str">
        <f t="shared" si="68"/>
        <v/>
      </c>
      <c r="AF769" s="6" t="str">
        <f t="shared" si="69"/>
        <v/>
      </c>
      <c r="AG769" s="6" t="str">
        <f t="shared" si="70"/>
        <v/>
      </c>
      <c r="AH769" s="6" t="str">
        <f t="shared" si="71"/>
        <v/>
      </c>
    </row>
    <row r="770" spans="1:34">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6" t="str">
        <f t="shared" si="66"/>
        <v/>
      </c>
      <c r="AD770" s="6" t="str">
        <f t="shared" si="67"/>
        <v/>
      </c>
      <c r="AE770" s="6" t="str">
        <f t="shared" si="68"/>
        <v/>
      </c>
      <c r="AF770" s="6" t="str">
        <f t="shared" si="69"/>
        <v/>
      </c>
      <c r="AG770" s="6" t="str">
        <f t="shared" si="70"/>
        <v/>
      </c>
      <c r="AH770" s="6" t="str">
        <f t="shared" si="71"/>
        <v/>
      </c>
    </row>
    <row r="771" spans="1:34">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6" t="str">
        <f t="shared" si="66"/>
        <v/>
      </c>
      <c r="AD771" s="6" t="str">
        <f t="shared" si="67"/>
        <v/>
      </c>
      <c r="AE771" s="6" t="str">
        <f t="shared" si="68"/>
        <v/>
      </c>
      <c r="AF771" s="6" t="str">
        <f t="shared" si="69"/>
        <v/>
      </c>
      <c r="AG771" s="6" t="str">
        <f t="shared" si="70"/>
        <v/>
      </c>
      <c r="AH771" s="6" t="str">
        <f t="shared" si="71"/>
        <v/>
      </c>
    </row>
    <row r="772" spans="1:34">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6" t="str">
        <f t="shared" si="66"/>
        <v/>
      </c>
      <c r="AD772" s="6" t="str">
        <f t="shared" si="67"/>
        <v/>
      </c>
      <c r="AE772" s="6" t="str">
        <f t="shared" si="68"/>
        <v/>
      </c>
      <c r="AF772" s="6" t="str">
        <f t="shared" si="69"/>
        <v/>
      </c>
      <c r="AG772" s="6" t="str">
        <f t="shared" si="70"/>
        <v/>
      </c>
      <c r="AH772" s="6" t="str">
        <f t="shared" si="71"/>
        <v/>
      </c>
    </row>
    <row r="773" spans="1:34">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6" t="str">
        <f t="shared" ref="AC773:AC836" si="72">IF(COUNT(A773,L773,N773,P773,X773,Y773)&gt;0,AVERAGE(A773,L773,N773,P773,X773,Y773),"")</f>
        <v/>
      </c>
      <c r="AD773" s="6" t="str">
        <f t="shared" ref="AD773:AD836" si="73">IF(COUNT(B773,D773,M773,U773)&gt;0,AVERAGE(B773,D773,M773,U773),"")</f>
        <v/>
      </c>
      <c r="AE773" s="6" t="str">
        <f t="shared" ref="AE773:AE836" si="74">IF(COUNT(I773,T773,V773,W773)&gt;0,AVERAGE(I773,T773,V773,W773),"")</f>
        <v/>
      </c>
      <c r="AF773" s="6" t="str">
        <f t="shared" ref="AF773:AF836" si="75">IF(COUNT(H773,K773,Q773,S773)&gt;0,AVERAGE(H773,K773,Q773,S773),"")</f>
        <v/>
      </c>
      <c r="AG773" s="6" t="str">
        <f t="shared" ref="AG773:AG836" si="76">IF(COUNT(E773,F773,G773,R773)&gt;0,AVERAGE(E773,F773,G773,R773),"")</f>
        <v/>
      </c>
      <c r="AH773" s="6" t="str">
        <f t="shared" ref="AH773:AH836" si="77">IF(COUNT(C773,J773,O773,Z773)&gt;0,AVERAGE(C773,J773,O773,Z773),"")</f>
        <v/>
      </c>
    </row>
    <row r="774" spans="1:34">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6" t="str">
        <f t="shared" si="72"/>
        <v/>
      </c>
      <c r="AD774" s="6" t="str">
        <f t="shared" si="73"/>
        <v/>
      </c>
      <c r="AE774" s="6" t="str">
        <f t="shared" si="74"/>
        <v/>
      </c>
      <c r="AF774" s="6" t="str">
        <f t="shared" si="75"/>
        <v/>
      </c>
      <c r="AG774" s="6" t="str">
        <f t="shared" si="76"/>
        <v/>
      </c>
      <c r="AH774" s="6" t="str">
        <f t="shared" si="77"/>
        <v/>
      </c>
    </row>
    <row r="775" spans="1:34">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6" t="str">
        <f t="shared" si="72"/>
        <v/>
      </c>
      <c r="AD775" s="6" t="str">
        <f t="shared" si="73"/>
        <v/>
      </c>
      <c r="AE775" s="6" t="str">
        <f t="shared" si="74"/>
        <v/>
      </c>
      <c r="AF775" s="6" t="str">
        <f t="shared" si="75"/>
        <v/>
      </c>
      <c r="AG775" s="6" t="str">
        <f t="shared" si="76"/>
        <v/>
      </c>
      <c r="AH775" s="6" t="str">
        <f t="shared" si="77"/>
        <v/>
      </c>
    </row>
    <row r="776" spans="1:34">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6" t="str">
        <f t="shared" si="72"/>
        <v/>
      </c>
      <c r="AD776" s="6" t="str">
        <f t="shared" si="73"/>
        <v/>
      </c>
      <c r="AE776" s="6" t="str">
        <f t="shared" si="74"/>
        <v/>
      </c>
      <c r="AF776" s="6" t="str">
        <f t="shared" si="75"/>
        <v/>
      </c>
      <c r="AG776" s="6" t="str">
        <f t="shared" si="76"/>
        <v/>
      </c>
      <c r="AH776" s="6" t="str">
        <f t="shared" si="77"/>
        <v/>
      </c>
    </row>
    <row r="777" spans="1:34">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6" t="str">
        <f t="shared" si="72"/>
        <v/>
      </c>
      <c r="AD777" s="6" t="str">
        <f t="shared" si="73"/>
        <v/>
      </c>
      <c r="AE777" s="6" t="str">
        <f t="shared" si="74"/>
        <v/>
      </c>
      <c r="AF777" s="6" t="str">
        <f t="shared" si="75"/>
        <v/>
      </c>
      <c r="AG777" s="6" t="str">
        <f t="shared" si="76"/>
        <v/>
      </c>
      <c r="AH777" s="6" t="str">
        <f t="shared" si="77"/>
        <v/>
      </c>
    </row>
    <row r="778" spans="1:34">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6" t="str">
        <f t="shared" si="72"/>
        <v/>
      </c>
      <c r="AD778" s="6" t="str">
        <f t="shared" si="73"/>
        <v/>
      </c>
      <c r="AE778" s="6" t="str">
        <f t="shared" si="74"/>
        <v/>
      </c>
      <c r="AF778" s="6" t="str">
        <f t="shared" si="75"/>
        <v/>
      </c>
      <c r="AG778" s="6" t="str">
        <f t="shared" si="76"/>
        <v/>
      </c>
      <c r="AH778" s="6" t="str">
        <f t="shared" si="77"/>
        <v/>
      </c>
    </row>
    <row r="779" spans="1:34">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6" t="str">
        <f t="shared" si="72"/>
        <v/>
      </c>
      <c r="AD779" s="6" t="str">
        <f t="shared" si="73"/>
        <v/>
      </c>
      <c r="AE779" s="6" t="str">
        <f t="shared" si="74"/>
        <v/>
      </c>
      <c r="AF779" s="6" t="str">
        <f t="shared" si="75"/>
        <v/>
      </c>
      <c r="AG779" s="6" t="str">
        <f t="shared" si="76"/>
        <v/>
      </c>
      <c r="AH779" s="6" t="str">
        <f t="shared" si="77"/>
        <v/>
      </c>
    </row>
    <row r="780" spans="1:34">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6" t="str">
        <f t="shared" si="72"/>
        <v/>
      </c>
      <c r="AD780" s="6" t="str">
        <f t="shared" si="73"/>
        <v/>
      </c>
      <c r="AE780" s="6" t="str">
        <f t="shared" si="74"/>
        <v/>
      </c>
      <c r="AF780" s="6" t="str">
        <f t="shared" si="75"/>
        <v/>
      </c>
      <c r="AG780" s="6" t="str">
        <f t="shared" si="76"/>
        <v/>
      </c>
      <c r="AH780" s="6" t="str">
        <f t="shared" si="77"/>
        <v/>
      </c>
    </row>
    <row r="781" spans="1:34">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6" t="str">
        <f t="shared" si="72"/>
        <v/>
      </c>
      <c r="AD781" s="6" t="str">
        <f t="shared" si="73"/>
        <v/>
      </c>
      <c r="AE781" s="6" t="str">
        <f t="shared" si="74"/>
        <v/>
      </c>
      <c r="AF781" s="6" t="str">
        <f t="shared" si="75"/>
        <v/>
      </c>
      <c r="AG781" s="6" t="str">
        <f t="shared" si="76"/>
        <v/>
      </c>
      <c r="AH781" s="6" t="str">
        <f t="shared" si="77"/>
        <v/>
      </c>
    </row>
    <row r="782" spans="1:34">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6" t="str">
        <f t="shared" si="72"/>
        <v/>
      </c>
      <c r="AD782" s="6" t="str">
        <f t="shared" si="73"/>
        <v/>
      </c>
      <c r="AE782" s="6" t="str">
        <f t="shared" si="74"/>
        <v/>
      </c>
      <c r="AF782" s="6" t="str">
        <f t="shared" si="75"/>
        <v/>
      </c>
      <c r="AG782" s="6" t="str">
        <f t="shared" si="76"/>
        <v/>
      </c>
      <c r="AH782" s="6" t="str">
        <f t="shared" si="77"/>
        <v/>
      </c>
    </row>
    <row r="783" spans="1:34">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6" t="str">
        <f t="shared" si="72"/>
        <v/>
      </c>
      <c r="AD783" s="6" t="str">
        <f t="shared" si="73"/>
        <v/>
      </c>
      <c r="AE783" s="6" t="str">
        <f t="shared" si="74"/>
        <v/>
      </c>
      <c r="AF783" s="6" t="str">
        <f t="shared" si="75"/>
        <v/>
      </c>
      <c r="AG783" s="6" t="str">
        <f t="shared" si="76"/>
        <v/>
      </c>
      <c r="AH783" s="6" t="str">
        <f t="shared" si="77"/>
        <v/>
      </c>
    </row>
    <row r="784" spans="1:34">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6" t="str">
        <f t="shared" si="72"/>
        <v/>
      </c>
      <c r="AD784" s="6" t="str">
        <f t="shared" si="73"/>
        <v/>
      </c>
      <c r="AE784" s="6" t="str">
        <f t="shared" si="74"/>
        <v/>
      </c>
      <c r="AF784" s="6" t="str">
        <f t="shared" si="75"/>
        <v/>
      </c>
      <c r="AG784" s="6" t="str">
        <f t="shared" si="76"/>
        <v/>
      </c>
      <c r="AH784" s="6" t="str">
        <f t="shared" si="77"/>
        <v/>
      </c>
    </row>
    <row r="785" spans="1:34">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6" t="str">
        <f t="shared" si="72"/>
        <v/>
      </c>
      <c r="AD785" s="6" t="str">
        <f t="shared" si="73"/>
        <v/>
      </c>
      <c r="AE785" s="6" t="str">
        <f t="shared" si="74"/>
        <v/>
      </c>
      <c r="AF785" s="6" t="str">
        <f t="shared" si="75"/>
        <v/>
      </c>
      <c r="AG785" s="6" t="str">
        <f t="shared" si="76"/>
        <v/>
      </c>
      <c r="AH785" s="6" t="str">
        <f t="shared" si="77"/>
        <v/>
      </c>
    </row>
    <row r="786" spans="1:34">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6" t="str">
        <f t="shared" si="72"/>
        <v/>
      </c>
      <c r="AD786" s="6" t="str">
        <f t="shared" si="73"/>
        <v/>
      </c>
      <c r="AE786" s="6" t="str">
        <f t="shared" si="74"/>
        <v/>
      </c>
      <c r="AF786" s="6" t="str">
        <f t="shared" si="75"/>
        <v/>
      </c>
      <c r="AG786" s="6" t="str">
        <f t="shared" si="76"/>
        <v/>
      </c>
      <c r="AH786" s="6" t="str">
        <f t="shared" si="77"/>
        <v/>
      </c>
    </row>
    <row r="787" spans="1:34">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6" t="str">
        <f t="shared" si="72"/>
        <v/>
      </c>
      <c r="AD787" s="6" t="str">
        <f t="shared" si="73"/>
        <v/>
      </c>
      <c r="AE787" s="6" t="str">
        <f t="shared" si="74"/>
        <v/>
      </c>
      <c r="AF787" s="6" t="str">
        <f t="shared" si="75"/>
        <v/>
      </c>
      <c r="AG787" s="6" t="str">
        <f t="shared" si="76"/>
        <v/>
      </c>
      <c r="AH787" s="6" t="str">
        <f t="shared" si="77"/>
        <v/>
      </c>
    </row>
    <row r="788" spans="1:34">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6" t="str">
        <f t="shared" si="72"/>
        <v/>
      </c>
      <c r="AD788" s="6" t="str">
        <f t="shared" si="73"/>
        <v/>
      </c>
      <c r="AE788" s="6" t="str">
        <f t="shared" si="74"/>
        <v/>
      </c>
      <c r="AF788" s="6" t="str">
        <f t="shared" si="75"/>
        <v/>
      </c>
      <c r="AG788" s="6" t="str">
        <f t="shared" si="76"/>
        <v/>
      </c>
      <c r="AH788" s="6" t="str">
        <f t="shared" si="77"/>
        <v/>
      </c>
    </row>
    <row r="789" spans="1:34">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6" t="str">
        <f t="shared" si="72"/>
        <v/>
      </c>
      <c r="AD789" s="6" t="str">
        <f t="shared" si="73"/>
        <v/>
      </c>
      <c r="AE789" s="6" t="str">
        <f t="shared" si="74"/>
        <v/>
      </c>
      <c r="AF789" s="6" t="str">
        <f t="shared" si="75"/>
        <v/>
      </c>
      <c r="AG789" s="6" t="str">
        <f t="shared" si="76"/>
        <v/>
      </c>
      <c r="AH789" s="6" t="str">
        <f t="shared" si="77"/>
        <v/>
      </c>
    </row>
    <row r="790" spans="1:34">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6" t="str">
        <f t="shared" si="72"/>
        <v/>
      </c>
      <c r="AD790" s="6" t="str">
        <f t="shared" si="73"/>
        <v/>
      </c>
      <c r="AE790" s="6" t="str">
        <f t="shared" si="74"/>
        <v/>
      </c>
      <c r="AF790" s="6" t="str">
        <f t="shared" si="75"/>
        <v/>
      </c>
      <c r="AG790" s="6" t="str">
        <f t="shared" si="76"/>
        <v/>
      </c>
      <c r="AH790" s="6" t="str">
        <f t="shared" si="77"/>
        <v/>
      </c>
    </row>
    <row r="791" spans="1:34">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6" t="str">
        <f t="shared" si="72"/>
        <v/>
      </c>
      <c r="AD791" s="6" t="str">
        <f t="shared" si="73"/>
        <v/>
      </c>
      <c r="AE791" s="6" t="str">
        <f t="shared" si="74"/>
        <v/>
      </c>
      <c r="AF791" s="6" t="str">
        <f t="shared" si="75"/>
        <v/>
      </c>
      <c r="AG791" s="6" t="str">
        <f t="shared" si="76"/>
        <v/>
      </c>
      <c r="AH791" s="6" t="str">
        <f t="shared" si="77"/>
        <v/>
      </c>
    </row>
    <row r="792" spans="1:34">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6" t="str">
        <f t="shared" si="72"/>
        <v/>
      </c>
      <c r="AD792" s="6" t="str">
        <f t="shared" si="73"/>
        <v/>
      </c>
      <c r="AE792" s="6" t="str">
        <f t="shared" si="74"/>
        <v/>
      </c>
      <c r="AF792" s="6" t="str">
        <f t="shared" si="75"/>
        <v/>
      </c>
      <c r="AG792" s="6" t="str">
        <f t="shared" si="76"/>
        <v/>
      </c>
      <c r="AH792" s="6" t="str">
        <f t="shared" si="77"/>
        <v/>
      </c>
    </row>
    <row r="793" spans="1:34">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6" t="str">
        <f t="shared" si="72"/>
        <v/>
      </c>
      <c r="AD793" s="6" t="str">
        <f t="shared" si="73"/>
        <v/>
      </c>
      <c r="AE793" s="6" t="str">
        <f t="shared" si="74"/>
        <v/>
      </c>
      <c r="AF793" s="6" t="str">
        <f t="shared" si="75"/>
        <v/>
      </c>
      <c r="AG793" s="6" t="str">
        <f t="shared" si="76"/>
        <v/>
      </c>
      <c r="AH793" s="6" t="str">
        <f t="shared" si="77"/>
        <v/>
      </c>
    </row>
    <row r="794" spans="1:34">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6" t="str">
        <f t="shared" si="72"/>
        <v/>
      </c>
      <c r="AD794" s="6" t="str">
        <f t="shared" si="73"/>
        <v/>
      </c>
      <c r="AE794" s="6" t="str">
        <f t="shared" si="74"/>
        <v/>
      </c>
      <c r="AF794" s="6" t="str">
        <f t="shared" si="75"/>
        <v/>
      </c>
      <c r="AG794" s="6" t="str">
        <f t="shared" si="76"/>
        <v/>
      </c>
      <c r="AH794" s="6" t="str">
        <f t="shared" si="77"/>
        <v/>
      </c>
    </row>
    <row r="795" spans="1:34">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6" t="str">
        <f t="shared" si="72"/>
        <v/>
      </c>
      <c r="AD795" s="6" t="str">
        <f t="shared" si="73"/>
        <v/>
      </c>
      <c r="AE795" s="6" t="str">
        <f t="shared" si="74"/>
        <v/>
      </c>
      <c r="AF795" s="6" t="str">
        <f t="shared" si="75"/>
        <v/>
      </c>
      <c r="AG795" s="6" t="str">
        <f t="shared" si="76"/>
        <v/>
      </c>
      <c r="AH795" s="6" t="str">
        <f t="shared" si="77"/>
        <v/>
      </c>
    </row>
    <row r="796" spans="1:34">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6" t="str">
        <f t="shared" si="72"/>
        <v/>
      </c>
      <c r="AD796" s="6" t="str">
        <f t="shared" si="73"/>
        <v/>
      </c>
      <c r="AE796" s="6" t="str">
        <f t="shared" si="74"/>
        <v/>
      </c>
      <c r="AF796" s="6" t="str">
        <f t="shared" si="75"/>
        <v/>
      </c>
      <c r="AG796" s="6" t="str">
        <f t="shared" si="76"/>
        <v/>
      </c>
      <c r="AH796" s="6" t="str">
        <f t="shared" si="77"/>
        <v/>
      </c>
    </row>
    <row r="797" spans="1:34">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6" t="str">
        <f t="shared" si="72"/>
        <v/>
      </c>
      <c r="AD797" s="6" t="str">
        <f t="shared" si="73"/>
        <v/>
      </c>
      <c r="AE797" s="6" t="str">
        <f t="shared" si="74"/>
        <v/>
      </c>
      <c r="AF797" s="6" t="str">
        <f t="shared" si="75"/>
        <v/>
      </c>
      <c r="AG797" s="6" t="str">
        <f t="shared" si="76"/>
        <v/>
      </c>
      <c r="AH797" s="6" t="str">
        <f t="shared" si="77"/>
        <v/>
      </c>
    </row>
    <row r="798" spans="1:34">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6" t="str">
        <f t="shared" si="72"/>
        <v/>
      </c>
      <c r="AD798" s="6" t="str">
        <f t="shared" si="73"/>
        <v/>
      </c>
      <c r="AE798" s="6" t="str">
        <f t="shared" si="74"/>
        <v/>
      </c>
      <c r="AF798" s="6" t="str">
        <f t="shared" si="75"/>
        <v/>
      </c>
      <c r="AG798" s="6" t="str">
        <f t="shared" si="76"/>
        <v/>
      </c>
      <c r="AH798" s="6" t="str">
        <f t="shared" si="77"/>
        <v/>
      </c>
    </row>
    <row r="799" spans="1:34">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6" t="str">
        <f t="shared" si="72"/>
        <v/>
      </c>
      <c r="AD799" s="6" t="str">
        <f t="shared" si="73"/>
        <v/>
      </c>
      <c r="AE799" s="6" t="str">
        <f t="shared" si="74"/>
        <v/>
      </c>
      <c r="AF799" s="6" t="str">
        <f t="shared" si="75"/>
        <v/>
      </c>
      <c r="AG799" s="6" t="str">
        <f t="shared" si="76"/>
        <v/>
      </c>
      <c r="AH799" s="6" t="str">
        <f t="shared" si="77"/>
        <v/>
      </c>
    </row>
    <row r="800" spans="1:34">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6" t="str">
        <f t="shared" si="72"/>
        <v/>
      </c>
      <c r="AD800" s="6" t="str">
        <f t="shared" si="73"/>
        <v/>
      </c>
      <c r="AE800" s="6" t="str">
        <f t="shared" si="74"/>
        <v/>
      </c>
      <c r="AF800" s="6" t="str">
        <f t="shared" si="75"/>
        <v/>
      </c>
      <c r="AG800" s="6" t="str">
        <f t="shared" si="76"/>
        <v/>
      </c>
      <c r="AH800" s="6" t="str">
        <f t="shared" si="77"/>
        <v/>
      </c>
    </row>
    <row r="801" spans="1:34">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6" t="str">
        <f t="shared" si="72"/>
        <v/>
      </c>
      <c r="AD801" s="6" t="str">
        <f t="shared" si="73"/>
        <v/>
      </c>
      <c r="AE801" s="6" t="str">
        <f t="shared" si="74"/>
        <v/>
      </c>
      <c r="AF801" s="6" t="str">
        <f t="shared" si="75"/>
        <v/>
      </c>
      <c r="AG801" s="6" t="str">
        <f t="shared" si="76"/>
        <v/>
      </c>
      <c r="AH801" s="6" t="str">
        <f t="shared" si="77"/>
        <v/>
      </c>
    </row>
    <row r="802" spans="1:34">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6" t="str">
        <f t="shared" si="72"/>
        <v/>
      </c>
      <c r="AD802" s="6" t="str">
        <f t="shared" si="73"/>
        <v/>
      </c>
      <c r="AE802" s="6" t="str">
        <f t="shared" si="74"/>
        <v/>
      </c>
      <c r="AF802" s="6" t="str">
        <f t="shared" si="75"/>
        <v/>
      </c>
      <c r="AG802" s="6" t="str">
        <f t="shared" si="76"/>
        <v/>
      </c>
      <c r="AH802" s="6" t="str">
        <f t="shared" si="77"/>
        <v/>
      </c>
    </row>
    <row r="803" spans="1:34">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6" t="str">
        <f t="shared" si="72"/>
        <v/>
      </c>
      <c r="AD803" s="6" t="str">
        <f t="shared" si="73"/>
        <v/>
      </c>
      <c r="AE803" s="6" t="str">
        <f t="shared" si="74"/>
        <v/>
      </c>
      <c r="AF803" s="6" t="str">
        <f t="shared" si="75"/>
        <v/>
      </c>
      <c r="AG803" s="6" t="str">
        <f t="shared" si="76"/>
        <v/>
      </c>
      <c r="AH803" s="6" t="str">
        <f t="shared" si="77"/>
        <v/>
      </c>
    </row>
    <row r="804" spans="1:34">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6" t="str">
        <f t="shared" si="72"/>
        <v/>
      </c>
      <c r="AD804" s="6" t="str">
        <f t="shared" si="73"/>
        <v/>
      </c>
      <c r="AE804" s="6" t="str">
        <f t="shared" si="74"/>
        <v/>
      </c>
      <c r="AF804" s="6" t="str">
        <f t="shared" si="75"/>
        <v/>
      </c>
      <c r="AG804" s="6" t="str">
        <f t="shared" si="76"/>
        <v/>
      </c>
      <c r="AH804" s="6" t="str">
        <f t="shared" si="77"/>
        <v/>
      </c>
    </row>
    <row r="805" spans="1:34">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6" t="str">
        <f t="shared" si="72"/>
        <v/>
      </c>
      <c r="AD805" s="6" t="str">
        <f t="shared" si="73"/>
        <v/>
      </c>
      <c r="AE805" s="6" t="str">
        <f t="shared" si="74"/>
        <v/>
      </c>
      <c r="AF805" s="6" t="str">
        <f t="shared" si="75"/>
        <v/>
      </c>
      <c r="AG805" s="6" t="str">
        <f t="shared" si="76"/>
        <v/>
      </c>
      <c r="AH805" s="6" t="str">
        <f t="shared" si="77"/>
        <v/>
      </c>
    </row>
    <row r="806" spans="1:34">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6" t="str">
        <f t="shared" si="72"/>
        <v/>
      </c>
      <c r="AD806" s="6" t="str">
        <f t="shared" si="73"/>
        <v/>
      </c>
      <c r="AE806" s="6" t="str">
        <f t="shared" si="74"/>
        <v/>
      </c>
      <c r="AF806" s="6" t="str">
        <f t="shared" si="75"/>
        <v/>
      </c>
      <c r="AG806" s="6" t="str">
        <f t="shared" si="76"/>
        <v/>
      </c>
      <c r="AH806" s="6" t="str">
        <f t="shared" si="77"/>
        <v/>
      </c>
    </row>
    <row r="807" spans="1:34">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6" t="str">
        <f t="shared" si="72"/>
        <v/>
      </c>
      <c r="AD807" s="6" t="str">
        <f t="shared" si="73"/>
        <v/>
      </c>
      <c r="AE807" s="6" t="str">
        <f t="shared" si="74"/>
        <v/>
      </c>
      <c r="AF807" s="6" t="str">
        <f t="shared" si="75"/>
        <v/>
      </c>
      <c r="AG807" s="6" t="str">
        <f t="shared" si="76"/>
        <v/>
      </c>
      <c r="AH807" s="6" t="str">
        <f t="shared" si="77"/>
        <v/>
      </c>
    </row>
    <row r="808" spans="1:34">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6" t="str">
        <f t="shared" si="72"/>
        <v/>
      </c>
      <c r="AD808" s="6" t="str">
        <f t="shared" si="73"/>
        <v/>
      </c>
      <c r="AE808" s="6" t="str">
        <f t="shared" si="74"/>
        <v/>
      </c>
      <c r="AF808" s="6" t="str">
        <f t="shared" si="75"/>
        <v/>
      </c>
      <c r="AG808" s="6" t="str">
        <f t="shared" si="76"/>
        <v/>
      </c>
      <c r="AH808" s="6" t="str">
        <f t="shared" si="77"/>
        <v/>
      </c>
    </row>
    <row r="809" spans="1:34">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6" t="str">
        <f t="shared" si="72"/>
        <v/>
      </c>
      <c r="AD809" s="6" t="str">
        <f t="shared" si="73"/>
        <v/>
      </c>
      <c r="AE809" s="6" t="str">
        <f t="shared" si="74"/>
        <v/>
      </c>
      <c r="AF809" s="6" t="str">
        <f t="shared" si="75"/>
        <v/>
      </c>
      <c r="AG809" s="6" t="str">
        <f t="shared" si="76"/>
        <v/>
      </c>
      <c r="AH809" s="6" t="str">
        <f t="shared" si="77"/>
        <v/>
      </c>
    </row>
    <row r="810" spans="1:34">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6" t="str">
        <f t="shared" si="72"/>
        <v/>
      </c>
      <c r="AD810" s="6" t="str">
        <f t="shared" si="73"/>
        <v/>
      </c>
      <c r="AE810" s="6" t="str">
        <f t="shared" si="74"/>
        <v/>
      </c>
      <c r="AF810" s="6" t="str">
        <f t="shared" si="75"/>
        <v/>
      </c>
      <c r="AG810" s="6" t="str">
        <f t="shared" si="76"/>
        <v/>
      </c>
      <c r="AH810" s="6" t="str">
        <f t="shared" si="77"/>
        <v/>
      </c>
    </row>
    <row r="811" spans="1:34">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6" t="str">
        <f t="shared" si="72"/>
        <v/>
      </c>
      <c r="AD811" s="6" t="str">
        <f t="shared" si="73"/>
        <v/>
      </c>
      <c r="AE811" s="6" t="str">
        <f t="shared" si="74"/>
        <v/>
      </c>
      <c r="AF811" s="6" t="str">
        <f t="shared" si="75"/>
        <v/>
      </c>
      <c r="AG811" s="6" t="str">
        <f t="shared" si="76"/>
        <v/>
      </c>
      <c r="AH811" s="6" t="str">
        <f t="shared" si="77"/>
        <v/>
      </c>
    </row>
    <row r="812" spans="1:34">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6" t="str">
        <f t="shared" si="72"/>
        <v/>
      </c>
      <c r="AD812" s="6" t="str">
        <f t="shared" si="73"/>
        <v/>
      </c>
      <c r="AE812" s="6" t="str">
        <f t="shared" si="74"/>
        <v/>
      </c>
      <c r="AF812" s="6" t="str">
        <f t="shared" si="75"/>
        <v/>
      </c>
      <c r="AG812" s="6" t="str">
        <f t="shared" si="76"/>
        <v/>
      </c>
      <c r="AH812" s="6" t="str">
        <f t="shared" si="77"/>
        <v/>
      </c>
    </row>
    <row r="813" spans="1:34">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6" t="str">
        <f t="shared" si="72"/>
        <v/>
      </c>
      <c r="AD813" s="6" t="str">
        <f t="shared" si="73"/>
        <v/>
      </c>
      <c r="AE813" s="6" t="str">
        <f t="shared" si="74"/>
        <v/>
      </c>
      <c r="AF813" s="6" t="str">
        <f t="shared" si="75"/>
        <v/>
      </c>
      <c r="AG813" s="6" t="str">
        <f t="shared" si="76"/>
        <v/>
      </c>
      <c r="AH813" s="6" t="str">
        <f t="shared" si="77"/>
        <v/>
      </c>
    </row>
    <row r="814" spans="1:34">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6" t="str">
        <f t="shared" si="72"/>
        <v/>
      </c>
      <c r="AD814" s="6" t="str">
        <f t="shared" si="73"/>
        <v/>
      </c>
      <c r="AE814" s="6" t="str">
        <f t="shared" si="74"/>
        <v/>
      </c>
      <c r="AF814" s="6" t="str">
        <f t="shared" si="75"/>
        <v/>
      </c>
      <c r="AG814" s="6" t="str">
        <f t="shared" si="76"/>
        <v/>
      </c>
      <c r="AH814" s="6" t="str">
        <f t="shared" si="77"/>
        <v/>
      </c>
    </row>
    <row r="815" spans="1:34">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6" t="str">
        <f t="shared" si="72"/>
        <v/>
      </c>
      <c r="AD815" s="6" t="str">
        <f t="shared" si="73"/>
        <v/>
      </c>
      <c r="AE815" s="6" t="str">
        <f t="shared" si="74"/>
        <v/>
      </c>
      <c r="AF815" s="6" t="str">
        <f t="shared" si="75"/>
        <v/>
      </c>
      <c r="AG815" s="6" t="str">
        <f t="shared" si="76"/>
        <v/>
      </c>
      <c r="AH815" s="6" t="str">
        <f t="shared" si="77"/>
        <v/>
      </c>
    </row>
    <row r="816" spans="1:34">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6" t="str">
        <f t="shared" si="72"/>
        <v/>
      </c>
      <c r="AD816" s="6" t="str">
        <f t="shared" si="73"/>
        <v/>
      </c>
      <c r="AE816" s="6" t="str">
        <f t="shared" si="74"/>
        <v/>
      </c>
      <c r="AF816" s="6" t="str">
        <f t="shared" si="75"/>
        <v/>
      </c>
      <c r="AG816" s="6" t="str">
        <f t="shared" si="76"/>
        <v/>
      </c>
      <c r="AH816" s="6" t="str">
        <f t="shared" si="77"/>
        <v/>
      </c>
    </row>
    <row r="817" spans="1:34">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6" t="str">
        <f t="shared" si="72"/>
        <v/>
      </c>
      <c r="AD817" s="6" t="str">
        <f t="shared" si="73"/>
        <v/>
      </c>
      <c r="AE817" s="6" t="str">
        <f t="shared" si="74"/>
        <v/>
      </c>
      <c r="AF817" s="6" t="str">
        <f t="shared" si="75"/>
        <v/>
      </c>
      <c r="AG817" s="6" t="str">
        <f t="shared" si="76"/>
        <v/>
      </c>
      <c r="AH817" s="6" t="str">
        <f t="shared" si="77"/>
        <v/>
      </c>
    </row>
    <row r="818" spans="1:34">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6" t="str">
        <f t="shared" si="72"/>
        <v/>
      </c>
      <c r="AD818" s="6" t="str">
        <f t="shared" si="73"/>
        <v/>
      </c>
      <c r="AE818" s="6" t="str">
        <f t="shared" si="74"/>
        <v/>
      </c>
      <c r="AF818" s="6" t="str">
        <f t="shared" si="75"/>
        <v/>
      </c>
      <c r="AG818" s="6" t="str">
        <f t="shared" si="76"/>
        <v/>
      </c>
      <c r="AH818" s="6" t="str">
        <f t="shared" si="77"/>
        <v/>
      </c>
    </row>
    <row r="819" spans="1:34">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6" t="str">
        <f t="shared" si="72"/>
        <v/>
      </c>
      <c r="AD819" s="6" t="str">
        <f t="shared" si="73"/>
        <v/>
      </c>
      <c r="AE819" s="6" t="str">
        <f t="shared" si="74"/>
        <v/>
      </c>
      <c r="AF819" s="6" t="str">
        <f t="shared" si="75"/>
        <v/>
      </c>
      <c r="AG819" s="6" t="str">
        <f t="shared" si="76"/>
        <v/>
      </c>
      <c r="AH819" s="6" t="str">
        <f t="shared" si="77"/>
        <v/>
      </c>
    </row>
    <row r="820" spans="1:34">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6" t="str">
        <f t="shared" si="72"/>
        <v/>
      </c>
      <c r="AD820" s="6" t="str">
        <f t="shared" si="73"/>
        <v/>
      </c>
      <c r="AE820" s="6" t="str">
        <f t="shared" si="74"/>
        <v/>
      </c>
      <c r="AF820" s="6" t="str">
        <f t="shared" si="75"/>
        <v/>
      </c>
      <c r="AG820" s="6" t="str">
        <f t="shared" si="76"/>
        <v/>
      </c>
      <c r="AH820" s="6" t="str">
        <f t="shared" si="77"/>
        <v/>
      </c>
    </row>
    <row r="821" spans="1:34">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6" t="str">
        <f t="shared" si="72"/>
        <v/>
      </c>
      <c r="AD821" s="6" t="str">
        <f t="shared" si="73"/>
        <v/>
      </c>
      <c r="AE821" s="6" t="str">
        <f t="shared" si="74"/>
        <v/>
      </c>
      <c r="AF821" s="6" t="str">
        <f t="shared" si="75"/>
        <v/>
      </c>
      <c r="AG821" s="6" t="str">
        <f t="shared" si="76"/>
        <v/>
      </c>
      <c r="AH821" s="6" t="str">
        <f t="shared" si="77"/>
        <v/>
      </c>
    </row>
    <row r="822" spans="1:34">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6" t="str">
        <f t="shared" si="72"/>
        <v/>
      </c>
      <c r="AD822" s="6" t="str">
        <f t="shared" si="73"/>
        <v/>
      </c>
      <c r="AE822" s="6" t="str">
        <f t="shared" si="74"/>
        <v/>
      </c>
      <c r="AF822" s="6" t="str">
        <f t="shared" si="75"/>
        <v/>
      </c>
      <c r="AG822" s="6" t="str">
        <f t="shared" si="76"/>
        <v/>
      </c>
      <c r="AH822" s="6" t="str">
        <f t="shared" si="77"/>
        <v/>
      </c>
    </row>
    <row r="823" spans="1:34">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6" t="str">
        <f t="shared" si="72"/>
        <v/>
      </c>
      <c r="AD823" s="6" t="str">
        <f t="shared" si="73"/>
        <v/>
      </c>
      <c r="AE823" s="6" t="str">
        <f t="shared" si="74"/>
        <v/>
      </c>
      <c r="AF823" s="6" t="str">
        <f t="shared" si="75"/>
        <v/>
      </c>
      <c r="AG823" s="6" t="str">
        <f t="shared" si="76"/>
        <v/>
      </c>
      <c r="AH823" s="6" t="str">
        <f t="shared" si="77"/>
        <v/>
      </c>
    </row>
    <row r="824" spans="1:34">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6" t="str">
        <f t="shared" si="72"/>
        <v/>
      </c>
      <c r="AD824" s="6" t="str">
        <f t="shared" si="73"/>
        <v/>
      </c>
      <c r="AE824" s="6" t="str">
        <f t="shared" si="74"/>
        <v/>
      </c>
      <c r="AF824" s="6" t="str">
        <f t="shared" si="75"/>
        <v/>
      </c>
      <c r="AG824" s="6" t="str">
        <f t="shared" si="76"/>
        <v/>
      </c>
      <c r="AH824" s="6" t="str">
        <f t="shared" si="77"/>
        <v/>
      </c>
    </row>
    <row r="825" spans="1:34">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6" t="str">
        <f t="shared" si="72"/>
        <v/>
      </c>
      <c r="AD825" s="6" t="str">
        <f t="shared" si="73"/>
        <v/>
      </c>
      <c r="AE825" s="6" t="str">
        <f t="shared" si="74"/>
        <v/>
      </c>
      <c r="AF825" s="6" t="str">
        <f t="shared" si="75"/>
        <v/>
      </c>
      <c r="AG825" s="6" t="str">
        <f t="shared" si="76"/>
        <v/>
      </c>
      <c r="AH825" s="6" t="str">
        <f t="shared" si="77"/>
        <v/>
      </c>
    </row>
    <row r="826" spans="1:34">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6" t="str">
        <f t="shared" si="72"/>
        <v/>
      </c>
      <c r="AD826" s="6" t="str">
        <f t="shared" si="73"/>
        <v/>
      </c>
      <c r="AE826" s="6" t="str">
        <f t="shared" si="74"/>
        <v/>
      </c>
      <c r="AF826" s="6" t="str">
        <f t="shared" si="75"/>
        <v/>
      </c>
      <c r="AG826" s="6" t="str">
        <f t="shared" si="76"/>
        <v/>
      </c>
      <c r="AH826" s="6" t="str">
        <f t="shared" si="77"/>
        <v/>
      </c>
    </row>
    <row r="827" spans="1:34">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6" t="str">
        <f t="shared" si="72"/>
        <v/>
      </c>
      <c r="AD827" s="6" t="str">
        <f t="shared" si="73"/>
        <v/>
      </c>
      <c r="AE827" s="6" t="str">
        <f t="shared" si="74"/>
        <v/>
      </c>
      <c r="AF827" s="6" t="str">
        <f t="shared" si="75"/>
        <v/>
      </c>
      <c r="AG827" s="6" t="str">
        <f t="shared" si="76"/>
        <v/>
      </c>
      <c r="AH827" s="6" t="str">
        <f t="shared" si="77"/>
        <v/>
      </c>
    </row>
    <row r="828" spans="1:34">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6" t="str">
        <f t="shared" si="72"/>
        <v/>
      </c>
      <c r="AD828" s="6" t="str">
        <f t="shared" si="73"/>
        <v/>
      </c>
      <c r="AE828" s="6" t="str">
        <f t="shared" si="74"/>
        <v/>
      </c>
      <c r="AF828" s="6" t="str">
        <f t="shared" si="75"/>
        <v/>
      </c>
      <c r="AG828" s="6" t="str">
        <f t="shared" si="76"/>
        <v/>
      </c>
      <c r="AH828" s="6" t="str">
        <f t="shared" si="77"/>
        <v/>
      </c>
    </row>
    <row r="829" spans="1:34">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6" t="str">
        <f t="shared" si="72"/>
        <v/>
      </c>
      <c r="AD829" s="6" t="str">
        <f t="shared" si="73"/>
        <v/>
      </c>
      <c r="AE829" s="6" t="str">
        <f t="shared" si="74"/>
        <v/>
      </c>
      <c r="AF829" s="6" t="str">
        <f t="shared" si="75"/>
        <v/>
      </c>
      <c r="AG829" s="6" t="str">
        <f t="shared" si="76"/>
        <v/>
      </c>
      <c r="AH829" s="6" t="str">
        <f t="shared" si="77"/>
        <v/>
      </c>
    </row>
    <row r="830" spans="1:34">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6" t="str">
        <f t="shared" si="72"/>
        <v/>
      </c>
      <c r="AD830" s="6" t="str">
        <f t="shared" si="73"/>
        <v/>
      </c>
      <c r="AE830" s="6" t="str">
        <f t="shared" si="74"/>
        <v/>
      </c>
      <c r="AF830" s="6" t="str">
        <f t="shared" si="75"/>
        <v/>
      </c>
      <c r="AG830" s="6" t="str">
        <f t="shared" si="76"/>
        <v/>
      </c>
      <c r="AH830" s="6" t="str">
        <f t="shared" si="77"/>
        <v/>
      </c>
    </row>
    <row r="831" spans="1:34">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6" t="str">
        <f t="shared" si="72"/>
        <v/>
      </c>
      <c r="AD831" s="6" t="str">
        <f t="shared" si="73"/>
        <v/>
      </c>
      <c r="AE831" s="6" t="str">
        <f t="shared" si="74"/>
        <v/>
      </c>
      <c r="AF831" s="6" t="str">
        <f t="shared" si="75"/>
        <v/>
      </c>
      <c r="AG831" s="6" t="str">
        <f t="shared" si="76"/>
        <v/>
      </c>
      <c r="AH831" s="6" t="str">
        <f t="shared" si="77"/>
        <v/>
      </c>
    </row>
    <row r="832" spans="1:34">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6" t="str">
        <f t="shared" si="72"/>
        <v/>
      </c>
      <c r="AD832" s="6" t="str">
        <f t="shared" si="73"/>
        <v/>
      </c>
      <c r="AE832" s="6" t="str">
        <f t="shared" si="74"/>
        <v/>
      </c>
      <c r="AF832" s="6" t="str">
        <f t="shared" si="75"/>
        <v/>
      </c>
      <c r="AG832" s="6" t="str">
        <f t="shared" si="76"/>
        <v/>
      </c>
      <c r="AH832" s="6" t="str">
        <f t="shared" si="77"/>
        <v/>
      </c>
    </row>
    <row r="833" spans="1:34">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6" t="str">
        <f t="shared" si="72"/>
        <v/>
      </c>
      <c r="AD833" s="6" t="str">
        <f t="shared" si="73"/>
        <v/>
      </c>
      <c r="AE833" s="6" t="str">
        <f t="shared" si="74"/>
        <v/>
      </c>
      <c r="AF833" s="6" t="str">
        <f t="shared" si="75"/>
        <v/>
      </c>
      <c r="AG833" s="6" t="str">
        <f t="shared" si="76"/>
        <v/>
      </c>
      <c r="AH833" s="6" t="str">
        <f t="shared" si="77"/>
        <v/>
      </c>
    </row>
    <row r="834" spans="1:34">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6" t="str">
        <f t="shared" si="72"/>
        <v/>
      </c>
      <c r="AD834" s="6" t="str">
        <f t="shared" si="73"/>
        <v/>
      </c>
      <c r="AE834" s="6" t="str">
        <f t="shared" si="74"/>
        <v/>
      </c>
      <c r="AF834" s="6" t="str">
        <f t="shared" si="75"/>
        <v/>
      </c>
      <c r="AG834" s="6" t="str">
        <f t="shared" si="76"/>
        <v/>
      </c>
      <c r="AH834" s="6" t="str">
        <f t="shared" si="77"/>
        <v/>
      </c>
    </row>
    <row r="835" spans="1:34">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6" t="str">
        <f t="shared" si="72"/>
        <v/>
      </c>
      <c r="AD835" s="6" t="str">
        <f t="shared" si="73"/>
        <v/>
      </c>
      <c r="AE835" s="6" t="str">
        <f t="shared" si="74"/>
        <v/>
      </c>
      <c r="AF835" s="6" t="str">
        <f t="shared" si="75"/>
        <v/>
      </c>
      <c r="AG835" s="6" t="str">
        <f t="shared" si="76"/>
        <v/>
      </c>
      <c r="AH835" s="6" t="str">
        <f t="shared" si="77"/>
        <v/>
      </c>
    </row>
    <row r="836" spans="1:34">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6" t="str">
        <f t="shared" si="72"/>
        <v/>
      </c>
      <c r="AD836" s="6" t="str">
        <f t="shared" si="73"/>
        <v/>
      </c>
      <c r="AE836" s="6" t="str">
        <f t="shared" si="74"/>
        <v/>
      </c>
      <c r="AF836" s="6" t="str">
        <f t="shared" si="75"/>
        <v/>
      </c>
      <c r="AG836" s="6" t="str">
        <f t="shared" si="76"/>
        <v/>
      </c>
      <c r="AH836" s="6" t="str">
        <f t="shared" si="77"/>
        <v/>
      </c>
    </row>
    <row r="837" spans="1:34">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6" t="str">
        <f t="shared" ref="AC837:AC900" si="78">IF(COUNT(A837,L837,N837,P837,X837,Y837)&gt;0,AVERAGE(A837,L837,N837,P837,X837,Y837),"")</f>
        <v/>
      </c>
      <c r="AD837" s="6" t="str">
        <f t="shared" ref="AD837:AD900" si="79">IF(COUNT(B837,D837,M837,U837)&gt;0,AVERAGE(B837,D837,M837,U837),"")</f>
        <v/>
      </c>
      <c r="AE837" s="6" t="str">
        <f t="shared" ref="AE837:AE900" si="80">IF(COUNT(I837,T837,V837,W837)&gt;0,AVERAGE(I837,T837,V837,W837),"")</f>
        <v/>
      </c>
      <c r="AF837" s="6" t="str">
        <f t="shared" ref="AF837:AF900" si="81">IF(COUNT(H837,K837,Q837,S837)&gt;0,AVERAGE(H837,K837,Q837,S837),"")</f>
        <v/>
      </c>
      <c r="AG837" s="6" t="str">
        <f t="shared" ref="AG837:AG900" si="82">IF(COUNT(E837,F837,G837,R837)&gt;0,AVERAGE(E837,F837,G837,R837),"")</f>
        <v/>
      </c>
      <c r="AH837" s="6" t="str">
        <f t="shared" ref="AH837:AH900" si="83">IF(COUNT(C837,J837,O837,Z837)&gt;0,AVERAGE(C837,J837,O837,Z837),"")</f>
        <v/>
      </c>
    </row>
    <row r="838" spans="1:34">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6" t="str">
        <f t="shared" si="78"/>
        <v/>
      </c>
      <c r="AD838" s="6" t="str">
        <f t="shared" si="79"/>
        <v/>
      </c>
      <c r="AE838" s="6" t="str">
        <f t="shared" si="80"/>
        <v/>
      </c>
      <c r="AF838" s="6" t="str">
        <f t="shared" si="81"/>
        <v/>
      </c>
      <c r="AG838" s="6" t="str">
        <f t="shared" si="82"/>
        <v/>
      </c>
      <c r="AH838" s="6" t="str">
        <f t="shared" si="83"/>
        <v/>
      </c>
    </row>
    <row r="839" spans="1:34">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6" t="str">
        <f t="shared" si="78"/>
        <v/>
      </c>
      <c r="AD839" s="6" t="str">
        <f t="shared" si="79"/>
        <v/>
      </c>
      <c r="AE839" s="6" t="str">
        <f t="shared" si="80"/>
        <v/>
      </c>
      <c r="AF839" s="6" t="str">
        <f t="shared" si="81"/>
        <v/>
      </c>
      <c r="AG839" s="6" t="str">
        <f t="shared" si="82"/>
        <v/>
      </c>
      <c r="AH839" s="6" t="str">
        <f t="shared" si="83"/>
        <v/>
      </c>
    </row>
    <row r="840" spans="1:34">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6" t="str">
        <f t="shared" si="78"/>
        <v/>
      </c>
      <c r="AD840" s="6" t="str">
        <f t="shared" si="79"/>
        <v/>
      </c>
      <c r="AE840" s="6" t="str">
        <f t="shared" si="80"/>
        <v/>
      </c>
      <c r="AF840" s="6" t="str">
        <f t="shared" si="81"/>
        <v/>
      </c>
      <c r="AG840" s="6" t="str">
        <f t="shared" si="82"/>
        <v/>
      </c>
      <c r="AH840" s="6" t="str">
        <f t="shared" si="83"/>
        <v/>
      </c>
    </row>
    <row r="841" spans="1:34">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6" t="str">
        <f t="shared" si="78"/>
        <v/>
      </c>
      <c r="AD841" s="6" t="str">
        <f t="shared" si="79"/>
        <v/>
      </c>
      <c r="AE841" s="6" t="str">
        <f t="shared" si="80"/>
        <v/>
      </c>
      <c r="AF841" s="6" t="str">
        <f t="shared" si="81"/>
        <v/>
      </c>
      <c r="AG841" s="6" t="str">
        <f t="shared" si="82"/>
        <v/>
      </c>
      <c r="AH841" s="6" t="str">
        <f t="shared" si="83"/>
        <v/>
      </c>
    </row>
    <row r="842" spans="1:34">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6" t="str">
        <f t="shared" si="78"/>
        <v/>
      </c>
      <c r="AD842" s="6" t="str">
        <f t="shared" si="79"/>
        <v/>
      </c>
      <c r="AE842" s="6" t="str">
        <f t="shared" si="80"/>
        <v/>
      </c>
      <c r="AF842" s="6" t="str">
        <f t="shared" si="81"/>
        <v/>
      </c>
      <c r="AG842" s="6" t="str">
        <f t="shared" si="82"/>
        <v/>
      </c>
      <c r="AH842" s="6" t="str">
        <f t="shared" si="83"/>
        <v/>
      </c>
    </row>
    <row r="843" spans="1:34">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6" t="str">
        <f t="shared" si="78"/>
        <v/>
      </c>
      <c r="AD843" s="6" t="str">
        <f t="shared" si="79"/>
        <v/>
      </c>
      <c r="AE843" s="6" t="str">
        <f t="shared" si="80"/>
        <v/>
      </c>
      <c r="AF843" s="6" t="str">
        <f t="shared" si="81"/>
        <v/>
      </c>
      <c r="AG843" s="6" t="str">
        <f t="shared" si="82"/>
        <v/>
      </c>
      <c r="AH843" s="6" t="str">
        <f t="shared" si="83"/>
        <v/>
      </c>
    </row>
    <row r="844" spans="1:34">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6" t="str">
        <f t="shared" si="78"/>
        <v/>
      </c>
      <c r="AD844" s="6" t="str">
        <f t="shared" si="79"/>
        <v/>
      </c>
      <c r="AE844" s="6" t="str">
        <f t="shared" si="80"/>
        <v/>
      </c>
      <c r="AF844" s="6" t="str">
        <f t="shared" si="81"/>
        <v/>
      </c>
      <c r="AG844" s="6" t="str">
        <f t="shared" si="82"/>
        <v/>
      </c>
      <c r="AH844" s="6" t="str">
        <f t="shared" si="83"/>
        <v/>
      </c>
    </row>
    <row r="845" spans="1:34">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6" t="str">
        <f t="shared" si="78"/>
        <v/>
      </c>
      <c r="AD845" s="6" t="str">
        <f t="shared" si="79"/>
        <v/>
      </c>
      <c r="AE845" s="6" t="str">
        <f t="shared" si="80"/>
        <v/>
      </c>
      <c r="AF845" s="6" t="str">
        <f t="shared" si="81"/>
        <v/>
      </c>
      <c r="AG845" s="6" t="str">
        <f t="shared" si="82"/>
        <v/>
      </c>
      <c r="AH845" s="6" t="str">
        <f t="shared" si="83"/>
        <v/>
      </c>
    </row>
    <row r="846" spans="1:34">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6" t="str">
        <f t="shared" si="78"/>
        <v/>
      </c>
      <c r="AD846" s="6" t="str">
        <f t="shared" si="79"/>
        <v/>
      </c>
      <c r="AE846" s="6" t="str">
        <f t="shared" si="80"/>
        <v/>
      </c>
      <c r="AF846" s="6" t="str">
        <f t="shared" si="81"/>
        <v/>
      </c>
      <c r="AG846" s="6" t="str">
        <f t="shared" si="82"/>
        <v/>
      </c>
      <c r="AH846" s="6" t="str">
        <f t="shared" si="83"/>
        <v/>
      </c>
    </row>
    <row r="847" spans="1:34">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6" t="str">
        <f t="shared" si="78"/>
        <v/>
      </c>
      <c r="AD847" s="6" t="str">
        <f t="shared" si="79"/>
        <v/>
      </c>
      <c r="AE847" s="6" t="str">
        <f t="shared" si="80"/>
        <v/>
      </c>
      <c r="AF847" s="6" t="str">
        <f t="shared" si="81"/>
        <v/>
      </c>
      <c r="AG847" s="6" t="str">
        <f t="shared" si="82"/>
        <v/>
      </c>
      <c r="AH847" s="6" t="str">
        <f t="shared" si="83"/>
        <v/>
      </c>
    </row>
    <row r="848" spans="1:34">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6" t="str">
        <f t="shared" si="78"/>
        <v/>
      </c>
      <c r="AD848" s="6" t="str">
        <f t="shared" si="79"/>
        <v/>
      </c>
      <c r="AE848" s="6" t="str">
        <f t="shared" si="80"/>
        <v/>
      </c>
      <c r="AF848" s="6" t="str">
        <f t="shared" si="81"/>
        <v/>
      </c>
      <c r="AG848" s="6" t="str">
        <f t="shared" si="82"/>
        <v/>
      </c>
      <c r="AH848" s="6" t="str">
        <f t="shared" si="83"/>
        <v/>
      </c>
    </row>
    <row r="849" spans="1:34">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6" t="str">
        <f t="shared" si="78"/>
        <v/>
      </c>
      <c r="AD849" s="6" t="str">
        <f t="shared" si="79"/>
        <v/>
      </c>
      <c r="AE849" s="6" t="str">
        <f t="shared" si="80"/>
        <v/>
      </c>
      <c r="AF849" s="6" t="str">
        <f t="shared" si="81"/>
        <v/>
      </c>
      <c r="AG849" s="6" t="str">
        <f t="shared" si="82"/>
        <v/>
      </c>
      <c r="AH849" s="6" t="str">
        <f t="shared" si="83"/>
        <v/>
      </c>
    </row>
    <row r="850" spans="1:34">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6" t="str">
        <f t="shared" si="78"/>
        <v/>
      </c>
      <c r="AD850" s="6" t="str">
        <f t="shared" si="79"/>
        <v/>
      </c>
      <c r="AE850" s="6" t="str">
        <f t="shared" si="80"/>
        <v/>
      </c>
      <c r="AF850" s="6" t="str">
        <f t="shared" si="81"/>
        <v/>
      </c>
      <c r="AG850" s="6" t="str">
        <f t="shared" si="82"/>
        <v/>
      </c>
      <c r="AH850" s="6" t="str">
        <f t="shared" si="83"/>
        <v/>
      </c>
    </row>
    <row r="851" spans="1:34">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6" t="str">
        <f t="shared" si="78"/>
        <v/>
      </c>
      <c r="AD851" s="6" t="str">
        <f t="shared" si="79"/>
        <v/>
      </c>
      <c r="AE851" s="6" t="str">
        <f t="shared" si="80"/>
        <v/>
      </c>
      <c r="AF851" s="6" t="str">
        <f t="shared" si="81"/>
        <v/>
      </c>
      <c r="AG851" s="6" t="str">
        <f t="shared" si="82"/>
        <v/>
      </c>
      <c r="AH851" s="6" t="str">
        <f t="shared" si="83"/>
        <v/>
      </c>
    </row>
    <row r="852" spans="1:34">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6" t="str">
        <f t="shared" si="78"/>
        <v/>
      </c>
      <c r="AD852" s="6" t="str">
        <f t="shared" si="79"/>
        <v/>
      </c>
      <c r="AE852" s="6" t="str">
        <f t="shared" si="80"/>
        <v/>
      </c>
      <c r="AF852" s="6" t="str">
        <f t="shared" si="81"/>
        <v/>
      </c>
      <c r="AG852" s="6" t="str">
        <f t="shared" si="82"/>
        <v/>
      </c>
      <c r="AH852" s="6" t="str">
        <f t="shared" si="83"/>
        <v/>
      </c>
    </row>
    <row r="853" spans="1:34">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6" t="str">
        <f t="shared" si="78"/>
        <v/>
      </c>
      <c r="AD853" s="6" t="str">
        <f t="shared" si="79"/>
        <v/>
      </c>
      <c r="AE853" s="6" t="str">
        <f t="shared" si="80"/>
        <v/>
      </c>
      <c r="AF853" s="6" t="str">
        <f t="shared" si="81"/>
        <v/>
      </c>
      <c r="AG853" s="6" t="str">
        <f t="shared" si="82"/>
        <v/>
      </c>
      <c r="AH853" s="6" t="str">
        <f t="shared" si="83"/>
        <v/>
      </c>
    </row>
    <row r="854" spans="1:34">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6" t="str">
        <f t="shared" si="78"/>
        <v/>
      </c>
      <c r="AD854" s="6" t="str">
        <f t="shared" si="79"/>
        <v/>
      </c>
      <c r="AE854" s="6" t="str">
        <f t="shared" si="80"/>
        <v/>
      </c>
      <c r="AF854" s="6" t="str">
        <f t="shared" si="81"/>
        <v/>
      </c>
      <c r="AG854" s="6" t="str">
        <f t="shared" si="82"/>
        <v/>
      </c>
      <c r="AH854" s="6" t="str">
        <f t="shared" si="83"/>
        <v/>
      </c>
    </row>
    <row r="855" spans="1:34">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6" t="str">
        <f t="shared" si="78"/>
        <v/>
      </c>
      <c r="AD855" s="6" t="str">
        <f t="shared" si="79"/>
        <v/>
      </c>
      <c r="AE855" s="6" t="str">
        <f t="shared" si="80"/>
        <v/>
      </c>
      <c r="AF855" s="6" t="str">
        <f t="shared" si="81"/>
        <v/>
      </c>
      <c r="AG855" s="6" t="str">
        <f t="shared" si="82"/>
        <v/>
      </c>
      <c r="AH855" s="6" t="str">
        <f t="shared" si="83"/>
        <v/>
      </c>
    </row>
    <row r="856" spans="1:34">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6" t="str">
        <f t="shared" si="78"/>
        <v/>
      </c>
      <c r="AD856" s="6" t="str">
        <f t="shared" si="79"/>
        <v/>
      </c>
      <c r="AE856" s="6" t="str">
        <f t="shared" si="80"/>
        <v/>
      </c>
      <c r="AF856" s="6" t="str">
        <f t="shared" si="81"/>
        <v/>
      </c>
      <c r="AG856" s="6" t="str">
        <f t="shared" si="82"/>
        <v/>
      </c>
      <c r="AH856" s="6" t="str">
        <f t="shared" si="83"/>
        <v/>
      </c>
    </row>
    <row r="857" spans="1:34">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6" t="str">
        <f t="shared" si="78"/>
        <v/>
      </c>
      <c r="AD857" s="6" t="str">
        <f t="shared" si="79"/>
        <v/>
      </c>
      <c r="AE857" s="6" t="str">
        <f t="shared" si="80"/>
        <v/>
      </c>
      <c r="AF857" s="6" t="str">
        <f t="shared" si="81"/>
        <v/>
      </c>
      <c r="AG857" s="6" t="str">
        <f t="shared" si="82"/>
        <v/>
      </c>
      <c r="AH857" s="6" t="str">
        <f t="shared" si="83"/>
        <v/>
      </c>
    </row>
    <row r="858" spans="1:34">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6" t="str">
        <f t="shared" si="78"/>
        <v/>
      </c>
      <c r="AD858" s="6" t="str">
        <f t="shared" si="79"/>
        <v/>
      </c>
      <c r="AE858" s="6" t="str">
        <f t="shared" si="80"/>
        <v/>
      </c>
      <c r="AF858" s="6" t="str">
        <f t="shared" si="81"/>
        <v/>
      </c>
      <c r="AG858" s="6" t="str">
        <f t="shared" si="82"/>
        <v/>
      </c>
      <c r="AH858" s="6" t="str">
        <f t="shared" si="83"/>
        <v/>
      </c>
    </row>
    <row r="859" spans="1:34">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6" t="str">
        <f t="shared" si="78"/>
        <v/>
      </c>
      <c r="AD859" s="6" t="str">
        <f t="shared" si="79"/>
        <v/>
      </c>
      <c r="AE859" s="6" t="str">
        <f t="shared" si="80"/>
        <v/>
      </c>
      <c r="AF859" s="6" t="str">
        <f t="shared" si="81"/>
        <v/>
      </c>
      <c r="AG859" s="6" t="str">
        <f t="shared" si="82"/>
        <v/>
      </c>
      <c r="AH859" s="6" t="str">
        <f t="shared" si="83"/>
        <v/>
      </c>
    </row>
    <row r="860" spans="1:34">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6" t="str">
        <f t="shared" si="78"/>
        <v/>
      </c>
      <c r="AD860" s="6" t="str">
        <f t="shared" si="79"/>
        <v/>
      </c>
      <c r="AE860" s="6" t="str">
        <f t="shared" si="80"/>
        <v/>
      </c>
      <c r="AF860" s="6" t="str">
        <f t="shared" si="81"/>
        <v/>
      </c>
      <c r="AG860" s="6" t="str">
        <f t="shared" si="82"/>
        <v/>
      </c>
      <c r="AH860" s="6" t="str">
        <f t="shared" si="83"/>
        <v/>
      </c>
    </row>
    <row r="861" spans="1:34">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6" t="str">
        <f t="shared" si="78"/>
        <v/>
      </c>
      <c r="AD861" s="6" t="str">
        <f t="shared" si="79"/>
        <v/>
      </c>
      <c r="AE861" s="6" t="str">
        <f t="shared" si="80"/>
        <v/>
      </c>
      <c r="AF861" s="6" t="str">
        <f t="shared" si="81"/>
        <v/>
      </c>
      <c r="AG861" s="6" t="str">
        <f t="shared" si="82"/>
        <v/>
      </c>
      <c r="AH861" s="6" t="str">
        <f t="shared" si="83"/>
        <v/>
      </c>
    </row>
    <row r="862" spans="1:34">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6" t="str">
        <f t="shared" si="78"/>
        <v/>
      </c>
      <c r="AD862" s="6" t="str">
        <f t="shared" si="79"/>
        <v/>
      </c>
      <c r="AE862" s="6" t="str">
        <f t="shared" si="80"/>
        <v/>
      </c>
      <c r="AF862" s="6" t="str">
        <f t="shared" si="81"/>
        <v/>
      </c>
      <c r="AG862" s="6" t="str">
        <f t="shared" si="82"/>
        <v/>
      </c>
      <c r="AH862" s="6" t="str">
        <f t="shared" si="83"/>
        <v/>
      </c>
    </row>
    <row r="863" spans="1:34">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6" t="str">
        <f t="shared" si="78"/>
        <v/>
      </c>
      <c r="AD863" s="6" t="str">
        <f t="shared" si="79"/>
        <v/>
      </c>
      <c r="AE863" s="6" t="str">
        <f t="shared" si="80"/>
        <v/>
      </c>
      <c r="AF863" s="6" t="str">
        <f t="shared" si="81"/>
        <v/>
      </c>
      <c r="AG863" s="6" t="str">
        <f t="shared" si="82"/>
        <v/>
      </c>
      <c r="AH863" s="6" t="str">
        <f t="shared" si="83"/>
        <v/>
      </c>
    </row>
    <row r="864" spans="1:34">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6" t="str">
        <f t="shared" si="78"/>
        <v/>
      </c>
      <c r="AD864" s="6" t="str">
        <f t="shared" si="79"/>
        <v/>
      </c>
      <c r="AE864" s="6" t="str">
        <f t="shared" si="80"/>
        <v/>
      </c>
      <c r="AF864" s="6" t="str">
        <f t="shared" si="81"/>
        <v/>
      </c>
      <c r="AG864" s="6" t="str">
        <f t="shared" si="82"/>
        <v/>
      </c>
      <c r="AH864" s="6" t="str">
        <f t="shared" si="83"/>
        <v/>
      </c>
    </row>
    <row r="865" spans="1:34">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6" t="str">
        <f t="shared" si="78"/>
        <v/>
      </c>
      <c r="AD865" s="6" t="str">
        <f t="shared" si="79"/>
        <v/>
      </c>
      <c r="AE865" s="6" t="str">
        <f t="shared" si="80"/>
        <v/>
      </c>
      <c r="AF865" s="6" t="str">
        <f t="shared" si="81"/>
        <v/>
      </c>
      <c r="AG865" s="6" t="str">
        <f t="shared" si="82"/>
        <v/>
      </c>
      <c r="AH865" s="6" t="str">
        <f t="shared" si="83"/>
        <v/>
      </c>
    </row>
    <row r="866" spans="1:34">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6" t="str">
        <f t="shared" si="78"/>
        <v/>
      </c>
      <c r="AD866" s="6" t="str">
        <f t="shared" si="79"/>
        <v/>
      </c>
      <c r="AE866" s="6" t="str">
        <f t="shared" si="80"/>
        <v/>
      </c>
      <c r="AF866" s="6" t="str">
        <f t="shared" si="81"/>
        <v/>
      </c>
      <c r="AG866" s="6" t="str">
        <f t="shared" si="82"/>
        <v/>
      </c>
      <c r="AH866" s="6" t="str">
        <f t="shared" si="83"/>
        <v/>
      </c>
    </row>
    <row r="867" spans="1:34">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6" t="str">
        <f t="shared" si="78"/>
        <v/>
      </c>
      <c r="AD867" s="6" t="str">
        <f t="shared" si="79"/>
        <v/>
      </c>
      <c r="AE867" s="6" t="str">
        <f t="shared" si="80"/>
        <v/>
      </c>
      <c r="AF867" s="6" t="str">
        <f t="shared" si="81"/>
        <v/>
      </c>
      <c r="AG867" s="6" t="str">
        <f t="shared" si="82"/>
        <v/>
      </c>
      <c r="AH867" s="6" t="str">
        <f t="shared" si="83"/>
        <v/>
      </c>
    </row>
    <row r="868" spans="1:34">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6" t="str">
        <f t="shared" si="78"/>
        <v/>
      </c>
      <c r="AD868" s="6" t="str">
        <f t="shared" si="79"/>
        <v/>
      </c>
      <c r="AE868" s="6" t="str">
        <f t="shared" si="80"/>
        <v/>
      </c>
      <c r="AF868" s="6" t="str">
        <f t="shared" si="81"/>
        <v/>
      </c>
      <c r="AG868" s="6" t="str">
        <f t="shared" si="82"/>
        <v/>
      </c>
      <c r="AH868" s="6" t="str">
        <f t="shared" si="83"/>
        <v/>
      </c>
    </row>
    <row r="869" spans="1:34">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6" t="str">
        <f t="shared" si="78"/>
        <v/>
      </c>
      <c r="AD869" s="6" t="str">
        <f t="shared" si="79"/>
        <v/>
      </c>
      <c r="AE869" s="6" t="str">
        <f t="shared" si="80"/>
        <v/>
      </c>
      <c r="AF869" s="6" t="str">
        <f t="shared" si="81"/>
        <v/>
      </c>
      <c r="AG869" s="6" t="str">
        <f t="shared" si="82"/>
        <v/>
      </c>
      <c r="AH869" s="6" t="str">
        <f t="shared" si="83"/>
        <v/>
      </c>
    </row>
    <row r="870" spans="1:34">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6" t="str">
        <f t="shared" si="78"/>
        <v/>
      </c>
      <c r="AD870" s="6" t="str">
        <f t="shared" si="79"/>
        <v/>
      </c>
      <c r="AE870" s="6" t="str">
        <f t="shared" si="80"/>
        <v/>
      </c>
      <c r="AF870" s="6" t="str">
        <f t="shared" si="81"/>
        <v/>
      </c>
      <c r="AG870" s="6" t="str">
        <f t="shared" si="82"/>
        <v/>
      </c>
      <c r="AH870" s="6" t="str">
        <f t="shared" si="83"/>
        <v/>
      </c>
    </row>
    <row r="871" spans="1:34">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6" t="str">
        <f t="shared" si="78"/>
        <v/>
      </c>
      <c r="AD871" s="6" t="str">
        <f t="shared" si="79"/>
        <v/>
      </c>
      <c r="AE871" s="6" t="str">
        <f t="shared" si="80"/>
        <v/>
      </c>
      <c r="AF871" s="6" t="str">
        <f t="shared" si="81"/>
        <v/>
      </c>
      <c r="AG871" s="6" t="str">
        <f t="shared" si="82"/>
        <v/>
      </c>
      <c r="AH871" s="6" t="str">
        <f t="shared" si="83"/>
        <v/>
      </c>
    </row>
    <row r="872" spans="1:34">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6" t="str">
        <f t="shared" si="78"/>
        <v/>
      </c>
      <c r="AD872" s="6" t="str">
        <f t="shared" si="79"/>
        <v/>
      </c>
      <c r="AE872" s="6" t="str">
        <f t="shared" si="80"/>
        <v/>
      </c>
      <c r="AF872" s="6" t="str">
        <f t="shared" si="81"/>
        <v/>
      </c>
      <c r="AG872" s="6" t="str">
        <f t="shared" si="82"/>
        <v/>
      </c>
      <c r="AH872" s="6" t="str">
        <f t="shared" si="83"/>
        <v/>
      </c>
    </row>
    <row r="873" spans="1:34">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6" t="str">
        <f t="shared" si="78"/>
        <v/>
      </c>
      <c r="AD873" s="6" t="str">
        <f t="shared" si="79"/>
        <v/>
      </c>
      <c r="AE873" s="6" t="str">
        <f t="shared" si="80"/>
        <v/>
      </c>
      <c r="AF873" s="6" t="str">
        <f t="shared" si="81"/>
        <v/>
      </c>
      <c r="AG873" s="6" t="str">
        <f t="shared" si="82"/>
        <v/>
      </c>
      <c r="AH873" s="6" t="str">
        <f t="shared" si="83"/>
        <v/>
      </c>
    </row>
    <row r="874" spans="1:34">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6" t="str">
        <f t="shared" si="78"/>
        <v/>
      </c>
      <c r="AD874" s="6" t="str">
        <f t="shared" si="79"/>
        <v/>
      </c>
      <c r="AE874" s="6" t="str">
        <f t="shared" si="80"/>
        <v/>
      </c>
      <c r="AF874" s="6" t="str">
        <f t="shared" si="81"/>
        <v/>
      </c>
      <c r="AG874" s="6" t="str">
        <f t="shared" si="82"/>
        <v/>
      </c>
      <c r="AH874" s="6" t="str">
        <f t="shared" si="83"/>
        <v/>
      </c>
    </row>
    <row r="875" spans="1:34">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6" t="str">
        <f t="shared" si="78"/>
        <v/>
      </c>
      <c r="AD875" s="6" t="str">
        <f t="shared" si="79"/>
        <v/>
      </c>
      <c r="AE875" s="6" t="str">
        <f t="shared" si="80"/>
        <v/>
      </c>
      <c r="AF875" s="6" t="str">
        <f t="shared" si="81"/>
        <v/>
      </c>
      <c r="AG875" s="6" t="str">
        <f t="shared" si="82"/>
        <v/>
      </c>
      <c r="AH875" s="6" t="str">
        <f t="shared" si="83"/>
        <v/>
      </c>
    </row>
    <row r="876" spans="1:34">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6" t="str">
        <f t="shared" si="78"/>
        <v/>
      </c>
      <c r="AD876" s="6" t="str">
        <f t="shared" si="79"/>
        <v/>
      </c>
      <c r="AE876" s="6" t="str">
        <f t="shared" si="80"/>
        <v/>
      </c>
      <c r="AF876" s="6" t="str">
        <f t="shared" si="81"/>
        <v/>
      </c>
      <c r="AG876" s="6" t="str">
        <f t="shared" si="82"/>
        <v/>
      </c>
      <c r="AH876" s="6" t="str">
        <f t="shared" si="83"/>
        <v/>
      </c>
    </row>
    <row r="877" spans="1:34">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6" t="str">
        <f t="shared" si="78"/>
        <v/>
      </c>
      <c r="AD877" s="6" t="str">
        <f t="shared" si="79"/>
        <v/>
      </c>
      <c r="AE877" s="6" t="str">
        <f t="shared" si="80"/>
        <v/>
      </c>
      <c r="AF877" s="6" t="str">
        <f t="shared" si="81"/>
        <v/>
      </c>
      <c r="AG877" s="6" t="str">
        <f t="shared" si="82"/>
        <v/>
      </c>
      <c r="AH877" s="6" t="str">
        <f t="shared" si="83"/>
        <v/>
      </c>
    </row>
    <row r="878" spans="1:34">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6" t="str">
        <f t="shared" si="78"/>
        <v/>
      </c>
      <c r="AD878" s="6" t="str">
        <f t="shared" si="79"/>
        <v/>
      </c>
      <c r="AE878" s="6" t="str">
        <f t="shared" si="80"/>
        <v/>
      </c>
      <c r="AF878" s="6" t="str">
        <f t="shared" si="81"/>
        <v/>
      </c>
      <c r="AG878" s="6" t="str">
        <f t="shared" si="82"/>
        <v/>
      </c>
      <c r="AH878" s="6" t="str">
        <f t="shared" si="83"/>
        <v/>
      </c>
    </row>
    <row r="879" spans="1:34">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6" t="str">
        <f t="shared" si="78"/>
        <v/>
      </c>
      <c r="AD879" s="6" t="str">
        <f t="shared" si="79"/>
        <v/>
      </c>
      <c r="AE879" s="6" t="str">
        <f t="shared" si="80"/>
        <v/>
      </c>
      <c r="AF879" s="6" t="str">
        <f t="shared" si="81"/>
        <v/>
      </c>
      <c r="AG879" s="6" t="str">
        <f t="shared" si="82"/>
        <v/>
      </c>
      <c r="AH879" s="6" t="str">
        <f t="shared" si="83"/>
        <v/>
      </c>
    </row>
    <row r="880" spans="1:34">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6" t="str">
        <f t="shared" si="78"/>
        <v/>
      </c>
      <c r="AD880" s="6" t="str">
        <f t="shared" si="79"/>
        <v/>
      </c>
      <c r="AE880" s="6" t="str">
        <f t="shared" si="80"/>
        <v/>
      </c>
      <c r="AF880" s="6" t="str">
        <f t="shared" si="81"/>
        <v/>
      </c>
      <c r="AG880" s="6" t="str">
        <f t="shared" si="82"/>
        <v/>
      </c>
      <c r="AH880" s="6" t="str">
        <f t="shared" si="83"/>
        <v/>
      </c>
    </row>
    <row r="881" spans="1:34">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6" t="str">
        <f t="shared" si="78"/>
        <v/>
      </c>
      <c r="AD881" s="6" t="str">
        <f t="shared" si="79"/>
        <v/>
      </c>
      <c r="AE881" s="6" t="str">
        <f t="shared" si="80"/>
        <v/>
      </c>
      <c r="AF881" s="6" t="str">
        <f t="shared" si="81"/>
        <v/>
      </c>
      <c r="AG881" s="6" t="str">
        <f t="shared" si="82"/>
        <v/>
      </c>
      <c r="AH881" s="6" t="str">
        <f t="shared" si="83"/>
        <v/>
      </c>
    </row>
    <row r="882" spans="1:34">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6" t="str">
        <f t="shared" si="78"/>
        <v/>
      </c>
      <c r="AD882" s="6" t="str">
        <f t="shared" si="79"/>
        <v/>
      </c>
      <c r="AE882" s="6" t="str">
        <f t="shared" si="80"/>
        <v/>
      </c>
      <c r="AF882" s="6" t="str">
        <f t="shared" si="81"/>
        <v/>
      </c>
      <c r="AG882" s="6" t="str">
        <f t="shared" si="82"/>
        <v/>
      </c>
      <c r="AH882" s="6" t="str">
        <f t="shared" si="83"/>
        <v/>
      </c>
    </row>
    <row r="883" spans="1:34">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6" t="str">
        <f t="shared" si="78"/>
        <v/>
      </c>
      <c r="AD883" s="6" t="str">
        <f t="shared" si="79"/>
        <v/>
      </c>
      <c r="AE883" s="6" t="str">
        <f t="shared" si="80"/>
        <v/>
      </c>
      <c r="AF883" s="6" t="str">
        <f t="shared" si="81"/>
        <v/>
      </c>
      <c r="AG883" s="6" t="str">
        <f t="shared" si="82"/>
        <v/>
      </c>
      <c r="AH883" s="6" t="str">
        <f t="shared" si="83"/>
        <v/>
      </c>
    </row>
    <row r="884" spans="1:34">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6" t="str">
        <f t="shared" si="78"/>
        <v/>
      </c>
      <c r="AD884" s="6" t="str">
        <f t="shared" si="79"/>
        <v/>
      </c>
      <c r="AE884" s="6" t="str">
        <f t="shared" si="80"/>
        <v/>
      </c>
      <c r="AF884" s="6" t="str">
        <f t="shared" si="81"/>
        <v/>
      </c>
      <c r="AG884" s="6" t="str">
        <f t="shared" si="82"/>
        <v/>
      </c>
      <c r="AH884" s="6" t="str">
        <f t="shared" si="83"/>
        <v/>
      </c>
    </row>
    <row r="885" spans="1:34">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6" t="str">
        <f t="shared" si="78"/>
        <v/>
      </c>
      <c r="AD885" s="6" t="str">
        <f t="shared" si="79"/>
        <v/>
      </c>
      <c r="AE885" s="6" t="str">
        <f t="shared" si="80"/>
        <v/>
      </c>
      <c r="AF885" s="6" t="str">
        <f t="shared" si="81"/>
        <v/>
      </c>
      <c r="AG885" s="6" t="str">
        <f t="shared" si="82"/>
        <v/>
      </c>
      <c r="AH885" s="6" t="str">
        <f t="shared" si="83"/>
        <v/>
      </c>
    </row>
    <row r="886" spans="1:34">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6" t="str">
        <f t="shared" si="78"/>
        <v/>
      </c>
      <c r="AD886" s="6" t="str">
        <f t="shared" si="79"/>
        <v/>
      </c>
      <c r="AE886" s="6" t="str">
        <f t="shared" si="80"/>
        <v/>
      </c>
      <c r="AF886" s="6" t="str">
        <f t="shared" si="81"/>
        <v/>
      </c>
      <c r="AG886" s="6" t="str">
        <f t="shared" si="82"/>
        <v/>
      </c>
      <c r="AH886" s="6" t="str">
        <f t="shared" si="83"/>
        <v/>
      </c>
    </row>
    <row r="887" spans="1:34">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6" t="str">
        <f t="shared" si="78"/>
        <v/>
      </c>
      <c r="AD887" s="6" t="str">
        <f t="shared" si="79"/>
        <v/>
      </c>
      <c r="AE887" s="6" t="str">
        <f t="shared" si="80"/>
        <v/>
      </c>
      <c r="AF887" s="6" t="str">
        <f t="shared" si="81"/>
        <v/>
      </c>
      <c r="AG887" s="6" t="str">
        <f t="shared" si="82"/>
        <v/>
      </c>
      <c r="AH887" s="6" t="str">
        <f t="shared" si="83"/>
        <v/>
      </c>
    </row>
    <row r="888" spans="1:34">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6" t="str">
        <f t="shared" si="78"/>
        <v/>
      </c>
      <c r="AD888" s="6" t="str">
        <f t="shared" si="79"/>
        <v/>
      </c>
      <c r="AE888" s="6" t="str">
        <f t="shared" si="80"/>
        <v/>
      </c>
      <c r="AF888" s="6" t="str">
        <f t="shared" si="81"/>
        <v/>
      </c>
      <c r="AG888" s="6" t="str">
        <f t="shared" si="82"/>
        <v/>
      </c>
      <c r="AH888" s="6" t="str">
        <f t="shared" si="83"/>
        <v/>
      </c>
    </row>
    <row r="889" spans="1:34">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6" t="str">
        <f t="shared" si="78"/>
        <v/>
      </c>
      <c r="AD889" s="6" t="str">
        <f t="shared" si="79"/>
        <v/>
      </c>
      <c r="AE889" s="6" t="str">
        <f t="shared" si="80"/>
        <v/>
      </c>
      <c r="AF889" s="6" t="str">
        <f t="shared" si="81"/>
        <v/>
      </c>
      <c r="AG889" s="6" t="str">
        <f t="shared" si="82"/>
        <v/>
      </c>
      <c r="AH889" s="6" t="str">
        <f t="shared" si="83"/>
        <v/>
      </c>
    </row>
    <row r="890" spans="1:34">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6" t="str">
        <f t="shared" si="78"/>
        <v/>
      </c>
      <c r="AD890" s="6" t="str">
        <f t="shared" si="79"/>
        <v/>
      </c>
      <c r="AE890" s="6" t="str">
        <f t="shared" si="80"/>
        <v/>
      </c>
      <c r="AF890" s="6" t="str">
        <f t="shared" si="81"/>
        <v/>
      </c>
      <c r="AG890" s="6" t="str">
        <f t="shared" si="82"/>
        <v/>
      </c>
      <c r="AH890" s="6" t="str">
        <f t="shared" si="83"/>
        <v/>
      </c>
    </row>
    <row r="891" spans="1:34">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6" t="str">
        <f t="shared" si="78"/>
        <v/>
      </c>
      <c r="AD891" s="6" t="str">
        <f t="shared" si="79"/>
        <v/>
      </c>
      <c r="AE891" s="6" t="str">
        <f t="shared" si="80"/>
        <v/>
      </c>
      <c r="AF891" s="6" t="str">
        <f t="shared" si="81"/>
        <v/>
      </c>
      <c r="AG891" s="6" t="str">
        <f t="shared" si="82"/>
        <v/>
      </c>
      <c r="AH891" s="6" t="str">
        <f t="shared" si="83"/>
        <v/>
      </c>
    </row>
    <row r="892" spans="1:34">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6" t="str">
        <f t="shared" si="78"/>
        <v/>
      </c>
      <c r="AD892" s="6" t="str">
        <f t="shared" si="79"/>
        <v/>
      </c>
      <c r="AE892" s="6" t="str">
        <f t="shared" si="80"/>
        <v/>
      </c>
      <c r="AF892" s="6" t="str">
        <f t="shared" si="81"/>
        <v/>
      </c>
      <c r="AG892" s="6" t="str">
        <f t="shared" si="82"/>
        <v/>
      </c>
      <c r="AH892" s="6" t="str">
        <f t="shared" si="83"/>
        <v/>
      </c>
    </row>
    <row r="893" spans="1:34">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6" t="str">
        <f t="shared" si="78"/>
        <v/>
      </c>
      <c r="AD893" s="6" t="str">
        <f t="shared" si="79"/>
        <v/>
      </c>
      <c r="AE893" s="6" t="str">
        <f t="shared" si="80"/>
        <v/>
      </c>
      <c r="AF893" s="6" t="str">
        <f t="shared" si="81"/>
        <v/>
      </c>
      <c r="AG893" s="6" t="str">
        <f t="shared" si="82"/>
        <v/>
      </c>
      <c r="AH893" s="6" t="str">
        <f t="shared" si="83"/>
        <v/>
      </c>
    </row>
    <row r="894" spans="1:34">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6" t="str">
        <f t="shared" si="78"/>
        <v/>
      </c>
      <c r="AD894" s="6" t="str">
        <f t="shared" si="79"/>
        <v/>
      </c>
      <c r="AE894" s="6" t="str">
        <f t="shared" si="80"/>
        <v/>
      </c>
      <c r="AF894" s="6" t="str">
        <f t="shared" si="81"/>
        <v/>
      </c>
      <c r="AG894" s="6" t="str">
        <f t="shared" si="82"/>
        <v/>
      </c>
      <c r="AH894" s="6" t="str">
        <f t="shared" si="83"/>
        <v/>
      </c>
    </row>
    <row r="895" spans="1:34">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6" t="str">
        <f t="shared" si="78"/>
        <v/>
      </c>
      <c r="AD895" s="6" t="str">
        <f t="shared" si="79"/>
        <v/>
      </c>
      <c r="AE895" s="6" t="str">
        <f t="shared" si="80"/>
        <v/>
      </c>
      <c r="AF895" s="6" t="str">
        <f t="shared" si="81"/>
        <v/>
      </c>
      <c r="AG895" s="6" t="str">
        <f t="shared" si="82"/>
        <v/>
      </c>
      <c r="AH895" s="6" t="str">
        <f t="shared" si="83"/>
        <v/>
      </c>
    </row>
    <row r="896" spans="1:34">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6" t="str">
        <f t="shared" si="78"/>
        <v/>
      </c>
      <c r="AD896" s="6" t="str">
        <f t="shared" si="79"/>
        <v/>
      </c>
      <c r="AE896" s="6" t="str">
        <f t="shared" si="80"/>
        <v/>
      </c>
      <c r="AF896" s="6" t="str">
        <f t="shared" si="81"/>
        <v/>
      </c>
      <c r="AG896" s="6" t="str">
        <f t="shared" si="82"/>
        <v/>
      </c>
      <c r="AH896" s="6" t="str">
        <f t="shared" si="83"/>
        <v/>
      </c>
    </row>
    <row r="897" spans="1:34">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6" t="str">
        <f t="shared" si="78"/>
        <v/>
      </c>
      <c r="AD897" s="6" t="str">
        <f t="shared" si="79"/>
        <v/>
      </c>
      <c r="AE897" s="6" t="str">
        <f t="shared" si="80"/>
        <v/>
      </c>
      <c r="AF897" s="6" t="str">
        <f t="shared" si="81"/>
        <v/>
      </c>
      <c r="AG897" s="6" t="str">
        <f t="shared" si="82"/>
        <v/>
      </c>
      <c r="AH897" s="6" t="str">
        <f t="shared" si="83"/>
        <v/>
      </c>
    </row>
    <row r="898" spans="1:34">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6" t="str">
        <f t="shared" si="78"/>
        <v/>
      </c>
      <c r="AD898" s="6" t="str">
        <f t="shared" si="79"/>
        <v/>
      </c>
      <c r="AE898" s="6" t="str">
        <f t="shared" si="80"/>
        <v/>
      </c>
      <c r="AF898" s="6" t="str">
        <f t="shared" si="81"/>
        <v/>
      </c>
      <c r="AG898" s="6" t="str">
        <f t="shared" si="82"/>
        <v/>
      </c>
      <c r="AH898" s="6" t="str">
        <f t="shared" si="83"/>
        <v/>
      </c>
    </row>
    <row r="899" spans="1:34">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6" t="str">
        <f t="shared" si="78"/>
        <v/>
      </c>
      <c r="AD899" s="6" t="str">
        <f t="shared" si="79"/>
        <v/>
      </c>
      <c r="AE899" s="6" t="str">
        <f t="shared" si="80"/>
        <v/>
      </c>
      <c r="AF899" s="6" t="str">
        <f t="shared" si="81"/>
        <v/>
      </c>
      <c r="AG899" s="6" t="str">
        <f t="shared" si="82"/>
        <v/>
      </c>
      <c r="AH899" s="6" t="str">
        <f t="shared" si="83"/>
        <v/>
      </c>
    </row>
    <row r="900" spans="1:34">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6" t="str">
        <f t="shared" si="78"/>
        <v/>
      </c>
      <c r="AD900" s="6" t="str">
        <f t="shared" si="79"/>
        <v/>
      </c>
      <c r="AE900" s="6" t="str">
        <f t="shared" si="80"/>
        <v/>
      </c>
      <c r="AF900" s="6" t="str">
        <f t="shared" si="81"/>
        <v/>
      </c>
      <c r="AG900" s="6" t="str">
        <f t="shared" si="82"/>
        <v/>
      </c>
      <c r="AH900" s="6" t="str">
        <f t="shared" si="83"/>
        <v/>
      </c>
    </row>
    <row r="901" spans="1:34">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6" t="str">
        <f t="shared" ref="AC901:AC964" si="84">IF(COUNT(A901,L901,N901,P901,X901,Y901)&gt;0,AVERAGE(A901,L901,N901,P901,X901,Y901),"")</f>
        <v/>
      </c>
      <c r="AD901" s="6" t="str">
        <f t="shared" ref="AD901:AD964" si="85">IF(COUNT(B901,D901,M901,U901)&gt;0,AVERAGE(B901,D901,M901,U901),"")</f>
        <v/>
      </c>
      <c r="AE901" s="6" t="str">
        <f t="shared" ref="AE901:AE964" si="86">IF(COUNT(I901,T901,V901,W901)&gt;0,AVERAGE(I901,T901,V901,W901),"")</f>
        <v/>
      </c>
      <c r="AF901" s="6" t="str">
        <f t="shared" ref="AF901:AF964" si="87">IF(COUNT(H901,K901,Q901,S901)&gt;0,AVERAGE(H901,K901,Q901,S901),"")</f>
        <v/>
      </c>
      <c r="AG901" s="6" t="str">
        <f t="shared" ref="AG901:AG964" si="88">IF(COUNT(E901,F901,G901,R901)&gt;0,AVERAGE(E901,F901,G901,R901),"")</f>
        <v/>
      </c>
      <c r="AH901" s="6" t="str">
        <f t="shared" ref="AH901:AH964" si="89">IF(COUNT(C901,J901,O901,Z901)&gt;0,AVERAGE(C901,J901,O901,Z901),"")</f>
        <v/>
      </c>
    </row>
    <row r="902" spans="1:34">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6" t="str">
        <f t="shared" si="84"/>
        <v/>
      </c>
      <c r="AD902" s="6" t="str">
        <f t="shared" si="85"/>
        <v/>
      </c>
      <c r="AE902" s="6" t="str">
        <f t="shared" si="86"/>
        <v/>
      </c>
      <c r="AF902" s="6" t="str">
        <f t="shared" si="87"/>
        <v/>
      </c>
      <c r="AG902" s="6" t="str">
        <f t="shared" si="88"/>
        <v/>
      </c>
      <c r="AH902" s="6" t="str">
        <f t="shared" si="89"/>
        <v/>
      </c>
    </row>
    <row r="903" spans="1:34">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6" t="str">
        <f t="shared" si="84"/>
        <v/>
      </c>
      <c r="AD903" s="6" t="str">
        <f t="shared" si="85"/>
        <v/>
      </c>
      <c r="AE903" s="6" t="str">
        <f t="shared" si="86"/>
        <v/>
      </c>
      <c r="AF903" s="6" t="str">
        <f t="shared" si="87"/>
        <v/>
      </c>
      <c r="AG903" s="6" t="str">
        <f t="shared" si="88"/>
        <v/>
      </c>
      <c r="AH903" s="6" t="str">
        <f t="shared" si="89"/>
        <v/>
      </c>
    </row>
    <row r="904" spans="1:34">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6" t="str">
        <f t="shared" si="84"/>
        <v/>
      </c>
      <c r="AD904" s="6" t="str">
        <f t="shared" si="85"/>
        <v/>
      </c>
      <c r="AE904" s="6" t="str">
        <f t="shared" si="86"/>
        <v/>
      </c>
      <c r="AF904" s="6" t="str">
        <f t="shared" si="87"/>
        <v/>
      </c>
      <c r="AG904" s="6" t="str">
        <f t="shared" si="88"/>
        <v/>
      </c>
      <c r="AH904" s="6" t="str">
        <f t="shared" si="89"/>
        <v/>
      </c>
    </row>
    <row r="905" spans="1:34">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6" t="str">
        <f t="shared" si="84"/>
        <v/>
      </c>
      <c r="AD905" s="6" t="str">
        <f t="shared" si="85"/>
        <v/>
      </c>
      <c r="AE905" s="6" t="str">
        <f t="shared" si="86"/>
        <v/>
      </c>
      <c r="AF905" s="6" t="str">
        <f t="shared" si="87"/>
        <v/>
      </c>
      <c r="AG905" s="6" t="str">
        <f t="shared" si="88"/>
        <v/>
      </c>
      <c r="AH905" s="6" t="str">
        <f t="shared" si="89"/>
        <v/>
      </c>
    </row>
    <row r="906" spans="1:34">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6" t="str">
        <f t="shared" si="84"/>
        <v/>
      </c>
      <c r="AD906" s="6" t="str">
        <f t="shared" si="85"/>
        <v/>
      </c>
      <c r="AE906" s="6" t="str">
        <f t="shared" si="86"/>
        <v/>
      </c>
      <c r="AF906" s="6" t="str">
        <f t="shared" si="87"/>
        <v/>
      </c>
      <c r="AG906" s="6" t="str">
        <f t="shared" si="88"/>
        <v/>
      </c>
      <c r="AH906" s="6" t="str">
        <f t="shared" si="89"/>
        <v/>
      </c>
    </row>
    <row r="907" spans="1:34">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6" t="str">
        <f t="shared" si="84"/>
        <v/>
      </c>
      <c r="AD907" s="6" t="str">
        <f t="shared" si="85"/>
        <v/>
      </c>
      <c r="AE907" s="6" t="str">
        <f t="shared" si="86"/>
        <v/>
      </c>
      <c r="AF907" s="6" t="str">
        <f t="shared" si="87"/>
        <v/>
      </c>
      <c r="AG907" s="6" t="str">
        <f t="shared" si="88"/>
        <v/>
      </c>
      <c r="AH907" s="6" t="str">
        <f t="shared" si="89"/>
        <v/>
      </c>
    </row>
    <row r="908" spans="1:34">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6" t="str">
        <f t="shared" si="84"/>
        <v/>
      </c>
      <c r="AD908" s="6" t="str">
        <f t="shared" si="85"/>
        <v/>
      </c>
      <c r="AE908" s="6" t="str">
        <f t="shared" si="86"/>
        <v/>
      </c>
      <c r="AF908" s="6" t="str">
        <f t="shared" si="87"/>
        <v/>
      </c>
      <c r="AG908" s="6" t="str">
        <f t="shared" si="88"/>
        <v/>
      </c>
      <c r="AH908" s="6" t="str">
        <f t="shared" si="89"/>
        <v/>
      </c>
    </row>
    <row r="909" spans="1:34">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6" t="str">
        <f t="shared" si="84"/>
        <v/>
      </c>
      <c r="AD909" s="6" t="str">
        <f t="shared" si="85"/>
        <v/>
      </c>
      <c r="AE909" s="6" t="str">
        <f t="shared" si="86"/>
        <v/>
      </c>
      <c r="AF909" s="6" t="str">
        <f t="shared" si="87"/>
        <v/>
      </c>
      <c r="AG909" s="6" t="str">
        <f t="shared" si="88"/>
        <v/>
      </c>
      <c r="AH909" s="6" t="str">
        <f t="shared" si="89"/>
        <v/>
      </c>
    </row>
    <row r="910" spans="1:34">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6" t="str">
        <f t="shared" si="84"/>
        <v/>
      </c>
      <c r="AD910" s="6" t="str">
        <f t="shared" si="85"/>
        <v/>
      </c>
      <c r="AE910" s="6" t="str">
        <f t="shared" si="86"/>
        <v/>
      </c>
      <c r="AF910" s="6" t="str">
        <f t="shared" si="87"/>
        <v/>
      </c>
      <c r="AG910" s="6" t="str">
        <f t="shared" si="88"/>
        <v/>
      </c>
      <c r="AH910" s="6" t="str">
        <f t="shared" si="89"/>
        <v/>
      </c>
    </row>
    <row r="911" spans="1:34">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6" t="str">
        <f t="shared" si="84"/>
        <v/>
      </c>
      <c r="AD911" s="6" t="str">
        <f t="shared" si="85"/>
        <v/>
      </c>
      <c r="AE911" s="6" t="str">
        <f t="shared" si="86"/>
        <v/>
      </c>
      <c r="AF911" s="6" t="str">
        <f t="shared" si="87"/>
        <v/>
      </c>
      <c r="AG911" s="6" t="str">
        <f t="shared" si="88"/>
        <v/>
      </c>
      <c r="AH911" s="6" t="str">
        <f t="shared" si="89"/>
        <v/>
      </c>
    </row>
    <row r="912" spans="1:34">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6" t="str">
        <f t="shared" si="84"/>
        <v/>
      </c>
      <c r="AD912" s="6" t="str">
        <f t="shared" si="85"/>
        <v/>
      </c>
      <c r="AE912" s="6" t="str">
        <f t="shared" si="86"/>
        <v/>
      </c>
      <c r="AF912" s="6" t="str">
        <f t="shared" si="87"/>
        <v/>
      </c>
      <c r="AG912" s="6" t="str">
        <f t="shared" si="88"/>
        <v/>
      </c>
      <c r="AH912" s="6" t="str">
        <f t="shared" si="89"/>
        <v/>
      </c>
    </row>
    <row r="913" spans="1:34">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6" t="str">
        <f t="shared" si="84"/>
        <v/>
      </c>
      <c r="AD913" s="6" t="str">
        <f t="shared" si="85"/>
        <v/>
      </c>
      <c r="AE913" s="6" t="str">
        <f t="shared" si="86"/>
        <v/>
      </c>
      <c r="AF913" s="6" t="str">
        <f t="shared" si="87"/>
        <v/>
      </c>
      <c r="AG913" s="6" t="str">
        <f t="shared" si="88"/>
        <v/>
      </c>
      <c r="AH913" s="6" t="str">
        <f t="shared" si="89"/>
        <v/>
      </c>
    </row>
    <row r="914" spans="1:34">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6" t="str">
        <f t="shared" si="84"/>
        <v/>
      </c>
      <c r="AD914" s="6" t="str">
        <f t="shared" si="85"/>
        <v/>
      </c>
      <c r="AE914" s="6" t="str">
        <f t="shared" si="86"/>
        <v/>
      </c>
      <c r="AF914" s="6" t="str">
        <f t="shared" si="87"/>
        <v/>
      </c>
      <c r="AG914" s="6" t="str">
        <f t="shared" si="88"/>
        <v/>
      </c>
      <c r="AH914" s="6" t="str">
        <f t="shared" si="89"/>
        <v/>
      </c>
    </row>
    <row r="915" spans="1:34">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6" t="str">
        <f t="shared" si="84"/>
        <v/>
      </c>
      <c r="AD915" s="6" t="str">
        <f t="shared" si="85"/>
        <v/>
      </c>
      <c r="AE915" s="6" t="str">
        <f t="shared" si="86"/>
        <v/>
      </c>
      <c r="AF915" s="6" t="str">
        <f t="shared" si="87"/>
        <v/>
      </c>
      <c r="AG915" s="6" t="str">
        <f t="shared" si="88"/>
        <v/>
      </c>
      <c r="AH915" s="6" t="str">
        <f t="shared" si="89"/>
        <v/>
      </c>
    </row>
    <row r="916" spans="1:34">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6" t="str">
        <f t="shared" si="84"/>
        <v/>
      </c>
      <c r="AD916" s="6" t="str">
        <f t="shared" si="85"/>
        <v/>
      </c>
      <c r="AE916" s="6" t="str">
        <f t="shared" si="86"/>
        <v/>
      </c>
      <c r="AF916" s="6" t="str">
        <f t="shared" si="87"/>
        <v/>
      </c>
      <c r="AG916" s="6" t="str">
        <f t="shared" si="88"/>
        <v/>
      </c>
      <c r="AH916" s="6" t="str">
        <f t="shared" si="89"/>
        <v/>
      </c>
    </row>
    <row r="917" spans="1:34">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6" t="str">
        <f t="shared" si="84"/>
        <v/>
      </c>
      <c r="AD917" s="6" t="str">
        <f t="shared" si="85"/>
        <v/>
      </c>
      <c r="AE917" s="6" t="str">
        <f t="shared" si="86"/>
        <v/>
      </c>
      <c r="AF917" s="6" t="str">
        <f t="shared" si="87"/>
        <v/>
      </c>
      <c r="AG917" s="6" t="str">
        <f t="shared" si="88"/>
        <v/>
      </c>
      <c r="AH917" s="6" t="str">
        <f t="shared" si="89"/>
        <v/>
      </c>
    </row>
    <row r="918" spans="1:34">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6" t="str">
        <f t="shared" si="84"/>
        <v/>
      </c>
      <c r="AD918" s="6" t="str">
        <f t="shared" si="85"/>
        <v/>
      </c>
      <c r="AE918" s="6" t="str">
        <f t="shared" si="86"/>
        <v/>
      </c>
      <c r="AF918" s="6" t="str">
        <f t="shared" si="87"/>
        <v/>
      </c>
      <c r="AG918" s="6" t="str">
        <f t="shared" si="88"/>
        <v/>
      </c>
      <c r="AH918" s="6" t="str">
        <f t="shared" si="89"/>
        <v/>
      </c>
    </row>
    <row r="919" spans="1:34">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6" t="str">
        <f t="shared" si="84"/>
        <v/>
      </c>
      <c r="AD919" s="6" t="str">
        <f t="shared" si="85"/>
        <v/>
      </c>
      <c r="AE919" s="6" t="str">
        <f t="shared" si="86"/>
        <v/>
      </c>
      <c r="AF919" s="6" t="str">
        <f t="shared" si="87"/>
        <v/>
      </c>
      <c r="AG919" s="6" t="str">
        <f t="shared" si="88"/>
        <v/>
      </c>
      <c r="AH919" s="6" t="str">
        <f t="shared" si="89"/>
        <v/>
      </c>
    </row>
    <row r="920" spans="1:34">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6" t="str">
        <f t="shared" si="84"/>
        <v/>
      </c>
      <c r="AD920" s="6" t="str">
        <f t="shared" si="85"/>
        <v/>
      </c>
      <c r="AE920" s="6" t="str">
        <f t="shared" si="86"/>
        <v/>
      </c>
      <c r="AF920" s="6" t="str">
        <f t="shared" si="87"/>
        <v/>
      </c>
      <c r="AG920" s="6" t="str">
        <f t="shared" si="88"/>
        <v/>
      </c>
      <c r="AH920" s="6" t="str">
        <f t="shared" si="89"/>
        <v/>
      </c>
    </row>
    <row r="921" spans="1:34">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6" t="str">
        <f t="shared" si="84"/>
        <v/>
      </c>
      <c r="AD921" s="6" t="str">
        <f t="shared" si="85"/>
        <v/>
      </c>
      <c r="AE921" s="6" t="str">
        <f t="shared" si="86"/>
        <v/>
      </c>
      <c r="AF921" s="6" t="str">
        <f t="shared" si="87"/>
        <v/>
      </c>
      <c r="AG921" s="6" t="str">
        <f t="shared" si="88"/>
        <v/>
      </c>
      <c r="AH921" s="6" t="str">
        <f t="shared" si="89"/>
        <v/>
      </c>
    </row>
    <row r="922" spans="1:34">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6" t="str">
        <f t="shared" si="84"/>
        <v/>
      </c>
      <c r="AD922" s="6" t="str">
        <f t="shared" si="85"/>
        <v/>
      </c>
      <c r="AE922" s="6" t="str">
        <f t="shared" si="86"/>
        <v/>
      </c>
      <c r="AF922" s="6" t="str">
        <f t="shared" si="87"/>
        <v/>
      </c>
      <c r="AG922" s="6" t="str">
        <f t="shared" si="88"/>
        <v/>
      </c>
      <c r="AH922" s="6" t="str">
        <f t="shared" si="89"/>
        <v/>
      </c>
    </row>
    <row r="923" spans="1:34">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6" t="str">
        <f t="shared" si="84"/>
        <v/>
      </c>
      <c r="AD923" s="6" t="str">
        <f t="shared" si="85"/>
        <v/>
      </c>
      <c r="AE923" s="6" t="str">
        <f t="shared" si="86"/>
        <v/>
      </c>
      <c r="AF923" s="6" t="str">
        <f t="shared" si="87"/>
        <v/>
      </c>
      <c r="AG923" s="6" t="str">
        <f t="shared" si="88"/>
        <v/>
      </c>
      <c r="AH923" s="6" t="str">
        <f t="shared" si="89"/>
        <v/>
      </c>
    </row>
    <row r="924" spans="1:34">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6" t="str">
        <f t="shared" si="84"/>
        <v/>
      </c>
      <c r="AD924" s="6" t="str">
        <f t="shared" si="85"/>
        <v/>
      </c>
      <c r="AE924" s="6" t="str">
        <f t="shared" si="86"/>
        <v/>
      </c>
      <c r="AF924" s="6" t="str">
        <f t="shared" si="87"/>
        <v/>
      </c>
      <c r="AG924" s="6" t="str">
        <f t="shared" si="88"/>
        <v/>
      </c>
      <c r="AH924" s="6" t="str">
        <f t="shared" si="89"/>
        <v/>
      </c>
    </row>
    <row r="925" spans="1:34">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6" t="str">
        <f t="shared" si="84"/>
        <v/>
      </c>
      <c r="AD925" s="6" t="str">
        <f t="shared" si="85"/>
        <v/>
      </c>
      <c r="AE925" s="6" t="str">
        <f t="shared" si="86"/>
        <v/>
      </c>
      <c r="AF925" s="6" t="str">
        <f t="shared" si="87"/>
        <v/>
      </c>
      <c r="AG925" s="6" t="str">
        <f t="shared" si="88"/>
        <v/>
      </c>
      <c r="AH925" s="6" t="str">
        <f t="shared" si="89"/>
        <v/>
      </c>
    </row>
    <row r="926" spans="1:34">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6" t="str">
        <f t="shared" si="84"/>
        <v/>
      </c>
      <c r="AD926" s="6" t="str">
        <f t="shared" si="85"/>
        <v/>
      </c>
      <c r="AE926" s="6" t="str">
        <f t="shared" si="86"/>
        <v/>
      </c>
      <c r="AF926" s="6" t="str">
        <f t="shared" si="87"/>
        <v/>
      </c>
      <c r="AG926" s="6" t="str">
        <f t="shared" si="88"/>
        <v/>
      </c>
      <c r="AH926" s="6" t="str">
        <f t="shared" si="89"/>
        <v/>
      </c>
    </row>
    <row r="927" spans="1:34">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6" t="str">
        <f t="shared" si="84"/>
        <v/>
      </c>
      <c r="AD927" s="6" t="str">
        <f t="shared" si="85"/>
        <v/>
      </c>
      <c r="AE927" s="6" t="str">
        <f t="shared" si="86"/>
        <v/>
      </c>
      <c r="AF927" s="6" t="str">
        <f t="shared" si="87"/>
        <v/>
      </c>
      <c r="AG927" s="6" t="str">
        <f t="shared" si="88"/>
        <v/>
      </c>
      <c r="AH927" s="6" t="str">
        <f t="shared" si="89"/>
        <v/>
      </c>
    </row>
    <row r="928" spans="1:34">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6" t="str">
        <f t="shared" si="84"/>
        <v/>
      </c>
      <c r="AD928" s="6" t="str">
        <f t="shared" si="85"/>
        <v/>
      </c>
      <c r="AE928" s="6" t="str">
        <f t="shared" si="86"/>
        <v/>
      </c>
      <c r="AF928" s="6" t="str">
        <f t="shared" si="87"/>
        <v/>
      </c>
      <c r="AG928" s="6" t="str">
        <f t="shared" si="88"/>
        <v/>
      </c>
      <c r="AH928" s="6" t="str">
        <f t="shared" si="89"/>
        <v/>
      </c>
    </row>
    <row r="929" spans="1:34">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6" t="str">
        <f t="shared" si="84"/>
        <v/>
      </c>
      <c r="AD929" s="6" t="str">
        <f t="shared" si="85"/>
        <v/>
      </c>
      <c r="AE929" s="6" t="str">
        <f t="shared" si="86"/>
        <v/>
      </c>
      <c r="AF929" s="6" t="str">
        <f t="shared" si="87"/>
        <v/>
      </c>
      <c r="AG929" s="6" t="str">
        <f t="shared" si="88"/>
        <v/>
      </c>
      <c r="AH929" s="6" t="str">
        <f t="shared" si="89"/>
        <v/>
      </c>
    </row>
    <row r="930" spans="1:34">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6" t="str">
        <f t="shared" si="84"/>
        <v/>
      </c>
      <c r="AD930" s="6" t="str">
        <f t="shared" si="85"/>
        <v/>
      </c>
      <c r="AE930" s="6" t="str">
        <f t="shared" si="86"/>
        <v/>
      </c>
      <c r="AF930" s="6" t="str">
        <f t="shared" si="87"/>
        <v/>
      </c>
      <c r="AG930" s="6" t="str">
        <f t="shared" si="88"/>
        <v/>
      </c>
      <c r="AH930" s="6" t="str">
        <f t="shared" si="89"/>
        <v/>
      </c>
    </row>
    <row r="931" spans="1:34">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6" t="str">
        <f t="shared" si="84"/>
        <v/>
      </c>
      <c r="AD931" s="6" t="str">
        <f t="shared" si="85"/>
        <v/>
      </c>
      <c r="AE931" s="6" t="str">
        <f t="shared" si="86"/>
        <v/>
      </c>
      <c r="AF931" s="6" t="str">
        <f t="shared" si="87"/>
        <v/>
      </c>
      <c r="AG931" s="6" t="str">
        <f t="shared" si="88"/>
        <v/>
      </c>
      <c r="AH931" s="6" t="str">
        <f t="shared" si="89"/>
        <v/>
      </c>
    </row>
    <row r="932" spans="1:34">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6" t="str">
        <f t="shared" si="84"/>
        <v/>
      </c>
      <c r="AD932" s="6" t="str">
        <f t="shared" si="85"/>
        <v/>
      </c>
      <c r="AE932" s="6" t="str">
        <f t="shared" si="86"/>
        <v/>
      </c>
      <c r="AF932" s="6" t="str">
        <f t="shared" si="87"/>
        <v/>
      </c>
      <c r="AG932" s="6" t="str">
        <f t="shared" si="88"/>
        <v/>
      </c>
      <c r="AH932" s="6" t="str">
        <f t="shared" si="89"/>
        <v/>
      </c>
    </row>
    <row r="933" spans="1:34">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6" t="str">
        <f t="shared" si="84"/>
        <v/>
      </c>
      <c r="AD933" s="6" t="str">
        <f t="shared" si="85"/>
        <v/>
      </c>
      <c r="AE933" s="6" t="str">
        <f t="shared" si="86"/>
        <v/>
      </c>
      <c r="AF933" s="6" t="str">
        <f t="shared" si="87"/>
        <v/>
      </c>
      <c r="AG933" s="6" t="str">
        <f t="shared" si="88"/>
        <v/>
      </c>
      <c r="AH933" s="6" t="str">
        <f t="shared" si="89"/>
        <v/>
      </c>
    </row>
    <row r="934" spans="1:34">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6" t="str">
        <f t="shared" si="84"/>
        <v/>
      </c>
      <c r="AD934" s="6" t="str">
        <f t="shared" si="85"/>
        <v/>
      </c>
      <c r="AE934" s="6" t="str">
        <f t="shared" si="86"/>
        <v/>
      </c>
      <c r="AF934" s="6" t="str">
        <f t="shared" si="87"/>
        <v/>
      </c>
      <c r="AG934" s="6" t="str">
        <f t="shared" si="88"/>
        <v/>
      </c>
      <c r="AH934" s="6" t="str">
        <f t="shared" si="89"/>
        <v/>
      </c>
    </row>
    <row r="935" spans="1:34">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6" t="str">
        <f t="shared" si="84"/>
        <v/>
      </c>
      <c r="AD935" s="6" t="str">
        <f t="shared" si="85"/>
        <v/>
      </c>
      <c r="AE935" s="6" t="str">
        <f t="shared" si="86"/>
        <v/>
      </c>
      <c r="AF935" s="6" t="str">
        <f t="shared" si="87"/>
        <v/>
      </c>
      <c r="AG935" s="6" t="str">
        <f t="shared" si="88"/>
        <v/>
      </c>
      <c r="AH935" s="6" t="str">
        <f t="shared" si="89"/>
        <v/>
      </c>
    </row>
    <row r="936" spans="1:34">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6" t="str">
        <f t="shared" si="84"/>
        <v/>
      </c>
      <c r="AD936" s="6" t="str">
        <f t="shared" si="85"/>
        <v/>
      </c>
      <c r="AE936" s="6" t="str">
        <f t="shared" si="86"/>
        <v/>
      </c>
      <c r="AF936" s="6" t="str">
        <f t="shared" si="87"/>
        <v/>
      </c>
      <c r="AG936" s="6" t="str">
        <f t="shared" si="88"/>
        <v/>
      </c>
      <c r="AH936" s="6" t="str">
        <f t="shared" si="89"/>
        <v/>
      </c>
    </row>
    <row r="937" spans="1:34">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6" t="str">
        <f t="shared" si="84"/>
        <v/>
      </c>
      <c r="AD937" s="6" t="str">
        <f t="shared" si="85"/>
        <v/>
      </c>
      <c r="AE937" s="6" t="str">
        <f t="shared" si="86"/>
        <v/>
      </c>
      <c r="AF937" s="6" t="str">
        <f t="shared" si="87"/>
        <v/>
      </c>
      <c r="AG937" s="6" t="str">
        <f t="shared" si="88"/>
        <v/>
      </c>
      <c r="AH937" s="6" t="str">
        <f t="shared" si="89"/>
        <v/>
      </c>
    </row>
    <row r="938" spans="1:34">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6" t="str">
        <f t="shared" si="84"/>
        <v/>
      </c>
      <c r="AD938" s="6" t="str">
        <f t="shared" si="85"/>
        <v/>
      </c>
      <c r="AE938" s="6" t="str">
        <f t="shared" si="86"/>
        <v/>
      </c>
      <c r="AF938" s="6" t="str">
        <f t="shared" si="87"/>
        <v/>
      </c>
      <c r="AG938" s="6" t="str">
        <f t="shared" si="88"/>
        <v/>
      </c>
      <c r="AH938" s="6" t="str">
        <f t="shared" si="89"/>
        <v/>
      </c>
    </row>
    <row r="939" spans="1:34">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6" t="str">
        <f t="shared" si="84"/>
        <v/>
      </c>
      <c r="AD939" s="6" t="str">
        <f t="shared" si="85"/>
        <v/>
      </c>
      <c r="AE939" s="6" t="str">
        <f t="shared" si="86"/>
        <v/>
      </c>
      <c r="AF939" s="6" t="str">
        <f t="shared" si="87"/>
        <v/>
      </c>
      <c r="AG939" s="6" t="str">
        <f t="shared" si="88"/>
        <v/>
      </c>
      <c r="AH939" s="6" t="str">
        <f t="shared" si="89"/>
        <v/>
      </c>
    </row>
    <row r="940" spans="1:34">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6" t="str">
        <f t="shared" si="84"/>
        <v/>
      </c>
      <c r="AD940" s="6" t="str">
        <f t="shared" si="85"/>
        <v/>
      </c>
      <c r="AE940" s="6" t="str">
        <f t="shared" si="86"/>
        <v/>
      </c>
      <c r="AF940" s="6" t="str">
        <f t="shared" si="87"/>
        <v/>
      </c>
      <c r="AG940" s="6" t="str">
        <f t="shared" si="88"/>
        <v/>
      </c>
      <c r="AH940" s="6" t="str">
        <f t="shared" si="89"/>
        <v/>
      </c>
    </row>
    <row r="941" spans="1:34">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6" t="str">
        <f t="shared" si="84"/>
        <v/>
      </c>
      <c r="AD941" s="6" t="str">
        <f t="shared" si="85"/>
        <v/>
      </c>
      <c r="AE941" s="6" t="str">
        <f t="shared" si="86"/>
        <v/>
      </c>
      <c r="AF941" s="6" t="str">
        <f t="shared" si="87"/>
        <v/>
      </c>
      <c r="AG941" s="6" t="str">
        <f t="shared" si="88"/>
        <v/>
      </c>
      <c r="AH941" s="6" t="str">
        <f t="shared" si="89"/>
        <v/>
      </c>
    </row>
    <row r="942" spans="1:34">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6" t="str">
        <f t="shared" si="84"/>
        <v/>
      </c>
      <c r="AD942" s="6" t="str">
        <f t="shared" si="85"/>
        <v/>
      </c>
      <c r="AE942" s="6" t="str">
        <f t="shared" si="86"/>
        <v/>
      </c>
      <c r="AF942" s="6" t="str">
        <f t="shared" si="87"/>
        <v/>
      </c>
      <c r="AG942" s="6" t="str">
        <f t="shared" si="88"/>
        <v/>
      </c>
      <c r="AH942" s="6" t="str">
        <f t="shared" si="89"/>
        <v/>
      </c>
    </row>
    <row r="943" spans="1:34">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6" t="str">
        <f t="shared" si="84"/>
        <v/>
      </c>
      <c r="AD943" s="6" t="str">
        <f t="shared" si="85"/>
        <v/>
      </c>
      <c r="AE943" s="6" t="str">
        <f t="shared" si="86"/>
        <v/>
      </c>
      <c r="AF943" s="6" t="str">
        <f t="shared" si="87"/>
        <v/>
      </c>
      <c r="AG943" s="6" t="str">
        <f t="shared" si="88"/>
        <v/>
      </c>
      <c r="AH943" s="6" t="str">
        <f t="shared" si="89"/>
        <v/>
      </c>
    </row>
    <row r="944" spans="1:34">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6" t="str">
        <f t="shared" si="84"/>
        <v/>
      </c>
      <c r="AD944" s="6" t="str">
        <f t="shared" si="85"/>
        <v/>
      </c>
      <c r="AE944" s="6" t="str">
        <f t="shared" si="86"/>
        <v/>
      </c>
      <c r="AF944" s="6" t="str">
        <f t="shared" si="87"/>
        <v/>
      </c>
      <c r="AG944" s="6" t="str">
        <f t="shared" si="88"/>
        <v/>
      </c>
      <c r="AH944" s="6" t="str">
        <f t="shared" si="89"/>
        <v/>
      </c>
    </row>
    <row r="945" spans="1:34">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6" t="str">
        <f t="shared" si="84"/>
        <v/>
      </c>
      <c r="AD945" s="6" t="str">
        <f t="shared" si="85"/>
        <v/>
      </c>
      <c r="AE945" s="6" t="str">
        <f t="shared" si="86"/>
        <v/>
      </c>
      <c r="AF945" s="6" t="str">
        <f t="shared" si="87"/>
        <v/>
      </c>
      <c r="AG945" s="6" t="str">
        <f t="shared" si="88"/>
        <v/>
      </c>
      <c r="AH945" s="6" t="str">
        <f t="shared" si="89"/>
        <v/>
      </c>
    </row>
    <row r="946" spans="1:34">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6" t="str">
        <f t="shared" si="84"/>
        <v/>
      </c>
      <c r="AD946" s="6" t="str">
        <f t="shared" si="85"/>
        <v/>
      </c>
      <c r="AE946" s="6" t="str">
        <f t="shared" si="86"/>
        <v/>
      </c>
      <c r="AF946" s="6" t="str">
        <f t="shared" si="87"/>
        <v/>
      </c>
      <c r="AG946" s="6" t="str">
        <f t="shared" si="88"/>
        <v/>
      </c>
      <c r="AH946" s="6" t="str">
        <f t="shared" si="89"/>
        <v/>
      </c>
    </row>
    <row r="947" spans="1:34">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6" t="str">
        <f t="shared" si="84"/>
        <v/>
      </c>
      <c r="AD947" s="6" t="str">
        <f t="shared" si="85"/>
        <v/>
      </c>
      <c r="AE947" s="6" t="str">
        <f t="shared" si="86"/>
        <v/>
      </c>
      <c r="AF947" s="6" t="str">
        <f t="shared" si="87"/>
        <v/>
      </c>
      <c r="AG947" s="6" t="str">
        <f t="shared" si="88"/>
        <v/>
      </c>
      <c r="AH947" s="6" t="str">
        <f t="shared" si="89"/>
        <v/>
      </c>
    </row>
    <row r="948" spans="1:34">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6" t="str">
        <f t="shared" si="84"/>
        <v/>
      </c>
      <c r="AD948" s="6" t="str">
        <f t="shared" si="85"/>
        <v/>
      </c>
      <c r="AE948" s="6" t="str">
        <f t="shared" si="86"/>
        <v/>
      </c>
      <c r="AF948" s="6" t="str">
        <f t="shared" si="87"/>
        <v/>
      </c>
      <c r="AG948" s="6" t="str">
        <f t="shared" si="88"/>
        <v/>
      </c>
      <c r="AH948" s="6" t="str">
        <f t="shared" si="89"/>
        <v/>
      </c>
    </row>
    <row r="949" spans="1:34">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6" t="str">
        <f t="shared" si="84"/>
        <v/>
      </c>
      <c r="AD949" s="6" t="str">
        <f t="shared" si="85"/>
        <v/>
      </c>
      <c r="AE949" s="6" t="str">
        <f t="shared" si="86"/>
        <v/>
      </c>
      <c r="AF949" s="6" t="str">
        <f t="shared" si="87"/>
        <v/>
      </c>
      <c r="AG949" s="6" t="str">
        <f t="shared" si="88"/>
        <v/>
      </c>
      <c r="AH949" s="6" t="str">
        <f t="shared" si="89"/>
        <v/>
      </c>
    </row>
    <row r="950" spans="1:34">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6" t="str">
        <f t="shared" si="84"/>
        <v/>
      </c>
      <c r="AD950" s="6" t="str">
        <f t="shared" si="85"/>
        <v/>
      </c>
      <c r="AE950" s="6" t="str">
        <f t="shared" si="86"/>
        <v/>
      </c>
      <c r="AF950" s="6" t="str">
        <f t="shared" si="87"/>
        <v/>
      </c>
      <c r="AG950" s="6" t="str">
        <f t="shared" si="88"/>
        <v/>
      </c>
      <c r="AH950" s="6" t="str">
        <f t="shared" si="89"/>
        <v/>
      </c>
    </row>
    <row r="951" spans="1:34">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6" t="str">
        <f t="shared" si="84"/>
        <v/>
      </c>
      <c r="AD951" s="6" t="str">
        <f t="shared" si="85"/>
        <v/>
      </c>
      <c r="AE951" s="6" t="str">
        <f t="shared" si="86"/>
        <v/>
      </c>
      <c r="AF951" s="6" t="str">
        <f t="shared" si="87"/>
        <v/>
      </c>
      <c r="AG951" s="6" t="str">
        <f t="shared" si="88"/>
        <v/>
      </c>
      <c r="AH951" s="6" t="str">
        <f t="shared" si="89"/>
        <v/>
      </c>
    </row>
    <row r="952" spans="1:34">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6" t="str">
        <f t="shared" si="84"/>
        <v/>
      </c>
      <c r="AD952" s="6" t="str">
        <f t="shared" si="85"/>
        <v/>
      </c>
      <c r="AE952" s="6" t="str">
        <f t="shared" si="86"/>
        <v/>
      </c>
      <c r="AF952" s="6" t="str">
        <f t="shared" si="87"/>
        <v/>
      </c>
      <c r="AG952" s="6" t="str">
        <f t="shared" si="88"/>
        <v/>
      </c>
      <c r="AH952" s="6" t="str">
        <f t="shared" si="89"/>
        <v/>
      </c>
    </row>
    <row r="953" spans="1:34">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6" t="str">
        <f t="shared" si="84"/>
        <v/>
      </c>
      <c r="AD953" s="6" t="str">
        <f t="shared" si="85"/>
        <v/>
      </c>
      <c r="AE953" s="6" t="str">
        <f t="shared" si="86"/>
        <v/>
      </c>
      <c r="AF953" s="6" t="str">
        <f t="shared" si="87"/>
        <v/>
      </c>
      <c r="AG953" s="6" t="str">
        <f t="shared" si="88"/>
        <v/>
      </c>
      <c r="AH953" s="6" t="str">
        <f t="shared" si="89"/>
        <v/>
      </c>
    </row>
    <row r="954" spans="1:34">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6" t="str">
        <f t="shared" si="84"/>
        <v/>
      </c>
      <c r="AD954" s="6" t="str">
        <f t="shared" si="85"/>
        <v/>
      </c>
      <c r="AE954" s="6" t="str">
        <f t="shared" si="86"/>
        <v/>
      </c>
      <c r="AF954" s="6" t="str">
        <f t="shared" si="87"/>
        <v/>
      </c>
      <c r="AG954" s="6" t="str">
        <f t="shared" si="88"/>
        <v/>
      </c>
      <c r="AH954" s="6" t="str">
        <f t="shared" si="89"/>
        <v/>
      </c>
    </row>
    <row r="955" spans="1:34">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6" t="str">
        <f t="shared" si="84"/>
        <v/>
      </c>
      <c r="AD955" s="6" t="str">
        <f t="shared" si="85"/>
        <v/>
      </c>
      <c r="AE955" s="6" t="str">
        <f t="shared" si="86"/>
        <v/>
      </c>
      <c r="AF955" s="6" t="str">
        <f t="shared" si="87"/>
        <v/>
      </c>
      <c r="AG955" s="6" t="str">
        <f t="shared" si="88"/>
        <v/>
      </c>
      <c r="AH955" s="6" t="str">
        <f t="shared" si="89"/>
        <v/>
      </c>
    </row>
    <row r="956" spans="1:34">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6" t="str">
        <f t="shared" si="84"/>
        <v/>
      </c>
      <c r="AD956" s="6" t="str">
        <f t="shared" si="85"/>
        <v/>
      </c>
      <c r="AE956" s="6" t="str">
        <f t="shared" si="86"/>
        <v/>
      </c>
      <c r="AF956" s="6" t="str">
        <f t="shared" si="87"/>
        <v/>
      </c>
      <c r="AG956" s="6" t="str">
        <f t="shared" si="88"/>
        <v/>
      </c>
      <c r="AH956" s="6" t="str">
        <f t="shared" si="89"/>
        <v/>
      </c>
    </row>
    <row r="957" spans="1:34">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6" t="str">
        <f t="shared" si="84"/>
        <v/>
      </c>
      <c r="AD957" s="6" t="str">
        <f t="shared" si="85"/>
        <v/>
      </c>
      <c r="AE957" s="6" t="str">
        <f t="shared" si="86"/>
        <v/>
      </c>
      <c r="AF957" s="6" t="str">
        <f t="shared" si="87"/>
        <v/>
      </c>
      <c r="AG957" s="6" t="str">
        <f t="shared" si="88"/>
        <v/>
      </c>
      <c r="AH957" s="6" t="str">
        <f t="shared" si="89"/>
        <v/>
      </c>
    </row>
    <row r="958" spans="1:34">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6" t="str">
        <f t="shared" si="84"/>
        <v/>
      </c>
      <c r="AD958" s="6" t="str">
        <f t="shared" si="85"/>
        <v/>
      </c>
      <c r="AE958" s="6" t="str">
        <f t="shared" si="86"/>
        <v/>
      </c>
      <c r="AF958" s="6" t="str">
        <f t="shared" si="87"/>
        <v/>
      </c>
      <c r="AG958" s="6" t="str">
        <f t="shared" si="88"/>
        <v/>
      </c>
      <c r="AH958" s="6" t="str">
        <f t="shared" si="89"/>
        <v/>
      </c>
    </row>
    <row r="959" spans="1:34">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6" t="str">
        <f t="shared" si="84"/>
        <v/>
      </c>
      <c r="AD959" s="6" t="str">
        <f t="shared" si="85"/>
        <v/>
      </c>
      <c r="AE959" s="6" t="str">
        <f t="shared" si="86"/>
        <v/>
      </c>
      <c r="AF959" s="6" t="str">
        <f t="shared" si="87"/>
        <v/>
      </c>
      <c r="AG959" s="6" t="str">
        <f t="shared" si="88"/>
        <v/>
      </c>
      <c r="AH959" s="6" t="str">
        <f t="shared" si="89"/>
        <v/>
      </c>
    </row>
    <row r="960" spans="1:34">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6" t="str">
        <f t="shared" si="84"/>
        <v/>
      </c>
      <c r="AD960" s="6" t="str">
        <f t="shared" si="85"/>
        <v/>
      </c>
      <c r="AE960" s="6" t="str">
        <f t="shared" si="86"/>
        <v/>
      </c>
      <c r="AF960" s="6" t="str">
        <f t="shared" si="87"/>
        <v/>
      </c>
      <c r="AG960" s="6" t="str">
        <f t="shared" si="88"/>
        <v/>
      </c>
      <c r="AH960" s="6" t="str">
        <f t="shared" si="89"/>
        <v/>
      </c>
    </row>
    <row r="961" spans="1:34">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6" t="str">
        <f t="shared" si="84"/>
        <v/>
      </c>
      <c r="AD961" s="6" t="str">
        <f t="shared" si="85"/>
        <v/>
      </c>
      <c r="AE961" s="6" t="str">
        <f t="shared" si="86"/>
        <v/>
      </c>
      <c r="AF961" s="6" t="str">
        <f t="shared" si="87"/>
        <v/>
      </c>
      <c r="AG961" s="6" t="str">
        <f t="shared" si="88"/>
        <v/>
      </c>
      <c r="AH961" s="6" t="str">
        <f t="shared" si="89"/>
        <v/>
      </c>
    </row>
    <row r="962" spans="1:34">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6" t="str">
        <f t="shared" si="84"/>
        <v/>
      </c>
      <c r="AD962" s="6" t="str">
        <f t="shared" si="85"/>
        <v/>
      </c>
      <c r="AE962" s="6" t="str">
        <f t="shared" si="86"/>
        <v/>
      </c>
      <c r="AF962" s="6" t="str">
        <f t="shared" si="87"/>
        <v/>
      </c>
      <c r="AG962" s="6" t="str">
        <f t="shared" si="88"/>
        <v/>
      </c>
      <c r="AH962" s="6" t="str">
        <f t="shared" si="89"/>
        <v/>
      </c>
    </row>
    <row r="963" spans="1:34">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6" t="str">
        <f t="shared" si="84"/>
        <v/>
      </c>
      <c r="AD963" s="6" t="str">
        <f t="shared" si="85"/>
        <v/>
      </c>
      <c r="AE963" s="6" t="str">
        <f t="shared" si="86"/>
        <v/>
      </c>
      <c r="AF963" s="6" t="str">
        <f t="shared" si="87"/>
        <v/>
      </c>
      <c r="AG963" s="6" t="str">
        <f t="shared" si="88"/>
        <v/>
      </c>
      <c r="AH963" s="6" t="str">
        <f t="shared" si="89"/>
        <v/>
      </c>
    </row>
    <row r="964" spans="1:34">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6" t="str">
        <f t="shared" si="84"/>
        <v/>
      </c>
      <c r="AD964" s="6" t="str">
        <f t="shared" si="85"/>
        <v/>
      </c>
      <c r="AE964" s="6" t="str">
        <f t="shared" si="86"/>
        <v/>
      </c>
      <c r="AF964" s="6" t="str">
        <f t="shared" si="87"/>
        <v/>
      </c>
      <c r="AG964" s="6" t="str">
        <f t="shared" si="88"/>
        <v/>
      </c>
      <c r="AH964" s="6" t="str">
        <f t="shared" si="89"/>
        <v/>
      </c>
    </row>
    <row r="965" spans="1:34">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6" t="str">
        <f t="shared" ref="AC965:AC1000" si="90">IF(COUNT(A965,L965,N965,P965,X965,Y965)&gt;0,AVERAGE(A965,L965,N965,P965,X965,Y965),"")</f>
        <v/>
      </c>
      <c r="AD965" s="6" t="str">
        <f t="shared" ref="AD965:AD1000" si="91">IF(COUNT(B965,D965,M965,U965)&gt;0,AVERAGE(B965,D965,M965,U965),"")</f>
        <v/>
      </c>
      <c r="AE965" s="6" t="str">
        <f t="shared" ref="AE965:AE1000" si="92">IF(COUNT(I965,T965,V965,W965)&gt;0,AVERAGE(I965,T965,V965,W965),"")</f>
        <v/>
      </c>
      <c r="AF965" s="6" t="str">
        <f t="shared" ref="AF965:AF1000" si="93">IF(COUNT(H965,K965,Q965,S965)&gt;0,AVERAGE(H965,K965,Q965,S965),"")</f>
        <v/>
      </c>
      <c r="AG965" s="6" t="str">
        <f t="shared" ref="AG965:AG1000" si="94">IF(COUNT(E965,F965,G965,R965)&gt;0,AVERAGE(E965,F965,G965,R965),"")</f>
        <v/>
      </c>
      <c r="AH965" s="6" t="str">
        <f t="shared" ref="AH965:AH1000" si="95">IF(COUNT(C965,J965,O965,Z965)&gt;0,AVERAGE(C965,J965,O965,Z965),"")</f>
        <v/>
      </c>
    </row>
    <row r="966" spans="1:34">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6" t="str">
        <f t="shared" si="90"/>
        <v/>
      </c>
      <c r="AD966" s="6" t="str">
        <f t="shared" si="91"/>
        <v/>
      </c>
      <c r="AE966" s="6" t="str">
        <f t="shared" si="92"/>
        <v/>
      </c>
      <c r="AF966" s="6" t="str">
        <f t="shared" si="93"/>
        <v/>
      </c>
      <c r="AG966" s="6" t="str">
        <f t="shared" si="94"/>
        <v/>
      </c>
      <c r="AH966" s="6" t="str">
        <f t="shared" si="95"/>
        <v/>
      </c>
    </row>
    <row r="967" spans="1:34">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6" t="str">
        <f t="shared" si="90"/>
        <v/>
      </c>
      <c r="AD967" s="6" t="str">
        <f t="shared" si="91"/>
        <v/>
      </c>
      <c r="AE967" s="6" t="str">
        <f t="shared" si="92"/>
        <v/>
      </c>
      <c r="AF967" s="6" t="str">
        <f t="shared" si="93"/>
        <v/>
      </c>
      <c r="AG967" s="6" t="str">
        <f t="shared" si="94"/>
        <v/>
      </c>
      <c r="AH967" s="6" t="str">
        <f t="shared" si="95"/>
        <v/>
      </c>
    </row>
    <row r="968" spans="1:34">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6" t="str">
        <f t="shared" si="90"/>
        <v/>
      </c>
      <c r="AD968" s="6" t="str">
        <f t="shared" si="91"/>
        <v/>
      </c>
      <c r="AE968" s="6" t="str">
        <f t="shared" si="92"/>
        <v/>
      </c>
      <c r="AF968" s="6" t="str">
        <f t="shared" si="93"/>
        <v/>
      </c>
      <c r="AG968" s="6" t="str">
        <f t="shared" si="94"/>
        <v/>
      </c>
      <c r="AH968" s="6" t="str">
        <f t="shared" si="95"/>
        <v/>
      </c>
    </row>
    <row r="969" spans="1:34">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6" t="str">
        <f t="shared" si="90"/>
        <v/>
      </c>
      <c r="AD969" s="6" t="str">
        <f t="shared" si="91"/>
        <v/>
      </c>
      <c r="AE969" s="6" t="str">
        <f t="shared" si="92"/>
        <v/>
      </c>
      <c r="AF969" s="6" t="str">
        <f t="shared" si="93"/>
        <v/>
      </c>
      <c r="AG969" s="6" t="str">
        <f t="shared" si="94"/>
        <v/>
      </c>
      <c r="AH969" s="6" t="str">
        <f t="shared" si="95"/>
        <v/>
      </c>
    </row>
    <row r="970" spans="1:34">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6" t="str">
        <f t="shared" si="90"/>
        <v/>
      </c>
      <c r="AD970" s="6" t="str">
        <f t="shared" si="91"/>
        <v/>
      </c>
      <c r="AE970" s="6" t="str">
        <f t="shared" si="92"/>
        <v/>
      </c>
      <c r="AF970" s="6" t="str">
        <f t="shared" si="93"/>
        <v/>
      </c>
      <c r="AG970" s="6" t="str">
        <f t="shared" si="94"/>
        <v/>
      </c>
      <c r="AH970" s="6" t="str">
        <f t="shared" si="95"/>
        <v/>
      </c>
    </row>
    <row r="971" spans="1:34">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6" t="str">
        <f t="shared" si="90"/>
        <v/>
      </c>
      <c r="AD971" s="6" t="str">
        <f t="shared" si="91"/>
        <v/>
      </c>
      <c r="AE971" s="6" t="str">
        <f t="shared" si="92"/>
        <v/>
      </c>
      <c r="AF971" s="6" t="str">
        <f t="shared" si="93"/>
        <v/>
      </c>
      <c r="AG971" s="6" t="str">
        <f t="shared" si="94"/>
        <v/>
      </c>
      <c r="AH971" s="6" t="str">
        <f t="shared" si="95"/>
        <v/>
      </c>
    </row>
    <row r="972" spans="1:34">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6" t="str">
        <f t="shared" si="90"/>
        <v/>
      </c>
      <c r="AD972" s="6" t="str">
        <f t="shared" si="91"/>
        <v/>
      </c>
      <c r="AE972" s="6" t="str">
        <f t="shared" si="92"/>
        <v/>
      </c>
      <c r="AF972" s="6" t="str">
        <f t="shared" si="93"/>
        <v/>
      </c>
      <c r="AG972" s="6" t="str">
        <f t="shared" si="94"/>
        <v/>
      </c>
      <c r="AH972" s="6" t="str">
        <f t="shared" si="95"/>
        <v/>
      </c>
    </row>
    <row r="973" spans="1:34">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6" t="str">
        <f t="shared" si="90"/>
        <v/>
      </c>
      <c r="AD973" s="6" t="str">
        <f t="shared" si="91"/>
        <v/>
      </c>
      <c r="AE973" s="6" t="str">
        <f t="shared" si="92"/>
        <v/>
      </c>
      <c r="AF973" s="6" t="str">
        <f t="shared" si="93"/>
        <v/>
      </c>
      <c r="AG973" s="6" t="str">
        <f t="shared" si="94"/>
        <v/>
      </c>
      <c r="AH973" s="6" t="str">
        <f t="shared" si="95"/>
        <v/>
      </c>
    </row>
    <row r="974" spans="1:34">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6" t="str">
        <f t="shared" si="90"/>
        <v/>
      </c>
      <c r="AD974" s="6" t="str">
        <f t="shared" si="91"/>
        <v/>
      </c>
      <c r="AE974" s="6" t="str">
        <f t="shared" si="92"/>
        <v/>
      </c>
      <c r="AF974" s="6" t="str">
        <f t="shared" si="93"/>
        <v/>
      </c>
      <c r="AG974" s="6" t="str">
        <f t="shared" si="94"/>
        <v/>
      </c>
      <c r="AH974" s="6" t="str">
        <f t="shared" si="95"/>
        <v/>
      </c>
    </row>
    <row r="975" spans="1:34">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6" t="str">
        <f t="shared" si="90"/>
        <v/>
      </c>
      <c r="AD975" s="6" t="str">
        <f t="shared" si="91"/>
        <v/>
      </c>
      <c r="AE975" s="6" t="str">
        <f t="shared" si="92"/>
        <v/>
      </c>
      <c r="AF975" s="6" t="str">
        <f t="shared" si="93"/>
        <v/>
      </c>
      <c r="AG975" s="6" t="str">
        <f t="shared" si="94"/>
        <v/>
      </c>
      <c r="AH975" s="6" t="str">
        <f t="shared" si="95"/>
        <v/>
      </c>
    </row>
    <row r="976" spans="1:34">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6" t="str">
        <f t="shared" si="90"/>
        <v/>
      </c>
      <c r="AD976" s="6" t="str">
        <f t="shared" si="91"/>
        <v/>
      </c>
      <c r="AE976" s="6" t="str">
        <f t="shared" si="92"/>
        <v/>
      </c>
      <c r="AF976" s="6" t="str">
        <f t="shared" si="93"/>
        <v/>
      </c>
      <c r="AG976" s="6" t="str">
        <f t="shared" si="94"/>
        <v/>
      </c>
      <c r="AH976" s="6" t="str">
        <f t="shared" si="95"/>
        <v/>
      </c>
    </row>
    <row r="977" spans="1:34">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6" t="str">
        <f t="shared" si="90"/>
        <v/>
      </c>
      <c r="AD977" s="6" t="str">
        <f t="shared" si="91"/>
        <v/>
      </c>
      <c r="AE977" s="6" t="str">
        <f t="shared" si="92"/>
        <v/>
      </c>
      <c r="AF977" s="6" t="str">
        <f t="shared" si="93"/>
        <v/>
      </c>
      <c r="AG977" s="6" t="str">
        <f t="shared" si="94"/>
        <v/>
      </c>
      <c r="AH977" s="6" t="str">
        <f t="shared" si="95"/>
        <v/>
      </c>
    </row>
    <row r="978" spans="1:34">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6" t="str">
        <f t="shared" si="90"/>
        <v/>
      </c>
      <c r="AD978" s="6" t="str">
        <f t="shared" si="91"/>
        <v/>
      </c>
      <c r="AE978" s="6" t="str">
        <f t="shared" si="92"/>
        <v/>
      </c>
      <c r="AF978" s="6" t="str">
        <f t="shared" si="93"/>
        <v/>
      </c>
      <c r="AG978" s="6" t="str">
        <f t="shared" si="94"/>
        <v/>
      </c>
      <c r="AH978" s="6" t="str">
        <f t="shared" si="95"/>
        <v/>
      </c>
    </row>
    <row r="979" spans="1:34">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6" t="str">
        <f t="shared" si="90"/>
        <v/>
      </c>
      <c r="AD979" s="6" t="str">
        <f t="shared" si="91"/>
        <v/>
      </c>
      <c r="AE979" s="6" t="str">
        <f t="shared" si="92"/>
        <v/>
      </c>
      <c r="AF979" s="6" t="str">
        <f t="shared" si="93"/>
        <v/>
      </c>
      <c r="AG979" s="6" t="str">
        <f t="shared" si="94"/>
        <v/>
      </c>
      <c r="AH979" s="6" t="str">
        <f t="shared" si="95"/>
        <v/>
      </c>
    </row>
    <row r="980" spans="1:34">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6" t="str">
        <f t="shared" si="90"/>
        <v/>
      </c>
      <c r="AD980" s="6" t="str">
        <f t="shared" si="91"/>
        <v/>
      </c>
      <c r="AE980" s="6" t="str">
        <f t="shared" si="92"/>
        <v/>
      </c>
      <c r="AF980" s="6" t="str">
        <f t="shared" si="93"/>
        <v/>
      </c>
      <c r="AG980" s="6" t="str">
        <f t="shared" si="94"/>
        <v/>
      </c>
      <c r="AH980" s="6" t="str">
        <f t="shared" si="95"/>
        <v/>
      </c>
    </row>
    <row r="981" spans="1:34">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6" t="str">
        <f t="shared" si="90"/>
        <v/>
      </c>
      <c r="AD981" s="6" t="str">
        <f t="shared" si="91"/>
        <v/>
      </c>
      <c r="AE981" s="6" t="str">
        <f t="shared" si="92"/>
        <v/>
      </c>
      <c r="AF981" s="6" t="str">
        <f t="shared" si="93"/>
        <v/>
      </c>
      <c r="AG981" s="6" t="str">
        <f t="shared" si="94"/>
        <v/>
      </c>
      <c r="AH981" s="6" t="str">
        <f t="shared" si="95"/>
        <v/>
      </c>
    </row>
    <row r="982" spans="1:34">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6" t="str">
        <f t="shared" si="90"/>
        <v/>
      </c>
      <c r="AD982" s="6" t="str">
        <f t="shared" si="91"/>
        <v/>
      </c>
      <c r="AE982" s="6" t="str">
        <f t="shared" si="92"/>
        <v/>
      </c>
      <c r="AF982" s="6" t="str">
        <f t="shared" si="93"/>
        <v/>
      </c>
      <c r="AG982" s="6" t="str">
        <f t="shared" si="94"/>
        <v/>
      </c>
      <c r="AH982" s="6" t="str">
        <f t="shared" si="95"/>
        <v/>
      </c>
    </row>
    <row r="983" spans="1:34">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6" t="str">
        <f t="shared" si="90"/>
        <v/>
      </c>
      <c r="AD983" s="6" t="str">
        <f t="shared" si="91"/>
        <v/>
      </c>
      <c r="AE983" s="6" t="str">
        <f t="shared" si="92"/>
        <v/>
      </c>
      <c r="AF983" s="6" t="str">
        <f t="shared" si="93"/>
        <v/>
      </c>
      <c r="AG983" s="6" t="str">
        <f t="shared" si="94"/>
        <v/>
      </c>
      <c r="AH983" s="6" t="str">
        <f t="shared" si="95"/>
        <v/>
      </c>
    </row>
    <row r="984" spans="1:34">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6" t="str">
        <f t="shared" si="90"/>
        <v/>
      </c>
      <c r="AD984" s="6" t="str">
        <f t="shared" si="91"/>
        <v/>
      </c>
      <c r="AE984" s="6" t="str">
        <f t="shared" si="92"/>
        <v/>
      </c>
      <c r="AF984" s="6" t="str">
        <f t="shared" si="93"/>
        <v/>
      </c>
      <c r="AG984" s="6" t="str">
        <f t="shared" si="94"/>
        <v/>
      </c>
      <c r="AH984" s="6" t="str">
        <f t="shared" si="95"/>
        <v/>
      </c>
    </row>
    <row r="985" spans="1:34">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6" t="str">
        <f t="shared" si="90"/>
        <v/>
      </c>
      <c r="AD985" s="6" t="str">
        <f t="shared" si="91"/>
        <v/>
      </c>
      <c r="AE985" s="6" t="str">
        <f t="shared" si="92"/>
        <v/>
      </c>
      <c r="AF985" s="6" t="str">
        <f t="shared" si="93"/>
        <v/>
      </c>
      <c r="AG985" s="6" t="str">
        <f t="shared" si="94"/>
        <v/>
      </c>
      <c r="AH985" s="6" t="str">
        <f t="shared" si="95"/>
        <v/>
      </c>
    </row>
    <row r="986" spans="1:34">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6" t="str">
        <f t="shared" si="90"/>
        <v/>
      </c>
      <c r="AD986" s="6" t="str">
        <f t="shared" si="91"/>
        <v/>
      </c>
      <c r="AE986" s="6" t="str">
        <f t="shared" si="92"/>
        <v/>
      </c>
      <c r="AF986" s="6" t="str">
        <f t="shared" si="93"/>
        <v/>
      </c>
      <c r="AG986" s="6" t="str">
        <f t="shared" si="94"/>
        <v/>
      </c>
      <c r="AH986" s="6" t="str">
        <f t="shared" si="95"/>
        <v/>
      </c>
    </row>
    <row r="987" spans="1:34">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6" t="str">
        <f t="shared" si="90"/>
        <v/>
      </c>
      <c r="AD987" s="6" t="str">
        <f t="shared" si="91"/>
        <v/>
      </c>
      <c r="AE987" s="6" t="str">
        <f t="shared" si="92"/>
        <v/>
      </c>
      <c r="AF987" s="6" t="str">
        <f t="shared" si="93"/>
        <v/>
      </c>
      <c r="AG987" s="6" t="str">
        <f t="shared" si="94"/>
        <v/>
      </c>
      <c r="AH987" s="6" t="str">
        <f t="shared" si="95"/>
        <v/>
      </c>
    </row>
    <row r="988" spans="1:34">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6" t="str">
        <f t="shared" si="90"/>
        <v/>
      </c>
      <c r="AD988" s="6" t="str">
        <f t="shared" si="91"/>
        <v/>
      </c>
      <c r="AE988" s="6" t="str">
        <f t="shared" si="92"/>
        <v/>
      </c>
      <c r="AF988" s="6" t="str">
        <f t="shared" si="93"/>
        <v/>
      </c>
      <c r="AG988" s="6" t="str">
        <f t="shared" si="94"/>
        <v/>
      </c>
      <c r="AH988" s="6" t="str">
        <f t="shared" si="95"/>
        <v/>
      </c>
    </row>
    <row r="989" spans="1:34">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6" t="str">
        <f t="shared" si="90"/>
        <v/>
      </c>
      <c r="AD989" s="6" t="str">
        <f t="shared" si="91"/>
        <v/>
      </c>
      <c r="AE989" s="6" t="str">
        <f t="shared" si="92"/>
        <v/>
      </c>
      <c r="AF989" s="6" t="str">
        <f t="shared" si="93"/>
        <v/>
      </c>
      <c r="AG989" s="6" t="str">
        <f t="shared" si="94"/>
        <v/>
      </c>
      <c r="AH989" s="6" t="str">
        <f t="shared" si="95"/>
        <v/>
      </c>
    </row>
    <row r="990" spans="1:34">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6" t="str">
        <f t="shared" si="90"/>
        <v/>
      </c>
      <c r="AD990" s="6" t="str">
        <f t="shared" si="91"/>
        <v/>
      </c>
      <c r="AE990" s="6" t="str">
        <f t="shared" si="92"/>
        <v/>
      </c>
      <c r="AF990" s="6" t="str">
        <f t="shared" si="93"/>
        <v/>
      </c>
      <c r="AG990" s="6" t="str">
        <f t="shared" si="94"/>
        <v/>
      </c>
      <c r="AH990" s="6" t="str">
        <f t="shared" si="95"/>
        <v/>
      </c>
    </row>
    <row r="991" spans="1:34">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6" t="str">
        <f t="shared" si="90"/>
        <v/>
      </c>
      <c r="AD991" s="6" t="str">
        <f t="shared" si="91"/>
        <v/>
      </c>
      <c r="AE991" s="6" t="str">
        <f t="shared" si="92"/>
        <v/>
      </c>
      <c r="AF991" s="6" t="str">
        <f t="shared" si="93"/>
        <v/>
      </c>
      <c r="AG991" s="6" t="str">
        <f t="shared" si="94"/>
        <v/>
      </c>
      <c r="AH991" s="6" t="str">
        <f t="shared" si="95"/>
        <v/>
      </c>
    </row>
    <row r="992" spans="1:34">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6" t="str">
        <f t="shared" si="90"/>
        <v/>
      </c>
      <c r="AD992" s="6" t="str">
        <f t="shared" si="91"/>
        <v/>
      </c>
      <c r="AE992" s="6" t="str">
        <f t="shared" si="92"/>
        <v/>
      </c>
      <c r="AF992" s="6" t="str">
        <f t="shared" si="93"/>
        <v/>
      </c>
      <c r="AG992" s="6" t="str">
        <f t="shared" si="94"/>
        <v/>
      </c>
      <c r="AH992" s="6" t="str">
        <f t="shared" si="95"/>
        <v/>
      </c>
    </row>
    <row r="993" spans="1:34">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6" t="str">
        <f t="shared" si="90"/>
        <v/>
      </c>
      <c r="AD993" s="6" t="str">
        <f t="shared" si="91"/>
        <v/>
      </c>
      <c r="AE993" s="6" t="str">
        <f t="shared" si="92"/>
        <v/>
      </c>
      <c r="AF993" s="6" t="str">
        <f t="shared" si="93"/>
        <v/>
      </c>
      <c r="AG993" s="6" t="str">
        <f t="shared" si="94"/>
        <v/>
      </c>
      <c r="AH993" s="6" t="str">
        <f t="shared" si="95"/>
        <v/>
      </c>
    </row>
    <row r="994" spans="1:34">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6" t="str">
        <f t="shared" si="90"/>
        <v/>
      </c>
      <c r="AD994" s="6" t="str">
        <f t="shared" si="91"/>
        <v/>
      </c>
      <c r="AE994" s="6" t="str">
        <f t="shared" si="92"/>
        <v/>
      </c>
      <c r="AF994" s="6" t="str">
        <f t="shared" si="93"/>
        <v/>
      </c>
      <c r="AG994" s="6" t="str">
        <f t="shared" si="94"/>
        <v/>
      </c>
      <c r="AH994" s="6" t="str">
        <f t="shared" si="95"/>
        <v/>
      </c>
    </row>
    <row r="995" spans="1:34">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6" t="str">
        <f t="shared" si="90"/>
        <v/>
      </c>
      <c r="AD995" s="6" t="str">
        <f t="shared" si="91"/>
        <v/>
      </c>
      <c r="AE995" s="6" t="str">
        <f t="shared" si="92"/>
        <v/>
      </c>
      <c r="AF995" s="6" t="str">
        <f t="shared" si="93"/>
        <v/>
      </c>
      <c r="AG995" s="6" t="str">
        <f t="shared" si="94"/>
        <v/>
      </c>
      <c r="AH995" s="6" t="str">
        <f t="shared" si="95"/>
        <v/>
      </c>
    </row>
    <row r="996" spans="1:34">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6" t="str">
        <f t="shared" si="90"/>
        <v/>
      </c>
      <c r="AD996" s="6" t="str">
        <f t="shared" si="91"/>
        <v/>
      </c>
      <c r="AE996" s="6" t="str">
        <f t="shared" si="92"/>
        <v/>
      </c>
      <c r="AF996" s="6" t="str">
        <f t="shared" si="93"/>
        <v/>
      </c>
      <c r="AG996" s="6" t="str">
        <f t="shared" si="94"/>
        <v/>
      </c>
      <c r="AH996" s="6" t="str">
        <f t="shared" si="95"/>
        <v/>
      </c>
    </row>
    <row r="997" spans="1:34">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6" t="str">
        <f t="shared" si="90"/>
        <v/>
      </c>
      <c r="AD997" s="6" t="str">
        <f t="shared" si="91"/>
        <v/>
      </c>
      <c r="AE997" s="6" t="str">
        <f t="shared" si="92"/>
        <v/>
      </c>
      <c r="AF997" s="6" t="str">
        <f t="shared" si="93"/>
        <v/>
      </c>
      <c r="AG997" s="6" t="str">
        <f t="shared" si="94"/>
        <v/>
      </c>
      <c r="AH997" s="6" t="str">
        <f t="shared" si="95"/>
        <v/>
      </c>
    </row>
    <row r="998" spans="1:34">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6" t="str">
        <f t="shared" si="90"/>
        <v/>
      </c>
      <c r="AD998" s="6" t="str">
        <f t="shared" si="91"/>
        <v/>
      </c>
      <c r="AE998" s="6" t="str">
        <f t="shared" si="92"/>
        <v/>
      </c>
      <c r="AF998" s="6" t="str">
        <f t="shared" si="93"/>
        <v/>
      </c>
      <c r="AG998" s="6" t="str">
        <f t="shared" si="94"/>
        <v/>
      </c>
      <c r="AH998" s="6" t="str">
        <f t="shared" si="95"/>
        <v/>
      </c>
    </row>
    <row r="999" spans="1:34">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6" t="str">
        <f t="shared" si="90"/>
        <v/>
      </c>
      <c r="AD999" s="6" t="str">
        <f t="shared" si="91"/>
        <v/>
      </c>
      <c r="AE999" s="6" t="str">
        <f t="shared" si="92"/>
        <v/>
      </c>
      <c r="AF999" s="6" t="str">
        <f t="shared" si="93"/>
        <v/>
      </c>
      <c r="AG999" s="6" t="str">
        <f t="shared" si="94"/>
        <v/>
      </c>
      <c r="AH999" s="6" t="str">
        <f t="shared" si="95"/>
        <v/>
      </c>
    </row>
    <row r="1000" spans="1:34">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6" t="str">
        <f t="shared" si="90"/>
        <v/>
      </c>
      <c r="AD1000" s="6" t="str">
        <f t="shared" si="91"/>
        <v/>
      </c>
      <c r="AE1000" s="6" t="str">
        <f t="shared" si="92"/>
        <v/>
      </c>
      <c r="AF1000" s="6" t="str">
        <f t="shared" si="93"/>
        <v/>
      </c>
      <c r="AG1000" s="6" t="str">
        <f t="shared" si="94"/>
        <v/>
      </c>
      <c r="AH1000" s="6" t="str">
        <f t="shared" si="95"/>
        <v/>
      </c>
    </row>
    <row r="1001" spans="1:34">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6" t="str">
        <f t="shared" ref="AC1001:AC1004" si="96">IF(COUNT(A1001,L1001,N1001,P1001,X1001,Y1001)&gt;0,AVERAGE(A1001,L1001,N1001,P1001,X1001,Y1001),"")</f>
        <v/>
      </c>
      <c r="AD1001" s="6" t="str">
        <f t="shared" ref="AD1001:AD1004" si="97">IF(COUNT(B1001,D1001,M1001,U1001)&gt;0,AVERAGE(B1001,D1001,M1001,U1001),"")</f>
        <v/>
      </c>
      <c r="AE1001" s="6" t="str">
        <f t="shared" ref="AE1001:AE1004" si="98">IF(COUNT(I1001,T1001,V1001,W1001)&gt;0,AVERAGE(I1001,T1001,V1001,W1001),"")</f>
        <v/>
      </c>
      <c r="AF1001" s="6" t="str">
        <f t="shared" ref="AF1001:AF1004" si="99">IF(COUNT(H1001,K1001,Q1001,S1001)&gt;0,AVERAGE(H1001,K1001,Q1001,S1001),"")</f>
        <v/>
      </c>
      <c r="AG1001" s="6" t="str">
        <f t="shared" ref="AG1001:AG1004" si="100">IF(COUNT(E1001,F1001,G1001,R1001)&gt;0,AVERAGE(E1001,F1001,G1001,R1001),"")</f>
        <v/>
      </c>
      <c r="AH1001" s="6" t="str">
        <f t="shared" ref="AH1001:AH1004" si="101">IF(COUNT(C1001,J1001,O1001,Z1001)&gt;0,AVERAGE(C1001,J1001,O1001,Z1001),"")</f>
        <v/>
      </c>
    </row>
    <row r="1002" spans="1:34">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6" t="str">
        <f t="shared" si="96"/>
        <v/>
      </c>
      <c r="AD1002" s="6" t="str">
        <f t="shared" si="97"/>
        <v/>
      </c>
      <c r="AE1002" s="6" t="str">
        <f t="shared" si="98"/>
        <v/>
      </c>
      <c r="AF1002" s="6" t="str">
        <f t="shared" si="99"/>
        <v/>
      </c>
      <c r="AG1002" s="6" t="str">
        <f t="shared" si="100"/>
        <v/>
      </c>
      <c r="AH1002" s="6" t="str">
        <f t="shared" si="101"/>
        <v/>
      </c>
    </row>
    <row r="1003" spans="1:34">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6" t="str">
        <f t="shared" si="96"/>
        <v/>
      </c>
      <c r="AD1003" s="6" t="str">
        <f t="shared" si="97"/>
        <v/>
      </c>
      <c r="AE1003" s="6" t="str">
        <f t="shared" si="98"/>
        <v/>
      </c>
      <c r="AF1003" s="6" t="str">
        <f t="shared" si="99"/>
        <v/>
      </c>
      <c r="AG1003" s="6" t="str">
        <f t="shared" si="100"/>
        <v/>
      </c>
      <c r="AH1003" s="6" t="str">
        <f t="shared" si="101"/>
        <v/>
      </c>
    </row>
    <row r="1004" spans="1:34">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6" t="str">
        <f t="shared" si="96"/>
        <v/>
      </c>
      <c r="AD1004" s="6" t="str">
        <f t="shared" si="97"/>
        <v/>
      </c>
      <c r="AE1004" s="6" t="str">
        <f t="shared" si="98"/>
        <v/>
      </c>
      <c r="AF1004" s="6" t="str">
        <f t="shared" si="99"/>
        <v/>
      </c>
      <c r="AG1004" s="6" t="str">
        <f t="shared" si="100"/>
        <v/>
      </c>
      <c r="AH1004" s="6" t="str">
        <f t="shared" si="101"/>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Z1"/>
    <mergeCell ref="A2:Z2"/>
    <mergeCell ref="AC2:AH2"/>
    <mergeCell ref="AC1:AH1"/>
  </mergeCells>
  <pageMargins left="0.7" right="0.7" top="0.75" bottom="0.75" header="0.3" footer="0.3"/>
  <pageSetup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zoomScale="75" zoomScaleNormal="90" workbookViewId="0">
      <selection activeCell="L3" sqref="L3"/>
    </sheetView>
  </sheetViews>
  <sheetFormatPr defaultColWidth="9.08984375" defaultRowHeight="14.5"/>
  <cols>
    <col min="1" max="1" width="5.453125" customWidth="1"/>
    <col min="2" max="2" width="8.08984375" customWidth="1"/>
    <col min="5" max="5" width="7.453125" customWidth="1"/>
    <col min="6" max="6" width="19.08984375" customWidth="1"/>
    <col min="7" max="7" width="24.453125" customWidth="1"/>
    <col min="8" max="8" width="17.36328125" customWidth="1"/>
    <col min="9" max="9" width="2.6328125" customWidth="1"/>
    <col min="11" max="11" width="23.54296875" customWidth="1"/>
    <col min="12" max="12" width="10.6328125" bestFit="1" customWidth="1"/>
  </cols>
  <sheetData>
    <row r="1" spans="1:18" ht="183" customHeight="1">
      <c r="A1" s="165" t="s">
        <v>1529</v>
      </c>
      <c r="B1" s="166"/>
      <c r="C1" s="166"/>
      <c r="D1" s="166"/>
      <c r="E1" s="166"/>
      <c r="F1" s="166"/>
      <c r="G1" s="166"/>
      <c r="H1" s="166"/>
      <c r="I1" s="166"/>
      <c r="J1" s="166"/>
      <c r="K1" s="166"/>
      <c r="L1" s="166"/>
      <c r="M1" s="166"/>
      <c r="N1" s="166"/>
    </row>
    <row r="2" spans="1:18">
      <c r="A2" s="62" t="s">
        <v>2</v>
      </c>
      <c r="B2" s="63" t="s">
        <v>106</v>
      </c>
      <c r="C2" s="64" t="s">
        <v>107</v>
      </c>
      <c r="D2" s="65" t="s">
        <v>108</v>
      </c>
      <c r="E2" s="64" t="s">
        <v>109</v>
      </c>
      <c r="F2" s="66" t="s">
        <v>117</v>
      </c>
      <c r="G2" s="67" t="s">
        <v>118</v>
      </c>
      <c r="H2" s="64" t="s">
        <v>110</v>
      </c>
      <c r="I2" s="68"/>
      <c r="K2" s="164" t="s">
        <v>1273</v>
      </c>
      <c r="L2" s="164"/>
      <c r="M2" s="164"/>
    </row>
    <row r="3" spans="1:18">
      <c r="A3" s="57">
        <v>1</v>
      </c>
      <c r="B3" s="58">
        <f>AVERAGE(DT!A4:A1004)</f>
        <v>1.7567567567567568</v>
      </c>
      <c r="C3" s="58">
        <f>VAR(DT!A4:A1004)</f>
        <v>2.3003003003003002</v>
      </c>
      <c r="D3" s="58">
        <f>SQRT(C3)</f>
        <v>1.5166740916559167</v>
      </c>
      <c r="E3" s="59">
        <f>COUNTA(Data!A4:A1004)</f>
        <v>37</v>
      </c>
      <c r="F3" s="60" t="str">
        <f>VLOOKUP(Read_First!B5,Items!A1:BA50,2,FALSE)</f>
        <v>incresioso</v>
      </c>
      <c r="G3" s="60" t="str">
        <f>VLOOKUP(Read_First!B5,Items!A1:BA50,3,FALSE)</f>
        <v>gradito</v>
      </c>
      <c r="H3" s="61" t="str">
        <f>VLOOKUP(Read_First!B5,Items!A1:BI50,54,FALSE)</f>
        <v>Attrattività</v>
      </c>
      <c r="I3" s="120"/>
      <c r="K3" s="9" t="str">
        <f>VLOOKUP(Read_First!B5,Items!A1:BI50,54,FALSE)</f>
        <v>Attrattività</v>
      </c>
      <c r="L3" s="10">
        <f>AVERAGE(DT!AC4:AC1004)</f>
        <v>1.828828828828829</v>
      </c>
      <c r="M3" s="6">
        <f>VAR(DT!AC4:AC1004)</f>
        <v>0.62266433099766361</v>
      </c>
      <c r="R3" s="5"/>
    </row>
    <row r="4" spans="1:18">
      <c r="A4" s="2">
        <v>2</v>
      </c>
      <c r="B4" s="3">
        <f>AVERAGE(DT!B4:B1004)</f>
        <v>2.0270270270270272</v>
      </c>
      <c r="C4" s="3">
        <f>VAR(DT!B4:B1004)</f>
        <v>1.5825825825825826</v>
      </c>
      <c r="D4" s="3">
        <f t="shared" ref="D4:D28" si="0">SQRT(C4)</f>
        <v>1.2580073857424616</v>
      </c>
      <c r="E4" s="4">
        <f>COUNTA(Data!B4:B1004)</f>
        <v>37</v>
      </c>
      <c r="F4" s="18" t="str">
        <f>VLOOKUP(Read_First!B5,Items!A1:BA50,4,FALSE)</f>
        <v>incomprensibile</v>
      </c>
      <c r="G4" s="18" t="str">
        <f>VLOOKUP(Read_First!B5,Items!A1:BA50,5,FALSE)</f>
        <v>comprensibile</v>
      </c>
      <c r="H4" s="23" t="str">
        <f>VLOOKUP(Read_First!B5,Items!A1:BI50,55,FALSE)</f>
        <v>Apprendibilità</v>
      </c>
      <c r="I4" s="8"/>
      <c r="K4" s="9" t="str">
        <f>VLOOKUP(Read_First!B5,Items!A1:BI50,55,FALSE)</f>
        <v>Apprendibilità</v>
      </c>
      <c r="L4" s="10">
        <f>AVERAGE(DT!AD4:AD1004)</f>
        <v>1.8986486486486487</v>
      </c>
      <c r="M4" s="6">
        <f>VAR(DT!AD4:AD1004)</f>
        <v>0.55715090090090058</v>
      </c>
    </row>
    <row r="5" spans="1:18">
      <c r="A5" s="2">
        <v>3</v>
      </c>
      <c r="B5" s="3">
        <f>AVERAGE(DT!C4:C1004)</f>
        <v>1.2702702702702702</v>
      </c>
      <c r="C5" s="3">
        <f>VAR(DT!C4:C1004)</f>
        <v>2.924924924924925</v>
      </c>
      <c r="D5" s="3">
        <f t="shared" si="0"/>
        <v>1.7102411891089879</v>
      </c>
      <c r="E5" s="4">
        <f>COUNTA(Data!C4:C1004)</f>
        <v>37</v>
      </c>
      <c r="F5" s="18" t="str">
        <f>VLOOKUP(Read_First!B5,Items!A1:BA50,6,FALSE)</f>
        <v>creativo</v>
      </c>
      <c r="G5" s="18" t="str">
        <f>VLOOKUP(Read_First!B5,Items!A1:BA50,7,FALSE)</f>
        <v>privo di fantasia</v>
      </c>
      <c r="H5" s="23" t="str">
        <f>VLOOKUP(Read_First!B5,Items!A1:BI50,59,FALSE)</f>
        <v>Originalità</v>
      </c>
      <c r="I5" s="122"/>
      <c r="K5" s="9" t="str">
        <f>VLOOKUP(Read_First!B5,Items!A1:BI50,56,FALSE)</f>
        <v>Efficienca</v>
      </c>
      <c r="L5" s="10">
        <f>AVERAGE(DT!AE4:AE1004)</f>
        <v>1.6756756756756757</v>
      </c>
      <c r="M5" s="6">
        <f>VAR(DT!AE4:AE1004)</f>
        <v>0.55161411411411421</v>
      </c>
    </row>
    <row r="6" spans="1:18">
      <c r="A6" s="2">
        <v>4</v>
      </c>
      <c r="B6" s="3">
        <f>AVERAGE(DT!D4:D1004)</f>
        <v>1.7027027027027026</v>
      </c>
      <c r="C6" s="3">
        <f>VAR(DT!D4:D1004)</f>
        <v>1.2702702702702702</v>
      </c>
      <c r="D6" s="3">
        <f t="shared" si="0"/>
        <v>1.1270626736212455</v>
      </c>
      <c r="E6" s="4">
        <f>COUNTA(Data!D4:D1004)</f>
        <v>37</v>
      </c>
      <c r="F6" s="18" t="str">
        <f>VLOOKUP(Read_First!B5,Items!A1:BA50,8,FALSE)</f>
        <v xml:space="preserve">facile da capire  </v>
      </c>
      <c r="G6" s="18" t="str">
        <f>VLOOKUP(Read_First!B5,Items!A1:BA50,9,FALSE)</f>
        <v>difficile da capire</v>
      </c>
      <c r="H6" s="23" t="str">
        <f>VLOOKUP(Read_First!B5,Items!A1:BI50,55,FALSE)</f>
        <v>Apprendibilità</v>
      </c>
      <c r="I6" s="8"/>
      <c r="K6" s="11" t="str">
        <f>VLOOKUP(Read_First!B5,Items!A1:BI50,57,FALSE)</f>
        <v>Controllabilità</v>
      </c>
      <c r="L6" s="10">
        <f>AVERAGE(DT!AF4:AF1004)</f>
        <v>1.4864864864864864</v>
      </c>
      <c r="M6" s="6">
        <f>VAR(DT!AF4:AF1004)</f>
        <v>0.73939564564564564</v>
      </c>
    </row>
    <row r="7" spans="1:18">
      <c r="A7" s="2">
        <v>5</v>
      </c>
      <c r="B7" s="3">
        <f>AVERAGE(DT!E4:E1004)</f>
        <v>1.5675675675675675</v>
      </c>
      <c r="C7" s="3">
        <f>VAR(DT!E4:E1004)</f>
        <v>1.7522522522522523</v>
      </c>
      <c r="D7" s="3">
        <f t="shared" si="0"/>
        <v>1.3237266531471867</v>
      </c>
      <c r="E7" s="4">
        <f>COUNTA(Data!E4:E1004)</f>
        <v>37</v>
      </c>
      <c r="F7" s="18" t="str">
        <f>VLOOKUP(Read_First!B5,Items!A1:BA50,10,FALSE)</f>
        <v>di grande valore</v>
      </c>
      <c r="G7" s="18" t="str">
        <f>VLOOKUP(Read_First!B5,Items!A1:BA50,11,FALSE)</f>
        <v>di poco valore</v>
      </c>
      <c r="H7" s="24" t="str">
        <f>VLOOKUP(Read_First!B5,Items!A1:BI50,58,FALSE)</f>
        <v>Stimolazione</v>
      </c>
      <c r="I7" s="123"/>
      <c r="K7" s="11" t="str">
        <f>VLOOKUP(Read_First!B5,Items!A1:BI50,58,FALSE)</f>
        <v>Stimolazione</v>
      </c>
      <c r="L7" s="10">
        <f>AVERAGE(DT!AG4:AG1004)</f>
        <v>1.7162162162162162</v>
      </c>
      <c r="M7" s="6">
        <f>VAR(DT!AG4:AG1004)</f>
        <v>0.84778528528528541</v>
      </c>
    </row>
    <row r="8" spans="1:18">
      <c r="A8" s="2">
        <v>6</v>
      </c>
      <c r="B8" s="3">
        <f>AVERAGE(DT!F4:F1004)</f>
        <v>1.5135135135135136</v>
      </c>
      <c r="C8" s="3">
        <f>VAR(DT!F4:F1004)</f>
        <v>1.1456456456456456</v>
      </c>
      <c r="D8" s="3">
        <f t="shared" si="0"/>
        <v>1.0703483758317409</v>
      </c>
      <c r="E8" s="4">
        <f>COUNTA(Data!F4:F1004)</f>
        <v>37</v>
      </c>
      <c r="F8" s="18" t="str">
        <f>VLOOKUP(Read_First!B5,Items!A1:BA50,12,FALSE)</f>
        <v>noioso</v>
      </c>
      <c r="G8" s="18" t="str">
        <f>VLOOKUP(Read_First!B5,Items!A1:BA50,13,FALSE)</f>
        <v>appassionante</v>
      </c>
      <c r="H8" s="24" t="str">
        <f>VLOOKUP(Read_First!B5,Items!A1:BI50,58,FALSE)</f>
        <v>Stimolazione</v>
      </c>
      <c r="I8" s="123"/>
      <c r="K8" s="9" t="str">
        <f>VLOOKUP(Read_First!B5,Items!A1:BI50,59,FALSE)</f>
        <v>Originalità</v>
      </c>
      <c r="L8" s="10">
        <f>AVERAGE(DT!AH4:AH1004)</f>
        <v>1.7162162162162162</v>
      </c>
      <c r="M8" s="6">
        <f>VAR(DT!AH4:AH1004)</f>
        <v>0.73320195195195204</v>
      </c>
    </row>
    <row r="9" spans="1:18">
      <c r="A9" s="2">
        <v>7</v>
      </c>
      <c r="B9" s="3">
        <f>AVERAGE(DT!G4:G1004)</f>
        <v>2.1351351351351351</v>
      </c>
      <c r="C9" s="3">
        <f>VAR(DT!G4:G1004)</f>
        <v>0.95345345345345345</v>
      </c>
      <c r="D9" s="3">
        <f t="shared" si="0"/>
        <v>0.9764494116202096</v>
      </c>
      <c r="E9" s="4">
        <f>COUNTA(Data!G4:G1004)</f>
        <v>37</v>
      </c>
      <c r="F9" s="18" t="str">
        <f>VLOOKUP(Read_First!B5,Items!A1:BA50,14,FALSE)</f>
        <v>non interessante</v>
      </c>
      <c r="G9" s="18" t="str">
        <f>VLOOKUP(Read_First!B5,Items!A1:BA50,15,FALSE)</f>
        <v>interessante</v>
      </c>
      <c r="H9" s="24" t="str">
        <f>VLOOKUP(Read_First!B5,Items!A1:BI50,58,FALSE)</f>
        <v>Stimolazione</v>
      </c>
      <c r="I9" s="123"/>
    </row>
    <row r="10" spans="1:18">
      <c r="A10" s="2">
        <v>8</v>
      </c>
      <c r="B10" s="3">
        <f>AVERAGE(DT!H4:H1004)</f>
        <v>0.64864864864864868</v>
      </c>
      <c r="C10" s="3">
        <f>VAR(DT!H4:H1004)</f>
        <v>1.8453453453453454</v>
      </c>
      <c r="D10" s="3">
        <f t="shared" si="0"/>
        <v>1.3584348881508255</v>
      </c>
      <c r="E10" s="4">
        <f>COUNTA(Data!H4:H1004)</f>
        <v>37</v>
      </c>
      <c r="F10" s="18" t="str">
        <f>VLOOKUP(Read_First!B5,Items!A1:BA50,16,FALSE)</f>
        <v>imprevedibile</v>
      </c>
      <c r="G10" s="18" t="str">
        <f>VLOOKUP(Read_First!B5,Items!A1:BA50,17,FALSE)</f>
        <v>prevedibile</v>
      </c>
      <c r="H10" s="23" t="str">
        <f>VLOOKUP(Read_First!B5,Items!A1:BI50,57,FALSE)</f>
        <v>Controllabilità</v>
      </c>
      <c r="I10" s="125"/>
    </row>
    <row r="11" spans="1:18">
      <c r="A11" s="2">
        <v>9</v>
      </c>
      <c r="B11" s="3">
        <f>AVERAGE(DT!I4:I1004)</f>
        <v>1.2162162162162162</v>
      </c>
      <c r="C11" s="3">
        <f>VAR(DT!I4:I1004)</f>
        <v>1.1741741741741742</v>
      </c>
      <c r="D11" s="3">
        <f t="shared" si="0"/>
        <v>1.083593177430614</v>
      </c>
      <c r="E11" s="4">
        <f>COUNTA(Data!I4:I1004)</f>
        <v>37</v>
      </c>
      <c r="F11" s="18" t="str">
        <f>VLOOKUP(Read_First!B5,Items!A1:BA50,18,FALSE)</f>
        <v>veloce</v>
      </c>
      <c r="G11" s="18" t="str">
        <f>VLOOKUP(Read_First!B5,Items!A1:BA50,19,FALSE)</f>
        <v>lento</v>
      </c>
      <c r="H11" s="23" t="str">
        <f>VLOOKUP(Read_First!B5,Items!A1:BI50,56,FALSE)</f>
        <v>Efficienca</v>
      </c>
      <c r="I11" s="124"/>
    </row>
    <row r="12" spans="1:18">
      <c r="A12" s="2">
        <v>10</v>
      </c>
      <c r="B12" s="3">
        <f>AVERAGE(DT!J4:J1004)</f>
        <v>1.9189189189189189</v>
      </c>
      <c r="C12" s="3">
        <f>VAR(DT!J4:J1004)</f>
        <v>0.96546546546546508</v>
      </c>
      <c r="D12" s="3">
        <f t="shared" si="0"/>
        <v>0.9825810223413971</v>
      </c>
      <c r="E12" s="4">
        <f>COUNTA(Data!J4:J1004)</f>
        <v>37</v>
      </c>
      <c r="F12" s="18" t="str">
        <f>VLOOKUP(Read_First!B5,Items!A1:BA50,20,FALSE)</f>
        <v>originale</v>
      </c>
      <c r="G12" s="18" t="str">
        <f>VLOOKUP(Read_First!B5,Items!A1:BA50,21,FALSE)</f>
        <v>convenzionale</v>
      </c>
      <c r="H12" s="23" t="str">
        <f>VLOOKUP(Read_First!B5,Items!A1:BI50,59,FALSE)</f>
        <v>Originalità</v>
      </c>
      <c r="I12" s="122"/>
    </row>
    <row r="13" spans="1:18">
      <c r="A13" s="2">
        <v>11</v>
      </c>
      <c r="B13" s="3">
        <f>AVERAGE(DT!K4:K1004)</f>
        <v>1.8108108108108107</v>
      </c>
      <c r="C13" s="3">
        <f>VAR(DT!K4:K1004)</f>
        <v>0.99099099099099108</v>
      </c>
      <c r="D13" s="3">
        <f t="shared" si="0"/>
        <v>0.99548530425666815</v>
      </c>
      <c r="E13" s="4">
        <f>COUNTA(Data!K4:K1004)</f>
        <v>37</v>
      </c>
      <c r="F13" s="18" t="str">
        <f>VLOOKUP(Read_First!B5,Items!A1:BA50,22,FALSE)</f>
        <v>ostruttiva</v>
      </c>
      <c r="G13" s="18" t="str">
        <f>VLOOKUP(Read_First!B5,Items!A1:BA50,23,FALSE)</f>
        <v>di supporto</v>
      </c>
      <c r="H13" s="23" t="str">
        <f>VLOOKUP(Read_First!B5,Items!A1:BI50,57,FALSE)</f>
        <v>Controllabilità</v>
      </c>
      <c r="I13" s="125"/>
    </row>
    <row r="14" spans="1:18">
      <c r="A14" s="2">
        <v>12</v>
      </c>
      <c r="B14" s="3">
        <f>AVERAGE(DT!L4:L1004)</f>
        <v>2.189189189189189</v>
      </c>
      <c r="C14" s="3">
        <f>VAR(DT!L4:L1004)</f>
        <v>1.0465465465465467</v>
      </c>
      <c r="D14" s="3">
        <f t="shared" si="0"/>
        <v>1.0230085759887582</v>
      </c>
      <c r="E14" s="4">
        <f>COUNTA(Data!L4:L1004)</f>
        <v>37</v>
      </c>
      <c r="F14" s="18" t="str">
        <f>VLOOKUP(Read_First!B5,Items!A1:BA50,24,FALSE)</f>
        <v>bene</v>
      </c>
      <c r="G14" s="18" t="str">
        <f>VLOOKUP(Read_First!B5,Items!A1:BA50,25,FALSE)</f>
        <v>male</v>
      </c>
      <c r="H14" s="23" t="str">
        <f>VLOOKUP(Read_First!B5,Items!A1:BI50,54,FALSE)</f>
        <v>Attrattività</v>
      </c>
      <c r="I14" s="121"/>
    </row>
    <row r="15" spans="1:18">
      <c r="A15" s="2">
        <v>13</v>
      </c>
      <c r="B15" s="3">
        <f>AVERAGE(DT!M4:M1004)</f>
        <v>1.5405405405405406</v>
      </c>
      <c r="C15" s="3">
        <f>VAR(DT!M4:M1004)</f>
        <v>0.86636636636636644</v>
      </c>
      <c r="D15" s="3">
        <f t="shared" si="0"/>
        <v>0.93078803514353714</v>
      </c>
      <c r="E15" s="4">
        <f>COUNTA(Data!M4:M1004)</f>
        <v>37</v>
      </c>
      <c r="F15" s="18" t="str">
        <f>VLOOKUP(Read_First!B5,Items!A1:BA50,26,FALSE)</f>
        <v>complicato</v>
      </c>
      <c r="G15" s="18" t="str">
        <f>VLOOKUP(Read_First!B5,Items!A1:BA50,27,FALSE)</f>
        <v>facile</v>
      </c>
      <c r="H15" s="23" t="str">
        <f>VLOOKUP(Read_First!B5,Items!A1:BI50,55,FALSE)</f>
        <v>Apprendibilità</v>
      </c>
      <c r="I15" s="8"/>
    </row>
    <row r="16" spans="1:18">
      <c r="A16" s="2">
        <v>14</v>
      </c>
      <c r="B16" s="3">
        <f>AVERAGE(DT!N4:N1004)</f>
        <v>1.4054054054054055</v>
      </c>
      <c r="C16" s="3">
        <f>VAR(DT!N4:N1004)</f>
        <v>1.3588588588588588</v>
      </c>
      <c r="D16" s="3">
        <f t="shared" si="0"/>
        <v>1.1657010160666665</v>
      </c>
      <c r="E16" s="4">
        <f>COUNTA(Data!N4:N1004)</f>
        <v>37</v>
      </c>
      <c r="F16" s="18" t="str">
        <f>VLOOKUP(Read_First!B5,Items!A1:BA50,28,FALSE)</f>
        <v>repellente</v>
      </c>
      <c r="G16" s="18" t="str">
        <f>VLOOKUP(Read_First!B5,Items!A1:BA50,29,FALSE)</f>
        <v>attraente</v>
      </c>
      <c r="H16" s="23" t="str">
        <f>VLOOKUP(Read_First!B5,Items!A1:BI50,54,FALSE)</f>
        <v>Attrattività</v>
      </c>
      <c r="I16" s="121"/>
    </row>
    <row r="17" spans="1:9">
      <c r="A17" s="2">
        <v>15</v>
      </c>
      <c r="B17" s="3">
        <f>AVERAGE(DT!O4:O1004)</f>
        <v>2.0270270270270272</v>
      </c>
      <c r="C17" s="3">
        <f>VAR(DT!O4:O1004)</f>
        <v>0.97147147147147139</v>
      </c>
      <c r="D17" s="3">
        <f t="shared" si="0"/>
        <v>0.98563252354590625</v>
      </c>
      <c r="E17" s="4">
        <f>COUNTA(Data!O4:O1004)</f>
        <v>37</v>
      </c>
      <c r="F17" s="18" t="str">
        <f>VLOOKUP(Read_First!B5,Items!A1:BA50,30,FALSE)</f>
        <v>usuale</v>
      </c>
      <c r="G17" s="18" t="str">
        <f>VLOOKUP(Read_First!B5,Items!A1:BA50,31,FALSE)</f>
        <v>moderno</v>
      </c>
      <c r="H17" s="23" t="str">
        <f>VLOOKUP(Read_First!B5,Items!A1:BI50,59,FALSE)</f>
        <v>Originalità</v>
      </c>
      <c r="I17" s="122"/>
    </row>
    <row r="18" spans="1:9">
      <c r="A18" s="2">
        <v>16</v>
      </c>
      <c r="B18" s="3">
        <f>AVERAGE(DT!P4:P1004)</f>
        <v>2.1081081081081079</v>
      </c>
      <c r="C18" s="3">
        <f>VAR(DT!P4:P1004)</f>
        <v>0.76576576576576605</v>
      </c>
      <c r="D18" s="3">
        <f t="shared" si="0"/>
        <v>0.87508043388351797</v>
      </c>
      <c r="E18" s="4">
        <f>COUNTA(Data!P4:P1004)</f>
        <v>37</v>
      </c>
      <c r="F18" s="18" t="str">
        <f>VLOOKUP(Read_First!B5,Items!A1:BA50,32,FALSE)</f>
        <v>sgradevole</v>
      </c>
      <c r="G18" s="18" t="str">
        <f>VLOOKUP(Read_First!B5,Items!A1:BA50,33,FALSE)</f>
        <v>piacevole</v>
      </c>
      <c r="H18" s="23" t="str">
        <f>VLOOKUP(Read_First!B5,Items!A1:BI50,54,FALSE)</f>
        <v>Attrattività</v>
      </c>
      <c r="I18" s="121"/>
    </row>
    <row r="19" spans="1:9">
      <c r="A19" s="2">
        <v>17</v>
      </c>
      <c r="B19" s="3">
        <f>AVERAGE(DT!Q4:Q1004)</f>
        <v>1.8918918918918919</v>
      </c>
      <c r="C19" s="3">
        <f>VAR(DT!Q4:Q1004)</f>
        <v>1.4879879879879883</v>
      </c>
      <c r="D19" s="3">
        <f t="shared" si="0"/>
        <v>1.2198311309308303</v>
      </c>
      <c r="E19" s="4">
        <f>COUNTA(Data!Q4:Q1004)</f>
        <v>37</v>
      </c>
      <c r="F19" s="18" t="str">
        <f>VLOOKUP(Read_First!B5,Items!A1:BA50,34,FALSE)</f>
        <v>sicuro</v>
      </c>
      <c r="G19" s="18" t="str">
        <f>VLOOKUP(Read_First!B5,Items!A1:BA50,35,FALSE)</f>
        <v>insicuro</v>
      </c>
      <c r="H19" s="23" t="str">
        <f>VLOOKUP(Read_First!B5,Items!A1:BI50,57,FALSE)</f>
        <v>Controllabilità</v>
      </c>
      <c r="I19" s="125"/>
    </row>
    <row r="20" spans="1:9">
      <c r="A20" s="2">
        <v>18</v>
      </c>
      <c r="B20" s="3">
        <f>AVERAGE(DT!R4:R1004)</f>
        <v>1.6486486486486487</v>
      </c>
      <c r="C20" s="3">
        <f>VAR(DT!R4:R1004)</f>
        <v>1.2897897897897899</v>
      </c>
      <c r="D20" s="3">
        <f t="shared" si="0"/>
        <v>1.1356891255047703</v>
      </c>
      <c r="E20" s="4">
        <f>COUNTA(Data!R4:R1004)</f>
        <v>37</v>
      </c>
      <c r="F20" s="18" t="str">
        <f>VLOOKUP(Read_First!B5,Items!A1:BA50,36,FALSE)</f>
        <v>attivante</v>
      </c>
      <c r="G20" s="18" t="str">
        <f>VLOOKUP(Read_First!B5,Items!A1:BA50,37,FALSE)</f>
        <v>soporifero</v>
      </c>
      <c r="H20" s="24" t="str">
        <f>VLOOKUP(Read_First!B5,Items!A1:BI50,58,FALSE)</f>
        <v>Stimolazione</v>
      </c>
      <c r="I20" s="123"/>
    </row>
    <row r="21" spans="1:9">
      <c r="A21" s="2">
        <v>19</v>
      </c>
      <c r="B21" s="3">
        <f>AVERAGE(DT!S4:S1004)</f>
        <v>1.5945945945945945</v>
      </c>
      <c r="C21" s="3">
        <f>VAR(DT!S4:S1004)</f>
        <v>1.0810810810810811</v>
      </c>
      <c r="D21" s="3">
        <f t="shared" si="0"/>
        <v>1.0397504898200727</v>
      </c>
      <c r="E21" s="4">
        <f>COUNTA(Data!S4:S1004)</f>
        <v>37</v>
      </c>
      <c r="F21" s="18" t="str">
        <f>VLOOKUP(Read_First!B5,Items!A1:BA50,38,FALSE)</f>
        <v>aspettativo</v>
      </c>
      <c r="G21" s="18" t="str">
        <f>VLOOKUP(Read_First!B5,Items!A1:BA50,39,FALSE)</f>
        <v>non aspettativo</v>
      </c>
      <c r="H21" s="23" t="str">
        <f>VLOOKUP(Read_First!B5,Items!A1:BI50,57,FALSE)</f>
        <v>Controllabilità</v>
      </c>
      <c r="I21" s="125"/>
    </row>
    <row r="22" spans="1:9">
      <c r="A22" s="2">
        <v>20</v>
      </c>
      <c r="B22" s="3">
        <f>AVERAGE(DT!T4:T1004)</f>
        <v>2.2162162162162162</v>
      </c>
      <c r="C22" s="3">
        <f>VAR(DT!T4:T1004)</f>
        <v>0.50750750750750717</v>
      </c>
      <c r="D22" s="3">
        <f t="shared" si="0"/>
        <v>0.71239561165654797</v>
      </c>
      <c r="E22" s="4">
        <f>COUNTA(Data!T4:T1004)</f>
        <v>37</v>
      </c>
      <c r="F22" s="18" t="str">
        <f>VLOOKUP(Read_First!B5,Items!A1:BA50,40,FALSE)</f>
        <v>inefficiente</v>
      </c>
      <c r="G22" s="18" t="str">
        <f>VLOOKUP(Read_First!B5,Items!A1:BA50,41,FALSE)</f>
        <v>efficiente</v>
      </c>
      <c r="H22" s="23" t="str">
        <f>VLOOKUP(Read_First!B5,Items!A1:BI50,56,FALSE)</f>
        <v>Efficienca</v>
      </c>
      <c r="I22" s="124"/>
    </row>
    <row r="23" spans="1:9">
      <c r="A23" s="2">
        <v>21</v>
      </c>
      <c r="B23" s="3">
        <f>AVERAGE(DT!U4:U1004)</f>
        <v>2.3243243243243241</v>
      </c>
      <c r="C23" s="3">
        <f>VAR(DT!U4:U1004)</f>
        <v>1.0030030030030028</v>
      </c>
      <c r="D23" s="3">
        <f t="shared" si="0"/>
        <v>1.0015003759375245</v>
      </c>
      <c r="E23" s="4">
        <f>COUNTA(Data!U4:U1004)</f>
        <v>37</v>
      </c>
      <c r="F23" s="18" t="str">
        <f>VLOOKUP(Read_First!B5,Items!A1:BA50,42,FALSE)</f>
        <v>chiaro</v>
      </c>
      <c r="G23" s="18" t="str">
        <f>VLOOKUP(Read_First!B5,Items!A1:BA50,43,FALSE)</f>
        <v>confuso</v>
      </c>
      <c r="H23" s="23" t="str">
        <f>VLOOKUP(Read_First!B5,Items!A1:BI50,55,FALSE)</f>
        <v>Apprendibilità</v>
      </c>
      <c r="I23" s="8"/>
    </row>
    <row r="24" spans="1:9">
      <c r="A24" s="2">
        <v>22</v>
      </c>
      <c r="B24" s="3">
        <f>AVERAGE(DT!V4:V1004)</f>
        <v>1.2162162162162162</v>
      </c>
      <c r="C24" s="3">
        <f>VAR(DT!V4:V1004)</f>
        <v>1.2297297297297298</v>
      </c>
      <c r="D24" s="3">
        <f t="shared" si="0"/>
        <v>1.1089317966988457</v>
      </c>
      <c r="E24" s="4">
        <f>COUNTA(Data!V4:V1004)</f>
        <v>37</v>
      </c>
      <c r="F24" s="18" t="str">
        <f>VLOOKUP(Read_First!B5,Items!A1:BA50,44,FALSE)</f>
        <v>non pragmatico</v>
      </c>
      <c r="G24" s="18" t="str">
        <f>VLOOKUP(Read_First!B5,Items!A1:BA50,45,FALSE)</f>
        <v>pragmatico</v>
      </c>
      <c r="H24" s="23" t="str">
        <f>VLOOKUP(Read_First!B5,Items!A1:BI50,56,FALSE)</f>
        <v>Efficienca</v>
      </c>
      <c r="I24" s="124"/>
    </row>
    <row r="25" spans="1:9">
      <c r="A25" s="2">
        <v>23</v>
      </c>
      <c r="B25" s="3">
        <f>AVERAGE(DT!W4:W1004)</f>
        <v>2.0540540540540539</v>
      </c>
      <c r="C25" s="3">
        <f>VAR(DT!W4:W1004)</f>
        <v>1.6081081081081083</v>
      </c>
      <c r="D25" s="3">
        <f t="shared" si="0"/>
        <v>1.2681120250624975</v>
      </c>
      <c r="E25" s="4">
        <f>COUNTA(Data!W4:W1004)</f>
        <v>37</v>
      </c>
      <c r="F25" s="18" t="str">
        <f>VLOOKUP(Read_First!B5,Items!A1:BA50,46,FALSE)</f>
        <v>ordinato</v>
      </c>
      <c r="G25" s="18" t="str">
        <f>VLOOKUP(Read_First!B5,Items!A1:BA50,47,FALSE)</f>
        <v>sovraccarico</v>
      </c>
      <c r="H25" s="23" t="str">
        <f>VLOOKUP(Read_First!B5,Items!A1:BI50,56,FALSE)</f>
        <v>Efficienca</v>
      </c>
      <c r="I25" s="124"/>
    </row>
    <row r="26" spans="1:9">
      <c r="A26" s="2">
        <v>24</v>
      </c>
      <c r="B26" s="3">
        <f>AVERAGE(DT!X4:X1004)</f>
        <v>1.8648648648648649</v>
      </c>
      <c r="C26" s="3">
        <f>VAR(DT!X4:X1004)</f>
        <v>1.3978978978978978</v>
      </c>
      <c r="D26" s="3">
        <f t="shared" si="0"/>
        <v>1.1823273226555739</v>
      </c>
      <c r="E26" s="4">
        <f>COUNTA(Data!X4:X1004)</f>
        <v>37</v>
      </c>
      <c r="F26" s="18" t="str">
        <f>VLOOKUP(Read_First!B5,Items!A1:BA50,48,FALSE)</f>
        <v>attrattivo</v>
      </c>
      <c r="G26" s="18" t="str">
        <f>VLOOKUP(Read_First!B5,Items!A1:BA50,49,FALSE)</f>
        <v>non attrattivo</v>
      </c>
      <c r="H26" s="23" t="str">
        <f>VLOOKUP(Read_First!B5,Items!A1:BI50,54,FALSE)</f>
        <v>Attrattività</v>
      </c>
      <c r="I26" s="121"/>
    </row>
    <row r="27" spans="1:9">
      <c r="A27" s="2">
        <v>25</v>
      </c>
      <c r="B27" s="3">
        <f>AVERAGE(DT!Y4:Y1004)</f>
        <v>1.6486486486486487</v>
      </c>
      <c r="C27" s="3">
        <f>VAR(DT!Y4:Y1004)</f>
        <v>1.1786786786786787</v>
      </c>
      <c r="D27" s="3">
        <f t="shared" si="0"/>
        <v>1.0856696913328099</v>
      </c>
      <c r="E27" s="4">
        <f>COUNTA(Data!Y4:Y1004)</f>
        <v>37</v>
      </c>
      <c r="F27" s="18" t="str">
        <f>VLOOKUP(Read_First!B5,Items!A1:BA50,50,FALSE)</f>
        <v>simpatico</v>
      </c>
      <c r="G27" s="18" t="str">
        <f>VLOOKUP(Read_First!B5,Items!A1:BA50,51,FALSE)</f>
        <v>antipatico</v>
      </c>
      <c r="H27" s="23" t="str">
        <f>VLOOKUP(Read_First!B5,Items!A1:BI50,54,FALSE)</f>
        <v>Attrattività</v>
      </c>
      <c r="I27" s="121"/>
    </row>
    <row r="28" spans="1:9">
      <c r="A28" s="2">
        <v>26</v>
      </c>
      <c r="B28" s="3">
        <f>AVERAGE(DT!Z4:Z1004)</f>
        <v>1.6486486486486487</v>
      </c>
      <c r="C28" s="3">
        <f>VAR(DT!Z4:Z1004)</f>
        <v>1.9564564564564566</v>
      </c>
      <c r="D28" s="3">
        <f t="shared" si="0"/>
        <v>1.3987338762096444</v>
      </c>
      <c r="E28" s="4">
        <f>COUNTA(Data!Z4:Z1004)</f>
        <v>37</v>
      </c>
      <c r="F28" s="18" t="str">
        <f>VLOOKUP(Read_First!B5,Items!A1:BA50,52,FALSE)</f>
        <v>conservativo</v>
      </c>
      <c r="G28" s="18" t="str">
        <f>VLOOKUP(Read_First!B5,Items!A1:BA50,53,FALSE)</f>
        <v>innovativo</v>
      </c>
      <c r="H28" s="23" t="str">
        <f>VLOOKUP(Read_First!B5,Items!A1:BI50,59,FALSE)</f>
        <v>Originalità</v>
      </c>
      <c r="I28" s="122"/>
    </row>
    <row r="39" spans="11:15">
      <c r="K39" s="164" t="s">
        <v>820</v>
      </c>
      <c r="L39" s="164"/>
    </row>
    <row r="40" spans="11:15">
      <c r="K40" s="34" t="str">
        <f>VLOOKUP(Read_First!B5,Items!A1:BI50,54,FALSE)</f>
        <v>Attrattività</v>
      </c>
      <c r="L40" s="35">
        <f>AVERAGE(DT!AC4:AC1004)</f>
        <v>1.828828828828829</v>
      </c>
    </row>
    <row r="41" spans="11:15">
      <c r="K41" s="1" t="str">
        <f>VLOOKUP(Read_First!B5,Items!A1:BI50,60,FALSE)</f>
        <v>Qualità Pragmatico</v>
      </c>
      <c r="L41" s="36">
        <f>(L4+L5+L6)/3</f>
        <v>1.6869369369369369</v>
      </c>
    </row>
    <row r="42" spans="11:15">
      <c r="K42" s="1" t="str">
        <f>VLOOKUP(Read_First!B5,Items!A1:BI50,61,FALSE)</f>
        <v>Qualità eEonica</v>
      </c>
      <c r="L42" s="36">
        <f>(L7+L8)/2</f>
        <v>1.7162162162162162</v>
      </c>
    </row>
    <row r="44" spans="11:15" ht="102.75" customHeight="1">
      <c r="K44" s="153" t="s">
        <v>821</v>
      </c>
      <c r="L44" s="153"/>
      <c r="M44" s="153"/>
      <c r="N44" s="153"/>
      <c r="O44" s="153"/>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fRule type="iconSet" priority="14">
      <iconSet iconSet="3Arrows">
        <cfvo type="percent" val="0"/>
        <cfvo type="num" val="-0.8"/>
        <cfvo type="num" val="0.8"/>
      </iconSet>
    </cfRule>
  </conditionalFormatting>
  <conditionalFormatting sqref="L4">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5">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6">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7">
    <cfRule type="iconSet" priority="3">
      <iconSet iconSet="3Arrows">
        <cfvo type="percent" val="0"/>
        <cfvo type="num" val="-0.8"/>
        <cfvo type="num" val="0.8"/>
      </iconSet>
    </cfRule>
    <cfRule type="iconSet" priority="4">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pageMargins left="0.7" right="0.7" top="0.75" bottom="0.75" header="0.3" footer="0.3"/>
  <pageSetup paperSize="9"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selection activeCell="L15" sqref="L15"/>
    </sheetView>
  </sheetViews>
  <sheetFormatPr defaultColWidth="9.08984375" defaultRowHeight="14.5"/>
  <cols>
    <col min="5" max="5" width="12.6328125" customWidth="1"/>
    <col min="9" max="9" width="18.6328125" customWidth="1"/>
    <col min="13" max="13" width="11.90625" customWidth="1"/>
    <col min="15" max="15" width="9.54296875" customWidth="1"/>
  </cols>
  <sheetData>
    <row r="1" spans="1:15" ht="100.75" customHeight="1">
      <c r="A1" s="170" t="s">
        <v>1282</v>
      </c>
      <c r="B1" s="171"/>
      <c r="C1" s="171"/>
      <c r="D1" s="171"/>
      <c r="E1" s="171"/>
      <c r="F1" s="171"/>
      <c r="G1" s="171"/>
      <c r="H1" s="171"/>
      <c r="I1" s="171"/>
      <c r="J1" s="171"/>
      <c r="K1" s="171"/>
      <c r="L1" s="171"/>
      <c r="M1" s="171"/>
      <c r="N1" s="171"/>
      <c r="O1" s="171"/>
    </row>
    <row r="3" spans="1:15">
      <c r="A3" s="167" t="s">
        <v>114</v>
      </c>
      <c r="B3" s="167"/>
      <c r="C3" s="167"/>
      <c r="D3" s="167"/>
      <c r="E3" s="167"/>
      <c r="F3" s="167"/>
      <c r="G3" s="167"/>
      <c r="I3" s="167" t="s">
        <v>111</v>
      </c>
      <c r="J3" s="167"/>
      <c r="K3" s="167"/>
      <c r="L3" s="167"/>
      <c r="M3" s="167"/>
      <c r="N3" s="167"/>
      <c r="O3" s="167"/>
    </row>
    <row r="4" spans="1:15">
      <c r="A4" s="100" t="s">
        <v>2</v>
      </c>
      <c r="B4" s="101" t="s">
        <v>106</v>
      </c>
      <c r="C4" s="101" t="s">
        <v>108</v>
      </c>
      <c r="D4" s="102" t="s">
        <v>3</v>
      </c>
      <c r="E4" s="101" t="s">
        <v>112</v>
      </c>
      <c r="F4" s="168" t="s">
        <v>113</v>
      </c>
      <c r="G4" s="169"/>
      <c r="I4" s="103" t="s">
        <v>110</v>
      </c>
      <c r="J4" s="102" t="s">
        <v>106</v>
      </c>
      <c r="K4" s="102" t="s">
        <v>108</v>
      </c>
      <c r="L4" s="102" t="s">
        <v>3</v>
      </c>
      <c r="M4" s="104" t="s">
        <v>112</v>
      </c>
      <c r="N4" s="168" t="s">
        <v>113</v>
      </c>
      <c r="O4" s="169"/>
    </row>
    <row r="5" spans="1:15">
      <c r="A5" s="70">
        <v>1</v>
      </c>
      <c r="B5" s="69">
        <f>Results!B3</f>
        <v>1.7567567567567568</v>
      </c>
      <c r="C5" s="69">
        <f>Results!D3</f>
        <v>1.5166740916559167</v>
      </c>
      <c r="D5" s="59">
        <f>Results!E3</f>
        <v>37</v>
      </c>
      <c r="E5" s="69">
        <f t="shared" ref="E5:E24" si="0">CONFIDENCE(0.05, C5, D5)</f>
        <v>0.48869680200796167</v>
      </c>
      <c r="F5" s="69">
        <f t="shared" ref="F5:F24" si="1">B5-E5</f>
        <v>1.2680599547487952</v>
      </c>
      <c r="G5" s="69">
        <f t="shared" ref="G5:G24" si="2">B5+E5</f>
        <v>2.2454535587647184</v>
      </c>
      <c r="I5" s="71" t="str">
        <f>VLOOKUP(Read_First!B5,Items!A1:BI50,54,FALSE)</f>
        <v>Attrattività</v>
      </c>
      <c r="J5" s="69">
        <f>AVERAGE(DT!AC4:AC1004)</f>
        <v>1.828828828828829</v>
      </c>
      <c r="K5" s="69">
        <f>STDEV(DT!AC4:AC1004)</f>
        <v>0.78909082556931531</v>
      </c>
      <c r="L5" s="59">
        <f>MAX(D5:D24)</f>
        <v>37</v>
      </c>
      <c r="M5" s="69">
        <f>CONFIDENCE(0.05, K5, L5)</f>
        <v>0.25425776379453874</v>
      </c>
      <c r="N5" s="69">
        <f>J5-M5</f>
        <v>1.5745710650342903</v>
      </c>
      <c r="O5" s="69">
        <f t="shared" ref="O5:O10" si="3">J5+M5</f>
        <v>2.0830865926233679</v>
      </c>
    </row>
    <row r="6" spans="1:15">
      <c r="A6" s="12">
        <v>2</v>
      </c>
      <c r="B6" s="10">
        <f>Results!B4</f>
        <v>2.0270270270270272</v>
      </c>
      <c r="C6" s="10">
        <f>Results!D4</f>
        <v>1.2580073857424616</v>
      </c>
      <c r="D6" s="4">
        <f>Results!E4</f>
        <v>37</v>
      </c>
      <c r="E6" s="10">
        <f t="shared" si="0"/>
        <v>0.40535022632549295</v>
      </c>
      <c r="F6" s="10">
        <f t="shared" si="1"/>
        <v>1.6216768007015343</v>
      </c>
      <c r="G6" s="10">
        <f t="shared" si="2"/>
        <v>2.4323772533525201</v>
      </c>
      <c r="I6" s="9" t="str">
        <f>VLOOKUP(Read_First!B5,Items!A1:BI50,55,FALSE)</f>
        <v>Apprendibilità</v>
      </c>
      <c r="J6" s="10">
        <f>AVERAGE(DT!AD4:AD1004)</f>
        <v>1.8986486486486487</v>
      </c>
      <c r="K6" s="10">
        <f>STDEV(DT!AD4:AD1004)</f>
        <v>0.74642541549769093</v>
      </c>
      <c r="L6" s="4">
        <f>L5</f>
        <v>37</v>
      </c>
      <c r="M6" s="10">
        <f t="shared" ref="M6:M10" si="4">CONFIDENCE(0.05, K6, L6)</f>
        <v>0.2405102820032487</v>
      </c>
      <c r="N6" s="10">
        <f t="shared" ref="N6:N10" si="5">J6-M6</f>
        <v>1.6581383666453999</v>
      </c>
      <c r="O6" s="10">
        <f t="shared" si="3"/>
        <v>2.1391589306518974</v>
      </c>
    </row>
    <row r="7" spans="1:15">
      <c r="A7" s="12">
        <v>3</v>
      </c>
      <c r="B7" s="10">
        <f>Results!B5</f>
        <v>1.2702702702702702</v>
      </c>
      <c r="C7" s="10">
        <f>Results!D5</f>
        <v>1.7102411891089879</v>
      </c>
      <c r="D7" s="4">
        <f>Results!E5</f>
        <v>37</v>
      </c>
      <c r="E7" s="10">
        <f t="shared" si="0"/>
        <v>0.55106723611750674</v>
      </c>
      <c r="F7" s="10">
        <f t="shared" si="1"/>
        <v>0.71920303415276343</v>
      </c>
      <c r="G7" s="10">
        <f t="shared" si="2"/>
        <v>1.8213375063877768</v>
      </c>
      <c r="I7" s="9" t="str">
        <f>VLOOKUP(Read_First!B5,Items!A1:BI50,56,FALSE)</f>
        <v>Efficienca</v>
      </c>
      <c r="J7" s="10">
        <f>AVERAGE(DT!AE4:AE1004)</f>
        <v>1.6756756756756757</v>
      </c>
      <c r="K7" s="10">
        <f>STDEV(DT!AE4:AE1004)</f>
        <v>0.74270728696715649</v>
      </c>
      <c r="L7" s="4">
        <f>L6</f>
        <v>37</v>
      </c>
      <c r="M7" s="10">
        <f t="shared" si="4"/>
        <v>0.23931224115035665</v>
      </c>
      <c r="N7" s="10">
        <f t="shared" si="5"/>
        <v>1.4363634345253189</v>
      </c>
      <c r="O7" s="10">
        <f t="shared" si="3"/>
        <v>1.9149879168260324</v>
      </c>
    </row>
    <row r="8" spans="1:15">
      <c r="A8" s="12">
        <v>4</v>
      </c>
      <c r="B8" s="10">
        <f>Results!B6</f>
        <v>1.7027027027027026</v>
      </c>
      <c r="C8" s="10">
        <f>Results!D6</f>
        <v>1.1270626736212455</v>
      </c>
      <c r="D8" s="4">
        <f>Results!E6</f>
        <v>37</v>
      </c>
      <c r="E8" s="10">
        <f t="shared" si="0"/>
        <v>0.36315773262790213</v>
      </c>
      <c r="F8" s="10">
        <f t="shared" si="1"/>
        <v>1.3395449700748006</v>
      </c>
      <c r="G8" s="10">
        <f t="shared" si="2"/>
        <v>2.0658604353306047</v>
      </c>
      <c r="I8" s="11" t="str">
        <f>VLOOKUP(Read_First!B5,Items!A1:BI50,57,FALSE)</f>
        <v>Controllabilità</v>
      </c>
      <c r="J8" s="10">
        <f>AVERAGE(DT!AF4:AF1004)</f>
        <v>1.4864864864864864</v>
      </c>
      <c r="K8" s="10">
        <f>STDEV(DT!AF4:AF1004)</f>
        <v>0.85988118112076717</v>
      </c>
      <c r="L8" s="4">
        <f>L7</f>
        <v>37</v>
      </c>
      <c r="M8" s="10">
        <f t="shared" si="4"/>
        <v>0.27706755566830249</v>
      </c>
      <c r="N8" s="10">
        <f t="shared" si="5"/>
        <v>1.209418930818184</v>
      </c>
      <c r="O8" s="10">
        <f t="shared" si="3"/>
        <v>1.7635540421547888</v>
      </c>
    </row>
    <row r="9" spans="1:15">
      <c r="A9" s="12">
        <v>5</v>
      </c>
      <c r="B9" s="10">
        <f>Results!B7</f>
        <v>1.5675675675675675</v>
      </c>
      <c r="C9" s="10">
        <f>Results!D7</f>
        <v>1.3237266531471867</v>
      </c>
      <c r="D9" s="4">
        <f>Results!E7</f>
        <v>37</v>
      </c>
      <c r="E9" s="10">
        <f t="shared" si="0"/>
        <v>0.42652603198320671</v>
      </c>
      <c r="F9" s="10">
        <f t="shared" si="1"/>
        <v>1.1410415355843608</v>
      </c>
      <c r="G9" s="10">
        <f t="shared" si="2"/>
        <v>1.9940935995507743</v>
      </c>
      <c r="I9" s="11" t="str">
        <f>VLOOKUP(Read_First!B5,Items!A1:BI50,58,FALSE)</f>
        <v>Stimolazione</v>
      </c>
      <c r="J9" s="10">
        <f>AVERAGE(DT!AG4:AG1004)</f>
        <v>1.7162162162162162</v>
      </c>
      <c r="K9" s="10">
        <f>STDEV(DT!AG4:AG1004)</f>
        <v>0.9207525646368222</v>
      </c>
      <c r="L9" s="4">
        <f>L8</f>
        <v>37</v>
      </c>
      <c r="M9" s="10">
        <f t="shared" si="4"/>
        <v>0.2966812951142091</v>
      </c>
      <c r="N9" s="10">
        <f t="shared" si="5"/>
        <v>1.4195349211020072</v>
      </c>
      <c r="O9" s="10">
        <f t="shared" si="3"/>
        <v>2.0128975113304253</v>
      </c>
    </row>
    <row r="10" spans="1:15">
      <c r="A10" s="12">
        <v>6</v>
      </c>
      <c r="B10" s="10">
        <f>Results!B8</f>
        <v>1.5135135135135136</v>
      </c>
      <c r="C10" s="10">
        <f>Results!D8</f>
        <v>1.0703483758317409</v>
      </c>
      <c r="D10" s="4">
        <f>Results!E8</f>
        <v>37</v>
      </c>
      <c r="E10" s="10">
        <f t="shared" si="0"/>
        <v>0.34488347310811474</v>
      </c>
      <c r="F10" s="10">
        <f t="shared" si="1"/>
        <v>1.1686300404053989</v>
      </c>
      <c r="G10" s="10">
        <f t="shared" si="2"/>
        <v>1.8583969866216283</v>
      </c>
      <c r="I10" s="9" t="str">
        <f>VLOOKUP(Read_First!B5,Items!A1:BI50,59,FALSE)</f>
        <v>Originalità</v>
      </c>
      <c r="J10" s="10">
        <f>AVERAGE(DT!AH4:AH1004)</f>
        <v>1.7162162162162162</v>
      </c>
      <c r="K10" s="10">
        <f>STDEV(DT!AH4:AH1004)</f>
        <v>0.85627212494157023</v>
      </c>
      <c r="L10" s="4">
        <f>L9</f>
        <v>37</v>
      </c>
      <c r="M10" s="10">
        <f t="shared" si="4"/>
        <v>0.27590465968244504</v>
      </c>
      <c r="N10" s="10">
        <f t="shared" si="5"/>
        <v>1.4403115565337712</v>
      </c>
      <c r="O10" s="10">
        <f t="shared" si="3"/>
        <v>1.9921208758986613</v>
      </c>
    </row>
    <row r="11" spans="1:15">
      <c r="A11" s="12">
        <v>7</v>
      </c>
      <c r="B11" s="10">
        <f>Results!B9</f>
        <v>2.1351351351351351</v>
      </c>
      <c r="C11" s="10">
        <f>Results!D9</f>
        <v>0.9764494116202096</v>
      </c>
      <c r="D11" s="4">
        <f>Results!E9</f>
        <v>37</v>
      </c>
      <c r="E11" s="10">
        <f t="shared" si="0"/>
        <v>0.31462771560919522</v>
      </c>
      <c r="F11" s="10">
        <f t="shared" si="1"/>
        <v>1.8205074195259399</v>
      </c>
      <c r="G11" s="10">
        <f t="shared" si="2"/>
        <v>2.4497628507443303</v>
      </c>
    </row>
    <row r="12" spans="1:15">
      <c r="A12" s="12">
        <v>8</v>
      </c>
      <c r="B12" s="10">
        <f>Results!B10</f>
        <v>0.64864864864864868</v>
      </c>
      <c r="C12" s="10">
        <f>Results!D10</f>
        <v>1.3584348881508255</v>
      </c>
      <c r="D12" s="4">
        <f>Results!E10</f>
        <v>37</v>
      </c>
      <c r="E12" s="10">
        <f t="shared" si="0"/>
        <v>0.43770958390311848</v>
      </c>
      <c r="F12" s="10">
        <f t="shared" si="1"/>
        <v>0.2109390647455302</v>
      </c>
      <c r="G12" s="10">
        <f t="shared" si="2"/>
        <v>1.0863582325517671</v>
      </c>
    </row>
    <row r="13" spans="1:15">
      <c r="A13" s="12">
        <v>9</v>
      </c>
      <c r="B13" s="10">
        <f>Results!B11</f>
        <v>1.2162162162162162</v>
      </c>
      <c r="C13" s="10">
        <f>Results!D11</f>
        <v>1.083593177430614</v>
      </c>
      <c r="D13" s="4">
        <f>Results!E11</f>
        <v>37</v>
      </c>
      <c r="E13" s="10">
        <f t="shared" si="0"/>
        <v>0.34915116134793445</v>
      </c>
      <c r="F13" s="10">
        <f t="shared" si="1"/>
        <v>0.86706505486828178</v>
      </c>
      <c r="G13" s="10">
        <f t="shared" si="2"/>
        <v>1.5653673775641508</v>
      </c>
    </row>
    <row r="14" spans="1:15">
      <c r="A14" s="12">
        <v>10</v>
      </c>
      <c r="B14" s="10">
        <f>Results!B12</f>
        <v>1.9189189189189189</v>
      </c>
      <c r="C14" s="10">
        <f>Results!D12</f>
        <v>0.9825810223413971</v>
      </c>
      <c r="D14" s="4">
        <f>Results!E12</f>
        <v>37</v>
      </c>
      <c r="E14" s="10">
        <f t="shared" si="0"/>
        <v>0.31660341926701296</v>
      </c>
      <c r="F14" s="10">
        <f t="shared" si="1"/>
        <v>1.602315499651906</v>
      </c>
      <c r="G14" s="10">
        <f t="shared" si="2"/>
        <v>2.2355223381859317</v>
      </c>
    </row>
    <row r="15" spans="1:15">
      <c r="A15" s="12">
        <v>11</v>
      </c>
      <c r="B15" s="10">
        <f>Results!B13</f>
        <v>1.8108108108108107</v>
      </c>
      <c r="C15" s="10">
        <f>Results!D13</f>
        <v>0.99548530425666815</v>
      </c>
      <c r="D15" s="4">
        <f>Results!E13</f>
        <v>37</v>
      </c>
      <c r="E15" s="10">
        <f t="shared" si="0"/>
        <v>0.32076138658437975</v>
      </c>
      <c r="F15" s="10">
        <f t="shared" si="1"/>
        <v>1.4900494242264311</v>
      </c>
      <c r="G15" s="10">
        <f t="shared" si="2"/>
        <v>2.1315721973951907</v>
      </c>
    </row>
    <row r="16" spans="1:15">
      <c r="A16" s="12">
        <v>12</v>
      </c>
      <c r="B16" s="10">
        <f>Results!B14</f>
        <v>2.189189189189189</v>
      </c>
      <c r="C16" s="10">
        <f>Results!D14</f>
        <v>1.0230085759887582</v>
      </c>
      <c r="D16" s="4">
        <f>Results!E14</f>
        <v>37</v>
      </c>
      <c r="E16" s="10">
        <f t="shared" si="0"/>
        <v>0.32962982770186666</v>
      </c>
      <c r="F16" s="10">
        <f t="shared" si="1"/>
        <v>1.8595593614873223</v>
      </c>
      <c r="G16" s="10">
        <f t="shared" si="2"/>
        <v>2.5188190168910558</v>
      </c>
    </row>
    <row r="17" spans="1:7">
      <c r="A17" s="12">
        <v>13</v>
      </c>
      <c r="B17" s="10">
        <f>Results!B15</f>
        <v>1.5405405405405406</v>
      </c>
      <c r="C17" s="10">
        <f>Results!D15</f>
        <v>0.93078803514353714</v>
      </c>
      <c r="D17" s="4">
        <f>Results!E15</f>
        <v>37</v>
      </c>
      <c r="E17" s="10">
        <f t="shared" si="0"/>
        <v>0.29991488522447618</v>
      </c>
      <c r="F17" s="10">
        <f t="shared" si="1"/>
        <v>1.2406256553160644</v>
      </c>
      <c r="G17" s="10">
        <f t="shared" si="2"/>
        <v>1.8404554257650168</v>
      </c>
    </row>
    <row r="18" spans="1:7">
      <c r="A18" s="12">
        <v>14</v>
      </c>
      <c r="B18" s="10">
        <f>Results!B16</f>
        <v>1.4054054054054055</v>
      </c>
      <c r="C18" s="10">
        <f>Results!D16</f>
        <v>1.1657010160666665</v>
      </c>
      <c r="D18" s="4">
        <f>Results!E16</f>
        <v>37</v>
      </c>
      <c r="E18" s="10">
        <f t="shared" si="0"/>
        <v>0.37560762841754392</v>
      </c>
      <c r="F18" s="10">
        <f t="shared" si="1"/>
        <v>1.0297977769878615</v>
      </c>
      <c r="G18" s="10">
        <f t="shared" si="2"/>
        <v>1.7810130338229495</v>
      </c>
    </row>
    <row r="19" spans="1:7">
      <c r="A19" s="12">
        <v>15</v>
      </c>
      <c r="B19" s="10">
        <f>Results!B17</f>
        <v>2.0270270270270272</v>
      </c>
      <c r="C19" s="10">
        <f>Results!D17</f>
        <v>0.98563252354590625</v>
      </c>
      <c r="D19" s="4">
        <f>Results!E17</f>
        <v>37</v>
      </c>
      <c r="E19" s="10">
        <f t="shared" si="0"/>
        <v>0.31758666206661734</v>
      </c>
      <c r="F19" s="10">
        <f t="shared" si="1"/>
        <v>1.7094403649604097</v>
      </c>
      <c r="G19" s="10">
        <f t="shared" si="2"/>
        <v>2.3446136890936446</v>
      </c>
    </row>
    <row r="20" spans="1:7">
      <c r="A20" s="12">
        <v>16</v>
      </c>
      <c r="B20" s="10">
        <f>Results!B18</f>
        <v>2.1081081081081079</v>
      </c>
      <c r="C20" s="10">
        <f>Results!D18</f>
        <v>0.87508043388351797</v>
      </c>
      <c r="D20" s="4">
        <f>Results!E18</f>
        <v>37</v>
      </c>
      <c r="E20" s="10">
        <f t="shared" si="0"/>
        <v>0.28196499952847759</v>
      </c>
      <c r="F20" s="10">
        <f t="shared" si="1"/>
        <v>1.8261431085796302</v>
      </c>
      <c r="G20" s="10">
        <f t="shared" si="2"/>
        <v>2.3900731076365855</v>
      </c>
    </row>
    <row r="21" spans="1:7">
      <c r="A21" s="12">
        <v>17</v>
      </c>
      <c r="B21" s="10">
        <f>Results!B19</f>
        <v>1.8918918918918919</v>
      </c>
      <c r="C21" s="10">
        <f>Results!D19</f>
        <v>1.2198311309308303</v>
      </c>
      <c r="D21" s="4">
        <f>Results!E19</f>
        <v>37</v>
      </c>
      <c r="E21" s="10">
        <f t="shared" si="0"/>
        <v>0.3930492226083952</v>
      </c>
      <c r="F21" s="10">
        <f t="shared" si="1"/>
        <v>1.4988426692834966</v>
      </c>
      <c r="G21" s="10">
        <f t="shared" si="2"/>
        <v>2.2849411145002869</v>
      </c>
    </row>
    <row r="22" spans="1:7">
      <c r="A22" s="12">
        <v>18</v>
      </c>
      <c r="B22" s="10">
        <f>Results!B20</f>
        <v>1.6486486486486487</v>
      </c>
      <c r="C22" s="10">
        <f>Results!D20</f>
        <v>1.1356891255047703</v>
      </c>
      <c r="D22" s="4">
        <f>Results!E20</f>
        <v>37</v>
      </c>
      <c r="E22" s="10">
        <f t="shared" si="0"/>
        <v>0.36593731426073101</v>
      </c>
      <c r="F22" s="10">
        <f t="shared" si="1"/>
        <v>1.2827113343879177</v>
      </c>
      <c r="G22" s="10">
        <f t="shared" si="2"/>
        <v>2.0145859629093796</v>
      </c>
    </row>
    <row r="23" spans="1:7">
      <c r="A23" s="12">
        <v>19</v>
      </c>
      <c r="B23" s="10">
        <f>Results!B21</f>
        <v>1.5945945945945945</v>
      </c>
      <c r="C23" s="10">
        <f>Results!D21</f>
        <v>1.0397504898200727</v>
      </c>
      <c r="D23" s="4">
        <f>Results!E21</f>
        <v>37</v>
      </c>
      <c r="E23" s="10">
        <f t="shared" si="0"/>
        <v>0.33502434178624946</v>
      </c>
      <c r="F23" s="10">
        <f t="shared" si="1"/>
        <v>1.259570252808345</v>
      </c>
      <c r="G23" s="10">
        <f t="shared" si="2"/>
        <v>1.929618936380844</v>
      </c>
    </row>
    <row r="24" spans="1:7">
      <c r="A24" s="12">
        <v>20</v>
      </c>
      <c r="B24" s="10">
        <f>Results!B22</f>
        <v>2.2162162162162162</v>
      </c>
      <c r="C24" s="10">
        <f>Results!D22</f>
        <v>0.71239561165654797</v>
      </c>
      <c r="D24" s="4">
        <f>Results!E22</f>
        <v>37</v>
      </c>
      <c r="E24" s="10">
        <f t="shared" si="0"/>
        <v>0.2295453315227089</v>
      </c>
      <c r="F24" s="10">
        <f t="shared" si="1"/>
        <v>1.9866708846935073</v>
      </c>
      <c r="G24" s="10">
        <f t="shared" si="2"/>
        <v>2.445761547738925</v>
      </c>
    </row>
    <row r="25" spans="1:7">
      <c r="A25" s="12">
        <v>21</v>
      </c>
      <c r="B25" s="10">
        <f>Results!B23</f>
        <v>2.3243243243243241</v>
      </c>
      <c r="C25" s="10">
        <f>Results!D23</f>
        <v>1.0015003759375245</v>
      </c>
      <c r="D25" s="4">
        <f>Results!E23</f>
        <v>37</v>
      </c>
      <c r="E25" s="10">
        <f t="shared" ref="E25:E30" si="6">CONFIDENCE(0.05, C25, D25)</f>
        <v>0.32269953948779861</v>
      </c>
      <c r="F25" s="10">
        <f t="shared" ref="F25:F30" si="7">B25-E25</f>
        <v>2.0016247848365256</v>
      </c>
      <c r="G25" s="10">
        <f t="shared" ref="G25:G30" si="8">B25+E25</f>
        <v>2.6470238638121226</v>
      </c>
    </row>
    <row r="26" spans="1:7">
      <c r="A26" s="12">
        <v>22</v>
      </c>
      <c r="B26" s="10">
        <f>Results!B24</f>
        <v>1.2162162162162162</v>
      </c>
      <c r="C26" s="10">
        <f>Results!D24</f>
        <v>1.1089317966988457</v>
      </c>
      <c r="D26" s="4">
        <f>Results!E24</f>
        <v>37</v>
      </c>
      <c r="E26" s="10">
        <f t="shared" si="6"/>
        <v>0.3573156722813034</v>
      </c>
      <c r="F26" s="10">
        <f t="shared" si="7"/>
        <v>0.85890054393491289</v>
      </c>
      <c r="G26" s="10">
        <f t="shared" si="8"/>
        <v>1.5735318884975196</v>
      </c>
    </row>
    <row r="27" spans="1:7">
      <c r="A27" s="12">
        <v>23</v>
      </c>
      <c r="B27" s="10">
        <f>Results!B25</f>
        <v>2.0540540540540539</v>
      </c>
      <c r="C27" s="10">
        <f>Results!D25</f>
        <v>1.2681120250624975</v>
      </c>
      <c r="D27" s="4">
        <f>Results!E25</f>
        <v>37</v>
      </c>
      <c r="E27" s="10">
        <f t="shared" si="6"/>
        <v>0.40860610374062961</v>
      </c>
      <c r="F27" s="10">
        <f t="shared" si="7"/>
        <v>1.6454479503134243</v>
      </c>
      <c r="G27" s="10">
        <f t="shared" si="8"/>
        <v>2.4626601577946836</v>
      </c>
    </row>
    <row r="28" spans="1:7">
      <c r="A28" s="12">
        <v>24</v>
      </c>
      <c r="B28" s="10">
        <f>Results!B26</f>
        <v>1.8648648648648649</v>
      </c>
      <c r="C28" s="10">
        <f>Results!D26</f>
        <v>1.1823273226555739</v>
      </c>
      <c r="D28" s="4">
        <f>Results!E26</f>
        <v>37</v>
      </c>
      <c r="E28" s="10">
        <f t="shared" si="6"/>
        <v>0.38096489198781547</v>
      </c>
      <c r="F28" s="10">
        <f t="shared" si="7"/>
        <v>1.4838999728770494</v>
      </c>
      <c r="G28" s="10">
        <f t="shared" si="8"/>
        <v>2.2458297568526806</v>
      </c>
    </row>
    <row r="29" spans="1:7">
      <c r="A29" s="12">
        <v>25</v>
      </c>
      <c r="B29" s="10">
        <f>Results!B27</f>
        <v>1.6486486486486487</v>
      </c>
      <c r="C29" s="10">
        <f>Results!D27</f>
        <v>1.0856696913328099</v>
      </c>
      <c r="D29" s="4">
        <f>Results!E27</f>
        <v>37</v>
      </c>
      <c r="E29" s="10">
        <f t="shared" si="6"/>
        <v>0.34982024754707974</v>
      </c>
      <c r="F29" s="10">
        <f t="shared" si="7"/>
        <v>1.2988284011015689</v>
      </c>
      <c r="G29" s="10">
        <f t="shared" si="8"/>
        <v>1.9984688961957284</v>
      </c>
    </row>
    <row r="30" spans="1:7">
      <c r="A30" s="12">
        <v>26</v>
      </c>
      <c r="B30" s="10">
        <f>Results!B28</f>
        <v>1.6486486486486487</v>
      </c>
      <c r="C30" s="10">
        <f>Results!D28</f>
        <v>1.3987338762096444</v>
      </c>
      <c r="D30" s="4">
        <f>Results!E28</f>
        <v>37</v>
      </c>
      <c r="E30" s="10">
        <f t="shared" si="6"/>
        <v>0.45069456643618189</v>
      </c>
      <c r="F30" s="10">
        <f t="shared" si="7"/>
        <v>1.1979540822124668</v>
      </c>
      <c r="G30" s="10">
        <f t="shared" si="8"/>
        <v>2.0993432150848306</v>
      </c>
    </row>
  </sheetData>
  <mergeCells count="5">
    <mergeCell ref="A3:G3"/>
    <mergeCell ref="F4:G4"/>
    <mergeCell ref="I3:O3"/>
    <mergeCell ref="N4:O4"/>
    <mergeCell ref="A1:O1"/>
  </mergeCells>
  <pageMargins left="0.7" right="0.7" top="0.75" bottom="0.75" header="0.3" footer="0.3"/>
  <pageSetup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topLeftCell="A3" workbookViewId="0">
      <selection activeCell="B7" sqref="B7"/>
    </sheetView>
  </sheetViews>
  <sheetFormatPr defaultColWidth="8.90625" defaultRowHeight="14.5"/>
  <cols>
    <col min="2" max="2" width="39.90625" customWidth="1"/>
    <col min="3" max="3" width="8.90625" customWidth="1"/>
    <col min="10" max="10" width="18" customWidth="1"/>
    <col min="11" max="11" width="5.36328125" customWidth="1"/>
  </cols>
  <sheetData>
    <row r="1" spans="1:11" ht="82.25" customHeight="1">
      <c r="A1" s="172" t="s">
        <v>1283</v>
      </c>
      <c r="B1" s="166"/>
      <c r="C1" s="166"/>
      <c r="D1" s="166"/>
      <c r="E1" s="166"/>
      <c r="F1" s="166"/>
      <c r="G1" s="166"/>
      <c r="H1" s="166"/>
      <c r="I1" s="166"/>
      <c r="J1" s="166"/>
      <c r="K1" s="166"/>
    </row>
    <row r="2" spans="1:11">
      <c r="A2" s="72" t="s">
        <v>1288</v>
      </c>
      <c r="B2" s="73" t="s">
        <v>2</v>
      </c>
      <c r="C2" s="74">
        <v>1</v>
      </c>
      <c r="D2" s="76">
        <v>2</v>
      </c>
      <c r="E2" s="76">
        <v>3</v>
      </c>
      <c r="F2" s="76">
        <v>4</v>
      </c>
      <c r="G2" s="76">
        <v>5</v>
      </c>
      <c r="H2" s="76">
        <v>6</v>
      </c>
      <c r="I2" s="76">
        <v>7</v>
      </c>
      <c r="J2" s="56" t="s">
        <v>110</v>
      </c>
    </row>
    <row r="3" spans="1:11">
      <c r="A3" s="2">
        <v>1</v>
      </c>
      <c r="B3" s="1" t="str">
        <f>_xlfn.CONCAT(Results!F3,"/",Results!G3)</f>
        <v>incresioso/gradito</v>
      </c>
      <c r="C3" s="1">
        <f>COUNTIF(DT!A4:A1004,"-3")</f>
        <v>2</v>
      </c>
      <c r="D3" s="1">
        <f>COUNTIF(DT!A4:A1004,"-2")</f>
        <v>0</v>
      </c>
      <c r="E3" s="1">
        <f>COUNTIF(DT!A4:A1004,"-1")</f>
        <v>1</v>
      </c>
      <c r="F3" s="1">
        <f>COUNTIF(DT!A4:A1004,"0")</f>
        <v>1</v>
      </c>
      <c r="G3" s="1">
        <f>COUNTIF(DT!A4:A1004,"1")</f>
        <v>8</v>
      </c>
      <c r="H3" s="1">
        <f>COUNTIF(DT!A4:A1004,"2")</f>
        <v>11</v>
      </c>
      <c r="I3" s="1">
        <f>COUNTIF(DT!A4:A1004,"3")</f>
        <v>14</v>
      </c>
      <c r="J3" s="23" t="str">
        <f>Results!H3</f>
        <v>Attrattività</v>
      </c>
    </row>
    <row r="4" spans="1:11">
      <c r="A4" s="2">
        <v>2</v>
      </c>
      <c r="B4" s="1" t="str">
        <f>_xlfn.CONCAT(Results!F4,"/",Results!G4)</f>
        <v>incomprensibile/comprensibile</v>
      </c>
      <c r="C4" s="1">
        <f>COUNTIF(DT!B4:B1004,"-3")</f>
        <v>1</v>
      </c>
      <c r="D4" s="1">
        <f>COUNTIF(DT!B4:B1004,"-2")</f>
        <v>0</v>
      </c>
      <c r="E4" s="1">
        <f>COUNTIF(DT!B4:B1004,"-1")</f>
        <v>0</v>
      </c>
      <c r="F4" s="1">
        <f>COUNTIF(DT!B4:B1004,"0")</f>
        <v>3</v>
      </c>
      <c r="G4" s="1">
        <f>COUNTIF(DT!B4:B1004,"1")</f>
        <v>4</v>
      </c>
      <c r="H4" s="1">
        <f>COUNTIF(DT!B4:B1004,"2")</f>
        <v>13</v>
      </c>
      <c r="I4" s="1">
        <f>COUNTIF(DT!B4:B1004,"3")</f>
        <v>16</v>
      </c>
      <c r="J4" s="23" t="str">
        <f>Results!H4</f>
        <v>Apprendibilità</v>
      </c>
    </row>
    <row r="5" spans="1:11">
      <c r="A5" s="2">
        <v>3</v>
      </c>
      <c r="B5" s="1" t="str">
        <f>_xlfn.CONCAT(Results!G5,"/",Results!F5)</f>
        <v>privo di fantasia/creativo</v>
      </c>
      <c r="C5" s="1">
        <f>COUNTIF(DT!C4:C1004,"-3")</f>
        <v>0</v>
      </c>
      <c r="D5" s="1">
        <f>COUNTIF(DT!C4:C1004,"-2")</f>
        <v>5</v>
      </c>
      <c r="E5" s="1">
        <f>COUNTIF(DT!C4:C1004,"-1")</f>
        <v>1</v>
      </c>
      <c r="F5" s="1">
        <f>COUNTIF(DT!C4:C1004,"0")</f>
        <v>5</v>
      </c>
      <c r="G5" s="1">
        <f>COUNTIF(DT!C4:C1004,"1")</f>
        <v>5</v>
      </c>
      <c r="H5" s="1">
        <f>COUNTIF(DT!C4:C1004,"2")</f>
        <v>10</v>
      </c>
      <c r="I5" s="1">
        <f>COUNTIF(DT!C4:C1004,"3")</f>
        <v>11</v>
      </c>
      <c r="J5" s="23" t="str">
        <f>Results!H5</f>
        <v>Originalità</v>
      </c>
    </row>
    <row r="6" spans="1:11">
      <c r="A6" s="2">
        <v>4</v>
      </c>
      <c r="B6" s="1" t="str">
        <f>_xlfn.CONCAT(Results!G6,"/",Results!F6)</f>
        <v xml:space="preserve">difficile da capire/facile da capire  </v>
      </c>
      <c r="C6" s="1">
        <f>COUNTIF(DT!D4:D1004,"-3")</f>
        <v>0</v>
      </c>
      <c r="D6" s="1">
        <f>COUNTIF(DT!D4:D1004,"-2")</f>
        <v>1</v>
      </c>
      <c r="E6" s="1">
        <f>COUNTIF(DT!D4:D1004,"-1")</f>
        <v>0</v>
      </c>
      <c r="F6" s="1">
        <f>COUNTIF(DT!D4:D1004,"0")</f>
        <v>4</v>
      </c>
      <c r="G6" s="1">
        <f>COUNTIF(DT!D4:D1004,"1")</f>
        <v>8</v>
      </c>
      <c r="H6" s="1">
        <f>COUNTIF(DT!D4:D1004,"2")</f>
        <v>15</v>
      </c>
      <c r="I6" s="1">
        <f>COUNTIF(DT!D4:D1004,"3")</f>
        <v>9</v>
      </c>
      <c r="J6" s="23" t="str">
        <f>Results!H6</f>
        <v>Apprendibilità</v>
      </c>
    </row>
    <row r="7" spans="1:11">
      <c r="A7" s="2">
        <v>5</v>
      </c>
      <c r="B7" s="1" t="str">
        <f>_xlfn.CONCAT(Results!G7,"/",Results!F7)</f>
        <v>di poco valore/di grande valore</v>
      </c>
      <c r="C7" s="1">
        <f>COUNTIF(DT!E4:E1004,"-3")</f>
        <v>0</v>
      </c>
      <c r="D7" s="1">
        <f>COUNTIF(DT!E4:E1004,"-2")</f>
        <v>2</v>
      </c>
      <c r="E7" s="1">
        <f>COUNTIF(DT!E4:E1004,"-1")</f>
        <v>0</v>
      </c>
      <c r="F7" s="1">
        <f>COUNTIF(DT!E4:E1004,"0")</f>
        <v>4</v>
      </c>
      <c r="G7" s="1">
        <f>COUNTIF(DT!E4:E1004,"1")</f>
        <v>11</v>
      </c>
      <c r="H7" s="1">
        <f>COUNTIF(DT!E4:E1004,"2")</f>
        <v>9</v>
      </c>
      <c r="I7" s="1">
        <f>COUNTIF(DT!E4:E1004,"3")</f>
        <v>11</v>
      </c>
      <c r="J7" s="24" t="str">
        <f>Results!H7</f>
        <v>Stimolazione</v>
      </c>
    </row>
    <row r="8" spans="1:11">
      <c r="A8" s="2">
        <v>6</v>
      </c>
      <c r="B8" s="1" t="str">
        <f>_xlfn.CONCAT(Results!F8,"/",Results!G8)</f>
        <v>noioso/appassionante</v>
      </c>
      <c r="C8" s="1">
        <f>COUNTIF(DT!F4:F1004,"-3")</f>
        <v>0</v>
      </c>
      <c r="D8" s="1">
        <f>COUNTIF(DT!F4:F1004,"-2")</f>
        <v>0</v>
      </c>
      <c r="E8" s="1">
        <f>COUNTIF(DT!F4:F1004,"-1")</f>
        <v>1</v>
      </c>
      <c r="F8" s="1">
        <f>COUNTIF(DT!F4:F1004,"0")</f>
        <v>4</v>
      </c>
      <c r="G8" s="1">
        <f>COUNTIF(DT!F4:F1004,"1")</f>
        <v>16</v>
      </c>
      <c r="H8" s="1">
        <f>COUNTIF(DT!F4:F1004,"2")</f>
        <v>7</v>
      </c>
      <c r="I8" s="1">
        <f>COUNTIF(DT!F4:F1004,"3")</f>
        <v>9</v>
      </c>
      <c r="J8" s="24" t="str">
        <f>Results!H8</f>
        <v>Stimolazione</v>
      </c>
    </row>
    <row r="9" spans="1:11">
      <c r="A9" s="2">
        <v>7</v>
      </c>
      <c r="B9" s="1" t="str">
        <f>_xlfn.CONCAT(Results!F9,"/",Results!G9)</f>
        <v>non interessante/interessante</v>
      </c>
      <c r="C9" s="1">
        <f>COUNTIF(DT!G4:G1004,"-3")</f>
        <v>0</v>
      </c>
      <c r="D9" s="1">
        <f>COUNTIF(DT!G4:G1004,"-2")</f>
        <v>0</v>
      </c>
      <c r="E9" s="1">
        <f>COUNTIF(DT!G4:G1004,"-1")</f>
        <v>0</v>
      </c>
      <c r="F9" s="1">
        <f>COUNTIF(DT!G4:G1004,"0")</f>
        <v>3</v>
      </c>
      <c r="G9" s="1">
        <f>COUNTIF(DT!G4:G1004,"1")</f>
        <v>6</v>
      </c>
      <c r="H9" s="1">
        <f>COUNTIF(DT!G4:G1004,"2")</f>
        <v>11</v>
      </c>
      <c r="I9" s="1">
        <f>COUNTIF(DT!G4:G1004,"3")</f>
        <v>17</v>
      </c>
      <c r="J9" s="24" t="str">
        <f>Results!H9</f>
        <v>Stimolazione</v>
      </c>
    </row>
    <row r="10" spans="1:11">
      <c r="A10" s="2">
        <v>8</v>
      </c>
      <c r="B10" s="1" t="str">
        <f>_xlfn.CONCAT(Results!F10,"/",Results!G10)</f>
        <v>imprevedibile/prevedibile</v>
      </c>
      <c r="C10" s="1">
        <f>COUNTIF(DT!H4:H1004,"-3")</f>
        <v>1</v>
      </c>
      <c r="D10" s="1">
        <f>COUNTIF(DT!H4:H1004,"-2")</f>
        <v>1</v>
      </c>
      <c r="E10" s="1">
        <f>COUNTIF(DT!H4:H1004,"-1")</f>
        <v>0</v>
      </c>
      <c r="F10" s="1">
        <f>COUNTIF(DT!H4:H1004,"0")</f>
        <v>21</v>
      </c>
      <c r="G10" s="1">
        <f>COUNTIF(DT!H4:H1004,"1")</f>
        <v>4</v>
      </c>
      <c r="H10" s="1">
        <f>COUNTIF(DT!H4:H1004,"2")</f>
        <v>5</v>
      </c>
      <c r="I10" s="1">
        <f>COUNTIF(DT!H4:H1004,"3")</f>
        <v>5</v>
      </c>
      <c r="J10" s="23" t="str">
        <f>Results!H10</f>
        <v>Controllabilità</v>
      </c>
    </row>
    <row r="11" spans="1:11">
      <c r="A11" s="2">
        <v>9</v>
      </c>
      <c r="B11" s="1" t="str">
        <f>_xlfn.CONCAT(Results!G11,"/",Results!F11)</f>
        <v>lento/veloce</v>
      </c>
      <c r="C11" s="1">
        <f>COUNTIF(DT!I4:I1004,"-3")</f>
        <v>0</v>
      </c>
      <c r="D11" s="1">
        <f>COUNTIF(DT!I4:I1004,"-2")</f>
        <v>1</v>
      </c>
      <c r="E11" s="1">
        <f>COUNTIF(DT!I4:I1004,"-1")</f>
        <v>0</v>
      </c>
      <c r="F11" s="1">
        <f>COUNTIF(DT!I4:I1004,"0")</f>
        <v>8</v>
      </c>
      <c r="G11" s="1">
        <f>COUNTIF(DT!I4:I1004,"1")</f>
        <v>13</v>
      </c>
      <c r="H11" s="1">
        <f>COUNTIF(DT!I4:I1004,"2")</f>
        <v>11</v>
      </c>
      <c r="I11" s="1">
        <f>COUNTIF(DT!I4:I1004,"3")</f>
        <v>4</v>
      </c>
      <c r="J11" s="23" t="str">
        <f>Results!H11</f>
        <v>Efficienca</v>
      </c>
    </row>
    <row r="12" spans="1:11">
      <c r="A12" s="2">
        <v>10</v>
      </c>
      <c r="B12" s="1" t="str">
        <f>_xlfn.CONCAT(Results!G12,"/",Results!F12)</f>
        <v>convenzionale/originale</v>
      </c>
      <c r="C12" s="1">
        <f>COUNTIF(DT!J4:J1004,"-3")</f>
        <v>0</v>
      </c>
      <c r="D12" s="1">
        <f>COUNTIF(DT!J4:J1004,"-2")</f>
        <v>0</v>
      </c>
      <c r="E12" s="1">
        <f>COUNTIF(DT!J4:J1004,"-1")</f>
        <v>1</v>
      </c>
      <c r="F12" s="1">
        <f>COUNTIF(DT!J4:J1004,"0")</f>
        <v>2</v>
      </c>
      <c r="G12" s="1">
        <f>COUNTIF(DT!J4:J1004,"1")</f>
        <v>7</v>
      </c>
      <c r="H12" s="1">
        <f>COUNTIF(DT!J4:J1004,"2")</f>
        <v>16</v>
      </c>
      <c r="I12" s="1">
        <f>COUNTIF(DT!J4:J1004,"3")</f>
        <v>11</v>
      </c>
      <c r="J12" s="23" t="str">
        <f>Results!H12</f>
        <v>Originalità</v>
      </c>
    </row>
    <row r="13" spans="1:11">
      <c r="A13" s="2">
        <v>11</v>
      </c>
      <c r="B13" s="1" t="str">
        <f>_xlfn.CONCAT(Results!F13,"/",Results!G13)</f>
        <v>ostruttiva/di supporto</v>
      </c>
      <c r="C13" s="1">
        <f>COUNTIF(DT!K4:K1004,"-3")</f>
        <v>0</v>
      </c>
      <c r="D13" s="1">
        <f>COUNTIF(DT!K4:K1004,"-2")</f>
        <v>0</v>
      </c>
      <c r="E13" s="1">
        <f>COUNTIF(DT!K4:K1004,"-1")</f>
        <v>1</v>
      </c>
      <c r="F13" s="1">
        <f>COUNTIF(DT!K4:K1004,"0")</f>
        <v>2</v>
      </c>
      <c r="G13" s="1">
        <f>COUNTIF(DT!K4:K1004,"1")</f>
        <v>10</v>
      </c>
      <c r="H13" s="1">
        <f>COUNTIF(DT!K4:K1004,"2")</f>
        <v>14</v>
      </c>
      <c r="I13" s="1">
        <f>COUNTIF(DT!K4:K1004,"3")</f>
        <v>10</v>
      </c>
      <c r="J13" s="23" t="str">
        <f>Results!H13</f>
        <v>Controllabilità</v>
      </c>
    </row>
    <row r="14" spans="1:11">
      <c r="A14" s="2">
        <v>12</v>
      </c>
      <c r="B14" s="1" t="str">
        <f>_xlfn.CONCAT(Results!G14,"/",Results!F14)</f>
        <v>male/bene</v>
      </c>
      <c r="C14" s="1">
        <f>COUNTIF(DT!L4:L1004,"-3")</f>
        <v>0</v>
      </c>
      <c r="D14" s="1">
        <f>COUNTIF(DT!L4:L1004,"-2")</f>
        <v>1</v>
      </c>
      <c r="E14" s="1">
        <f>COUNTIF(DT!L4:L1004,"-1")</f>
        <v>0</v>
      </c>
      <c r="F14" s="1">
        <f>COUNTIF(DT!L4:L1004,"0")</f>
        <v>1</v>
      </c>
      <c r="G14" s="1">
        <f>COUNTIF(DT!L4:L1004,"1")</f>
        <v>3</v>
      </c>
      <c r="H14" s="1">
        <f>COUNTIF(DT!L4:L1004,"2")</f>
        <v>16</v>
      </c>
      <c r="I14" s="1">
        <f>COUNTIF(DT!L4:L1004,"3")</f>
        <v>16</v>
      </c>
      <c r="J14" s="23" t="str">
        <f>Results!H14</f>
        <v>Attrattività</v>
      </c>
    </row>
    <row r="15" spans="1:11">
      <c r="A15" s="2">
        <v>13</v>
      </c>
      <c r="B15" s="1" t="str">
        <f>_xlfn.CONCAT(Results!F15,"/",Results!G15)</f>
        <v>complicato/facile</v>
      </c>
      <c r="C15" s="1">
        <f>COUNTIF(DT!M4:M1004,"-3")</f>
        <v>0</v>
      </c>
      <c r="D15" s="1">
        <f>COUNTIF(DT!M4:M1004,"-2")</f>
        <v>0</v>
      </c>
      <c r="E15" s="1">
        <f>COUNTIF(DT!M4:M1004,"-1")</f>
        <v>0</v>
      </c>
      <c r="F15" s="1">
        <f>COUNTIF(DT!M4:M1004,"0")</f>
        <v>5</v>
      </c>
      <c r="G15" s="1">
        <f>COUNTIF(DT!M4:M1004,"1")</f>
        <v>13</v>
      </c>
      <c r="H15" s="1">
        <f>COUNTIF(DT!M4:M1004,"2")</f>
        <v>13</v>
      </c>
      <c r="I15" s="1">
        <f>COUNTIF(DT!M4:M1004,"3")</f>
        <v>6</v>
      </c>
      <c r="J15" s="23" t="str">
        <f>Results!H15</f>
        <v>Apprendibilità</v>
      </c>
    </row>
    <row r="16" spans="1:11">
      <c r="A16" s="2">
        <v>14</v>
      </c>
      <c r="B16" s="1" t="str">
        <f>_xlfn.CONCAT(Results!F16,"/",Results!G16)</f>
        <v>repellente/attraente</v>
      </c>
      <c r="C16" s="1">
        <f>COUNTIF(DT!N4:N1004,"-3")</f>
        <v>1</v>
      </c>
      <c r="D16" s="1">
        <f>COUNTIF(DT!N4:N1004,"-2")</f>
        <v>0</v>
      </c>
      <c r="E16" s="1">
        <f>COUNTIF(DT!N4:N1004,"-1")</f>
        <v>0</v>
      </c>
      <c r="F16" s="1">
        <f>COUNTIF(DT!N4:N1004,"0")</f>
        <v>6</v>
      </c>
      <c r="G16" s="1">
        <f>COUNTIF(DT!N4:N1004,"1")</f>
        <v>9</v>
      </c>
      <c r="H16" s="1">
        <f>COUNTIF(DT!N4:N1004,"2")</f>
        <v>17</v>
      </c>
      <c r="I16" s="1">
        <f>COUNTIF(DT!N4:N1004,"3")</f>
        <v>4</v>
      </c>
      <c r="J16" s="23" t="str">
        <f>Results!H16</f>
        <v>Attrattività</v>
      </c>
    </row>
    <row r="17" spans="1:10">
      <c r="A17" s="2">
        <v>15</v>
      </c>
      <c r="B17" s="1" t="str">
        <f>_xlfn.CONCAT(Results!F17,"/",Results!G17)</f>
        <v>usuale/moderno</v>
      </c>
      <c r="C17" s="1">
        <f>COUNTIF(DT!O4:O1004,"-3")</f>
        <v>0</v>
      </c>
      <c r="D17" s="1">
        <f>COUNTIF(DT!O4:O1004,"-2")</f>
        <v>0</v>
      </c>
      <c r="E17" s="1">
        <f>COUNTIF(DT!O4:O1004,"-1")</f>
        <v>0</v>
      </c>
      <c r="F17" s="1">
        <f>COUNTIF(DT!O4:O1004,"0")</f>
        <v>2</v>
      </c>
      <c r="G17" s="1">
        <f>COUNTIF(DT!O4:O1004,"1")</f>
        <v>11</v>
      </c>
      <c r="H17" s="1">
        <f>COUNTIF(DT!O4:O1004,"2")</f>
        <v>8</v>
      </c>
      <c r="I17" s="1">
        <f>COUNTIF(DT!O4:O1004,"3")</f>
        <v>16</v>
      </c>
      <c r="J17" s="23" t="str">
        <f>Results!H17</f>
        <v>Originalità</v>
      </c>
    </row>
    <row r="18" spans="1:10">
      <c r="A18" s="2">
        <v>16</v>
      </c>
      <c r="B18" s="1" t="str">
        <f>_xlfn.CONCAT(Results!F18,"/",Results!G18)</f>
        <v>sgradevole/piacevole</v>
      </c>
      <c r="C18" s="1">
        <f>COUNTIF(DT!P4:P1004,"-3")</f>
        <v>0</v>
      </c>
      <c r="D18" s="1">
        <f>COUNTIF(DT!P4:P1004,"-2")</f>
        <v>0</v>
      </c>
      <c r="E18" s="1">
        <f>COUNTIF(DT!P4:P1004,"-1")</f>
        <v>0</v>
      </c>
      <c r="F18" s="1">
        <f>COUNTIF(DT!P4:P1004,"0")</f>
        <v>1</v>
      </c>
      <c r="G18" s="1">
        <f>COUNTIF(DT!P4:P1004,"1")</f>
        <v>9</v>
      </c>
      <c r="H18" s="1">
        <f>COUNTIF(DT!P4:P1004,"2")</f>
        <v>12</v>
      </c>
      <c r="I18" s="1">
        <f>COUNTIF(DT!P4:P1004,"3")</f>
        <v>15</v>
      </c>
      <c r="J18" s="23" t="str">
        <f>Results!H18</f>
        <v>Attrattività</v>
      </c>
    </row>
    <row r="19" spans="1:10">
      <c r="A19" s="2">
        <v>17</v>
      </c>
      <c r="B19" s="1" t="str">
        <f>_xlfn.CONCAT(Results!G19,"/",Results!F19)</f>
        <v>insicuro/sicuro</v>
      </c>
      <c r="C19" s="1">
        <f>COUNTIF(DT!Q4:Q1004,"-3")</f>
        <v>0</v>
      </c>
      <c r="D19" s="1">
        <f>COUNTIF(DT!Q4:Q1004,"-2")</f>
        <v>1</v>
      </c>
      <c r="E19" s="1">
        <f>COUNTIF(DT!Q4:Q1004,"-1")</f>
        <v>0</v>
      </c>
      <c r="F19" s="1">
        <f>COUNTIF(DT!Q4:Q1004,"0")</f>
        <v>4</v>
      </c>
      <c r="G19" s="1">
        <f>COUNTIF(DT!Q4:Q1004,"1")</f>
        <v>7</v>
      </c>
      <c r="H19" s="1">
        <f>COUNTIF(DT!Q4:Q1004,"2")</f>
        <v>10</v>
      </c>
      <c r="I19" s="1">
        <f>COUNTIF(DT!Q4:Q1004,"3")</f>
        <v>15</v>
      </c>
      <c r="J19" s="23" t="str">
        <f>Results!H19</f>
        <v>Controllabilità</v>
      </c>
    </row>
    <row r="20" spans="1:10">
      <c r="A20" s="2">
        <v>18</v>
      </c>
      <c r="B20" s="1" t="str">
        <f>_xlfn.CONCAT(Results!G20,"/",Results!F20)</f>
        <v>soporifero/attivante</v>
      </c>
      <c r="C20" s="1">
        <f>COUNTIF(DT!R4:R1004,"-3")</f>
        <v>0</v>
      </c>
      <c r="D20" s="1">
        <f>COUNTIF(DT!R4:R1004,"-2")</f>
        <v>0</v>
      </c>
      <c r="E20" s="1">
        <f>COUNTIF(DT!R4:R1004,"-1")</f>
        <v>2</v>
      </c>
      <c r="F20" s="1">
        <f>COUNTIF(DT!R4:R1004,"0")</f>
        <v>3</v>
      </c>
      <c r="G20" s="1">
        <f>COUNTIF(DT!R4:R1004,"1")</f>
        <v>11</v>
      </c>
      <c r="H20" s="1">
        <f>COUNTIF(DT!R4:R1004,"2")</f>
        <v>11</v>
      </c>
      <c r="I20" s="1">
        <f>COUNTIF(DT!R4:R1004,"3")</f>
        <v>10</v>
      </c>
      <c r="J20" s="24" t="str">
        <f>Results!H20</f>
        <v>Stimolazione</v>
      </c>
    </row>
    <row r="21" spans="1:10">
      <c r="A21" s="2">
        <v>19</v>
      </c>
      <c r="B21" s="1" t="str">
        <f>_xlfn.CONCAT(Results!G21,"/",Results!F21)</f>
        <v>non aspettativo/aspettativo</v>
      </c>
      <c r="C21" s="1">
        <f>COUNTIF(DT!S4:S1004,"-3")</f>
        <v>0</v>
      </c>
      <c r="D21" s="1">
        <f>COUNTIF(DT!S4:S1004,"-2")</f>
        <v>0</v>
      </c>
      <c r="E21" s="1">
        <f>COUNTIF(DT!S4:S1004,"-1")</f>
        <v>1</v>
      </c>
      <c r="F21" s="1">
        <f>COUNTIF(DT!S4:S1004,"0")</f>
        <v>5</v>
      </c>
      <c r="G21" s="1">
        <f>COUNTIF(DT!S4:S1004,"1")</f>
        <v>9</v>
      </c>
      <c r="H21" s="1">
        <f>COUNTIF(DT!S4:S1004,"2")</f>
        <v>15</v>
      </c>
      <c r="I21" s="1">
        <f>COUNTIF(DT!S4:S1004,"3")</f>
        <v>7</v>
      </c>
      <c r="J21" s="23" t="str">
        <f>Results!H21</f>
        <v>Controllabilità</v>
      </c>
    </row>
    <row r="22" spans="1:10">
      <c r="A22" s="2">
        <v>20</v>
      </c>
      <c r="B22" s="1" t="str">
        <f>_xlfn.CONCAT(Results!F22,"/",Results!G22)</f>
        <v>inefficiente/efficiente</v>
      </c>
      <c r="C22" s="1">
        <f>COUNTIF(DT!T4:T1004,"-3")</f>
        <v>0</v>
      </c>
      <c r="D22" s="1">
        <f>COUNTIF(DT!T4:T1004,"-2")</f>
        <v>0</v>
      </c>
      <c r="E22" s="1">
        <f>COUNTIF(DT!T4:T1004,"-1")</f>
        <v>0</v>
      </c>
      <c r="F22" s="1">
        <f>COUNTIF(DT!T4:T1004,"0")</f>
        <v>0</v>
      </c>
      <c r="G22" s="1">
        <f>COUNTIF(DT!T4:T1004,"1")</f>
        <v>6</v>
      </c>
      <c r="H22" s="1">
        <f>COUNTIF(DT!T4:T1004,"2")</f>
        <v>17</v>
      </c>
      <c r="I22" s="1">
        <f>COUNTIF(DT!T4:T1004,"3")</f>
        <v>14</v>
      </c>
      <c r="J22" s="23" t="str">
        <f>Results!H22</f>
        <v>Efficienca</v>
      </c>
    </row>
    <row r="23" spans="1:10">
      <c r="A23" s="2">
        <v>21</v>
      </c>
      <c r="B23" s="1" t="str">
        <f>_xlfn.CONCAT(Results!G23,"/",Results!F23)</f>
        <v>confuso/chiaro</v>
      </c>
      <c r="C23" s="1">
        <f>COUNTIF(DT!U4:U1004,"-3")</f>
        <v>0</v>
      </c>
      <c r="D23" s="1">
        <f>COUNTIF(DT!U4:U1004,"-2")</f>
        <v>1</v>
      </c>
      <c r="E23" s="1">
        <f>COUNTIF(DT!U4:U1004,"-1")</f>
        <v>0</v>
      </c>
      <c r="F23" s="1">
        <f>COUNTIF(DT!U4:U1004,"0")</f>
        <v>1</v>
      </c>
      <c r="G23" s="1">
        <f>COUNTIF(DT!U4:U1004,"1")</f>
        <v>1</v>
      </c>
      <c r="H23" s="1">
        <f>COUNTIF(DT!U4:U1004,"2")</f>
        <v>15</v>
      </c>
      <c r="I23" s="1">
        <f>COUNTIF(DT!U4:U1004,"3")</f>
        <v>19</v>
      </c>
      <c r="J23" s="23" t="str">
        <f>Results!H23</f>
        <v>Apprendibilità</v>
      </c>
    </row>
    <row r="24" spans="1:10">
      <c r="A24" s="2">
        <v>22</v>
      </c>
      <c r="B24" s="1" t="str">
        <f>_xlfn.CONCAT(Results!F24,"/",Results!G24)</f>
        <v>non pragmatico/pragmatico</v>
      </c>
      <c r="C24" s="1">
        <f>COUNTIF(DT!V4:V1004,"-3")</f>
        <v>0</v>
      </c>
      <c r="D24" s="1">
        <f>COUNTIF(DT!V4:V1004,"-2")</f>
        <v>0</v>
      </c>
      <c r="E24" s="1">
        <f>COUNTIF(DT!V4:V1004,"-1")</f>
        <v>0</v>
      </c>
      <c r="F24" s="1">
        <f>COUNTIF(DT!V4:V1004,"0")</f>
        <v>13</v>
      </c>
      <c r="G24" s="1">
        <f>COUNTIF(DT!V4:V1004,"1")</f>
        <v>9</v>
      </c>
      <c r="H24" s="1">
        <f>COUNTIF(DT!V4:V1004,"2")</f>
        <v>9</v>
      </c>
      <c r="I24" s="1">
        <f>COUNTIF(DT!V4:V1004,"3")</f>
        <v>6</v>
      </c>
      <c r="J24" s="23" t="str">
        <f>Results!H24</f>
        <v>Efficienca</v>
      </c>
    </row>
    <row r="25" spans="1:10">
      <c r="A25" s="2">
        <v>23</v>
      </c>
      <c r="B25" s="1" t="str">
        <f>_xlfn.CONCAT(Results!G25,"/",Results!F25)</f>
        <v>sovraccarico/ordinato</v>
      </c>
      <c r="C25" s="1">
        <f>COUNTIF(DT!W4:W1004,"-3")</f>
        <v>0</v>
      </c>
      <c r="D25" s="1">
        <f>COUNTIF(DT!W4:W1004,"-2")</f>
        <v>1</v>
      </c>
      <c r="E25" s="1">
        <f>COUNTIF(DT!W4:W1004,"-1")</f>
        <v>1</v>
      </c>
      <c r="F25" s="1">
        <f>COUNTIF(DT!W4:W1004,"0")</f>
        <v>3</v>
      </c>
      <c r="G25" s="1">
        <f>COUNTIF(DT!W4:W1004,"1")</f>
        <v>3</v>
      </c>
      <c r="H25" s="1">
        <f>COUNTIF(DT!W4:W1004,"2")</f>
        <v>11</v>
      </c>
      <c r="I25" s="1">
        <f>COUNTIF(DT!W4:W1004,"3")</f>
        <v>18</v>
      </c>
      <c r="J25" s="23" t="str">
        <f>Results!H25</f>
        <v>Efficienca</v>
      </c>
    </row>
    <row r="26" spans="1:10">
      <c r="A26" s="2">
        <v>24</v>
      </c>
      <c r="B26" s="1" t="str">
        <f>_xlfn.CONCAT(Results!G26,"/",Results!F26)</f>
        <v>non attrattivo/attrattivo</v>
      </c>
      <c r="C26" s="1">
        <f>COUNTIF(DT!X4:X1004,"-3")</f>
        <v>1</v>
      </c>
      <c r="D26" s="1">
        <f>COUNTIF(DT!X4:X1004,"-2")</f>
        <v>0</v>
      </c>
      <c r="E26" s="1">
        <f>COUNTIF(DT!X4:X1004,"-1")</f>
        <v>0</v>
      </c>
      <c r="F26" s="1">
        <f>COUNTIF(DT!X4:X1004,"0")</f>
        <v>2</v>
      </c>
      <c r="G26" s="1">
        <f>COUNTIF(DT!X4:X1004,"1")</f>
        <v>7</v>
      </c>
      <c r="H26" s="1">
        <f>COUNTIF(DT!X4:X1004,"2")</f>
        <v>16</v>
      </c>
      <c r="I26" s="1">
        <f>COUNTIF(DT!X4:X1004,"3")</f>
        <v>11</v>
      </c>
      <c r="J26" s="23" t="str">
        <f>Results!H26</f>
        <v>Attrattività</v>
      </c>
    </row>
    <row r="27" spans="1:10">
      <c r="A27" s="2">
        <v>25</v>
      </c>
      <c r="B27" s="1" t="str">
        <f>_xlfn.CONCAT(Results!G27,"/",Results!F27)</f>
        <v>antipatico/simpatico</v>
      </c>
      <c r="C27" s="1">
        <f>COUNTIF(DT!Y4:Y1004,"-3")</f>
        <v>0</v>
      </c>
      <c r="D27" s="1">
        <f>COUNTIF(DT!Y4:Y1004,"-2")</f>
        <v>1</v>
      </c>
      <c r="E27" s="1">
        <f>COUNTIF(DT!Y4:Y1004,"-1")</f>
        <v>0</v>
      </c>
      <c r="F27" s="1">
        <f>COUNTIF(DT!Y4:Y1004,"0")</f>
        <v>3</v>
      </c>
      <c r="G27" s="1">
        <f>COUNTIF(DT!Y4:Y1004,"1")</f>
        <v>11</v>
      </c>
      <c r="H27" s="1">
        <f>COUNTIF(DT!Y4:Y1004,"2")</f>
        <v>14</v>
      </c>
      <c r="I27" s="1">
        <f>COUNTIF(DT!Y4:Y1004,"3")</f>
        <v>8</v>
      </c>
      <c r="J27" s="23" t="str">
        <f>Results!H27</f>
        <v>Attrattività</v>
      </c>
    </row>
    <row r="28" spans="1:10">
      <c r="A28" s="2">
        <v>26</v>
      </c>
      <c r="B28" s="1" t="str">
        <f>_xlfn.CONCAT(Results!F28,"/",Results!G28)</f>
        <v>conservativo/innovativo</v>
      </c>
      <c r="C28" s="1">
        <f>COUNTIF(DT!Z4:Z1004,"-3")</f>
        <v>1</v>
      </c>
      <c r="D28" s="1">
        <f>COUNTIF(DT!Z4:Z1004,"-2")</f>
        <v>1</v>
      </c>
      <c r="E28" s="1">
        <f>COUNTIF(DT!Z4:Z1004,"-1")</f>
        <v>0</v>
      </c>
      <c r="F28" s="1">
        <f>COUNTIF(DT!Z4:Z1004,"0")</f>
        <v>4</v>
      </c>
      <c r="G28" s="1">
        <f>COUNTIF(DT!Z4:Z1004,"1")</f>
        <v>7</v>
      </c>
      <c r="H28" s="1">
        <f>COUNTIF(DT!Z4:Z1004,"2")</f>
        <v>13</v>
      </c>
      <c r="I28" s="1">
        <f>COUNTIF(DT!Z4:Z1004,"3")</f>
        <v>11</v>
      </c>
      <c r="J28" s="23" t="str">
        <f>Results!H28</f>
        <v>Originalità</v>
      </c>
    </row>
  </sheetData>
  <mergeCells count="1">
    <mergeCell ref="A1:K1"/>
  </mergeCells>
  <pageMargins left="0.7" right="0.7" top="0.75" bottom="0.75" header="0.3" footer="0.3"/>
  <pageSetup orientation="portrait" r:id="rId1"/>
  <customProperties>
    <customPr name="Epm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9"/>
  <sheetViews>
    <sheetView topLeftCell="A12" zoomScale="65" workbookViewId="0">
      <selection activeCell="D24" sqref="D24"/>
    </sheetView>
  </sheetViews>
  <sheetFormatPr defaultColWidth="9.08984375" defaultRowHeight="14.5"/>
  <cols>
    <col min="1" max="1" width="8.90625" customWidth="1"/>
    <col min="2" max="2" width="11" customWidth="1"/>
    <col min="3" max="3" width="5.08984375" customWidth="1"/>
    <col min="4" max="4" width="9.08984375" customWidth="1"/>
    <col min="5" max="5" width="10.90625" customWidth="1"/>
    <col min="6" max="6" width="4.90625" customWidth="1"/>
    <col min="7" max="7" width="9.08984375" customWidth="1"/>
    <col min="8" max="8" width="11.08984375" customWidth="1"/>
    <col min="9" max="9" width="4.90625" customWidth="1"/>
    <col min="10" max="10" width="8.54296875" customWidth="1"/>
    <col min="11" max="11" width="10.6328125" customWidth="1"/>
    <col min="12" max="12" width="5.54296875" customWidth="1"/>
    <col min="13" max="13" width="9" customWidth="1"/>
    <col min="14" max="14" width="10.6328125" customWidth="1"/>
    <col min="15" max="15" width="5.08984375" customWidth="1"/>
    <col min="16" max="16" width="9.6328125" customWidth="1"/>
    <col min="17" max="17" width="10.6328125" customWidth="1"/>
  </cols>
  <sheetData>
    <row r="1" spans="1:18" ht="55.25" customHeight="1">
      <c r="A1" s="153" t="s">
        <v>1278</v>
      </c>
      <c r="B1" s="178"/>
      <c r="C1" s="178"/>
      <c r="D1" s="178"/>
      <c r="E1" s="178"/>
      <c r="F1" s="178"/>
      <c r="G1" s="178"/>
      <c r="H1" s="178"/>
      <c r="I1" s="178"/>
      <c r="J1" s="178"/>
      <c r="K1" s="178"/>
      <c r="L1" s="178"/>
      <c r="M1" s="178"/>
      <c r="N1" s="178"/>
      <c r="O1" s="178"/>
      <c r="P1" s="178"/>
      <c r="Q1" s="178"/>
      <c r="R1" s="178"/>
    </row>
    <row r="2" spans="1:18" ht="18.649999999999999" customHeight="1">
      <c r="A2" s="42"/>
      <c r="B2" s="43"/>
      <c r="C2" s="43"/>
      <c r="D2" s="43"/>
      <c r="E2" s="43"/>
      <c r="F2" s="43"/>
      <c r="G2" s="43"/>
      <c r="H2" s="43"/>
      <c r="I2" s="43"/>
      <c r="J2" s="43"/>
      <c r="K2" s="43"/>
      <c r="L2" s="43"/>
      <c r="M2" s="43"/>
      <c r="N2" s="43"/>
      <c r="O2" s="43"/>
      <c r="P2" s="43"/>
      <c r="Q2" s="43"/>
      <c r="R2" s="43"/>
    </row>
    <row r="3" spans="1:18" ht="173" customHeight="1">
      <c r="A3" s="179" t="s">
        <v>1463</v>
      </c>
      <c r="B3" s="172"/>
      <c r="C3" s="172"/>
      <c r="D3" s="172"/>
      <c r="E3" s="172"/>
      <c r="F3" s="172"/>
      <c r="G3" s="172"/>
      <c r="H3" s="172"/>
      <c r="I3" s="172"/>
      <c r="J3" s="172"/>
      <c r="K3" s="172"/>
      <c r="L3" s="172"/>
      <c r="M3" s="172"/>
      <c r="N3" s="172"/>
      <c r="O3" s="172"/>
      <c r="P3" s="172"/>
      <c r="Q3" s="172"/>
      <c r="R3" s="43"/>
    </row>
    <row r="5" spans="1:18">
      <c r="A5" s="157" t="str">
        <f>VLOOKUP(Read_First!B5,Items!A1:BI50,54,FALSE)</f>
        <v>Attrattività</v>
      </c>
      <c r="B5" s="157"/>
      <c r="D5" s="161" t="str">
        <f>VLOOKUP(Read_First!B5,Items!A1:BI50,55,FALSE)</f>
        <v>Apprendibilità</v>
      </c>
      <c r="E5" s="161"/>
      <c r="G5" s="161" t="str">
        <f>VLOOKUP(Read_First!B5,Items!A1:BI50,56,FALSE)</f>
        <v>Efficienca</v>
      </c>
      <c r="H5" s="161"/>
      <c r="J5" s="161" t="str">
        <f>VLOOKUP(Read_First!B5,Items!A1:BI50,57,FALSE)</f>
        <v>Controllabilità</v>
      </c>
      <c r="K5" s="161"/>
      <c r="M5" s="161" t="str">
        <f>VLOOKUP(Read_First!B5,Items!A1:BI50,58,FALSE)</f>
        <v>Stimolazione</v>
      </c>
      <c r="N5" s="161"/>
      <c r="P5" s="161" t="str">
        <f>VLOOKUP(Read_First!B5,Items!A1:BI50,59,FALSE)</f>
        <v>Originalità</v>
      </c>
      <c r="Q5" s="161"/>
    </row>
    <row r="6" spans="1:18">
      <c r="A6" s="105" t="s">
        <v>0</v>
      </c>
      <c r="B6" s="106" t="s">
        <v>115</v>
      </c>
      <c r="D6" s="105" t="s">
        <v>0</v>
      </c>
      <c r="E6" s="107" t="s">
        <v>115</v>
      </c>
      <c r="G6" s="101" t="s">
        <v>0</v>
      </c>
      <c r="H6" s="107" t="s">
        <v>115</v>
      </c>
      <c r="J6" s="103" t="s">
        <v>0</v>
      </c>
      <c r="K6" s="107" t="s">
        <v>115</v>
      </c>
      <c r="M6" s="105" t="s">
        <v>0</v>
      </c>
      <c r="N6" s="107" t="s">
        <v>115</v>
      </c>
      <c r="P6" s="105" t="s">
        <v>0</v>
      </c>
      <c r="Q6" s="107" t="s">
        <v>115</v>
      </c>
    </row>
    <row r="7" spans="1:18">
      <c r="A7" s="78" t="s">
        <v>36</v>
      </c>
      <c r="B7" s="79">
        <f>CORREL(DT!A4:A1004,DT!L4:L1004)</f>
        <v>0.3169315923310827</v>
      </c>
      <c r="D7" s="78" t="s">
        <v>5</v>
      </c>
      <c r="E7" s="79">
        <f>CORREL(DT!B4:B1004,DT!D4:D1004)</f>
        <v>0.18214739308553302</v>
      </c>
      <c r="G7" s="78" t="s">
        <v>11</v>
      </c>
      <c r="H7" s="79">
        <f>CORREL(DT!I4:I1004,DT!T4:T1004)</f>
        <v>0.40554993174207782</v>
      </c>
      <c r="J7" s="78" t="s">
        <v>17</v>
      </c>
      <c r="K7" s="79">
        <f>CORREL(DT!H4:H1004,DT!K4:K1004)</f>
        <v>0.2575965698534366</v>
      </c>
      <c r="M7" s="78" t="s">
        <v>24</v>
      </c>
      <c r="N7" s="79">
        <f>CORREL(DT!E4:E1004,DT!F4:F1004)</f>
        <v>0.5531880705303186</v>
      </c>
      <c r="P7" s="78" t="s">
        <v>34</v>
      </c>
      <c r="Q7" s="79">
        <f>CORREL(DT!C4:C1004,DT!J4:J1004)</f>
        <v>0.22829213083326561</v>
      </c>
    </row>
    <row r="8" spans="1:18">
      <c r="A8" s="31" t="s">
        <v>37</v>
      </c>
      <c r="B8" s="32">
        <f>CORREL(DT!A4:A1004,DT!N4:N1004)</f>
        <v>-5.5202619224555159E-3</v>
      </c>
      <c r="D8" s="31" t="s">
        <v>6</v>
      </c>
      <c r="E8" s="32">
        <f>CORREL(DT!B4:B1004,DT!M4:M1004)</f>
        <v>3.4622271057641645E-2</v>
      </c>
      <c r="G8" s="31" t="s">
        <v>12</v>
      </c>
      <c r="H8" s="32">
        <f>CORREL(DT!I4:I1004,DT!V4:V1004)</f>
        <v>0.32988198521197343</v>
      </c>
      <c r="J8" s="31" t="s">
        <v>18</v>
      </c>
      <c r="K8" s="32">
        <f>CORREL(DT!H4:H1004,DT!Q4:Q1004)</f>
        <v>0.32846964583576049</v>
      </c>
      <c r="M8" s="31" t="s">
        <v>25</v>
      </c>
      <c r="N8" s="32">
        <f>CORREL(DT!E4:E1004,DT!G4:G1004)</f>
        <v>0.36882592387887703</v>
      </c>
      <c r="P8" s="31" t="s">
        <v>33</v>
      </c>
      <c r="Q8" s="32">
        <f>CORREL(DT!C4:C1004,DT!O4:O1004)</f>
        <v>0.27568557126665427</v>
      </c>
    </row>
    <row r="9" spans="1:18">
      <c r="A9" s="31" t="s">
        <v>38</v>
      </c>
      <c r="B9" s="32">
        <f>CORREL(DT!A4:A1004,DT!P4:P1004)</f>
        <v>0.20872857097574313</v>
      </c>
      <c r="D9" s="31" t="s">
        <v>7</v>
      </c>
      <c r="E9" s="32">
        <f>CORREL(DT!B4:B1004,DT!U4:U1004)</f>
        <v>0.36766021065228283</v>
      </c>
      <c r="G9" s="31" t="s">
        <v>13</v>
      </c>
      <c r="H9" s="32">
        <f>CORREL(DT!I4:I1004,DT!W4:W1004)</f>
        <v>0.61792319453208233</v>
      </c>
      <c r="J9" s="31" t="s">
        <v>19</v>
      </c>
      <c r="K9" s="32">
        <f>CORREL(DT!H4:H1004,DT!S4:S1004)</f>
        <v>0.36835031814226604</v>
      </c>
      <c r="M9" s="31" t="s">
        <v>26</v>
      </c>
      <c r="N9" s="32">
        <f>CORREL(DT!E4:E1004,DT!R4:R1004)</f>
        <v>0.61674402676779905</v>
      </c>
      <c r="P9" s="31" t="s">
        <v>32</v>
      </c>
      <c r="Q9" s="32">
        <f>CORREL(DT!C4:C1004,DT!Z4:Z1004)</f>
        <v>0.40076908909941367</v>
      </c>
    </row>
    <row r="10" spans="1:18">
      <c r="A10" s="31" t="s">
        <v>39</v>
      </c>
      <c r="B10" s="32">
        <f>CORREL(DT!A4:A1004,DT!X4:X1004)</f>
        <v>0.29097158902777004</v>
      </c>
      <c r="D10" s="31" t="s">
        <v>8</v>
      </c>
      <c r="E10" s="32">
        <f>CORREL(DT!D4:D1004,DT!M4:M1004)</f>
        <v>0.3957510242522862</v>
      </c>
      <c r="G10" s="31" t="s">
        <v>14</v>
      </c>
      <c r="H10" s="32">
        <f>CORREL(DT!T4:T1004,DT!V4:V1004)</f>
        <v>0.36112146196310063</v>
      </c>
      <c r="J10" s="31" t="s">
        <v>20</v>
      </c>
      <c r="K10" s="32">
        <f>CORREL(DT!K4:K1004,DT!Q4:Q1004)</f>
        <v>0.55456652680950191</v>
      </c>
      <c r="M10" s="31" t="s">
        <v>27</v>
      </c>
      <c r="N10" s="32">
        <f>CORREL(DT!F4:F1004,DT!G4:G1004)</f>
        <v>0.6759436556364703</v>
      </c>
      <c r="P10" s="31" t="s">
        <v>31</v>
      </c>
      <c r="Q10" s="32">
        <f>CORREL(DT!J4:J1004,DT!O4:O1004)</f>
        <v>0.28914867687937956</v>
      </c>
    </row>
    <row r="11" spans="1:18">
      <c r="A11" s="31" t="s">
        <v>40</v>
      </c>
      <c r="B11" s="32">
        <f>CORREL(DT!A4:A1004,DT!Y4:Y1004)</f>
        <v>0.14909172719345221</v>
      </c>
      <c r="D11" s="31" t="s">
        <v>9</v>
      </c>
      <c r="E11" s="32">
        <f>CORREL(DT!D4:D1004,DT!U4:U1004)</f>
        <v>0.57998007862930667</v>
      </c>
      <c r="G11" s="31" t="s">
        <v>15</v>
      </c>
      <c r="H11" s="32">
        <f>CORREL(DT!T4:T1004,DT!W4:W1004)</f>
        <v>0.29418476684290545</v>
      </c>
      <c r="J11" s="31" t="s">
        <v>21</v>
      </c>
      <c r="K11" s="32">
        <f>CORREL(DT!K4:K1004,DT!S4:S1004)</f>
        <v>0.29955863295709667</v>
      </c>
      <c r="M11" s="31" t="s">
        <v>28</v>
      </c>
      <c r="N11" s="32">
        <f>CORREL(DT!F4:F1004,DT!R4:R1004)</f>
        <v>0.58672522303954266</v>
      </c>
      <c r="P11" s="31" t="s">
        <v>30</v>
      </c>
      <c r="Q11" s="32">
        <f>CORREL(DT!J4:J1004,DT!Z4:Z1004)</f>
        <v>7.9752657935092591E-2</v>
      </c>
    </row>
    <row r="12" spans="1:18">
      <c r="A12" s="31" t="s">
        <v>41</v>
      </c>
      <c r="B12" s="32">
        <f>CORREL(DT!L4:L1004,DT!N4:N1004)</f>
        <v>0.26000360964079922</v>
      </c>
      <c r="D12" s="31" t="s">
        <v>10</v>
      </c>
      <c r="E12" s="32">
        <f>CORREL(DT!M4:M1004,DT!U4:U1004)</f>
        <v>0.28348920759576618</v>
      </c>
      <c r="G12" s="31" t="s">
        <v>16</v>
      </c>
      <c r="H12" s="32">
        <f>CORREL(DT!V4:V1004,DT!W4:W1004)</f>
        <v>3.0964303215703304E-2</v>
      </c>
      <c r="J12" s="31" t="s">
        <v>22</v>
      </c>
      <c r="K12" s="32">
        <f>CORREL(DT!Q4:Q1004,DT!S4:S1004)</f>
        <v>0.64342283954089974</v>
      </c>
      <c r="M12" s="31" t="s">
        <v>23</v>
      </c>
      <c r="N12" s="32">
        <f>CORREL(DT!G4:G1004,DT!R4:R1004)</f>
        <v>0.54498235358846581</v>
      </c>
      <c r="P12" s="31" t="s">
        <v>29</v>
      </c>
      <c r="Q12" s="32">
        <f>CORREL(DT!O4:O1004,DT!Z4:Z1004)</f>
        <v>0.18841772466258414</v>
      </c>
    </row>
    <row r="13" spans="1:18">
      <c r="A13" s="31" t="s">
        <v>42</v>
      </c>
      <c r="B13" s="32">
        <f>CORREL(DT!L4:L1004,DT!P4:P1004)</f>
        <v>0.59710199314806889</v>
      </c>
      <c r="D13" s="33" t="s">
        <v>826</v>
      </c>
      <c r="E13" s="32">
        <f>AVERAGE(E7:E12)</f>
        <v>0.30727503087880276</v>
      </c>
      <c r="G13" s="33" t="s">
        <v>826</v>
      </c>
      <c r="H13" s="32">
        <f>AVERAGE(H7:H12)</f>
        <v>0.33993760725130717</v>
      </c>
      <c r="J13" s="33" t="s">
        <v>826</v>
      </c>
      <c r="K13" s="32">
        <f>AVERAGE(K7:K12)</f>
        <v>0.40866075552316028</v>
      </c>
      <c r="M13" s="33" t="s">
        <v>826</v>
      </c>
      <c r="N13" s="32">
        <f>AVERAGE(N7:N12)</f>
        <v>0.55773487557357893</v>
      </c>
      <c r="P13" s="33" t="s">
        <v>826</v>
      </c>
      <c r="Q13" s="32">
        <f>AVERAGE(Q7:Q12)</f>
        <v>0.24367764177939832</v>
      </c>
    </row>
    <row r="14" spans="1:18">
      <c r="A14" s="31" t="s">
        <v>43</v>
      </c>
      <c r="B14" s="32">
        <f>CORREL(DT!L4:L1004,DT!X4:X1004)</f>
        <v>0.77959386753314497</v>
      </c>
      <c r="C14" s="7"/>
      <c r="D14" s="44" t="s">
        <v>4</v>
      </c>
      <c r="E14" s="45">
        <f>(4*E13)/(1+(3*E13))</f>
        <v>0.63954837941526743</v>
      </c>
      <c r="F14" s="46"/>
      <c r="G14" s="44" t="s">
        <v>4</v>
      </c>
      <c r="H14" s="45">
        <f>(4*H13)/(1+(3*H13))</f>
        <v>0.67320615769954251</v>
      </c>
      <c r="I14" s="46"/>
      <c r="J14" s="44" t="s">
        <v>4</v>
      </c>
      <c r="K14" s="45">
        <f>(4*K13)/(1+(3*K13))</f>
        <v>0.73434683044974658</v>
      </c>
      <c r="L14" s="46"/>
      <c r="M14" s="44" t="s">
        <v>4</v>
      </c>
      <c r="N14" s="45">
        <f>(4*N13)/(1+(3*N13))</f>
        <v>0.83455620269184005</v>
      </c>
      <c r="P14" s="44" t="s">
        <v>4</v>
      </c>
      <c r="Q14" s="45">
        <f>(4*Q13)/(1+(3*Q13))</f>
        <v>0.56308031629563748</v>
      </c>
    </row>
    <row r="15" spans="1:18">
      <c r="A15" s="31" t="s">
        <v>44</v>
      </c>
      <c r="B15" s="32">
        <f>CORREL(DT!L4:L1004,DT!Y4:Y1004)</f>
        <v>0.5867302937923341</v>
      </c>
      <c r="D15" s="173" t="s">
        <v>1462</v>
      </c>
      <c r="E15" s="36">
        <f>1-EXP(LN(1-E14)+1.96*SQRT(8/(3*(Results!E3-2))))</f>
        <v>0.38083664125626115</v>
      </c>
      <c r="G15" s="173" t="s">
        <v>1462</v>
      </c>
      <c r="H15" s="36">
        <f>1-EXP(LN(1-H14)+1.96*SQRT(8/(3*(Results!E3-2))))</f>
        <v>0.43865206463135187</v>
      </c>
      <c r="J15" s="173" t="s">
        <v>1462</v>
      </c>
      <c r="K15" s="36">
        <f>1-EXP(LN(1-K14)+1.96*SQRT(8/(3*(Results!E3-2))))</f>
        <v>0.54367604603128894</v>
      </c>
      <c r="M15" s="173" t="s">
        <v>1462</v>
      </c>
      <c r="N15" s="36">
        <f>1-EXP(LN(1-N14)+1.96*SQRT(8/(3*(Results!E3-2))))</f>
        <v>0.71581002449520548</v>
      </c>
      <c r="P15" s="173" t="s">
        <v>1462</v>
      </c>
      <c r="Q15" s="36">
        <f>1-EXP(LN(1-Q14)+1.96*SQRT(8/(3*(Results!E3-2))))</f>
        <v>0.24948413763601884</v>
      </c>
    </row>
    <row r="16" spans="1:18">
      <c r="A16" s="31" t="s">
        <v>45</v>
      </c>
      <c r="B16" s="32">
        <f>CORREL(DT!N4:N1004,DT!P4:P1004)</f>
        <v>0.41876742651826321</v>
      </c>
      <c r="D16" s="174"/>
      <c r="E16" s="36">
        <f>1-EXP(LN(1-E14)-1.96*SQRT(8/(3*(Results!E3-2))))</f>
        <v>0.79015978748197546</v>
      </c>
      <c r="G16" s="174"/>
      <c r="H16" s="36">
        <f>1-EXP(LN(1-H14)-1.96*SQRT(8/(3*(Results!E3-2))))</f>
        <v>0.80975397140213512</v>
      </c>
      <c r="J16" s="174"/>
      <c r="K16" s="36">
        <f>1-EXP(LN(1-K14)-1.96*SQRT(8/(3*(Results!E3-2))))</f>
        <v>0.84534757406810468</v>
      </c>
      <c r="M16" s="174"/>
      <c r="N16" s="36">
        <f>1-EXP(LN(1-N14)-1.96*SQRT(8/(3*(Results!E3-2))))</f>
        <v>0.90368537799714987</v>
      </c>
      <c r="P16" s="174"/>
      <c r="Q16" s="36">
        <f>1-EXP(LN(1-Q14)-1.96*SQRT(8/(3*(Results!E3-2))))</f>
        <v>0.74564320411959639</v>
      </c>
    </row>
    <row r="17" spans="1:18">
      <c r="A17" s="31" t="s">
        <v>46</v>
      </c>
      <c r="B17" s="32">
        <f>CORREL(DT!N4:N1004,DT!X4:X1004)</f>
        <v>0.30286261358882322</v>
      </c>
    </row>
    <row r="18" spans="1:18">
      <c r="A18" s="31" t="s">
        <v>47</v>
      </c>
      <c r="B18" s="32">
        <f>CORREL(DT!N4:N1004,DT!Y4:Y1004)</f>
        <v>0.18152327268295526</v>
      </c>
    </row>
    <row r="19" spans="1:18">
      <c r="A19" s="31" t="s">
        <v>48</v>
      </c>
      <c r="B19" s="32">
        <f>CORREL(DT!P4:P1004,DT!X4:X1004)</f>
        <v>0.63201622973462013</v>
      </c>
    </row>
    <row r="20" spans="1:18">
      <c r="A20" s="31" t="s">
        <v>116</v>
      </c>
      <c r="B20" s="32">
        <f>CORREL(DT!P4:P1004,DT!Y4:Y1004)</f>
        <v>0.68433378286069713</v>
      </c>
    </row>
    <row r="21" spans="1:18">
      <c r="A21" s="31" t="s">
        <v>35</v>
      </c>
      <c r="B21" s="32">
        <f>CORREL(DT!X4:X1004,DT!Y4:Y1004)</f>
        <v>0.65447102190424511</v>
      </c>
    </row>
    <row r="22" spans="1:18">
      <c r="A22" s="33" t="s">
        <v>826</v>
      </c>
      <c r="B22" s="32">
        <f>AVERAGE(B7:B21)</f>
        <v>0.40384048860063626</v>
      </c>
    </row>
    <row r="23" spans="1:18">
      <c r="A23" s="44" t="s">
        <v>4</v>
      </c>
      <c r="B23" s="45">
        <f>(6*B22)/(1+(5*B22))</f>
        <v>0.80254404179457162</v>
      </c>
    </row>
    <row r="24" spans="1:18">
      <c r="A24" s="173" t="s">
        <v>1462</v>
      </c>
      <c r="B24" s="36">
        <f>1-EXP(LN(1-B23)+1.96*SQRT(12/(5*(Results!E3-2))))</f>
        <v>0.6701084246654847</v>
      </c>
    </row>
    <row r="25" spans="1:18">
      <c r="A25" s="174"/>
      <c r="B25" s="36">
        <f>1-EXP(LN(1-B23)-1.96*SQRT(12/(5*(Results!E3-2))))</f>
        <v>0.88181312180740423</v>
      </c>
    </row>
    <row r="27" spans="1:18" ht="66.650000000000006" customHeight="1">
      <c r="A27" s="175" t="s">
        <v>1279</v>
      </c>
      <c r="B27" s="176"/>
      <c r="C27" s="176"/>
      <c r="D27" s="176"/>
      <c r="E27" s="176"/>
      <c r="F27" s="176"/>
      <c r="G27" s="176"/>
      <c r="H27" s="176"/>
      <c r="I27" s="176"/>
      <c r="J27" s="176"/>
      <c r="K27" s="176"/>
      <c r="L27" s="176"/>
      <c r="M27" s="176"/>
      <c r="N27" s="176"/>
      <c r="O27" s="176"/>
      <c r="P27" s="176"/>
      <c r="Q27" s="176"/>
      <c r="R27" s="176"/>
    </row>
    <row r="29" spans="1:18">
      <c r="A29" s="177" t="str">
        <f>VLOOKUP(Read_First!B5,Items!A1:BI50,54,FALSE)</f>
        <v>Attrattività</v>
      </c>
      <c r="B29" s="177"/>
      <c r="D29" s="177" t="str">
        <f>VLOOKUP(Read_First!B5,Items!A1:BI50,55,FALSE)</f>
        <v>Apprendibilità</v>
      </c>
      <c r="E29" s="177"/>
      <c r="G29" s="177" t="str">
        <f>VLOOKUP(Read_First!B5,Items!A1:BI50,56,FALSE)</f>
        <v>Efficienca</v>
      </c>
      <c r="H29" s="177"/>
      <c r="J29" s="177" t="str">
        <f>VLOOKUP(Read_First!B5,Items!A1:BI50,57,FALSE)</f>
        <v>Controllabilità</v>
      </c>
      <c r="K29" s="177"/>
      <c r="M29" s="177" t="e">
        <f>VLOOKUP(Read_First!B5,Items!A1:BI5,58,FALSE)</f>
        <v>#N/A</v>
      </c>
      <c r="N29" s="177"/>
      <c r="P29" s="177" t="str">
        <f>VLOOKUP(Read_First!B5,Items!A1:BI55,59,FALSE)</f>
        <v>Originalità</v>
      </c>
      <c r="Q29" s="177"/>
    </row>
    <row r="30" spans="1:18">
      <c r="A30" s="41" t="s">
        <v>1277</v>
      </c>
      <c r="B30" s="41">
        <f>1-((Results!C3+Results!C14+Results!C16+Results!C18+Results!C26+Results!C27)/(36*(Results!M3)))</f>
        <v>0.64096724495947432</v>
      </c>
      <c r="D30" s="41" t="s">
        <v>1277</v>
      </c>
      <c r="E30" s="41">
        <f>1-((Results!C4+Results!C6+Results!C15+Results!C23)/(16*(Results!M4)))</f>
        <v>0.47027118073100871</v>
      </c>
      <c r="G30" s="41" t="s">
        <v>1277</v>
      </c>
      <c r="H30" s="41">
        <f>1-((Results!C11+Results!C22+Results!C24+Results!C25)/(16*(Results!M5)))</f>
        <v>0.48792106158557336</v>
      </c>
      <c r="J30" s="41" t="s">
        <v>1277</v>
      </c>
      <c r="K30" s="41">
        <f>1-((Results!C10+Results!C13+Results!C19+Results!C21)/(16*(Results!M6)))</f>
        <v>0.54308922452087827</v>
      </c>
      <c r="M30" s="41" t="s">
        <v>1277</v>
      </c>
      <c r="N30" s="41">
        <f>1-((Results!C7+Results!C8+Results!C9+Results!C20)/(16*(Results!M7)))</f>
        <v>0.62098738100509188</v>
      </c>
      <c r="P30" s="41" t="s">
        <v>1277</v>
      </c>
      <c r="Q30" s="41">
        <f>1-((Results!C5+Results!C12+Results!C17+Results!C28)/(16*(Results!M8)))</f>
        <v>0.41878919749136068</v>
      </c>
    </row>
    <row r="32" spans="1:18">
      <c r="A32" s="81" t="s">
        <v>0</v>
      </c>
      <c r="B32" s="56" t="s">
        <v>1274</v>
      </c>
      <c r="D32" s="81" t="s">
        <v>0</v>
      </c>
      <c r="E32" s="56" t="s">
        <v>1274</v>
      </c>
      <c r="G32" s="81" t="s">
        <v>0</v>
      </c>
      <c r="H32" s="56" t="s">
        <v>1274</v>
      </c>
      <c r="J32" s="81" t="s">
        <v>0</v>
      </c>
      <c r="K32" s="56" t="s">
        <v>1274</v>
      </c>
      <c r="M32" s="81" t="s">
        <v>0</v>
      </c>
      <c r="N32" s="56" t="s">
        <v>1274</v>
      </c>
      <c r="P32" s="77" t="s">
        <v>0</v>
      </c>
      <c r="Q32" s="80" t="s">
        <v>1274</v>
      </c>
    </row>
    <row r="33" spans="1:17">
      <c r="A33" s="31" t="s">
        <v>36</v>
      </c>
      <c r="B33" s="32">
        <f>COVAR(DT!A4:A1004,DT!L4:L1004)^2</f>
        <v>0.22891576550787257</v>
      </c>
      <c r="D33" s="31" t="s">
        <v>5</v>
      </c>
      <c r="E33" s="32">
        <f>_xlfn.COVARIANCE.S(DT!B4:B1004,DT!D4:D1004)^2</f>
        <v>6.6697327958589223E-2</v>
      </c>
      <c r="G33" s="31" t="s">
        <v>11</v>
      </c>
      <c r="H33" s="32">
        <f>COVAR(DT!I4:I1004,DT!T4:T1004)^2</f>
        <v>9.2782316994110922E-2</v>
      </c>
      <c r="J33" s="31" t="s">
        <v>17</v>
      </c>
      <c r="K33" s="32">
        <f>COVAR(DT!H4:H1004,DT!K4:K1004)^2</f>
        <v>0.11487593648571286</v>
      </c>
      <c r="M33" s="31" t="s">
        <v>24</v>
      </c>
      <c r="N33" s="32">
        <f>COVAR(DT!E4:E1004,DT!F4:F1004)^2</f>
        <v>0.5815594284589215</v>
      </c>
      <c r="P33" s="31" t="s">
        <v>34</v>
      </c>
      <c r="Q33" s="32">
        <f>COVAR(DT!C4:C1004,DT!J4:J1004)^2</f>
        <v>0.13932687746677058</v>
      </c>
    </row>
    <row r="34" spans="1:17">
      <c r="A34" s="31" t="s">
        <v>37</v>
      </c>
      <c r="B34" s="32">
        <f>COVAR(DT!A4:A1004,DT!N4:N1004)^2</f>
        <v>9.0173683050710155E-5</v>
      </c>
      <c r="D34" s="31" t="s">
        <v>6</v>
      </c>
      <c r="E34" s="32">
        <f>_xlfn.COVARIANCE.S(DT!B4:B1004,DT!M4:M1004)^2</f>
        <v>1.6435354273192124E-3</v>
      </c>
      <c r="G34" s="31" t="s">
        <v>12</v>
      </c>
      <c r="H34" s="32">
        <f>COVAR(DT!I4:I1004,DT!V4:V1004)^2</f>
        <v>0.14875136127579211</v>
      </c>
      <c r="J34" s="31" t="s">
        <v>18</v>
      </c>
      <c r="K34" s="32">
        <f>COVAR(DT!H4:H1004,DT!Q4:Q1004)^2</f>
        <v>0.28045882931082222</v>
      </c>
      <c r="M34" s="31" t="s">
        <v>25</v>
      </c>
      <c r="N34" s="32">
        <f>COVAR(DT!E4:E1004,DT!G4:G1004)^2</f>
        <v>0.21514960561019045</v>
      </c>
      <c r="P34" s="31" t="s">
        <v>33</v>
      </c>
      <c r="Q34" s="32">
        <f>COVAR(DT!C4:C1004,DT!O4:O1004)^2</f>
        <v>0.20444401521534145</v>
      </c>
    </row>
    <row r="35" spans="1:17">
      <c r="A35" s="31" t="s">
        <v>38</v>
      </c>
      <c r="B35" s="32">
        <f>COVAR(DT!A4:A1004,DT!P4:P1004)^2</f>
        <v>7.2651709218151506E-2</v>
      </c>
      <c r="D35" s="31" t="s">
        <v>7</v>
      </c>
      <c r="E35" s="32">
        <f>_xlfn.COVARIANCE.S(DT!B4:B1004,DT!U4:U1004)^2</f>
        <v>0.21456648089530969</v>
      </c>
      <c r="G35" s="31" t="s">
        <v>13</v>
      </c>
      <c r="H35" s="32">
        <f>COVAR(DT!I4:I1004,DT!W4:W1004)^2</f>
        <v>0.68252460701081685</v>
      </c>
      <c r="J35" s="31" t="s">
        <v>19</v>
      </c>
      <c r="K35" s="32">
        <f>COVAR(DT!H4:H1004,DT!S4:S1004)^2</f>
        <v>0.25624746219775152</v>
      </c>
      <c r="M35" s="31" t="s">
        <v>26</v>
      </c>
      <c r="N35" s="32">
        <f>COVAR(DT!E4:E1004,DT!R4:R1004)^2</f>
        <v>0.81381748953264932</v>
      </c>
      <c r="P35" s="31" t="s">
        <v>32</v>
      </c>
      <c r="Q35" s="32">
        <f>COVAR(DT!C4:C1004,DT!Z4:Z1004)^2</f>
        <v>0.87011147921656662</v>
      </c>
    </row>
    <row r="36" spans="1:17">
      <c r="A36" s="31" t="s">
        <v>39</v>
      </c>
      <c r="B36" s="32">
        <f>COVAR(DT!A4:A1004,DT!X4:X1004)^2</f>
        <v>0.25772865831697495</v>
      </c>
      <c r="D36" s="31" t="s">
        <v>8</v>
      </c>
      <c r="E36" s="32">
        <f>_xlfn.COVARIANCE.S(DT!D4:D1004,DT!M4:M1004)^2</f>
        <v>0.17236211436661891</v>
      </c>
      <c r="G36" s="31" t="s">
        <v>14</v>
      </c>
      <c r="H36" s="32">
        <f>COVAR(DT!T4:T1004,DT!V4:V1004)^2</f>
        <v>7.7047809659895772E-2</v>
      </c>
      <c r="J36" s="31" t="s">
        <v>20</v>
      </c>
      <c r="K36" s="32">
        <f>COVAR(DT!K4:K1004,DT!Q4:Q1004)^2</f>
        <v>0.42931690500442587</v>
      </c>
      <c r="M36" s="31" t="s">
        <v>27</v>
      </c>
      <c r="N36" s="32">
        <f>COVAR(DT!F4:F1004,DT!G4:G1004)^2</f>
        <v>0.47246794699067995</v>
      </c>
      <c r="P36" s="31" t="s">
        <v>31</v>
      </c>
      <c r="Q36" s="32">
        <f>COVAR(DT!J4:J1004,DT!O4:O1004)^2</f>
        <v>7.4235351178474046E-2</v>
      </c>
    </row>
    <row r="37" spans="1:17">
      <c r="A37" s="31" t="s">
        <v>40</v>
      </c>
      <c r="B37" s="32">
        <f>COVAR(DT!A4:A1004,DT!Y4:Y1004)^2</f>
        <v>5.7054329910824125E-2</v>
      </c>
      <c r="D37" s="31" t="s">
        <v>9</v>
      </c>
      <c r="E37" s="32">
        <f>_xlfn.COVARIANCE.S(DT!D4:D1004,DT!U4:U1004)^2</f>
        <v>0.4285727168610049</v>
      </c>
      <c r="G37" s="31" t="s">
        <v>15</v>
      </c>
      <c r="H37" s="32">
        <f>COVAR(DT!T4:T1004,DT!W4:W1004)^2</f>
        <v>6.6865119912323398E-2</v>
      </c>
      <c r="J37" s="31" t="s">
        <v>21</v>
      </c>
      <c r="K37" s="32">
        <f>COVAR(DT!K4:K1004,DT!S4:S1004)^2</f>
        <v>9.1010857658440275E-2</v>
      </c>
      <c r="M37" s="31" t="s">
        <v>28</v>
      </c>
      <c r="N37" s="32">
        <f>COVAR(DT!F4:F1004,DT!R4:R1004)^2</f>
        <v>0.48154881037434871</v>
      </c>
      <c r="P37" s="31" t="s">
        <v>30</v>
      </c>
      <c r="Q37" s="32">
        <f>COVAR(DT!J4:J1004,DT!Z4:Z1004)^2</f>
        <v>1.1373622650348619E-2</v>
      </c>
    </row>
    <row r="38" spans="1:17">
      <c r="A38" s="31" t="s">
        <v>41</v>
      </c>
      <c r="B38" s="32">
        <f>COVAR(DT!L4:L1004,DT!N4:N1004)^2</f>
        <v>9.1010857658440275E-2</v>
      </c>
      <c r="D38" s="31" t="s">
        <v>10</v>
      </c>
      <c r="E38" s="32">
        <f>_xlfn.COVARIANCE.S(DT!M4:M1004,DT!U4:U1004)^2</f>
        <v>6.9835601367132891E-2</v>
      </c>
      <c r="G38" s="31" t="s">
        <v>16</v>
      </c>
      <c r="H38" s="32">
        <f>COVAR(DT!V4:V1004,DT!W4:W1004)^2</f>
        <v>1.7949365075892656E-3</v>
      </c>
      <c r="J38" s="31" t="s">
        <v>22</v>
      </c>
      <c r="K38" s="32">
        <f>COVAR(DT!Q4:Q1004,DT!S4:S1004)^2</f>
        <v>0.63045223969552233</v>
      </c>
      <c r="M38" s="31" t="s">
        <v>23</v>
      </c>
      <c r="N38" s="32">
        <f>COVAR(DT!G4:G1004,DT!R4:R1004)^2</f>
        <v>0.34576805301145386</v>
      </c>
      <c r="P38" s="31" t="s">
        <v>29</v>
      </c>
      <c r="Q38" s="32">
        <f>COVAR(DT!O4:O1004,DT!Z4:Z1004)^2</f>
        <v>6.3877116213601773E-2</v>
      </c>
    </row>
    <row r="39" spans="1:17">
      <c r="A39" s="31" t="s">
        <v>42</v>
      </c>
      <c r="B39" s="32">
        <f>COVAR(DT!L4:L1004,DT!P4:P1004)^2</f>
        <v>0.27049116911513993</v>
      </c>
      <c r="D39" s="31" t="s">
        <v>1275</v>
      </c>
      <c r="E39" s="6">
        <f>SUM(E33:E38)</f>
        <v>0.95367777687597477</v>
      </c>
      <c r="G39" s="31" t="s">
        <v>1275</v>
      </c>
      <c r="H39" s="6">
        <f>SUM(H33:H38)</f>
        <v>1.0697661513605283</v>
      </c>
      <c r="J39" s="31" t="s">
        <v>1275</v>
      </c>
      <c r="K39" s="6">
        <f>SUM(K33:K38)</f>
        <v>1.8023622303526752</v>
      </c>
      <c r="M39" s="31" t="s">
        <v>1275</v>
      </c>
      <c r="N39" s="6">
        <f>SUM(N33:N38)</f>
        <v>2.9103113339782438</v>
      </c>
      <c r="P39" s="31" t="s">
        <v>1275</v>
      </c>
      <c r="Q39" s="6">
        <f>SUM(Q33:Q38)</f>
        <v>1.3633684619411033</v>
      </c>
    </row>
    <row r="40" spans="1:17">
      <c r="A40" s="31" t="s">
        <v>43</v>
      </c>
      <c r="B40" s="32">
        <f>COVAR(DT!L4:L1004,DT!X4:X1004)^2</f>
        <v>0.84172917908333378</v>
      </c>
      <c r="D40" s="33" t="s">
        <v>1276</v>
      </c>
      <c r="E40" s="40">
        <f>E30+SQRT((4/3)*2*E39)/(16*(Results!M4))</f>
        <v>0.64916378138416975</v>
      </c>
      <c r="G40" s="33" t="s">
        <v>1276</v>
      </c>
      <c r="H40" s="40">
        <f>H30+SQRT((4/3)*2*H39)/(16*(Results!M5))</f>
        <v>0.67929087774731634</v>
      </c>
      <c r="J40" s="33" t="s">
        <v>1276</v>
      </c>
      <c r="K40" s="40">
        <f>K30+SQRT((4/3)*2*K39)/(16*(Results!M6))</f>
        <v>0.72840335397163603</v>
      </c>
      <c r="M40" s="33" t="s">
        <v>1276</v>
      </c>
      <c r="N40" s="40">
        <f>N30+SQRT((4/3)*2*N39)/(16*(Results!M7))</f>
        <v>0.82636269214792257</v>
      </c>
      <c r="P40" s="33" t="s">
        <v>1276</v>
      </c>
      <c r="Q40" s="40">
        <f>Q30+SQRT((4/3)*2*Q39)/(16*(Results!M8))</f>
        <v>0.58132438354824134</v>
      </c>
    </row>
    <row r="41" spans="1:17">
      <c r="A41" s="31" t="s">
        <v>44</v>
      </c>
      <c r="B41" s="32">
        <f>COVAR(DT!L4:L1004,DT!Y4:Y1004)^2</f>
        <v>0.40200601762602078</v>
      </c>
    </row>
    <row r="42" spans="1:17">
      <c r="A42" s="31" t="s">
        <v>45</v>
      </c>
      <c r="B42" s="32">
        <f>COVAR(DT!N4:N1004,DT!P4:P1004)^2</f>
        <v>0.17274983312532924</v>
      </c>
    </row>
    <row r="43" spans="1:17">
      <c r="A43" s="31" t="s">
        <v>46</v>
      </c>
      <c r="B43" s="32">
        <f>COVAR(DT!N4:N1004,DT!X4:X1004)^2</f>
        <v>0.16494634132286407</v>
      </c>
    </row>
    <row r="44" spans="1:17">
      <c r="A44" s="31" t="s">
        <v>47</v>
      </c>
      <c r="B44" s="32">
        <f>COVAR(DT!N4:N1004,DT!Y4:Y1004)^2</f>
        <v>4.996155613098343E-2</v>
      </c>
    </row>
    <row r="45" spans="1:17">
      <c r="A45" s="31" t="s">
        <v>48</v>
      </c>
      <c r="B45" s="32">
        <f>COVAR(DT!P4:P1004,DT!X4:X1004)^2</f>
        <v>0.404789663214633</v>
      </c>
    </row>
    <row r="46" spans="1:17">
      <c r="A46" s="31" t="s">
        <v>116</v>
      </c>
      <c r="B46" s="32">
        <f>COVAR(DT!P4:P1004,DT!Y4:Y1004)^2</f>
        <v>0.40015558962116948</v>
      </c>
    </row>
    <row r="47" spans="1:17">
      <c r="A47" s="31" t="s">
        <v>35</v>
      </c>
      <c r="B47" s="32">
        <f>COVAR(DT!X4:X1004,DT!Y4:Y1004)^2</f>
        <v>0.66811816060626639</v>
      </c>
    </row>
    <row r="48" spans="1:17">
      <c r="A48" s="31" t="s">
        <v>1275</v>
      </c>
      <c r="B48" s="6">
        <f>SUM(B33:B47)</f>
        <v>4.0823990041410552</v>
      </c>
    </row>
    <row r="49" spans="1:2">
      <c r="A49" s="33" t="s">
        <v>1276</v>
      </c>
      <c r="B49" s="40">
        <f>B30+SQRT((6/5)*2*B48)/(36*(Results!M3))</f>
        <v>0.78060628568108126</v>
      </c>
    </row>
  </sheetData>
  <mergeCells count="21">
    <mergeCell ref="P5:Q5"/>
    <mergeCell ref="A1:R1"/>
    <mergeCell ref="A5:B5"/>
    <mergeCell ref="D5:E5"/>
    <mergeCell ref="G5:H5"/>
    <mergeCell ref="J5:K5"/>
    <mergeCell ref="M5:N5"/>
    <mergeCell ref="A3:Q3"/>
    <mergeCell ref="A27:R27"/>
    <mergeCell ref="A29:B29"/>
    <mergeCell ref="D29:E29"/>
    <mergeCell ref="G29:H29"/>
    <mergeCell ref="J29:K29"/>
    <mergeCell ref="M29:N29"/>
    <mergeCell ref="P29:Q29"/>
    <mergeCell ref="P15:P16"/>
    <mergeCell ref="A24:A25"/>
    <mergeCell ref="D15:D16"/>
    <mergeCell ref="G15:G16"/>
    <mergeCell ref="J15:J16"/>
    <mergeCell ref="M15:M16"/>
  </mergeCells>
  <pageMargins left="0.7" right="0.7" top="0.75" bottom="0.75" header="0.3" footer="0.3"/>
  <pageSetup paperSize="9" orientation="portrait"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tabSelected="1" topLeftCell="A2" zoomScale="80" zoomScaleNormal="141" workbookViewId="0">
      <selection activeCell="N32" sqref="N32"/>
    </sheetView>
  </sheetViews>
  <sheetFormatPr defaultColWidth="9.08984375" defaultRowHeight="14.5"/>
  <cols>
    <col min="1" max="2" width="18.08984375" customWidth="1"/>
    <col min="3" max="3" width="26.90625" customWidth="1"/>
    <col min="4" max="4" width="41.36328125" customWidth="1"/>
    <col min="5" max="5" width="20.08984375" customWidth="1"/>
    <col min="6" max="6" width="10.6328125" customWidth="1"/>
    <col min="7" max="8" width="15.6328125" customWidth="1"/>
  </cols>
  <sheetData>
    <row r="1" spans="1:8" ht="141.5" customHeight="1">
      <c r="A1" s="179" t="s">
        <v>2211</v>
      </c>
      <c r="B1" s="180"/>
      <c r="C1" s="180"/>
      <c r="D1" s="180"/>
      <c r="E1" s="180"/>
      <c r="F1" s="180"/>
      <c r="G1" s="180"/>
      <c r="H1" s="180"/>
    </row>
    <row r="2" spans="1:8">
      <c r="A2" s="108" t="s">
        <v>110</v>
      </c>
      <c r="B2" s="109" t="s">
        <v>106</v>
      </c>
      <c r="C2" s="109" t="s">
        <v>120</v>
      </c>
      <c r="D2" s="109" t="s">
        <v>121</v>
      </c>
    </row>
    <row r="3" spans="1:8">
      <c r="A3" s="14" t="str">
        <f>VLOOKUP(Read_First!B5,Items!A1:BI50,54,FALSE)</f>
        <v>Attrattività</v>
      </c>
      <c r="B3" s="49">
        <f>Results!L3</f>
        <v>1.828828828828829</v>
      </c>
      <c r="C3" s="13" t="str">
        <f>IF(B3&gt;E37,"Excellent",IF(B3&gt;D37,"Good",IF(B3&gt;C37,"Above average",IF(B3&gt;B37,"Below average","Bad"))))</f>
        <v>Good</v>
      </c>
      <c r="D3" t="str">
        <f>IF(B3&gt;E37,"In the range of the 10% best results",IF(B3&gt;D37,"10% of results better, 75% of results worse",IF(B3&gt;C37,"25% of results better, 50% of results worse",IF(B3&gt;B37,"50% of results better, 25% of results worse","In the range of the 25% worst results"))))</f>
        <v>10% of results better, 75% of results worse</v>
      </c>
    </row>
    <row r="4" spans="1:8">
      <c r="A4" s="14" t="str">
        <f>VLOOKUP(Read_First!B5,Items!A1:BI50,55,FALSE)</f>
        <v>Apprendibilità</v>
      </c>
      <c r="B4" s="49">
        <f>Results!L4</f>
        <v>1.8986486486486487</v>
      </c>
      <c r="C4" s="13" t="str">
        <f>IF(B4&gt;E38,"Excellent",IF(B4&gt;D38,"Good",IF(B4&gt;C38,"Above Average",IF(B4&gt;B38,"Below Average","Bad"))))</f>
        <v>Good</v>
      </c>
      <c r="D4" t="str">
        <f t="shared" ref="D3:D8" si="0">IF(B4&gt;E38,"In the range of the 10% best results",IF(B4&gt;D38,"10% of results better, 75% of results worse",IF(B4&gt;C38,"25% of results better, 50% of results worse",IF(B4&gt;B38,"50% of results better, 25% of results worse","In the range of the 25% worst results"))))</f>
        <v>10% of results better, 75% of results worse</v>
      </c>
    </row>
    <row r="5" spans="1:8">
      <c r="A5" s="14" t="str">
        <f>VLOOKUP(Read_First!B5,Items!A1:BI50,56,FALSE)</f>
        <v>Efficienca</v>
      </c>
      <c r="B5" s="49">
        <f>Results!L5</f>
        <v>1.6756756756756757</v>
      </c>
      <c r="C5" s="13" t="str">
        <f>IF(B5&gt;E39,"Excellent",IF(B5&gt;D39,"Good",IF(B5&gt;C39,"Above Average",IF(B5&gt;B39,"Below Average","Bad"))))</f>
        <v>Good</v>
      </c>
      <c r="D5" t="str">
        <f t="shared" si="0"/>
        <v>10% of results better, 75% of results worse</v>
      </c>
    </row>
    <row r="6" spans="1:8">
      <c r="A6" s="15" t="str">
        <f>VLOOKUP(Read_First!B5,Items!A1:BI50,57,FALSE)</f>
        <v>Controllabilità</v>
      </c>
      <c r="B6" s="49">
        <f>Results!L6</f>
        <v>1.4864864864864864</v>
      </c>
      <c r="C6" s="13" t="str">
        <f>IF(B6&gt;E40,"Excellent",IF(B6&gt;D40,"Good",IF(B6&gt;C40,"Above Average",IF(B6&gt;B40,"Below Average","Bad"))))</f>
        <v>Good</v>
      </c>
      <c r="D6" t="str">
        <f t="shared" si="0"/>
        <v>10% of results better, 75% of results worse</v>
      </c>
    </row>
    <row r="7" spans="1:8">
      <c r="A7" s="15" t="str">
        <f>VLOOKUP(Read_First!B5,Items!A1:BI50,58,FALSE)</f>
        <v>Stimolazione</v>
      </c>
      <c r="B7" s="49">
        <f>Results!L7</f>
        <v>1.7162162162162162</v>
      </c>
      <c r="C7" s="13" t="str">
        <f>IF(B7&gt;E41,"Excellent",IF(B7&gt;D41,"Good",IF(B7&gt;C41,"Above Average",IF(B7&gt;B41,"Below Average","Bad"))))</f>
        <v>Excellent</v>
      </c>
      <c r="D7" t="str">
        <f t="shared" si="0"/>
        <v>In the range of the 10% best results</v>
      </c>
    </row>
    <row r="8" spans="1:8">
      <c r="A8" s="14" t="str">
        <f>VLOOKUP(Read_First!B5,Items!A1:BI50,59,FALSE)</f>
        <v>Originalità</v>
      </c>
      <c r="B8" s="49">
        <f>Results!L8</f>
        <v>1.7162162162162162</v>
      </c>
      <c r="C8" s="13" t="str">
        <f>IF(B8&gt;E42,"Excellent",IF(B8&gt;D42,"Good",IF(B8&gt;C42,"Above Average",IF(B8&gt;B42,"Below Average","Bad"))))</f>
        <v>Excellent</v>
      </c>
      <c r="D8" t="str">
        <f t="shared" si="0"/>
        <v>In the range of the 10% best results</v>
      </c>
    </row>
    <row r="26" spans="1:8">
      <c r="A26" s="181" t="s">
        <v>822</v>
      </c>
      <c r="B26" s="181"/>
      <c r="C26" s="181"/>
      <c r="D26" s="181"/>
      <c r="E26" s="181"/>
      <c r="F26" s="181"/>
      <c r="G26" s="181"/>
      <c r="H26" s="181"/>
    </row>
    <row r="27" spans="1:8" s="17" customFormat="1">
      <c r="A27" s="16" t="s">
        <v>110</v>
      </c>
      <c r="B27" s="16" t="s">
        <v>126</v>
      </c>
      <c r="C27" s="16" t="s">
        <v>125</v>
      </c>
      <c r="D27" s="16" t="s">
        <v>124</v>
      </c>
      <c r="E27" s="16" t="s">
        <v>123</v>
      </c>
      <c r="F27" s="16" t="s">
        <v>122</v>
      </c>
      <c r="G27" s="16" t="s">
        <v>119</v>
      </c>
      <c r="H27" s="16" t="s">
        <v>106</v>
      </c>
    </row>
    <row r="28" spans="1:8">
      <c r="A28" s="14" t="str">
        <f>VLOOKUP(Read_First!B5,Items!A1:BI50,54,FALSE)</f>
        <v>Attrattività</v>
      </c>
      <c r="B28" s="27">
        <v>-1</v>
      </c>
      <c r="C28" s="28">
        <f>B37</f>
        <v>0.69</v>
      </c>
      <c r="D28" s="28">
        <f>C37-B37</f>
        <v>0.49</v>
      </c>
      <c r="E28" s="28">
        <f>D37-C37</f>
        <v>0.40000000000000013</v>
      </c>
      <c r="F28" s="28">
        <f>E37-D37</f>
        <v>0.26</v>
      </c>
      <c r="G28" s="28">
        <f>2.5-E37</f>
        <v>0.65999999999999992</v>
      </c>
      <c r="H28" s="50">
        <f>Results!L3</f>
        <v>1.828828828828829</v>
      </c>
    </row>
    <row r="29" spans="1:8">
      <c r="A29" s="14" t="str">
        <f>VLOOKUP(Read_First!B5,Items!A1:BI50,55,FALSE)</f>
        <v>Apprendibilità</v>
      </c>
      <c r="B29" s="27">
        <v>-1</v>
      </c>
      <c r="C29" s="28">
        <f t="shared" ref="C29:C33" si="1">B38</f>
        <v>0.72</v>
      </c>
      <c r="D29" s="28">
        <f t="shared" ref="D29:D33" si="2">C38-B38</f>
        <v>0.48</v>
      </c>
      <c r="E29" s="28">
        <f t="shared" ref="E29:E33" si="3">D38-C38</f>
        <v>0.53</v>
      </c>
      <c r="F29" s="28">
        <f t="shared" ref="F29:F33" si="4">E38-D38</f>
        <v>0.27</v>
      </c>
      <c r="G29" s="28">
        <f t="shared" ref="G29:G33" si="5">2.5-E38</f>
        <v>0.5</v>
      </c>
      <c r="H29" s="50">
        <f>Results!L4</f>
        <v>1.8986486486486487</v>
      </c>
    </row>
    <row r="30" spans="1:8">
      <c r="A30" s="14" t="str">
        <f>VLOOKUP(Read_First!B5,Items!A1:BI50,56,FALSE)</f>
        <v>Efficienca</v>
      </c>
      <c r="B30" s="27">
        <v>-1</v>
      </c>
      <c r="C30" s="28">
        <f t="shared" si="1"/>
        <v>0.6</v>
      </c>
      <c r="D30" s="28">
        <f t="shared" si="2"/>
        <v>0.45000000000000007</v>
      </c>
      <c r="E30" s="28">
        <f t="shared" si="3"/>
        <v>0.44999999999999996</v>
      </c>
      <c r="F30" s="28">
        <f t="shared" si="4"/>
        <v>0.37999999999999989</v>
      </c>
      <c r="G30" s="28">
        <f t="shared" si="5"/>
        <v>0.62000000000000011</v>
      </c>
      <c r="H30" s="50">
        <f>Results!L5</f>
        <v>1.6756756756756757</v>
      </c>
    </row>
    <row r="31" spans="1:8">
      <c r="A31" s="15" t="str">
        <f>VLOOKUP(Read_First!B5,Items!A1:BI50,57,FALSE)</f>
        <v>Controllabilità</v>
      </c>
      <c r="B31" s="27">
        <v>-1</v>
      </c>
      <c r="C31" s="28">
        <f t="shared" si="1"/>
        <v>0.78</v>
      </c>
      <c r="D31" s="28">
        <f t="shared" si="2"/>
        <v>0.35999999999999988</v>
      </c>
      <c r="E31" s="28">
        <f t="shared" si="3"/>
        <v>0.34000000000000008</v>
      </c>
      <c r="F31" s="28">
        <f t="shared" si="4"/>
        <v>0.21999999999999997</v>
      </c>
      <c r="G31" s="28">
        <f t="shared" si="5"/>
        <v>0.8</v>
      </c>
      <c r="H31" s="50">
        <f>Results!L6</f>
        <v>1.4864864864864864</v>
      </c>
    </row>
    <row r="32" spans="1:8">
      <c r="A32" s="15" t="str">
        <f>VLOOKUP(Read_First!B5,Items!A1:BI50,58,FALSE)</f>
        <v>Stimolazione</v>
      </c>
      <c r="B32" s="27">
        <v>-1</v>
      </c>
      <c r="C32" s="28">
        <f t="shared" si="1"/>
        <v>0.5</v>
      </c>
      <c r="D32" s="28">
        <f t="shared" si="2"/>
        <v>0.5</v>
      </c>
      <c r="E32" s="28">
        <f t="shared" si="3"/>
        <v>0.35000000000000009</v>
      </c>
      <c r="F32" s="28">
        <f t="shared" si="4"/>
        <v>0.34999999999999987</v>
      </c>
      <c r="G32" s="28">
        <f t="shared" si="5"/>
        <v>0.8</v>
      </c>
      <c r="H32" s="50">
        <f>Results!L7</f>
        <v>1.7162162162162162</v>
      </c>
    </row>
    <row r="33" spans="1:8">
      <c r="A33" s="14" t="str">
        <f>VLOOKUP(Read_First!B5,Items!A1:BI50,59,FALSE)</f>
        <v>Originalità</v>
      </c>
      <c r="B33" s="27">
        <v>-1</v>
      </c>
      <c r="C33" s="28">
        <f t="shared" si="1"/>
        <v>0.16</v>
      </c>
      <c r="D33" s="28">
        <f t="shared" si="2"/>
        <v>0.53999999999999992</v>
      </c>
      <c r="E33" s="28">
        <f t="shared" si="3"/>
        <v>0.42000000000000015</v>
      </c>
      <c r="F33" s="28">
        <f t="shared" si="4"/>
        <v>0.48</v>
      </c>
      <c r="G33" s="28">
        <f t="shared" si="5"/>
        <v>0.89999999999999991</v>
      </c>
      <c r="H33" s="50">
        <f>Results!L8</f>
        <v>1.7162162162162162</v>
      </c>
    </row>
    <row r="35" spans="1:8">
      <c r="A35" s="181" t="s">
        <v>2150</v>
      </c>
      <c r="B35" s="181"/>
      <c r="C35" s="181"/>
      <c r="D35" s="181"/>
      <c r="E35" s="181"/>
    </row>
    <row r="36" spans="1:8">
      <c r="A36" s="13" t="s">
        <v>110</v>
      </c>
      <c r="B36" s="132">
        <v>0.25</v>
      </c>
      <c r="C36" s="132">
        <v>0.5</v>
      </c>
      <c r="D36" s="132">
        <v>0.75</v>
      </c>
      <c r="E36" s="132">
        <v>0.9</v>
      </c>
    </row>
    <row r="37" spans="1:8">
      <c r="A37" s="13" t="str">
        <f>VLOOKUP(Read_First!B5,Items!A1:BI50,54,FALSE)</f>
        <v>Attrattività</v>
      </c>
      <c r="B37">
        <v>0.69</v>
      </c>
      <c r="C37">
        <v>1.18</v>
      </c>
      <c r="D37">
        <v>1.58</v>
      </c>
      <c r="E37">
        <v>1.84</v>
      </c>
    </row>
    <row r="38" spans="1:8">
      <c r="A38" s="13" t="str">
        <f>VLOOKUP(Read_First!B5,Items!A1:BI50,55,FALSE)</f>
        <v>Apprendibilità</v>
      </c>
      <c r="B38">
        <v>0.72</v>
      </c>
      <c r="C38">
        <v>1.2</v>
      </c>
      <c r="D38">
        <v>1.73</v>
      </c>
      <c r="E38">
        <v>2</v>
      </c>
    </row>
    <row r="39" spans="1:8">
      <c r="A39" s="13" t="str">
        <f>VLOOKUP(Read_First!B5,Items!A1:BI50,56,FALSE)</f>
        <v>Efficienca</v>
      </c>
      <c r="B39">
        <v>0.6</v>
      </c>
      <c r="C39">
        <v>1.05</v>
      </c>
      <c r="D39">
        <v>1.5</v>
      </c>
      <c r="E39">
        <v>1.88</v>
      </c>
    </row>
    <row r="40" spans="1:8">
      <c r="A40" s="13" t="str">
        <f>VLOOKUP(Read_First!B5,Items!A1:BI50,57,FALSE)</f>
        <v>Controllabilità</v>
      </c>
      <c r="B40">
        <v>0.78</v>
      </c>
      <c r="C40">
        <v>1.1399999999999999</v>
      </c>
      <c r="D40">
        <v>1.48</v>
      </c>
      <c r="E40">
        <v>1.7</v>
      </c>
    </row>
    <row r="41" spans="1:8">
      <c r="A41" s="13" t="str">
        <f>VLOOKUP(Read_First!B5,Items!A1:BI50,58,FALSE)</f>
        <v>Stimolazione</v>
      </c>
      <c r="B41">
        <v>0.5</v>
      </c>
      <c r="C41">
        <v>1</v>
      </c>
      <c r="D41">
        <v>1.35</v>
      </c>
      <c r="E41">
        <v>1.7</v>
      </c>
    </row>
    <row r="42" spans="1:8">
      <c r="A42" s="13" t="str">
        <f>VLOOKUP(Read_First!B5,Items!A1:BI50,59,FALSE)</f>
        <v>Originalità</v>
      </c>
      <c r="B42">
        <v>0.16</v>
      </c>
      <c r="C42">
        <v>0.7</v>
      </c>
      <c r="D42">
        <v>1.1200000000000001</v>
      </c>
      <c r="E42">
        <v>1.6</v>
      </c>
    </row>
  </sheetData>
  <mergeCells count="3">
    <mergeCell ref="A1:H1"/>
    <mergeCell ref="A26:H26"/>
    <mergeCell ref="A35:E35"/>
  </mergeCells>
  <pageMargins left="0.7" right="0.7" top="0.75" bottom="0.75" header="0.3" footer="0.3"/>
  <pageSetup paperSize="9" orientation="portrait" r:id="rId1"/>
  <customProperties>
    <customPr name="EpmWorksheetKeyString_GUID"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004"/>
  <sheetViews>
    <sheetView zoomScale="58" workbookViewId="0">
      <selection activeCell="AG9" sqref="AG9"/>
    </sheetView>
  </sheetViews>
  <sheetFormatPr defaultColWidth="9.08984375" defaultRowHeight="14.5"/>
  <cols>
    <col min="1" max="26" width="3.6328125" style="1" customWidth="1"/>
    <col min="29" max="35" width="13.81640625" style="1" customWidth="1"/>
    <col min="37" max="37" width="18.1796875" style="135" customWidth="1"/>
  </cols>
  <sheetData>
    <row r="1" spans="1:37" ht="170.5" customHeight="1">
      <c r="A1" s="182" t="s">
        <v>2214</v>
      </c>
      <c r="B1" s="183"/>
      <c r="C1" s="183"/>
      <c r="D1" s="183"/>
      <c r="E1" s="183"/>
      <c r="F1" s="183"/>
      <c r="G1" s="183"/>
      <c r="H1" s="183"/>
      <c r="I1" s="183"/>
      <c r="J1" s="183"/>
      <c r="K1" s="183"/>
      <c r="L1" s="183"/>
      <c r="M1" s="183"/>
      <c r="N1" s="183"/>
      <c r="O1" s="183"/>
      <c r="P1" s="183"/>
      <c r="Q1" s="183"/>
      <c r="R1" s="183"/>
      <c r="S1" s="183"/>
      <c r="T1" s="183"/>
      <c r="U1" s="183"/>
      <c r="V1" s="183"/>
      <c r="W1" s="183"/>
      <c r="X1" s="183"/>
      <c r="Y1" s="183"/>
      <c r="Z1" s="183"/>
      <c r="AA1" s="183"/>
      <c r="AB1" s="183"/>
      <c r="AC1" s="183"/>
      <c r="AD1" s="183"/>
      <c r="AE1" s="183"/>
      <c r="AF1" s="183"/>
      <c r="AG1" s="29"/>
      <c r="AH1" s="30"/>
      <c r="AI1" s="1" t="s">
        <v>825</v>
      </c>
    </row>
    <row r="2" spans="1:37">
      <c r="A2" s="161" t="s">
        <v>0</v>
      </c>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C2" s="157" t="s">
        <v>823</v>
      </c>
      <c r="AD2" s="157"/>
      <c r="AE2" s="157"/>
      <c r="AF2" s="157"/>
      <c r="AG2" s="157"/>
      <c r="AH2" s="157"/>
      <c r="AI2" s="157"/>
      <c r="AK2" s="134" t="s">
        <v>2212</v>
      </c>
    </row>
    <row r="3" spans="1:37">
      <c r="A3" s="91">
        <v>1</v>
      </c>
      <c r="B3" s="91">
        <v>2</v>
      </c>
      <c r="C3" s="91">
        <v>3</v>
      </c>
      <c r="D3" s="92">
        <v>4</v>
      </c>
      <c r="E3" s="93">
        <v>5</v>
      </c>
      <c r="F3" s="91">
        <v>6</v>
      </c>
      <c r="G3" s="92">
        <v>7</v>
      </c>
      <c r="H3" s="93">
        <v>8</v>
      </c>
      <c r="I3" s="91">
        <v>9</v>
      </c>
      <c r="J3" s="91">
        <v>10</v>
      </c>
      <c r="K3" s="91">
        <v>11</v>
      </c>
      <c r="L3" s="91">
        <v>12</v>
      </c>
      <c r="M3" s="92">
        <v>13</v>
      </c>
      <c r="N3" s="93">
        <v>14</v>
      </c>
      <c r="O3" s="92">
        <v>15</v>
      </c>
      <c r="P3" s="93">
        <v>16</v>
      </c>
      <c r="Q3" s="91">
        <v>17</v>
      </c>
      <c r="R3" s="91">
        <v>18</v>
      </c>
      <c r="S3" s="91">
        <v>19</v>
      </c>
      <c r="T3" s="91">
        <v>20</v>
      </c>
      <c r="U3" s="91">
        <v>21</v>
      </c>
      <c r="V3" s="91">
        <v>22</v>
      </c>
      <c r="W3" s="91">
        <v>23</v>
      </c>
      <c r="X3" s="92">
        <v>24</v>
      </c>
      <c r="Y3" s="93">
        <v>25</v>
      </c>
      <c r="Z3" s="94">
        <v>26</v>
      </c>
      <c r="AA3" s="53"/>
      <c r="AC3" s="96" t="str">
        <f>VLOOKUP(Read_First!B5,Items!A1:BI50,54,FALSE)</f>
        <v>Attrattività</v>
      </c>
      <c r="AD3" s="97" t="str">
        <f>VLOOKUP(Read_First!B5,Items!A1:BI50,55,FALSE)</f>
        <v>Apprendibilità</v>
      </c>
      <c r="AE3" s="97" t="str">
        <f>VLOOKUP(Read_First!B5,Items!A1:BI50,56,FALSE)</f>
        <v>Efficienca</v>
      </c>
      <c r="AF3" s="98" t="str">
        <f>VLOOKUP(Read_First!B5,Items!A1:BI50,57,FALSE)</f>
        <v>Controllabilità</v>
      </c>
      <c r="AG3" s="98" t="str">
        <f>VLOOKUP(Read_First!B5,Items!A1:BI50,58,FALSE)</f>
        <v>Stimolazione</v>
      </c>
      <c r="AH3" s="98" t="str">
        <f>VLOOKUP(Read_First!B5,Items!A1:BI50,59,FALSE)</f>
        <v>Originalità</v>
      </c>
      <c r="AI3" s="110" t="s">
        <v>824</v>
      </c>
      <c r="AK3" s="134" t="s">
        <v>2213</v>
      </c>
    </row>
    <row r="4" spans="1:37">
      <c r="A4" s="54">
        <f>IF(Data!A4&gt;0,Data!A4-4,"")</f>
        <v>1</v>
      </c>
      <c r="B4" s="54">
        <f>IF(Data!B4&gt;0,Data!B4-4,"")</f>
        <v>3</v>
      </c>
      <c r="C4" s="54">
        <f>IF(Data!C4&gt;0,4-Data!C4,"")</f>
        <v>1</v>
      </c>
      <c r="D4" s="54">
        <f>IF(Data!D4&gt;0,4-Data!D4,"")</f>
        <v>1</v>
      </c>
      <c r="E4" s="54">
        <f>IF(Data!E4&gt;0,4-Data!E4,"")</f>
        <v>2</v>
      </c>
      <c r="F4" s="54">
        <f>IF(Data!F4&gt;0,Data!F4-4,"")</f>
        <v>1</v>
      </c>
      <c r="G4" s="54">
        <f>IF(Data!G4&gt;0,Data!G4-4,"")</f>
        <v>1</v>
      </c>
      <c r="H4" s="54">
        <f>IF(Data!H4&gt;0,Data!H4-4,"")</f>
        <v>0</v>
      </c>
      <c r="I4" s="54">
        <f>IF(Data!I4&gt;0,4-Data!I4,"")</f>
        <v>2</v>
      </c>
      <c r="J4" s="54">
        <f>IF(Data!J4&gt;0,4-Data!J4,"")</f>
        <v>2</v>
      </c>
      <c r="K4" s="54">
        <f>IF(Data!K4&gt;0,Data!K4-4,"")</f>
        <v>2</v>
      </c>
      <c r="L4" s="54">
        <f>IF(Data!L4&gt;0,4-Data!L4,"")</f>
        <v>2</v>
      </c>
      <c r="M4" s="54">
        <f>IF(Data!M4&gt;0,Data!M4-4,"")</f>
        <v>1</v>
      </c>
      <c r="N4" s="54">
        <f>IF(Data!N4&gt;0,Data!N4-4,"")</f>
        <v>1</v>
      </c>
      <c r="O4" s="54">
        <f>IF(Data!O4&gt;0,Data!O4-4,"")</f>
        <v>2</v>
      </c>
      <c r="P4" s="54">
        <f>IF(Data!P4&gt;0,Data!P4-4,"")</f>
        <v>3</v>
      </c>
      <c r="Q4" s="54">
        <f>IF(Data!Q4&gt;0,4-Data!Q4,"")</f>
        <v>2</v>
      </c>
      <c r="R4" s="1">
        <f>IF(Data!R4&gt;0,4-Data!R4,"")</f>
        <v>-1</v>
      </c>
      <c r="S4" s="54">
        <f>IF(Data!S4&gt;0,4-Data!S4,"")</f>
        <v>2</v>
      </c>
      <c r="T4" s="54">
        <f>IF(Data!T4&gt;0,Data!T4-4,"")</f>
        <v>2</v>
      </c>
      <c r="U4" s="54">
        <f>IF(Data!U4&gt;0,4-Data!U4,"")</f>
        <v>3</v>
      </c>
      <c r="V4" s="54">
        <f>IF(Data!V4&gt;0,Data!V4-4,"")</f>
        <v>3</v>
      </c>
      <c r="W4" s="54">
        <f>IF(Data!W4&gt;0,4-Data!W4,"")</f>
        <v>3</v>
      </c>
      <c r="X4" s="54">
        <f>IF(Data!X4&gt;0,4-Data!X4,"")</f>
        <v>2</v>
      </c>
      <c r="Y4" s="54">
        <f>IF(Data!Y4&gt;0,4-Data!Y4,"")</f>
        <v>3</v>
      </c>
      <c r="Z4" s="54">
        <f>IF(Data!Z4&gt;0,Data!Z4-4,"")</f>
        <v>2</v>
      </c>
      <c r="AC4" s="59" t="str">
        <f>IF((MAX(A4,L4,N4,P4,X4,Y4)-MIN(A4,L4,N4,P4,X4,Y4))&gt;3,1,"")</f>
        <v/>
      </c>
      <c r="AD4" s="59" t="str">
        <f t="shared" ref="AD4" si="0">IF((MAX(B4,D4,M4,U4)-MIN(B4,D4,M4,U4))&gt;3,1,"")</f>
        <v/>
      </c>
      <c r="AE4" s="59" t="str">
        <f t="shared" ref="AE4" si="1">IF((MAX(I4,T4,V4,W4)-MIN(I4,T4,V4,W4))&gt;3,1,"")</f>
        <v/>
      </c>
      <c r="AF4" s="59" t="str">
        <f t="shared" ref="AF4" si="2">IF((MAX(H4,K4,Q4,S4)-MIN(H4,K4,Q4,S4))&gt;3,1,"")</f>
        <v/>
      </c>
      <c r="AG4" s="59" t="str">
        <f>IF((MAX(E4,F4,G4,R4)-MIN(E4,F4,G4,R4))&gt;3,1,"")</f>
        <v/>
      </c>
      <c r="AH4" s="59" t="str">
        <f t="shared" ref="AH4" si="3">IF((MAX(C4,J4,O4,Z4)-MIN(C4,J4,O4,Z4))&gt;3,1,"")</f>
        <v/>
      </c>
      <c r="AI4" s="57">
        <f>IF(COUNT(A4:Z4)&gt;0,IF(COUNT(AC4,AD4,AE4,AF4,AG4,AH4)&gt;0,SUM(AC4,AD4,AE4,AF4,AG4,AH4),0),"")</f>
        <v>0</v>
      </c>
      <c r="AK4" s="2">
        <f>IF(MAX(COUNTIF(Data!A4:Z4,1),COUNTIF(Data!A4:Z4,2),COUNTIF(Data!A4:Z4,3),COUNTIF(Data!A4:Z4,4),COUNTIF(Data!A4:Z4,5),COUNTIF(Data!A4:Z4,6),COUNTIF(Data!A4:Z4,7))&gt;0,MAX(COUNTIF(Data!A4:Z4,1),COUNTIF(Data!A4:Z4,2),COUNTIF(Data!A4:Z4,3),COUNTIF(Data!A4:Z4,4),COUNTIF(Data!A4:Z4,5),COUNTIF(Data!A4:Z4,6),COUNTIF(Data!A4:Z4,7)),"")</f>
        <v>7</v>
      </c>
    </row>
    <row r="5" spans="1:37">
      <c r="A5" s="1" t="str">
        <f>IF(Data!A5&gt;0,Data!A5-4,"")</f>
        <v/>
      </c>
      <c r="B5" s="1" t="str">
        <f>IF(Data!B5&gt;0,Data!B5-4,"")</f>
        <v/>
      </c>
      <c r="C5" s="1" t="str">
        <f>IF(Data!C5&gt;0,4-Data!C5,"")</f>
        <v/>
      </c>
      <c r="D5" s="1" t="str">
        <f>IF(Data!D5&gt;0,4-Data!D5,"")</f>
        <v/>
      </c>
      <c r="E5" s="1" t="str">
        <f>IF(Data!E5&gt;0,4-Data!E5,"")</f>
        <v/>
      </c>
      <c r="F5" s="1" t="str">
        <f>IF(Data!F5&gt;0,Data!F5-4,"")</f>
        <v/>
      </c>
      <c r="G5" s="1" t="str">
        <f>IF(Data!G5&gt;0,Data!G5-4,"")</f>
        <v/>
      </c>
      <c r="H5" s="1" t="str">
        <f>IF(Data!H5&gt;0,Data!H5-4,"")</f>
        <v/>
      </c>
      <c r="I5" s="1" t="str">
        <f>IF(Data!I5&gt;0,4-Data!I5,"")</f>
        <v/>
      </c>
      <c r="J5" s="1" t="str">
        <f>IF(Data!J5&gt;0,4-Data!J5,"")</f>
        <v/>
      </c>
      <c r="K5" s="1" t="str">
        <f>IF(Data!K5&gt;0,Data!K5-4,"")</f>
        <v/>
      </c>
      <c r="L5" s="1" t="str">
        <f>IF(Data!L5&gt;0,4-Data!L5,"")</f>
        <v/>
      </c>
      <c r="M5" s="1" t="str">
        <f>IF(Data!M5&gt;0,Data!M5-4,"")</f>
        <v/>
      </c>
      <c r="N5" s="1" t="str">
        <f>IF(Data!N5&gt;0,Data!N5-4,"")</f>
        <v/>
      </c>
      <c r="O5" s="1" t="str">
        <f>IF(Data!O5&gt;0,Data!O5-4,"")</f>
        <v/>
      </c>
      <c r="P5" s="1" t="str">
        <f>IF(Data!P5&gt;0,Data!P5-4,"")</f>
        <v/>
      </c>
      <c r="Q5" s="1" t="str">
        <f>IF(Data!Q5&gt;0,4-Data!Q5,"")</f>
        <v/>
      </c>
      <c r="R5" s="1" t="str">
        <f>IF(Data!R5&gt;0,4-Data!R5,"")</f>
        <v/>
      </c>
      <c r="S5" s="1" t="str">
        <f>IF(Data!S5&gt;0,4-Data!S5,"")</f>
        <v/>
      </c>
      <c r="T5" s="1" t="str">
        <f>IF(Data!T5&gt;0,Data!T5-4,"")</f>
        <v/>
      </c>
      <c r="U5" s="1" t="str">
        <f>IF(Data!U5&gt;0,4-Data!U5,"")</f>
        <v/>
      </c>
      <c r="V5" s="1" t="str">
        <f>IF(Data!V5&gt;0,Data!V5-4,"")</f>
        <v/>
      </c>
      <c r="W5" s="1" t="str">
        <f>IF(Data!W5&gt;0,4-Data!W5,"")</f>
        <v/>
      </c>
      <c r="X5" s="1" t="str">
        <f>IF(Data!X5&gt;0,4-Data!X5,"")</f>
        <v/>
      </c>
      <c r="Y5" s="1" t="str">
        <f>IF(Data!Y5&gt;0,4-Data!Y5,"")</f>
        <v/>
      </c>
      <c r="Z5" s="1" t="str">
        <f>IF(Data!Z5&gt;0,Data!Z5-4,"")</f>
        <v/>
      </c>
      <c r="AC5" s="4" t="str">
        <f t="shared" ref="AC5:AC13" si="4">IF((MAX(A5,L5,N5,P5,X5,Y5)-MIN(A5,L5,N5,P5,X5,Y5))&gt;3,1,"")</f>
        <v/>
      </c>
      <c r="AD5" s="4" t="str">
        <f t="shared" ref="AD5:AD13" si="5">IF((MAX(B5,D5,M5,U5)-MIN(B5,D5,M5,U5))&gt;3,1,"")</f>
        <v/>
      </c>
      <c r="AE5" s="4" t="str">
        <f t="shared" ref="AE5:AE13" si="6">IF((MAX(I5,T5,V5,W5)-MIN(I5,T5,V5,W5))&gt;3,1,"")</f>
        <v/>
      </c>
      <c r="AF5" s="4" t="str">
        <f t="shared" ref="AF5:AF13" si="7">IF((MAX(H5,K5,Q5,S5)-MIN(H5,K5,Q5,S5))&gt;3,1,"")</f>
        <v/>
      </c>
      <c r="AG5" s="4" t="str">
        <f t="shared" ref="AG5:AG68" si="8">IF((MAX(E5,F5,G5,R5)-MIN(E5,F5,G5,R5))&gt;3,1,"")</f>
        <v/>
      </c>
      <c r="AH5" s="4" t="str">
        <f t="shared" ref="AH5:AH13" si="9">IF((MAX(C5,J5,O5,Z5)-MIN(C5,J5,O5,Z5))&gt;3,1,"")</f>
        <v/>
      </c>
      <c r="AI5" s="149" t="str">
        <f t="shared" ref="AI5:AI68" si="10">IF(COUNT(A5:Z5)&gt;0,IF(COUNT(AC5,AD5,AE5,AF5,AG5,AH5)&gt;0,SUM(AC5,AD5,AE5,AF5,AG5,AH5),0),"")</f>
        <v/>
      </c>
      <c r="AK5" s="2" t="str">
        <f>IF(MAX(COUNTIF(Data!A5:Z5,1),COUNTIF(Data!A5:Z5,2),COUNTIF(Data!A5:Z5,3),COUNTIF(Data!A5:Z5,4),COUNTIF(Data!A5:Z5,5),COUNTIF(Data!A5:Z5,6),COUNTIF(Data!A5:Z5,7))&gt;0,MAX(COUNTIF(Data!A5:Z5,1),COUNTIF(Data!A5:Z5,2),COUNTIF(Data!A5:Z5,3),COUNTIF(Data!A5:Z5,4),COUNTIF(Data!A5:Z5,5),COUNTIF(Data!A5:Z5,6),COUNTIF(Data!A5:Z5,7)),"")</f>
        <v/>
      </c>
    </row>
    <row r="6" spans="1:37">
      <c r="A6" s="1" t="str">
        <f>IF(Data!A6&gt;0,Data!A6-4,"")</f>
        <v/>
      </c>
      <c r="B6" s="1" t="str">
        <f>IF(Data!B6&gt;0,Data!B6-4,"")</f>
        <v/>
      </c>
      <c r="C6" s="1" t="str">
        <f>IF(Data!C6&gt;0,4-Data!C6,"")</f>
        <v/>
      </c>
      <c r="D6" s="1" t="str">
        <f>IF(Data!D6&gt;0,4-Data!D6,"")</f>
        <v/>
      </c>
      <c r="E6" s="1" t="str">
        <f>IF(Data!E6&gt;0,4-Data!E6,"")</f>
        <v/>
      </c>
      <c r="F6" s="1" t="str">
        <f>IF(Data!F6&gt;0,Data!F6-4,"")</f>
        <v/>
      </c>
      <c r="G6" s="1" t="str">
        <f>IF(Data!G6&gt;0,Data!G6-4,"")</f>
        <v/>
      </c>
      <c r="H6" s="1" t="str">
        <f>IF(Data!H6&gt;0,Data!H6-4,"")</f>
        <v/>
      </c>
      <c r="I6" s="1" t="str">
        <f>IF(Data!I6&gt;0,4-Data!I6,"")</f>
        <v/>
      </c>
      <c r="J6" s="1" t="str">
        <f>IF(Data!J6&gt;0,4-Data!J6,"")</f>
        <v/>
      </c>
      <c r="K6" s="1" t="str">
        <f>IF(Data!K6&gt;0,Data!K6-4,"")</f>
        <v/>
      </c>
      <c r="L6" s="1" t="str">
        <f>IF(Data!L6&gt;0,4-Data!L6,"")</f>
        <v/>
      </c>
      <c r="M6" s="1" t="str">
        <f>IF(Data!M6&gt;0,Data!M6-4,"")</f>
        <v/>
      </c>
      <c r="N6" s="1" t="str">
        <f>IF(Data!N6&gt;0,Data!N6-4,"")</f>
        <v/>
      </c>
      <c r="O6" s="1" t="str">
        <f>IF(Data!O6&gt;0,Data!O6-4,"")</f>
        <v/>
      </c>
      <c r="P6" s="1" t="str">
        <f>IF(Data!P6&gt;0,Data!P6-4,"")</f>
        <v/>
      </c>
      <c r="Q6" s="1" t="str">
        <f>IF(Data!Q6&gt;0,4-Data!Q6,"")</f>
        <v/>
      </c>
      <c r="R6" s="1" t="str">
        <f>IF(Data!R6&gt;0,4-Data!R6,"")</f>
        <v/>
      </c>
      <c r="S6" s="1" t="str">
        <f>IF(Data!S6&gt;0,4-Data!S6,"")</f>
        <v/>
      </c>
      <c r="T6" s="1" t="str">
        <f>IF(Data!T6&gt;0,Data!T6-4,"")</f>
        <v/>
      </c>
      <c r="U6" s="1" t="str">
        <f>IF(Data!U6&gt;0,4-Data!U6,"")</f>
        <v/>
      </c>
      <c r="V6" s="1" t="str">
        <f>IF(Data!V6&gt;0,Data!V6-4,"")</f>
        <v/>
      </c>
      <c r="W6" s="1" t="str">
        <f>IF(Data!W6&gt;0,4-Data!W6,"")</f>
        <v/>
      </c>
      <c r="X6" s="1" t="str">
        <f>IF(Data!X6&gt;0,4-Data!X6,"")</f>
        <v/>
      </c>
      <c r="Y6" s="1" t="str">
        <f>IF(Data!Y6&gt;0,4-Data!Y6,"")</f>
        <v/>
      </c>
      <c r="Z6" s="1" t="str">
        <f>IF(Data!Z6&gt;0,Data!Z6-4,"")</f>
        <v/>
      </c>
      <c r="AC6" s="4" t="str">
        <f t="shared" si="4"/>
        <v/>
      </c>
      <c r="AD6" s="4" t="str">
        <f t="shared" si="5"/>
        <v/>
      </c>
      <c r="AE6" s="4" t="str">
        <f t="shared" si="6"/>
        <v/>
      </c>
      <c r="AF6" s="4" t="str">
        <f t="shared" si="7"/>
        <v/>
      </c>
      <c r="AG6" s="4" t="str">
        <f t="shared" si="8"/>
        <v/>
      </c>
      <c r="AH6" s="4" t="str">
        <f t="shared" si="9"/>
        <v/>
      </c>
      <c r="AI6" s="149" t="str">
        <f t="shared" si="10"/>
        <v/>
      </c>
      <c r="AK6" s="2" t="str">
        <f>IF(MAX(COUNTIF(Data!A6:Z6,1),COUNTIF(Data!A6:Z6,2),COUNTIF(Data!A6:Z6,3),COUNTIF(Data!A6:Z6,4),COUNTIF(Data!A6:Z6,5),COUNTIF(Data!A6:Z6,6),COUNTIF(Data!A6:Z6,7))&gt;0,MAX(COUNTIF(Data!A6:Z6,1),COUNTIF(Data!A6:Z6,2),COUNTIF(Data!A6:Z6,3),COUNTIF(Data!A6:Z6,4),COUNTIF(Data!A6:Z6,5),COUNTIF(Data!A6:Z6,6),COUNTIF(Data!A6:Z6,7)),"")</f>
        <v/>
      </c>
    </row>
    <row r="7" spans="1:37">
      <c r="A7" s="1">
        <f>IF(Data!A7&gt;0,Data!A7-4,"")</f>
        <v>-3</v>
      </c>
      <c r="B7" s="1">
        <f>IF(Data!B7&gt;0,Data!B7-4,"")</f>
        <v>-3</v>
      </c>
      <c r="C7" s="1">
        <f>IF(Data!C7&gt;0,4-Data!C7,"")</f>
        <v>2</v>
      </c>
      <c r="D7" s="1">
        <f>IF(Data!D7&gt;0,4-Data!D7,"")</f>
        <v>3</v>
      </c>
      <c r="E7" s="1">
        <f>IF(Data!E7&gt;0,4-Data!E7,"")</f>
        <v>2</v>
      </c>
      <c r="F7" s="1">
        <f>IF(Data!F7&gt;0,Data!F7-4,"")</f>
        <v>2</v>
      </c>
      <c r="G7" s="1">
        <f>IF(Data!G7&gt;0,Data!G7-4,"")</f>
        <v>3</v>
      </c>
      <c r="H7" s="1">
        <f>IF(Data!H7&gt;0,Data!H7-4,"")</f>
        <v>0</v>
      </c>
      <c r="I7" s="1">
        <f>IF(Data!I7&gt;0,4-Data!I7,"")</f>
        <v>2</v>
      </c>
      <c r="J7" s="1">
        <f>IF(Data!J7&gt;0,4-Data!J7,"")</f>
        <v>2</v>
      </c>
      <c r="K7" s="1">
        <f>IF(Data!K7&gt;0,Data!K7-4,"")</f>
        <v>3</v>
      </c>
      <c r="L7" s="1">
        <f>IF(Data!L7&gt;0,4-Data!L7,"")</f>
        <v>3</v>
      </c>
      <c r="M7" s="1">
        <f>IF(Data!M7&gt;0,Data!M7-4,"")</f>
        <v>3</v>
      </c>
      <c r="N7" s="1">
        <f>IF(Data!N7&gt;0,Data!N7-4,"")</f>
        <v>2</v>
      </c>
      <c r="O7" s="1">
        <f>IF(Data!O7&gt;0,Data!O7-4,"")</f>
        <v>3</v>
      </c>
      <c r="P7" s="1">
        <f>IF(Data!P7&gt;0,Data!P7-4,"")</f>
        <v>2</v>
      </c>
      <c r="Q7" s="1">
        <f>IF(Data!Q7&gt;0,4-Data!Q7,"")</f>
        <v>3</v>
      </c>
      <c r="R7" s="1">
        <f>IF(Data!R7&gt;0,4-Data!R7,"")</f>
        <v>2</v>
      </c>
      <c r="S7" s="1">
        <f>IF(Data!S7&gt;0,4-Data!S7,"")</f>
        <v>2</v>
      </c>
      <c r="T7" s="1">
        <f>IF(Data!T7&gt;0,Data!T7-4,"")</f>
        <v>3</v>
      </c>
      <c r="U7" s="1">
        <f>IF(Data!U7&gt;0,4-Data!U7,"")</f>
        <v>3</v>
      </c>
      <c r="V7" s="1">
        <f>IF(Data!V7&gt;0,Data!V7-4,"")</f>
        <v>0</v>
      </c>
      <c r="W7" s="1">
        <f>IF(Data!W7&gt;0,4-Data!W7,"")</f>
        <v>3</v>
      </c>
      <c r="X7" s="1">
        <f>IF(Data!X7&gt;0,4-Data!X7,"")</f>
        <v>2</v>
      </c>
      <c r="Y7" s="1">
        <f>IF(Data!Y7&gt;0,4-Data!Y7,"")</f>
        <v>2</v>
      </c>
      <c r="Z7" s="1">
        <f>IF(Data!Z7&gt;0,Data!Z7-4,"")</f>
        <v>2</v>
      </c>
      <c r="AC7" s="4">
        <f t="shared" si="4"/>
        <v>1</v>
      </c>
      <c r="AD7" s="4">
        <f t="shared" si="5"/>
        <v>1</v>
      </c>
      <c r="AE7" s="4" t="str">
        <f t="shared" si="6"/>
        <v/>
      </c>
      <c r="AF7" s="4" t="str">
        <f t="shared" si="7"/>
        <v/>
      </c>
      <c r="AG7" s="4" t="str">
        <f t="shared" si="8"/>
        <v/>
      </c>
      <c r="AH7" s="4" t="str">
        <f t="shared" si="9"/>
        <v/>
      </c>
      <c r="AI7" s="2">
        <f t="shared" si="10"/>
        <v>2</v>
      </c>
      <c r="AK7" s="2">
        <f>IF(MAX(COUNTIF(Data!A7:Z7,1),COUNTIF(Data!A7:Z7,2),COUNTIF(Data!A7:Z7,3),COUNTIF(Data!A7:Z7,4),COUNTIF(Data!A7:Z7,5),COUNTIF(Data!A7:Z7,6),COUNTIF(Data!A7:Z7,7))&gt;0,MAX(COUNTIF(Data!A7:Z7,1),COUNTIF(Data!A7:Z7,2),COUNTIF(Data!A7:Z7,3),COUNTIF(Data!A7:Z7,4),COUNTIF(Data!A7:Z7,5),COUNTIF(Data!A7:Z7,6),COUNTIF(Data!A7:Z7,7)),"")</f>
        <v>8</v>
      </c>
    </row>
    <row r="8" spans="1:37">
      <c r="A8" s="1">
        <f>IF(Data!A8&gt;0,Data!A8-4,"")</f>
        <v>2</v>
      </c>
      <c r="B8" s="1">
        <f>IF(Data!B8&gt;0,Data!B8-4,"")</f>
        <v>3</v>
      </c>
      <c r="C8" s="1">
        <f>IF(Data!C8&gt;0,4-Data!C8,"")</f>
        <v>-2</v>
      </c>
      <c r="D8" s="1">
        <f>IF(Data!D8&gt;0,4-Data!D8,"")</f>
        <v>0</v>
      </c>
      <c r="E8" s="1">
        <f>IF(Data!E8&gt;0,4-Data!E8,"")</f>
        <v>1</v>
      </c>
      <c r="F8" s="1">
        <f>IF(Data!F8&gt;0,Data!F8-4,"")</f>
        <v>1</v>
      </c>
      <c r="G8" s="1">
        <f>IF(Data!G8&gt;0,Data!G8-4,"")</f>
        <v>2</v>
      </c>
      <c r="H8" s="1">
        <f>IF(Data!H8&gt;0,Data!H8-4,"")</f>
        <v>0</v>
      </c>
      <c r="I8" s="1">
        <f>IF(Data!I8&gt;0,4-Data!I8,"")</f>
        <v>0</v>
      </c>
      <c r="J8" s="1">
        <f>IF(Data!J8&gt;0,4-Data!J8,"")</f>
        <v>1</v>
      </c>
      <c r="K8" s="1">
        <f>IF(Data!K8&gt;0,Data!K8-4,"")</f>
        <v>2</v>
      </c>
      <c r="L8" s="1">
        <f>IF(Data!L8&gt;0,4-Data!L8,"")</f>
        <v>2</v>
      </c>
      <c r="M8" s="1">
        <f>IF(Data!M8&gt;0,Data!M8-4,"")</f>
        <v>1</v>
      </c>
      <c r="N8" s="1">
        <f>IF(Data!N8&gt;0,Data!N8-4,"")</f>
        <v>1</v>
      </c>
      <c r="O8" s="1">
        <f>IF(Data!O8&gt;0,Data!O8-4,"")</f>
        <v>1</v>
      </c>
      <c r="P8" s="1">
        <f>IF(Data!P8&gt;0,Data!P8-4,"")</f>
        <v>1</v>
      </c>
      <c r="Q8" s="1">
        <f>IF(Data!Q8&gt;0,4-Data!Q8,"")</f>
        <v>2</v>
      </c>
      <c r="R8" s="1">
        <f>IF(Data!R8&gt;0,4-Data!R8,"")</f>
        <v>2</v>
      </c>
      <c r="S8" s="1">
        <f>IF(Data!S8&gt;0,4-Data!S8,"")</f>
        <v>1</v>
      </c>
      <c r="T8" s="1">
        <f>IF(Data!T8&gt;0,Data!T8-4,"")</f>
        <v>2</v>
      </c>
      <c r="U8" s="1">
        <f>IF(Data!U8&gt;0,4-Data!U8,"")</f>
        <v>3</v>
      </c>
      <c r="V8" s="1">
        <f>IF(Data!V8&gt;0,Data!V8-4,"")</f>
        <v>0</v>
      </c>
      <c r="W8" s="1">
        <f>IF(Data!W8&gt;0,4-Data!W8,"")</f>
        <v>3</v>
      </c>
      <c r="X8" s="1">
        <f>IF(Data!X8&gt;0,4-Data!X8,"")</f>
        <v>1</v>
      </c>
      <c r="Y8" s="1">
        <f>IF(Data!Y8&gt;0,4-Data!Y8,"")</f>
        <v>2</v>
      </c>
      <c r="Z8" s="1">
        <f>IF(Data!Z8&gt;0,Data!Z8-4,"")</f>
        <v>1</v>
      </c>
      <c r="AC8" s="4" t="str">
        <f t="shared" si="4"/>
        <v/>
      </c>
      <c r="AD8" s="4" t="str">
        <f t="shared" si="5"/>
        <v/>
      </c>
      <c r="AE8" s="4" t="str">
        <f t="shared" si="6"/>
        <v/>
      </c>
      <c r="AF8" s="4" t="str">
        <f t="shared" si="7"/>
        <v/>
      </c>
      <c r="AG8" s="4" t="str">
        <f t="shared" si="8"/>
        <v/>
      </c>
      <c r="AH8" s="4" t="str">
        <f t="shared" si="9"/>
        <v/>
      </c>
      <c r="AI8" s="2">
        <f t="shared" si="10"/>
        <v>0</v>
      </c>
      <c r="AK8" s="2">
        <f>IF(MAX(COUNTIF(Data!A8:Z8,1),COUNTIF(Data!A8:Z8,2),COUNTIF(Data!A8:Z8,3),COUNTIF(Data!A8:Z8,4),COUNTIF(Data!A8:Z8,5),COUNTIF(Data!A8:Z8,6),COUNTIF(Data!A8:Z8,7))&gt;0,MAX(COUNTIF(Data!A8:Z8,1),COUNTIF(Data!A8:Z8,2),COUNTIF(Data!A8:Z8,3),COUNTIF(Data!A8:Z8,4),COUNTIF(Data!A8:Z8,5),COUNTIF(Data!A8:Z8,6),COUNTIF(Data!A8:Z8,7)),"")</f>
        <v>6</v>
      </c>
    </row>
    <row r="9" spans="1:37">
      <c r="A9" s="1">
        <f>IF(Data!A9&gt;0,Data!A9-4,"")</f>
        <v>2</v>
      </c>
      <c r="B9" s="1">
        <f>IF(Data!B9&gt;0,Data!B9-4,"")</f>
        <v>1</v>
      </c>
      <c r="C9" s="1">
        <f>IF(Data!C9&gt;0,4-Data!C9,"")</f>
        <v>2</v>
      </c>
      <c r="D9" s="1">
        <f>IF(Data!D9&gt;0,4-Data!D9,"")</f>
        <v>2</v>
      </c>
      <c r="E9" s="1">
        <f>IF(Data!E9&gt;0,4-Data!E9,"")</f>
        <v>1</v>
      </c>
      <c r="F9" s="1">
        <f>IF(Data!F9&gt;0,Data!F9-4,"")</f>
        <v>0</v>
      </c>
      <c r="G9" s="1">
        <f>IF(Data!G9&gt;0,Data!G9-4,"")</f>
        <v>1</v>
      </c>
      <c r="H9" s="1">
        <f>IF(Data!H9&gt;0,Data!H9-4,"")</f>
        <v>0</v>
      </c>
      <c r="I9" s="1">
        <f>IF(Data!I9&gt;0,4-Data!I9,"")</f>
        <v>1</v>
      </c>
      <c r="J9" s="1">
        <f>IF(Data!J9&gt;0,4-Data!J9,"")</f>
        <v>0</v>
      </c>
      <c r="K9" s="1">
        <f>IF(Data!K9&gt;0,Data!K9-4,"")</f>
        <v>1</v>
      </c>
      <c r="L9" s="1">
        <f>IF(Data!L9&gt;0,4-Data!L9,"")</f>
        <v>2</v>
      </c>
      <c r="M9" s="1">
        <f>IF(Data!M9&gt;0,Data!M9-4,"")</f>
        <v>1</v>
      </c>
      <c r="N9" s="1">
        <f>IF(Data!N9&gt;0,Data!N9-4,"")</f>
        <v>0</v>
      </c>
      <c r="O9" s="1">
        <f>IF(Data!O9&gt;0,Data!O9-4,"")</f>
        <v>2</v>
      </c>
      <c r="P9" s="1">
        <f>IF(Data!P9&gt;0,Data!P9-4,"")</f>
        <v>1</v>
      </c>
      <c r="Q9" s="1">
        <f>IF(Data!Q9&gt;0,4-Data!Q9,"")</f>
        <v>2</v>
      </c>
      <c r="R9" s="1">
        <f>IF(Data!R9&gt;0,4-Data!R9,"")</f>
        <v>0</v>
      </c>
      <c r="S9" s="1">
        <f>IF(Data!S9&gt;0,4-Data!S9,"")</f>
        <v>0</v>
      </c>
      <c r="T9" s="1">
        <f>IF(Data!T9&gt;0,Data!T9-4,"")</f>
        <v>1</v>
      </c>
      <c r="U9" s="1">
        <f>IF(Data!U9&gt;0,4-Data!U9,"")</f>
        <v>1</v>
      </c>
      <c r="V9" s="1">
        <f>IF(Data!V9&gt;0,Data!V9-4,"")</f>
        <v>0</v>
      </c>
      <c r="W9" s="1">
        <f>IF(Data!W9&gt;0,4-Data!W9,"")</f>
        <v>2</v>
      </c>
      <c r="X9" s="1">
        <f>IF(Data!X9&gt;0,4-Data!X9,"")</f>
        <v>1</v>
      </c>
      <c r="Y9" s="1">
        <f>IF(Data!Y9&gt;0,4-Data!Y9,"")</f>
        <v>1</v>
      </c>
      <c r="Z9" s="1">
        <f>IF(Data!Z9&gt;0,Data!Z9-4,"")</f>
        <v>0</v>
      </c>
      <c r="AC9" s="4" t="str">
        <f t="shared" si="4"/>
        <v/>
      </c>
      <c r="AD9" s="4" t="str">
        <f t="shared" si="5"/>
        <v/>
      </c>
      <c r="AE9" s="4" t="str">
        <f t="shared" si="6"/>
        <v/>
      </c>
      <c r="AF9" s="4" t="str">
        <f t="shared" si="7"/>
        <v/>
      </c>
      <c r="AG9" s="4" t="str">
        <f t="shared" si="8"/>
        <v/>
      </c>
      <c r="AH9" s="4" t="str">
        <f t="shared" si="9"/>
        <v/>
      </c>
      <c r="AI9" s="2">
        <f t="shared" si="10"/>
        <v>0</v>
      </c>
      <c r="AK9" s="2">
        <f>IF(MAX(COUNTIF(Data!A9:Z9,1),COUNTIF(Data!A9:Z9,2),COUNTIF(Data!A9:Z9,3),COUNTIF(Data!A9:Z9,4),COUNTIF(Data!A9:Z9,5),COUNTIF(Data!A9:Z9,6),COUNTIF(Data!A9:Z9,7))&gt;0,MAX(COUNTIF(Data!A9:Z9,1),COUNTIF(Data!A9:Z9,2),COUNTIF(Data!A9:Z9,3),COUNTIF(Data!A9:Z9,4),COUNTIF(Data!A9:Z9,5),COUNTIF(Data!A9:Z9,6),COUNTIF(Data!A9:Z9,7)),"")</f>
        <v>8</v>
      </c>
    </row>
    <row r="10" spans="1:37">
      <c r="A10" s="1">
        <f>IF(Data!A10&gt;0,Data!A10-4,"")</f>
        <v>3</v>
      </c>
      <c r="B10" s="1">
        <f>IF(Data!B10&gt;0,Data!B10-4,"")</f>
        <v>3</v>
      </c>
      <c r="C10" s="1">
        <f>IF(Data!C10&gt;0,4-Data!C10,"")</f>
        <v>3</v>
      </c>
      <c r="D10" s="1">
        <f>IF(Data!D10&gt;0,4-Data!D10,"")</f>
        <v>1</v>
      </c>
      <c r="E10" s="1">
        <f>IF(Data!E10&gt;0,4-Data!E10,"")</f>
        <v>2</v>
      </c>
      <c r="F10" s="1">
        <f>IF(Data!F10&gt;0,Data!F10-4,"")</f>
        <v>3</v>
      </c>
      <c r="G10" s="1">
        <f>IF(Data!G10&gt;0,Data!G10-4,"")</f>
        <v>3</v>
      </c>
      <c r="H10" s="1">
        <f>IF(Data!H10&gt;0,Data!H10-4,"")</f>
        <v>2</v>
      </c>
      <c r="I10" s="1">
        <f>IF(Data!I10&gt;0,4-Data!I10,"")</f>
        <v>1</v>
      </c>
      <c r="J10" s="1">
        <f>IF(Data!J10&gt;0,4-Data!J10,"")</f>
        <v>3</v>
      </c>
      <c r="K10" s="1">
        <f>IF(Data!K10&gt;0,Data!K10-4,"")</f>
        <v>3</v>
      </c>
      <c r="L10" s="1">
        <f>IF(Data!L10&gt;0,4-Data!L10,"")</f>
        <v>3</v>
      </c>
      <c r="M10" s="1">
        <f>IF(Data!M10&gt;0,Data!M10-4,"")</f>
        <v>0</v>
      </c>
      <c r="N10" s="1">
        <f>IF(Data!N10&gt;0,Data!N10-4,"")</f>
        <v>3</v>
      </c>
      <c r="O10" s="1">
        <f>IF(Data!O10&gt;0,Data!O10-4,"")</f>
        <v>1</v>
      </c>
      <c r="P10" s="1">
        <f>IF(Data!P10&gt;0,Data!P10-4,"")</f>
        <v>3</v>
      </c>
      <c r="Q10" s="1">
        <f>IF(Data!Q10&gt;0,4-Data!Q10,"")</f>
        <v>3</v>
      </c>
      <c r="R10" s="1">
        <f>IF(Data!R10&gt;0,4-Data!R10,"")</f>
        <v>3</v>
      </c>
      <c r="S10" s="1">
        <f>IF(Data!S10&gt;0,4-Data!S10,"")</f>
        <v>3</v>
      </c>
      <c r="T10" s="1">
        <f>IF(Data!T10&gt;0,Data!T10-4,"")</f>
        <v>3</v>
      </c>
      <c r="U10" s="1">
        <f>IF(Data!U10&gt;0,4-Data!U10,"")</f>
        <v>3</v>
      </c>
      <c r="V10" s="1">
        <f>IF(Data!V10&gt;0,Data!V10-4,"")</f>
        <v>0</v>
      </c>
      <c r="W10" s="1">
        <f>IF(Data!W10&gt;0,4-Data!W10,"")</f>
        <v>3</v>
      </c>
      <c r="X10" s="1">
        <f>IF(Data!X10&gt;0,4-Data!X10,"")</f>
        <v>3</v>
      </c>
      <c r="Y10" s="1">
        <f>IF(Data!Y10&gt;0,4-Data!Y10,"")</f>
        <v>3</v>
      </c>
      <c r="Z10" s="1">
        <f>IF(Data!Z10&gt;0,Data!Z10-4,"")</f>
        <v>1</v>
      </c>
      <c r="AC10" s="4" t="str">
        <f t="shared" si="4"/>
        <v/>
      </c>
      <c r="AD10" s="4" t="str">
        <f t="shared" si="5"/>
        <v/>
      </c>
      <c r="AE10" s="4" t="str">
        <f t="shared" si="6"/>
        <v/>
      </c>
      <c r="AF10" s="4" t="str">
        <f t="shared" si="7"/>
        <v/>
      </c>
      <c r="AG10" s="4" t="str">
        <f t="shared" si="8"/>
        <v/>
      </c>
      <c r="AH10" s="4" t="str">
        <f t="shared" si="9"/>
        <v/>
      </c>
      <c r="AI10" s="2">
        <f t="shared" si="10"/>
        <v>0</v>
      </c>
      <c r="AK10" s="2">
        <f>IF(MAX(COUNTIF(Data!A10:Z10,1),COUNTIF(Data!A10:Z10,2),COUNTIF(Data!A10:Z10,3),COUNTIF(Data!A10:Z10,4),COUNTIF(Data!A10:Z10,5),COUNTIF(Data!A10:Z10,6),COUNTIF(Data!A10:Z10,7))&gt;0,MAX(COUNTIF(Data!A10:Z10,1),COUNTIF(Data!A10:Z10,2),COUNTIF(Data!A10:Z10,3),COUNTIF(Data!A10:Z10,4),COUNTIF(Data!A10:Z10,5),COUNTIF(Data!A10:Z10,6),COUNTIF(Data!A10:Z10,7)),"")</f>
        <v>10</v>
      </c>
    </row>
    <row r="11" spans="1:37">
      <c r="A11" s="1">
        <f>IF(Data!A11&gt;0,Data!A11-4,"")</f>
        <v>1</v>
      </c>
      <c r="B11" s="1">
        <f>IF(Data!B11&gt;0,Data!B11-4,"")</f>
        <v>1</v>
      </c>
      <c r="C11" s="1">
        <f>IF(Data!C11&gt;0,4-Data!C11,"")</f>
        <v>0</v>
      </c>
      <c r="D11" s="1">
        <f>IF(Data!D11&gt;0,4-Data!D11,"")</f>
        <v>1</v>
      </c>
      <c r="E11" s="1">
        <f>IF(Data!E11&gt;0,4-Data!E11,"")</f>
        <v>2</v>
      </c>
      <c r="F11" s="1">
        <f>IF(Data!F11&gt;0,Data!F11-4,"")</f>
        <v>1</v>
      </c>
      <c r="G11" s="1">
        <f>IF(Data!G11&gt;0,Data!G11-4,"")</f>
        <v>2</v>
      </c>
      <c r="H11" s="1">
        <f>IF(Data!H11&gt;0,Data!H11-4,"")</f>
        <v>0</v>
      </c>
      <c r="I11" s="1">
        <f>IF(Data!I11&gt;0,4-Data!I11,"")</f>
        <v>1</v>
      </c>
      <c r="J11" s="1">
        <f>IF(Data!J11&gt;0,4-Data!J11,"")</f>
        <v>2</v>
      </c>
      <c r="K11" s="1">
        <f>IF(Data!K11&gt;0,Data!K11-4,"")</f>
        <v>3</v>
      </c>
      <c r="L11" s="1">
        <f>IF(Data!L11&gt;0,4-Data!L11,"")</f>
        <v>2</v>
      </c>
      <c r="M11" s="1">
        <f>IF(Data!M11&gt;0,Data!M11-4,"")</f>
        <v>1</v>
      </c>
      <c r="N11" s="1">
        <f>IF(Data!N11&gt;0,Data!N11-4,"")</f>
        <v>0</v>
      </c>
      <c r="O11" s="1">
        <f>IF(Data!O11&gt;0,Data!O11-4,"")</f>
        <v>1</v>
      </c>
      <c r="P11" s="1">
        <f>IF(Data!P11&gt;0,Data!P11-4,"")</f>
        <v>2</v>
      </c>
      <c r="Q11" s="1">
        <f>IF(Data!Q11&gt;0,4-Data!Q11,"")</f>
        <v>3</v>
      </c>
      <c r="R11" s="1">
        <f>IF(Data!R11&gt;0,4-Data!R11,"")</f>
        <v>1</v>
      </c>
      <c r="S11" s="1">
        <f>IF(Data!S11&gt;0,4-Data!S11,"")</f>
        <v>2</v>
      </c>
      <c r="T11" s="1">
        <f>IF(Data!T11&gt;0,Data!T11-4,"")</f>
        <v>1</v>
      </c>
      <c r="U11" s="1">
        <f>IF(Data!U11&gt;0,4-Data!U11,"")</f>
        <v>3</v>
      </c>
      <c r="V11" s="1">
        <f>IF(Data!V11&gt;0,Data!V11-4,"")</f>
        <v>1</v>
      </c>
      <c r="W11" s="1">
        <f>IF(Data!W11&gt;0,4-Data!W11,"")</f>
        <v>3</v>
      </c>
      <c r="X11" s="1">
        <f>IF(Data!X11&gt;0,4-Data!X11,"")</f>
        <v>1</v>
      </c>
      <c r="Y11" s="1">
        <f>IF(Data!Y11&gt;0,4-Data!Y11,"")</f>
        <v>2</v>
      </c>
      <c r="Z11" s="1">
        <f>IF(Data!Z11&gt;0,Data!Z11-4,"")</f>
        <v>1</v>
      </c>
      <c r="AC11" s="4" t="str">
        <f t="shared" si="4"/>
        <v/>
      </c>
      <c r="AD11" s="4" t="str">
        <f t="shared" si="5"/>
        <v/>
      </c>
      <c r="AE11" s="4" t="str">
        <f t="shared" si="6"/>
        <v/>
      </c>
      <c r="AF11" s="4" t="str">
        <f t="shared" si="7"/>
        <v/>
      </c>
      <c r="AG11" s="4" t="str">
        <f t="shared" si="8"/>
        <v/>
      </c>
      <c r="AH11" s="4" t="str">
        <f t="shared" si="9"/>
        <v/>
      </c>
      <c r="AI11" s="2">
        <f t="shared" si="10"/>
        <v>0</v>
      </c>
      <c r="AK11" s="2">
        <f>IF(MAX(COUNTIF(Data!A11:Z11,1),COUNTIF(Data!A11:Z11,2),COUNTIF(Data!A11:Z11,3),COUNTIF(Data!A11:Z11,4),COUNTIF(Data!A11:Z11,5),COUNTIF(Data!A11:Z11,6),COUNTIF(Data!A11:Z11,7))&gt;0,MAX(COUNTIF(Data!A11:Z11,1),COUNTIF(Data!A11:Z11,2),COUNTIF(Data!A11:Z11,3),COUNTIF(Data!A11:Z11,4),COUNTIF(Data!A11:Z11,5),COUNTIF(Data!A11:Z11,6),COUNTIF(Data!A11:Z11,7)),"")</f>
        <v>8</v>
      </c>
    </row>
    <row r="12" spans="1:37">
      <c r="A12" s="1">
        <f>IF(Data!A12&gt;0,Data!A12-4,"")</f>
        <v>-3</v>
      </c>
      <c r="B12" s="1">
        <f>IF(Data!B12&gt;0,Data!B12-4,"")</f>
        <v>2</v>
      </c>
      <c r="C12" s="1">
        <f>IF(Data!C12&gt;0,4-Data!C12,"")</f>
        <v>2</v>
      </c>
      <c r="D12" s="1">
        <f>IF(Data!D12&gt;0,4-Data!D12,"")</f>
        <v>1</v>
      </c>
      <c r="E12" s="1">
        <f>IF(Data!E12&gt;0,4-Data!E12,"")</f>
        <v>3</v>
      </c>
      <c r="F12" s="1">
        <f>IF(Data!F12&gt;0,Data!F12-4,"")</f>
        <v>2</v>
      </c>
      <c r="G12" s="1">
        <f>IF(Data!G12&gt;0,Data!G12-4,"")</f>
        <v>2</v>
      </c>
      <c r="H12" s="1">
        <f>IF(Data!H12&gt;0,Data!H12-4,"")</f>
        <v>2</v>
      </c>
      <c r="I12" s="1">
        <f>IF(Data!I12&gt;0,4-Data!I12,"")</f>
        <v>2</v>
      </c>
      <c r="J12" s="1">
        <f>IF(Data!J12&gt;0,4-Data!J12,"")</f>
        <v>3</v>
      </c>
      <c r="K12" s="1">
        <f>IF(Data!K12&gt;0,Data!K12-4,"")</f>
        <v>1</v>
      </c>
      <c r="L12" s="1">
        <f>IF(Data!L12&gt;0,4-Data!L12,"")</f>
        <v>3</v>
      </c>
      <c r="M12" s="1">
        <f>IF(Data!M12&gt;0,Data!M12-4,"")</f>
        <v>3</v>
      </c>
      <c r="N12" s="1">
        <f>IF(Data!N12&gt;0,Data!N12-4,"")</f>
        <v>2</v>
      </c>
      <c r="O12" s="1">
        <f>IF(Data!O12&gt;0,Data!O12-4,"")</f>
        <v>3</v>
      </c>
      <c r="P12" s="1">
        <f>IF(Data!P12&gt;0,Data!P12-4,"")</f>
        <v>3</v>
      </c>
      <c r="Q12" s="1">
        <f>IF(Data!Q12&gt;0,4-Data!Q12,"")</f>
        <v>3</v>
      </c>
      <c r="R12" s="1">
        <f>IF(Data!R12&gt;0,4-Data!R12,"")</f>
        <v>3</v>
      </c>
      <c r="S12" s="1">
        <f>IF(Data!S12&gt;0,4-Data!S12,"")</f>
        <v>2</v>
      </c>
      <c r="T12" s="1">
        <f>IF(Data!T12&gt;0,Data!T12-4,"")</f>
        <v>3</v>
      </c>
      <c r="U12" s="1">
        <f>IF(Data!U12&gt;0,4-Data!U12,"")</f>
        <v>2</v>
      </c>
      <c r="V12" s="1">
        <f>IF(Data!V12&gt;0,Data!V12-4,"")</f>
        <v>2</v>
      </c>
      <c r="W12" s="1">
        <f>IF(Data!W12&gt;0,4-Data!W12,"")</f>
        <v>3</v>
      </c>
      <c r="X12" s="1">
        <f>IF(Data!X12&gt;0,4-Data!X12,"")</f>
        <v>3</v>
      </c>
      <c r="Y12" s="1">
        <f>IF(Data!Y12&gt;0,4-Data!Y12,"")</f>
        <v>3</v>
      </c>
      <c r="Z12" s="1">
        <f>IF(Data!Z12&gt;0,Data!Z12-4,"")</f>
        <v>2</v>
      </c>
      <c r="AC12" s="4">
        <f t="shared" si="4"/>
        <v>1</v>
      </c>
      <c r="AD12" s="4" t="str">
        <f t="shared" si="5"/>
        <v/>
      </c>
      <c r="AE12" s="4" t="str">
        <f t="shared" si="6"/>
        <v/>
      </c>
      <c r="AF12" s="4" t="str">
        <f t="shared" si="7"/>
        <v/>
      </c>
      <c r="AG12" s="4" t="str">
        <f t="shared" si="8"/>
        <v/>
      </c>
      <c r="AH12" s="4" t="str">
        <f t="shared" si="9"/>
        <v/>
      </c>
      <c r="AI12" s="2">
        <f t="shared" si="10"/>
        <v>1</v>
      </c>
      <c r="AK12" s="2">
        <f>IF(MAX(COUNTIF(Data!A12:Z12,1),COUNTIF(Data!A12:Z12,2),COUNTIF(Data!A12:Z12,3),COUNTIF(Data!A12:Z12,4),COUNTIF(Data!A12:Z12,5),COUNTIF(Data!A12:Z12,6),COUNTIF(Data!A12:Z12,7))&gt;0,MAX(COUNTIF(Data!A12:Z12,1),COUNTIF(Data!A12:Z12,2),COUNTIF(Data!A12:Z12,3),COUNTIF(Data!A12:Z12,4),COUNTIF(Data!A12:Z12,5),COUNTIF(Data!A12:Z12,6),COUNTIF(Data!A12:Z12,7)),"")</f>
        <v>9</v>
      </c>
    </row>
    <row r="13" spans="1:37">
      <c r="A13" s="1">
        <f>IF(Data!A13&gt;0,Data!A13-4,"")</f>
        <v>2</v>
      </c>
      <c r="B13" s="1">
        <f>IF(Data!B13&gt;0,Data!B13-4,"")</f>
        <v>3</v>
      </c>
      <c r="C13" s="1">
        <f>IF(Data!C13&gt;0,4-Data!C13,"")</f>
        <v>2</v>
      </c>
      <c r="D13" s="1">
        <f>IF(Data!D13&gt;0,4-Data!D13,"")</f>
        <v>1</v>
      </c>
      <c r="E13" s="1">
        <f>IF(Data!E13&gt;0,4-Data!E13,"")</f>
        <v>1</v>
      </c>
      <c r="F13" s="1">
        <f>IF(Data!F13&gt;0,Data!F13-4,"")</f>
        <v>1</v>
      </c>
      <c r="G13" s="1">
        <f>IF(Data!G13&gt;0,Data!G13-4,"")</f>
        <v>3</v>
      </c>
      <c r="H13" s="1">
        <f>IF(Data!H13&gt;0,Data!H13-4,"")</f>
        <v>1</v>
      </c>
      <c r="I13" s="1">
        <f>IF(Data!I13&gt;0,4-Data!I13,"")</f>
        <v>1</v>
      </c>
      <c r="J13" s="1">
        <f>IF(Data!J13&gt;0,4-Data!J13,"")</f>
        <v>2</v>
      </c>
      <c r="K13" s="1">
        <f>IF(Data!K13&gt;0,Data!K13-4,"")</f>
        <v>1</v>
      </c>
      <c r="L13" s="1">
        <f>IF(Data!L13&gt;0,4-Data!L13,"")</f>
        <v>2</v>
      </c>
      <c r="M13" s="1">
        <f>IF(Data!M13&gt;0,Data!M13-4,"")</f>
        <v>1</v>
      </c>
      <c r="N13" s="1">
        <f>IF(Data!N13&gt;0,Data!N13-4,"")</f>
        <v>2</v>
      </c>
      <c r="O13" s="1">
        <f>IF(Data!O13&gt;0,Data!O13-4,"")</f>
        <v>1</v>
      </c>
      <c r="P13" s="1">
        <f>IF(Data!P13&gt;0,Data!P13-4,"")</f>
        <v>3</v>
      </c>
      <c r="Q13" s="1">
        <f>IF(Data!Q13&gt;0,4-Data!Q13,"")</f>
        <v>2</v>
      </c>
      <c r="R13" s="1">
        <f>IF(Data!R13&gt;0,4-Data!R13,"")</f>
        <v>1</v>
      </c>
      <c r="S13" s="1">
        <f>IF(Data!S13&gt;0,4-Data!S13,"")</f>
        <v>2</v>
      </c>
      <c r="T13" s="1">
        <f>IF(Data!T13&gt;0,Data!T13-4,"")</f>
        <v>3</v>
      </c>
      <c r="U13" s="1">
        <f>IF(Data!U13&gt;0,4-Data!U13,"")</f>
        <v>3</v>
      </c>
      <c r="V13" s="1">
        <f>IF(Data!V13&gt;0,Data!V13-4,"")</f>
        <v>1</v>
      </c>
      <c r="W13" s="1">
        <f>IF(Data!W13&gt;0,4-Data!W13,"")</f>
        <v>1</v>
      </c>
      <c r="X13" s="1">
        <f>IF(Data!X13&gt;0,4-Data!X13,"")</f>
        <v>2</v>
      </c>
      <c r="Y13" s="1">
        <f>IF(Data!Y13&gt;0,4-Data!Y13,"")</f>
        <v>2</v>
      </c>
      <c r="Z13" s="1">
        <f>IF(Data!Z13&gt;0,Data!Z13-4,"")</f>
        <v>3</v>
      </c>
      <c r="AC13" s="4" t="str">
        <f t="shared" si="4"/>
        <v/>
      </c>
      <c r="AD13" s="4" t="str">
        <f t="shared" si="5"/>
        <v/>
      </c>
      <c r="AE13" s="4" t="str">
        <f t="shared" si="6"/>
        <v/>
      </c>
      <c r="AF13" s="4" t="str">
        <f t="shared" si="7"/>
        <v/>
      </c>
      <c r="AG13" s="4" t="str">
        <f t="shared" si="8"/>
        <v/>
      </c>
      <c r="AH13" s="4" t="str">
        <f t="shared" si="9"/>
        <v/>
      </c>
      <c r="AI13" s="2">
        <f t="shared" si="10"/>
        <v>0</v>
      </c>
      <c r="AK13" s="2">
        <f>IF(MAX(COUNTIF(Data!A13:Z13,1),COUNTIF(Data!A13:Z13,2),COUNTIF(Data!A13:Z13,3),COUNTIF(Data!A13:Z13,4),COUNTIF(Data!A13:Z13,5),COUNTIF(Data!A13:Z13,6),COUNTIF(Data!A13:Z13,7))&gt;0,MAX(COUNTIF(Data!A13:Z13,1),COUNTIF(Data!A13:Z13,2),COUNTIF(Data!A13:Z13,3),COUNTIF(Data!A13:Z13,4),COUNTIF(Data!A13:Z13,5),COUNTIF(Data!A13:Z13,6),COUNTIF(Data!A13:Z13,7)),"")</f>
        <v>7</v>
      </c>
    </row>
    <row r="14" spans="1:37">
      <c r="A14" s="1">
        <f>IF(Data!A14&gt;0,Data!A14-4,"")</f>
        <v>3</v>
      </c>
      <c r="B14" s="1">
        <f>IF(Data!B14&gt;0,Data!B14-4,"")</f>
        <v>3</v>
      </c>
      <c r="C14" s="1">
        <f>IF(Data!C14&gt;0,4-Data!C14,"")</f>
        <v>3</v>
      </c>
      <c r="D14" s="1">
        <f>IF(Data!D14&gt;0,4-Data!D14,"")</f>
        <v>3</v>
      </c>
      <c r="E14" s="1">
        <f>IF(Data!E14&gt;0,4-Data!E14,"")</f>
        <v>3</v>
      </c>
      <c r="F14" s="1">
        <f>IF(Data!F14&gt;0,Data!F14-4,"")</f>
        <v>3</v>
      </c>
      <c r="G14" s="1">
        <f>IF(Data!G14&gt;0,Data!G14-4,"")</f>
        <v>3</v>
      </c>
      <c r="H14" s="1">
        <f>IF(Data!H14&gt;0,Data!H14-4,"")</f>
        <v>3</v>
      </c>
      <c r="I14" s="1">
        <f>IF(Data!I14&gt;0,4-Data!I14,"")</f>
        <v>2</v>
      </c>
      <c r="J14" s="1">
        <f>IF(Data!J14&gt;0,4-Data!J14,"")</f>
        <v>2</v>
      </c>
      <c r="K14" s="1">
        <f>IF(Data!K14&gt;0,Data!K14-4,"")</f>
        <v>3</v>
      </c>
      <c r="L14" s="1">
        <f>IF(Data!L14&gt;0,4-Data!L14,"")</f>
        <v>3</v>
      </c>
      <c r="M14" s="1">
        <f>IF(Data!M14&gt;0,Data!M14-4,"")</f>
        <v>3</v>
      </c>
      <c r="N14" s="1">
        <f>IF(Data!N14&gt;0,Data!N14-4,"")</f>
        <v>2</v>
      </c>
      <c r="O14" s="1">
        <f>IF(Data!O14&gt;0,Data!O14-4,"")</f>
        <v>3</v>
      </c>
      <c r="P14" s="1">
        <f>IF(Data!P14&gt;0,Data!P14-4,"")</f>
        <v>3</v>
      </c>
      <c r="Q14" s="1">
        <f>IF(Data!Q14&gt;0,4-Data!Q14,"")</f>
        <v>3</v>
      </c>
      <c r="R14" s="1">
        <f>IF(Data!R14&gt;0,4-Data!R14,"")</f>
        <v>3</v>
      </c>
      <c r="S14" s="1">
        <f>IF(Data!S14&gt;0,4-Data!S14,"")</f>
        <v>3</v>
      </c>
      <c r="T14" s="1">
        <f>IF(Data!T14&gt;0,Data!T14-4,"")</f>
        <v>3</v>
      </c>
      <c r="U14" s="1">
        <f>IF(Data!U14&gt;0,4-Data!U14,"")</f>
        <v>3</v>
      </c>
      <c r="V14" s="1">
        <f>IF(Data!V14&gt;0,Data!V14-4,"")</f>
        <v>0</v>
      </c>
      <c r="W14" s="1">
        <f>IF(Data!W14&gt;0,4-Data!W14,"")</f>
        <v>3</v>
      </c>
      <c r="X14" s="1">
        <f>IF(Data!X14&gt;0,4-Data!X14,"")</f>
        <v>3</v>
      </c>
      <c r="Y14" s="1">
        <f>IF(Data!Y14&gt;0,4-Data!Y14,"")</f>
        <v>3</v>
      </c>
      <c r="Z14" s="1">
        <f>IF(Data!Z14&gt;0,Data!Z14-4,"")</f>
        <v>1</v>
      </c>
      <c r="AC14" s="4" t="str">
        <f t="shared" ref="AC14:AC68" si="11">IF((MAX(A14,L14,N14,P14,X14,Y14)-MIN(A14,L14,N14,P14,X14,Y14))&gt;3,1,"")</f>
        <v/>
      </c>
      <c r="AD14" s="4" t="str">
        <f t="shared" ref="AD14:AD68" si="12">IF((MAX(B14,D14,M14,U14)-MIN(B14,D14,M14,U14))&gt;3,1,"")</f>
        <v/>
      </c>
      <c r="AE14" s="4" t="str">
        <f t="shared" ref="AE14:AE68" si="13">IF((MAX(I14,T14,V14,W14)-MIN(I14,T14,V14,W14))&gt;3,1,"")</f>
        <v/>
      </c>
      <c r="AF14" s="4" t="str">
        <f t="shared" ref="AF14:AF68" si="14">IF((MAX(H14,K14,Q14,S14)-MIN(H14,K14,Q14,S14))&gt;3,1,"")</f>
        <v/>
      </c>
      <c r="AG14" s="4" t="str">
        <f t="shared" si="8"/>
        <v/>
      </c>
      <c r="AH14" s="4" t="str">
        <f t="shared" ref="AH14:AH68" si="15">IF((MAX(C14,J14,O14,Z14)-MIN(C14,J14,O14,Z14))&gt;3,1,"")</f>
        <v/>
      </c>
      <c r="AI14" s="2">
        <f t="shared" si="10"/>
        <v>0</v>
      </c>
      <c r="AK14" s="2">
        <f>IF(MAX(COUNTIF(Data!A14:Z14,1),COUNTIF(Data!A14:Z14,2),COUNTIF(Data!A14:Z14,3),COUNTIF(Data!A14:Z14,4),COUNTIF(Data!A14:Z14,5),COUNTIF(Data!A14:Z14,6),COUNTIF(Data!A14:Z14,7))&gt;0,MAX(COUNTIF(Data!A14:Z14,1),COUNTIF(Data!A14:Z14,2),COUNTIF(Data!A14:Z14,3),COUNTIF(Data!A14:Z14,4),COUNTIF(Data!A14:Z14,5),COUNTIF(Data!A14:Z14,6),COUNTIF(Data!A14:Z14,7)),"")</f>
        <v>11</v>
      </c>
    </row>
    <row r="15" spans="1:37">
      <c r="A15" s="1">
        <f>IF(Data!A15&gt;0,Data!A15-4,"")</f>
        <v>3</v>
      </c>
      <c r="B15" s="1">
        <f>IF(Data!B15&gt;0,Data!B15-4,"")</f>
        <v>3</v>
      </c>
      <c r="C15" s="1">
        <f>IF(Data!C15&gt;0,4-Data!C15,"")</f>
        <v>3</v>
      </c>
      <c r="D15" s="1">
        <f>IF(Data!D15&gt;0,4-Data!D15,"")</f>
        <v>3</v>
      </c>
      <c r="E15" s="1">
        <f>IF(Data!E15&gt;0,4-Data!E15,"")</f>
        <v>3</v>
      </c>
      <c r="F15" s="1">
        <f>IF(Data!F15&gt;0,Data!F15-4,"")</f>
        <v>3</v>
      </c>
      <c r="G15" s="1">
        <f>IF(Data!G15&gt;0,Data!G15-4,"")</f>
        <v>3</v>
      </c>
      <c r="H15" s="1">
        <f>IF(Data!H15&gt;0,Data!H15-4,"")</f>
        <v>3</v>
      </c>
      <c r="I15" s="1">
        <f>IF(Data!I15&gt;0,4-Data!I15,"")</f>
        <v>3</v>
      </c>
      <c r="J15" s="1">
        <f>IF(Data!J15&gt;0,4-Data!J15,"")</f>
        <v>3</v>
      </c>
      <c r="K15" s="1">
        <f>IF(Data!K15&gt;0,Data!K15-4,"")</f>
        <v>3</v>
      </c>
      <c r="L15" s="1">
        <f>IF(Data!L15&gt;0,4-Data!L15,"")</f>
        <v>3</v>
      </c>
      <c r="M15" s="1">
        <f>IF(Data!M15&gt;0,Data!M15-4,"")</f>
        <v>3</v>
      </c>
      <c r="N15" s="1">
        <f>IF(Data!N15&gt;0,Data!N15-4,"")</f>
        <v>-3</v>
      </c>
      <c r="O15" s="1">
        <f>IF(Data!O15&gt;0,Data!O15-4,"")</f>
        <v>3</v>
      </c>
      <c r="P15" s="1">
        <f>IF(Data!P15&gt;0,Data!P15-4,"")</f>
        <v>3</v>
      </c>
      <c r="Q15" s="1">
        <f>IF(Data!Q15&gt;0,4-Data!Q15,"")</f>
        <v>3</v>
      </c>
      <c r="R15" s="1">
        <f>IF(Data!R15&gt;0,4-Data!R15,"")</f>
        <v>3</v>
      </c>
      <c r="S15" s="1">
        <f>IF(Data!S15&gt;0,4-Data!S15,"")</f>
        <v>3</v>
      </c>
      <c r="T15" s="1">
        <f>IF(Data!T15&gt;0,Data!T15-4,"")</f>
        <v>3</v>
      </c>
      <c r="U15" s="1">
        <f>IF(Data!U15&gt;0,4-Data!U15,"")</f>
        <v>3</v>
      </c>
      <c r="V15" s="1">
        <f>IF(Data!V15&gt;0,Data!V15-4,"")</f>
        <v>3</v>
      </c>
      <c r="W15" s="1">
        <f>IF(Data!W15&gt;0,4-Data!W15,"")</f>
        <v>3</v>
      </c>
      <c r="X15" s="1">
        <f>IF(Data!X15&gt;0,4-Data!X15,"")</f>
        <v>3</v>
      </c>
      <c r="Y15" s="1">
        <f>IF(Data!Y15&gt;0,4-Data!Y15,"")</f>
        <v>3</v>
      </c>
      <c r="Z15" s="1">
        <f>IF(Data!Z15&gt;0,Data!Z15-4,"")</f>
        <v>3</v>
      </c>
      <c r="AC15" s="4">
        <f t="shared" si="11"/>
        <v>1</v>
      </c>
      <c r="AD15" s="4" t="str">
        <f t="shared" si="12"/>
        <v/>
      </c>
      <c r="AE15" s="4" t="str">
        <f t="shared" si="13"/>
        <v/>
      </c>
      <c r="AF15" s="4" t="str">
        <f t="shared" si="14"/>
        <v/>
      </c>
      <c r="AG15" s="4" t="str">
        <f t="shared" si="8"/>
        <v/>
      </c>
      <c r="AH15" s="4" t="str">
        <f t="shared" si="15"/>
        <v/>
      </c>
      <c r="AI15" s="2">
        <f t="shared" si="10"/>
        <v>1</v>
      </c>
      <c r="AK15" s="2">
        <f>IF(MAX(COUNTIF(Data!A15:Z15,1),COUNTIF(Data!A15:Z15,2),COUNTIF(Data!A15:Z15,3),COUNTIF(Data!A15:Z15,4),COUNTIF(Data!A15:Z15,5),COUNTIF(Data!A15:Z15,6),COUNTIF(Data!A15:Z15,7))&gt;0,MAX(COUNTIF(Data!A15:Z15,1),COUNTIF(Data!A15:Z15,2),COUNTIF(Data!A15:Z15,3),COUNTIF(Data!A15:Z15,4),COUNTIF(Data!A15:Z15,5),COUNTIF(Data!A15:Z15,6),COUNTIF(Data!A15:Z15,7)),"")</f>
        <v>14</v>
      </c>
    </row>
    <row r="16" spans="1:37">
      <c r="A16" s="1">
        <f>IF(Data!A16&gt;0,Data!A16-4,"")</f>
        <v>0</v>
      </c>
      <c r="B16" s="1">
        <f>IF(Data!B16&gt;0,Data!B16-4,"")</f>
        <v>1</v>
      </c>
      <c r="C16" s="1">
        <f>IF(Data!C16&gt;0,4-Data!C16,"")</f>
        <v>0</v>
      </c>
      <c r="D16" s="1">
        <f>IF(Data!D16&gt;0,4-Data!D16,"")</f>
        <v>0</v>
      </c>
      <c r="E16" s="1">
        <f>IF(Data!E16&gt;0,4-Data!E16,"")</f>
        <v>1</v>
      </c>
      <c r="F16" s="1">
        <f>IF(Data!F16&gt;0,Data!F16-4,"")</f>
        <v>1</v>
      </c>
      <c r="G16" s="1">
        <f>IF(Data!G16&gt;0,Data!G16-4,"")</f>
        <v>0</v>
      </c>
      <c r="H16" s="1">
        <f>IF(Data!H16&gt;0,Data!H16-4,"")</f>
        <v>0</v>
      </c>
      <c r="I16" s="1">
        <f>IF(Data!I16&gt;0,4-Data!I16,"")</f>
        <v>1</v>
      </c>
      <c r="J16" s="1">
        <f>IF(Data!J16&gt;0,4-Data!J16,"")</f>
        <v>2</v>
      </c>
      <c r="K16" s="1">
        <f>IF(Data!K16&gt;0,Data!K16-4,"")</f>
        <v>2</v>
      </c>
      <c r="L16" s="1">
        <f>IF(Data!L16&gt;0,4-Data!L16,"")</f>
        <v>2</v>
      </c>
      <c r="M16" s="1">
        <f>IF(Data!M16&gt;0,Data!M16-4,"")</f>
        <v>1</v>
      </c>
      <c r="N16" s="1">
        <f>IF(Data!N16&gt;0,Data!N16-4,"")</f>
        <v>1</v>
      </c>
      <c r="O16" s="1">
        <f>IF(Data!O16&gt;0,Data!O16-4,"")</f>
        <v>2</v>
      </c>
      <c r="P16" s="1">
        <f>IF(Data!P16&gt;0,Data!P16-4,"")</f>
        <v>1</v>
      </c>
      <c r="Q16" s="1">
        <f>IF(Data!Q16&gt;0,4-Data!Q16,"")</f>
        <v>1</v>
      </c>
      <c r="R16" s="1">
        <f>IF(Data!R16&gt;0,4-Data!R16,"")</f>
        <v>2</v>
      </c>
      <c r="S16" s="1">
        <f>IF(Data!S16&gt;0,4-Data!S16,"")</f>
        <v>2</v>
      </c>
      <c r="T16" s="1">
        <f>IF(Data!T16&gt;0,Data!T16-4,"")</f>
        <v>2</v>
      </c>
      <c r="U16" s="1">
        <f>IF(Data!U16&gt;0,4-Data!U16,"")</f>
        <v>2</v>
      </c>
      <c r="V16" s="1">
        <f>IF(Data!V16&gt;0,Data!V16-4,"")</f>
        <v>2</v>
      </c>
      <c r="W16" s="1">
        <f>IF(Data!W16&gt;0,4-Data!W16,"")</f>
        <v>3</v>
      </c>
      <c r="X16" s="1">
        <f>IF(Data!X16&gt;0,4-Data!X16,"")</f>
        <v>2</v>
      </c>
      <c r="Y16" s="1">
        <f>IF(Data!Y16&gt;0,4-Data!Y16,"")</f>
        <v>1</v>
      </c>
      <c r="Z16" s="1">
        <f>IF(Data!Z16&gt;0,Data!Z16-4,"")</f>
        <v>1</v>
      </c>
      <c r="AC16" s="4" t="str">
        <f t="shared" si="11"/>
        <v/>
      </c>
      <c r="AD16" s="4" t="str">
        <f t="shared" si="12"/>
        <v/>
      </c>
      <c r="AE16" s="4" t="str">
        <f t="shared" si="13"/>
        <v/>
      </c>
      <c r="AF16" s="4" t="str">
        <f t="shared" si="14"/>
        <v/>
      </c>
      <c r="AG16" s="4" t="str">
        <f t="shared" si="8"/>
        <v/>
      </c>
      <c r="AH16" s="4" t="str">
        <f t="shared" si="15"/>
        <v/>
      </c>
      <c r="AI16" s="2">
        <f t="shared" si="10"/>
        <v>0</v>
      </c>
      <c r="AK16" s="2">
        <f>IF(MAX(COUNTIF(Data!A16:Z16,1),COUNTIF(Data!A16:Z16,2),COUNTIF(Data!A16:Z16,3),COUNTIF(Data!A16:Z16,4),COUNTIF(Data!A16:Z16,5),COUNTIF(Data!A16:Z16,6),COUNTIF(Data!A16:Z16,7))&gt;0,MAX(COUNTIF(Data!A16:Z16,1),COUNTIF(Data!A16:Z16,2),COUNTIF(Data!A16:Z16,3),COUNTIF(Data!A16:Z16,4),COUNTIF(Data!A16:Z16,5),COUNTIF(Data!A16:Z16,6),COUNTIF(Data!A16:Z16,7)),"")</f>
        <v>6</v>
      </c>
    </row>
    <row r="17" spans="1:37">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4" t="str">
        <f t="shared" si="11"/>
        <v/>
      </c>
      <c r="AD17" s="4" t="str">
        <f t="shared" si="12"/>
        <v/>
      </c>
      <c r="AE17" s="4" t="str">
        <f t="shared" si="13"/>
        <v/>
      </c>
      <c r="AF17" s="4" t="str">
        <f t="shared" si="14"/>
        <v/>
      </c>
      <c r="AG17" s="4" t="str">
        <f t="shared" si="8"/>
        <v/>
      </c>
      <c r="AH17" s="4" t="str">
        <f t="shared" si="15"/>
        <v/>
      </c>
      <c r="AI17" s="149" t="str">
        <f t="shared" si="10"/>
        <v/>
      </c>
      <c r="AK17" s="2" t="str">
        <f>IF(MAX(COUNTIF(Data!A17:Z17,1),COUNTIF(Data!A17:Z17,2),COUNTIF(Data!A17:Z17,3),COUNTIF(Data!A17:Z17,4),COUNTIF(Data!A17:Z17,5),COUNTIF(Data!A17:Z17,6),COUNTIF(Data!A17:Z17,7))&gt;0,MAX(COUNTIF(Data!A17:Z17,1),COUNTIF(Data!A17:Z17,2),COUNTIF(Data!A17:Z17,3),COUNTIF(Data!A17:Z17,4),COUNTIF(Data!A17:Z17,5),COUNTIF(Data!A17:Z17,6),COUNTIF(Data!A17:Z17,7)),"")</f>
        <v/>
      </c>
    </row>
    <row r="18" spans="1:37">
      <c r="A18" s="1">
        <f>IF(Data!A18&gt;0,Data!A18-4,"")</f>
        <v>2</v>
      </c>
      <c r="B18" s="1">
        <f>IF(Data!B18&gt;0,Data!B18-4,"")</f>
        <v>2</v>
      </c>
      <c r="C18" s="1">
        <f>IF(Data!C18&gt;0,4-Data!C18,"")</f>
        <v>2</v>
      </c>
      <c r="D18" s="1">
        <f>IF(Data!D18&gt;0,4-Data!D18,"")</f>
        <v>3</v>
      </c>
      <c r="E18" s="1">
        <f>IF(Data!E18&gt;0,4-Data!E18,"")</f>
        <v>3</v>
      </c>
      <c r="F18" s="1">
        <f>IF(Data!F18&gt;0,Data!F18-4,"")</f>
        <v>2</v>
      </c>
      <c r="G18" s="1">
        <f>IF(Data!G18&gt;0,Data!G18-4,"")</f>
        <v>2</v>
      </c>
      <c r="H18" s="1">
        <f>IF(Data!H18&gt;0,Data!H18-4,"")</f>
        <v>3</v>
      </c>
      <c r="I18" s="1">
        <f>IF(Data!I18&gt;0,4-Data!I18,"")</f>
        <v>1</v>
      </c>
      <c r="J18" s="1">
        <f>IF(Data!J18&gt;0,4-Data!J18,"")</f>
        <v>3</v>
      </c>
      <c r="K18" s="1">
        <f>IF(Data!K18&gt;0,Data!K18-4,"")</f>
        <v>3</v>
      </c>
      <c r="L18" s="1">
        <f>IF(Data!L18&gt;0,4-Data!L18,"")</f>
        <v>2</v>
      </c>
      <c r="M18" s="1">
        <f>IF(Data!M18&gt;0,Data!M18-4,"")</f>
        <v>2</v>
      </c>
      <c r="N18" s="1">
        <f>IF(Data!N18&gt;0,Data!N18-4,"")</f>
        <v>1</v>
      </c>
      <c r="O18" s="1">
        <f>IF(Data!O18&gt;0,Data!O18-4,"")</f>
        <v>2</v>
      </c>
      <c r="P18" s="1">
        <f>IF(Data!P18&gt;0,Data!P18-4,"")</f>
        <v>2</v>
      </c>
      <c r="Q18" s="1">
        <f>IF(Data!Q18&gt;0,4-Data!Q18,"")</f>
        <v>3</v>
      </c>
      <c r="R18" s="1">
        <f>IF(Data!R18&gt;0,4-Data!R18,"")</f>
        <v>1</v>
      </c>
      <c r="S18" s="1">
        <f>IF(Data!S18&gt;0,4-Data!S18,"")</f>
        <v>2</v>
      </c>
      <c r="T18" s="1">
        <f>IF(Data!T18&gt;0,Data!T18-4,"")</f>
        <v>3</v>
      </c>
      <c r="U18" s="1">
        <f>IF(Data!U18&gt;0,4-Data!U18,"")</f>
        <v>3</v>
      </c>
      <c r="V18" s="1">
        <f>IF(Data!V18&gt;0,Data!V18-4,"")</f>
        <v>1</v>
      </c>
      <c r="W18" s="1">
        <f>IF(Data!W18&gt;0,4-Data!W18,"")</f>
        <v>3</v>
      </c>
      <c r="X18" s="1">
        <f>IF(Data!X18&gt;0,4-Data!X18,"")</f>
        <v>2</v>
      </c>
      <c r="Y18" s="1">
        <f>IF(Data!Y18&gt;0,4-Data!Y18,"")</f>
        <v>2</v>
      </c>
      <c r="Z18" s="1">
        <f>IF(Data!Z18&gt;0,Data!Z18-4,"")</f>
        <v>2</v>
      </c>
      <c r="AC18" s="4" t="str">
        <f t="shared" si="11"/>
        <v/>
      </c>
      <c r="AD18" s="4" t="str">
        <f t="shared" si="12"/>
        <v/>
      </c>
      <c r="AE18" s="4" t="str">
        <f t="shared" si="13"/>
        <v/>
      </c>
      <c r="AF18" s="4" t="str">
        <f t="shared" si="14"/>
        <v/>
      </c>
      <c r="AG18" s="4" t="str">
        <f t="shared" si="8"/>
        <v/>
      </c>
      <c r="AH18" s="4" t="str">
        <f t="shared" si="15"/>
        <v/>
      </c>
      <c r="AI18" s="2">
        <f t="shared" si="10"/>
        <v>0</v>
      </c>
      <c r="AK18" s="2">
        <f>IF(MAX(COUNTIF(Data!A18:Z18,1),COUNTIF(Data!A18:Z18,2),COUNTIF(Data!A18:Z18,3),COUNTIF(Data!A18:Z18,4),COUNTIF(Data!A18:Z18,5),COUNTIF(Data!A18:Z18,6),COUNTIF(Data!A18:Z18,7))&gt;0,MAX(COUNTIF(Data!A18:Z18,1),COUNTIF(Data!A18:Z18,2),COUNTIF(Data!A18:Z18,3),COUNTIF(Data!A18:Z18,4),COUNTIF(Data!A18:Z18,5),COUNTIF(Data!A18:Z18,6),COUNTIF(Data!A18:Z18,7)),"")</f>
        <v>8</v>
      </c>
    </row>
    <row r="19" spans="1:37">
      <c r="A19" s="1">
        <f>IF(Data!A19&gt;0,Data!A19-4,"")</f>
        <v>1</v>
      </c>
      <c r="B19" s="1">
        <f>IF(Data!B19&gt;0,Data!B19-4,"")</f>
        <v>2</v>
      </c>
      <c r="C19" s="1">
        <f>IF(Data!C19&gt;0,4-Data!C19,"")</f>
        <v>2</v>
      </c>
      <c r="D19" s="1">
        <f>IF(Data!D19&gt;0,4-Data!D19,"")</f>
        <v>1</v>
      </c>
      <c r="E19" s="1">
        <f>IF(Data!E19&gt;0,4-Data!E19,"")</f>
        <v>1</v>
      </c>
      <c r="F19" s="1">
        <f>IF(Data!F19&gt;0,Data!F19-4,"")</f>
        <v>1</v>
      </c>
      <c r="G19" s="1">
        <f>IF(Data!G19&gt;0,Data!G19-4,"")</f>
        <v>1</v>
      </c>
      <c r="H19" s="1">
        <f>IF(Data!H19&gt;0,Data!H19-4,"")</f>
        <v>0</v>
      </c>
      <c r="I19" s="1">
        <f>IF(Data!I19&gt;0,4-Data!I19,"")</f>
        <v>2</v>
      </c>
      <c r="J19" s="1">
        <f>IF(Data!J19&gt;0,4-Data!J19,"")</f>
        <v>2</v>
      </c>
      <c r="K19" s="1">
        <f>IF(Data!K19&gt;0,Data!K19-4,"")</f>
        <v>2</v>
      </c>
      <c r="L19" s="1">
        <f>IF(Data!L19&gt;0,4-Data!L19,"")</f>
        <v>1</v>
      </c>
      <c r="M19" s="1">
        <f>IF(Data!M19&gt;0,Data!M19-4,"")</f>
        <v>2</v>
      </c>
      <c r="N19" s="1">
        <f>IF(Data!N19&gt;0,Data!N19-4,"")</f>
        <v>2</v>
      </c>
      <c r="O19" s="1">
        <f>IF(Data!O19&gt;0,Data!O19-4,"")</f>
        <v>1</v>
      </c>
      <c r="P19" s="1">
        <f>IF(Data!P19&gt;0,Data!P19-4,"")</f>
        <v>1</v>
      </c>
      <c r="Q19" s="1">
        <f>IF(Data!Q19&gt;0,4-Data!Q19,"")</f>
        <v>1</v>
      </c>
      <c r="R19" s="1">
        <f>IF(Data!R19&gt;0,4-Data!R19,"")</f>
        <v>2</v>
      </c>
      <c r="S19" s="1">
        <f>IF(Data!S19&gt;0,4-Data!S19,"")</f>
        <v>2</v>
      </c>
      <c r="T19" s="1">
        <f>IF(Data!T19&gt;0,Data!T19-4,"")</f>
        <v>2</v>
      </c>
      <c r="U19" s="1">
        <f>IF(Data!U19&gt;0,4-Data!U19,"")</f>
        <v>2</v>
      </c>
      <c r="V19" s="1">
        <f>IF(Data!V19&gt;0,Data!V19-4,"")</f>
        <v>0</v>
      </c>
      <c r="W19" s="1">
        <f>IF(Data!W19&gt;0,4-Data!W19,"")</f>
        <v>2</v>
      </c>
      <c r="X19" s="1">
        <f>IF(Data!X19&gt;0,4-Data!X19,"")</f>
        <v>2</v>
      </c>
      <c r="Y19" s="1">
        <f>IF(Data!Y19&gt;0,4-Data!Y19,"")</f>
        <v>2</v>
      </c>
      <c r="Z19" s="1">
        <f>IF(Data!Z19&gt;0,Data!Z19-4,"")</f>
        <v>2</v>
      </c>
      <c r="AC19" s="4" t="str">
        <f t="shared" si="11"/>
        <v/>
      </c>
      <c r="AD19" s="4" t="str">
        <f t="shared" si="12"/>
        <v/>
      </c>
      <c r="AE19" s="4" t="str">
        <f t="shared" si="13"/>
        <v/>
      </c>
      <c r="AF19" s="4" t="str">
        <f t="shared" si="14"/>
        <v/>
      </c>
      <c r="AG19" s="4" t="str">
        <f t="shared" si="8"/>
        <v/>
      </c>
      <c r="AH19" s="4" t="str">
        <f t="shared" si="15"/>
        <v/>
      </c>
      <c r="AI19" s="2">
        <f t="shared" si="10"/>
        <v>0</v>
      </c>
      <c r="AK19" s="2">
        <f>IF(MAX(COUNTIF(Data!A19:Z19,1),COUNTIF(Data!A19:Z19,2),COUNTIF(Data!A19:Z19,3),COUNTIF(Data!A19:Z19,4),COUNTIF(Data!A19:Z19,5),COUNTIF(Data!A19:Z19,6),COUNTIF(Data!A19:Z19,7))&gt;0,MAX(COUNTIF(Data!A19:Z19,1),COUNTIF(Data!A19:Z19,2),COUNTIF(Data!A19:Z19,3),COUNTIF(Data!A19:Z19,4),COUNTIF(Data!A19:Z19,5),COUNTIF(Data!A19:Z19,6),COUNTIF(Data!A19:Z19,7)),"")</f>
        <v>9</v>
      </c>
    </row>
    <row r="20" spans="1:37">
      <c r="A20" s="1">
        <f>IF(Data!A20&gt;0,Data!A20-4,"")</f>
        <v>1</v>
      </c>
      <c r="B20" s="1">
        <f>IF(Data!B20&gt;0,Data!B20-4,"")</f>
        <v>2</v>
      </c>
      <c r="C20" s="1">
        <f>IF(Data!C20&gt;0,4-Data!C20,"")</f>
        <v>2</v>
      </c>
      <c r="D20" s="1">
        <f>IF(Data!D20&gt;0,4-Data!D20,"")</f>
        <v>2</v>
      </c>
      <c r="E20" s="1">
        <f>IF(Data!E20&gt;0,4-Data!E20,"")</f>
        <v>1</v>
      </c>
      <c r="F20" s="1">
        <f>IF(Data!F20&gt;0,Data!F20-4,"")</f>
        <v>2</v>
      </c>
      <c r="G20" s="1">
        <f>IF(Data!G20&gt;0,Data!G20-4,"")</f>
        <v>3</v>
      </c>
      <c r="H20" s="1">
        <f>IF(Data!H20&gt;0,Data!H20-4,"")</f>
        <v>3</v>
      </c>
      <c r="I20" s="1">
        <f>IF(Data!I20&gt;0,4-Data!I20,"")</f>
        <v>2</v>
      </c>
      <c r="J20" s="1">
        <f>IF(Data!J20&gt;0,4-Data!J20,"")</f>
        <v>1</v>
      </c>
      <c r="K20" s="1">
        <f>IF(Data!K20&gt;0,Data!K20-4,"")</f>
        <v>1</v>
      </c>
      <c r="L20" s="1">
        <f>IF(Data!L20&gt;0,4-Data!L20,"")</f>
        <v>2</v>
      </c>
      <c r="M20" s="1">
        <f>IF(Data!M20&gt;0,Data!M20-4,"")</f>
        <v>2</v>
      </c>
      <c r="N20" s="1">
        <f>IF(Data!N20&gt;0,Data!N20-4,"")</f>
        <v>3</v>
      </c>
      <c r="O20" s="1">
        <f>IF(Data!O20&gt;0,Data!O20-4,"")</f>
        <v>3</v>
      </c>
      <c r="P20" s="1">
        <f>IF(Data!P20&gt;0,Data!P20-4,"")</f>
        <v>3</v>
      </c>
      <c r="Q20" s="1">
        <f>IF(Data!Q20&gt;0,4-Data!Q20,"")</f>
        <v>3</v>
      </c>
      <c r="R20" s="1">
        <f>IF(Data!R20&gt;0,4-Data!R20,"")</f>
        <v>3</v>
      </c>
      <c r="S20" s="1">
        <f>IF(Data!S20&gt;0,4-Data!S20,"")</f>
        <v>2</v>
      </c>
      <c r="T20" s="1">
        <f>IF(Data!T20&gt;0,Data!T20-4,"")</f>
        <v>2</v>
      </c>
      <c r="U20" s="1">
        <f>IF(Data!U20&gt;0,4-Data!U20,"")</f>
        <v>2</v>
      </c>
      <c r="V20" s="1">
        <f>IF(Data!V20&gt;0,Data!V20-4,"")</f>
        <v>2</v>
      </c>
      <c r="W20" s="1">
        <f>IF(Data!W20&gt;0,4-Data!W20,"")</f>
        <v>3</v>
      </c>
      <c r="X20" s="1">
        <f>IF(Data!X20&gt;0,4-Data!X20,"")</f>
        <v>2</v>
      </c>
      <c r="Y20" s="1">
        <f>IF(Data!Y20&gt;0,4-Data!Y20,"")</f>
        <v>2</v>
      </c>
      <c r="Z20" s="1">
        <f>IF(Data!Z20&gt;0,Data!Z20-4,"")</f>
        <v>3</v>
      </c>
      <c r="AC20" s="4" t="str">
        <f t="shared" si="11"/>
        <v/>
      </c>
      <c r="AD20" s="4" t="str">
        <f t="shared" si="12"/>
        <v/>
      </c>
      <c r="AE20" s="4" t="str">
        <f t="shared" si="13"/>
        <v/>
      </c>
      <c r="AF20" s="4" t="str">
        <f t="shared" si="14"/>
        <v/>
      </c>
      <c r="AG20" s="4" t="str">
        <f t="shared" si="8"/>
        <v/>
      </c>
      <c r="AH20" s="4" t="str">
        <f t="shared" si="15"/>
        <v/>
      </c>
      <c r="AI20" s="2">
        <f t="shared" si="10"/>
        <v>0</v>
      </c>
      <c r="AK20" s="2">
        <f>IF(MAX(COUNTIF(Data!A20:Z20,1),COUNTIF(Data!A20:Z20,2),COUNTIF(Data!A20:Z20,3),COUNTIF(Data!A20:Z20,4),COUNTIF(Data!A20:Z20,5),COUNTIF(Data!A20:Z20,6),COUNTIF(Data!A20:Z20,7))&gt;0,MAX(COUNTIF(Data!A20:Z20,1),COUNTIF(Data!A20:Z20,2),COUNTIF(Data!A20:Z20,3),COUNTIF(Data!A20:Z20,4),COUNTIF(Data!A20:Z20,5),COUNTIF(Data!A20:Z20,6),COUNTIF(Data!A20:Z20,7)),"")</f>
        <v>8</v>
      </c>
    </row>
    <row r="21" spans="1:37">
      <c r="A21" s="1">
        <f>IF(Data!A21&gt;0,Data!A21-4,"")</f>
        <v>2</v>
      </c>
      <c r="B21" s="1">
        <f>IF(Data!B21&gt;0,Data!B21-4,"")</f>
        <v>3</v>
      </c>
      <c r="C21" s="1">
        <f>IF(Data!C21&gt;0,4-Data!C21,"")</f>
        <v>1</v>
      </c>
      <c r="D21" s="1">
        <f>IF(Data!D21&gt;0,4-Data!D21,"")</f>
        <v>2</v>
      </c>
      <c r="E21" s="1">
        <f>IF(Data!E21&gt;0,4-Data!E21,"")</f>
        <v>0</v>
      </c>
      <c r="F21" s="1">
        <f>IF(Data!F21&gt;0,Data!F21-4,"")</f>
        <v>1</v>
      </c>
      <c r="G21" s="1">
        <f>IF(Data!G21&gt;0,Data!G21-4,"")</f>
        <v>3</v>
      </c>
      <c r="H21" s="1">
        <f>IF(Data!H21&gt;0,Data!H21-4,"")</f>
        <v>0</v>
      </c>
      <c r="I21" s="1">
        <f>IF(Data!I21&gt;0,4-Data!I21,"")</f>
        <v>2</v>
      </c>
      <c r="J21" s="1">
        <f>IF(Data!J21&gt;0,4-Data!J21,"")</f>
        <v>1</v>
      </c>
      <c r="K21" s="1">
        <f>IF(Data!K21&gt;0,Data!K21-4,"")</f>
        <v>1</v>
      </c>
      <c r="L21" s="1">
        <f>IF(Data!L21&gt;0,4-Data!L21,"")</f>
        <v>2</v>
      </c>
      <c r="M21" s="1">
        <f>IF(Data!M21&gt;0,Data!M21-4,"")</f>
        <v>2</v>
      </c>
      <c r="N21" s="1">
        <f>IF(Data!N21&gt;0,Data!N21-4,"")</f>
        <v>2</v>
      </c>
      <c r="O21" s="1">
        <f>IF(Data!O21&gt;0,Data!O21-4,"")</f>
        <v>3</v>
      </c>
      <c r="P21" s="1">
        <f>IF(Data!P21&gt;0,Data!P21-4,"")</f>
        <v>3</v>
      </c>
      <c r="Q21" s="1">
        <f>IF(Data!Q21&gt;0,4-Data!Q21,"")</f>
        <v>0</v>
      </c>
      <c r="R21" s="1">
        <f>IF(Data!R21&gt;0,4-Data!R21,"")</f>
        <v>0</v>
      </c>
      <c r="S21" s="1">
        <f>IF(Data!S21&gt;0,4-Data!S21,"")</f>
        <v>1</v>
      </c>
      <c r="T21" s="1">
        <f>IF(Data!T21&gt;0,Data!T21-4,"")</f>
        <v>3</v>
      </c>
      <c r="U21" s="1">
        <f>IF(Data!U21&gt;0,4-Data!U21,"")</f>
        <v>3</v>
      </c>
      <c r="V21" s="1">
        <f>IF(Data!V21&gt;0,Data!V21-4,"")</f>
        <v>0</v>
      </c>
      <c r="W21" s="1">
        <f>IF(Data!W21&gt;0,4-Data!W21,"")</f>
        <v>3</v>
      </c>
      <c r="X21" s="1">
        <f>IF(Data!X21&gt;0,4-Data!X21,"")</f>
        <v>2</v>
      </c>
      <c r="Y21" s="1">
        <f>IF(Data!Y21&gt;0,4-Data!Y21,"")</f>
        <v>2</v>
      </c>
      <c r="Z21" s="1">
        <f>IF(Data!Z21&gt;0,Data!Z21-4,"")</f>
        <v>2</v>
      </c>
      <c r="AC21" s="4" t="str">
        <f t="shared" si="11"/>
        <v/>
      </c>
      <c r="AD21" s="4" t="str">
        <f t="shared" si="12"/>
        <v/>
      </c>
      <c r="AE21" s="4" t="str">
        <f t="shared" si="13"/>
        <v/>
      </c>
      <c r="AF21" s="4" t="str">
        <f t="shared" si="14"/>
        <v/>
      </c>
      <c r="AG21" s="4" t="str">
        <f t="shared" si="8"/>
        <v/>
      </c>
      <c r="AH21" s="4" t="str">
        <f t="shared" si="15"/>
        <v/>
      </c>
      <c r="AI21" s="2">
        <f t="shared" si="10"/>
        <v>0</v>
      </c>
      <c r="AK21" s="2">
        <f>IF(MAX(COUNTIF(Data!A21:Z21,1),COUNTIF(Data!A21:Z21,2),COUNTIF(Data!A21:Z21,3),COUNTIF(Data!A21:Z21,4),COUNTIF(Data!A21:Z21,5),COUNTIF(Data!A21:Z21,6),COUNTIF(Data!A21:Z21,7))&gt;0,MAX(COUNTIF(Data!A21:Z21,1),COUNTIF(Data!A21:Z21,2),COUNTIF(Data!A21:Z21,3),COUNTIF(Data!A21:Z21,4),COUNTIF(Data!A21:Z21,5),COUNTIF(Data!A21:Z21,6),COUNTIF(Data!A21:Z21,7)),"")</f>
        <v>5</v>
      </c>
    </row>
    <row r="22" spans="1:37">
      <c r="A22" s="1">
        <f>IF(Data!A22&gt;0,Data!A22-4,"")</f>
        <v>3</v>
      </c>
      <c r="B22" s="1">
        <f>IF(Data!B22&gt;0,Data!B22-4,"")</f>
        <v>3</v>
      </c>
      <c r="C22" s="1">
        <f>IF(Data!C22&gt;0,4-Data!C22,"")</f>
        <v>3</v>
      </c>
      <c r="D22" s="1">
        <f>IF(Data!D22&gt;0,4-Data!D22,"")</f>
        <v>2</v>
      </c>
      <c r="E22" s="1">
        <f>IF(Data!E22&gt;0,4-Data!E22,"")</f>
        <v>3</v>
      </c>
      <c r="F22" s="1">
        <f>IF(Data!F22&gt;0,Data!F22-4,"")</f>
        <v>3</v>
      </c>
      <c r="G22" s="1">
        <f>IF(Data!G22&gt;0,Data!G22-4,"")</f>
        <v>3</v>
      </c>
      <c r="H22" s="1">
        <f>IF(Data!H22&gt;0,Data!H22-4,"")</f>
        <v>0</v>
      </c>
      <c r="I22" s="1">
        <f>IF(Data!I22&gt;0,4-Data!I22,"")</f>
        <v>2</v>
      </c>
      <c r="J22" s="1">
        <f>IF(Data!J22&gt;0,4-Data!J22,"")</f>
        <v>1</v>
      </c>
      <c r="K22" s="1">
        <f>IF(Data!K22&gt;0,Data!K22-4,"")</f>
        <v>-1</v>
      </c>
      <c r="L22" s="1">
        <f>IF(Data!L22&gt;0,4-Data!L22,"")</f>
        <v>3</v>
      </c>
      <c r="M22" s="1">
        <f>IF(Data!M22&gt;0,Data!M22-4,"")</f>
        <v>1</v>
      </c>
      <c r="N22" s="1">
        <f>IF(Data!N22&gt;0,Data!N22-4,"")</f>
        <v>1</v>
      </c>
      <c r="O22" s="1">
        <f>IF(Data!O22&gt;0,Data!O22-4,"")</f>
        <v>3</v>
      </c>
      <c r="P22" s="1">
        <f>IF(Data!P22&gt;0,Data!P22-4,"")</f>
        <v>3</v>
      </c>
      <c r="Q22" s="1">
        <f>IF(Data!Q22&gt;0,4-Data!Q22,"")</f>
        <v>2</v>
      </c>
      <c r="R22" s="1">
        <f>IF(Data!R22&gt;0,4-Data!R22,"")</f>
        <v>2</v>
      </c>
      <c r="S22" s="1">
        <f>IF(Data!S22&gt;0,4-Data!S22,"")</f>
        <v>3</v>
      </c>
      <c r="T22" s="1">
        <f>IF(Data!T22&gt;0,Data!T22-4,"")</f>
        <v>3</v>
      </c>
      <c r="U22" s="1">
        <f>IF(Data!U22&gt;0,4-Data!U22,"")</f>
        <v>3</v>
      </c>
      <c r="V22" s="1">
        <f>IF(Data!V22&gt;0,Data!V22-4,"")</f>
        <v>3</v>
      </c>
      <c r="W22" s="1">
        <f>IF(Data!W22&gt;0,4-Data!W22,"")</f>
        <v>0</v>
      </c>
      <c r="X22" s="1">
        <f>IF(Data!X22&gt;0,4-Data!X22,"")</f>
        <v>2</v>
      </c>
      <c r="Y22" s="1">
        <f>IF(Data!Y22&gt;0,4-Data!Y22,"")</f>
        <v>3</v>
      </c>
      <c r="Z22" s="1">
        <f>IF(Data!Z22&gt;0,Data!Z22-4,"")</f>
        <v>3</v>
      </c>
      <c r="AC22" s="4" t="str">
        <f t="shared" si="11"/>
        <v/>
      </c>
      <c r="AD22" s="4" t="str">
        <f t="shared" si="12"/>
        <v/>
      </c>
      <c r="AE22" s="4" t="str">
        <f t="shared" si="13"/>
        <v/>
      </c>
      <c r="AF22" s="4">
        <f t="shared" si="14"/>
        <v>1</v>
      </c>
      <c r="AG22" s="4" t="str">
        <f t="shared" si="8"/>
        <v/>
      </c>
      <c r="AH22" s="4" t="str">
        <f t="shared" si="15"/>
        <v/>
      </c>
      <c r="AI22" s="2">
        <f t="shared" si="10"/>
        <v>1</v>
      </c>
      <c r="AK22" s="2">
        <f>IF(MAX(COUNTIF(Data!A22:Z22,1),COUNTIF(Data!A22:Z22,2),COUNTIF(Data!A22:Z22,3),COUNTIF(Data!A22:Z22,4),COUNTIF(Data!A22:Z22,5),COUNTIF(Data!A22:Z22,6),COUNTIF(Data!A22:Z22,7))&gt;0,MAX(COUNTIF(Data!A22:Z22,1),COUNTIF(Data!A22:Z22,2),COUNTIF(Data!A22:Z22,3),COUNTIF(Data!A22:Z22,4),COUNTIF(Data!A22:Z22,5),COUNTIF(Data!A22:Z22,6),COUNTIF(Data!A22:Z22,7)),"")</f>
        <v>9</v>
      </c>
    </row>
    <row r="23" spans="1:37">
      <c r="A23" s="1">
        <f>IF(Data!A23&gt;0,Data!A23-4,"")</f>
        <v>3</v>
      </c>
      <c r="B23" s="1">
        <f>IF(Data!B23&gt;0,Data!B23-4,"")</f>
        <v>3</v>
      </c>
      <c r="C23" s="1">
        <f>IF(Data!C23&gt;0,4-Data!C23,"")</f>
        <v>0</v>
      </c>
      <c r="D23" s="1">
        <f>IF(Data!D23&gt;0,4-Data!D23,"")</f>
        <v>2</v>
      </c>
      <c r="E23" s="1">
        <f>IF(Data!E23&gt;0,4-Data!E23,"")</f>
        <v>2</v>
      </c>
      <c r="F23" s="1">
        <f>IF(Data!F23&gt;0,Data!F23-4,"")</f>
        <v>1</v>
      </c>
      <c r="G23" s="1">
        <f>IF(Data!G23&gt;0,Data!G23-4,"")</f>
        <v>3</v>
      </c>
      <c r="H23" s="1">
        <f>IF(Data!H23&gt;0,Data!H23-4,"")</f>
        <v>0</v>
      </c>
      <c r="I23" s="1">
        <f>IF(Data!I23&gt;0,4-Data!I23,"")</f>
        <v>1</v>
      </c>
      <c r="J23" s="1">
        <f>IF(Data!J23&gt;0,4-Data!J23,"")</f>
        <v>2</v>
      </c>
      <c r="K23" s="1">
        <f>IF(Data!K23&gt;0,Data!K23-4,"")</f>
        <v>1</v>
      </c>
      <c r="L23" s="1">
        <f>IF(Data!L23&gt;0,4-Data!L23,"")</f>
        <v>3</v>
      </c>
      <c r="M23" s="1">
        <f>IF(Data!M23&gt;0,Data!M23-4,"")</f>
        <v>1</v>
      </c>
      <c r="N23" s="1">
        <f>IF(Data!N23&gt;0,Data!N23-4,"")</f>
        <v>1</v>
      </c>
      <c r="O23" s="1">
        <f>IF(Data!O23&gt;0,Data!O23-4,"")</f>
        <v>1</v>
      </c>
      <c r="P23" s="1">
        <f>IF(Data!P23&gt;0,Data!P23-4,"")</f>
        <v>1</v>
      </c>
      <c r="Q23" s="1">
        <f>IF(Data!Q23&gt;0,4-Data!Q23,"")</f>
        <v>1</v>
      </c>
      <c r="R23" s="1">
        <f>IF(Data!R23&gt;0,4-Data!R23,"")</f>
        <v>2</v>
      </c>
      <c r="S23" s="1">
        <f>IF(Data!S23&gt;0,4-Data!S23,"")</f>
        <v>1</v>
      </c>
      <c r="T23" s="1">
        <f>IF(Data!T23&gt;0,Data!T23-4,"")</f>
        <v>2</v>
      </c>
      <c r="U23" s="1">
        <f>IF(Data!U23&gt;0,4-Data!U23,"")</f>
        <v>3</v>
      </c>
      <c r="V23" s="1">
        <f>IF(Data!V23&gt;0,Data!V23-4,"")</f>
        <v>1</v>
      </c>
      <c r="W23" s="1">
        <f>IF(Data!W23&gt;0,4-Data!W23,"")</f>
        <v>2</v>
      </c>
      <c r="X23" s="1">
        <f>IF(Data!X23&gt;0,4-Data!X23,"")</f>
        <v>2</v>
      </c>
      <c r="Y23" s="1">
        <f>IF(Data!Y23&gt;0,4-Data!Y23,"")</f>
        <v>1</v>
      </c>
      <c r="Z23" s="1">
        <f>IF(Data!Z23&gt;0,Data!Z23-4,"")</f>
        <v>0</v>
      </c>
      <c r="AC23" s="4" t="str">
        <f t="shared" si="11"/>
        <v/>
      </c>
      <c r="AD23" s="4" t="str">
        <f t="shared" si="12"/>
        <v/>
      </c>
      <c r="AE23" s="4" t="str">
        <f t="shared" si="13"/>
        <v/>
      </c>
      <c r="AF23" s="4" t="str">
        <f t="shared" si="14"/>
        <v/>
      </c>
      <c r="AG23" s="4" t="str">
        <f t="shared" si="8"/>
        <v/>
      </c>
      <c r="AH23" s="4" t="str">
        <f t="shared" si="15"/>
        <v/>
      </c>
      <c r="AI23" s="2">
        <f t="shared" si="10"/>
        <v>0</v>
      </c>
      <c r="AK23" s="2">
        <f>IF(MAX(COUNTIF(Data!A23:Z23,1),COUNTIF(Data!A23:Z23,2),COUNTIF(Data!A23:Z23,3),COUNTIF(Data!A23:Z23,4),COUNTIF(Data!A23:Z23,5),COUNTIF(Data!A23:Z23,6),COUNTIF(Data!A23:Z23,7))&gt;0,MAX(COUNTIF(Data!A23:Z23,1),COUNTIF(Data!A23:Z23,2),COUNTIF(Data!A23:Z23,3),COUNTIF(Data!A23:Z23,4),COUNTIF(Data!A23:Z23,5),COUNTIF(Data!A23:Z23,6),COUNTIF(Data!A23:Z23,7)),"")</f>
        <v>7</v>
      </c>
    </row>
    <row r="24" spans="1:37">
      <c r="A24" s="1">
        <f>IF(Data!A24&gt;0,Data!A24-4,"")</f>
        <v>3</v>
      </c>
      <c r="B24" s="1">
        <f>IF(Data!B24&gt;0,Data!B24-4,"")</f>
        <v>3</v>
      </c>
      <c r="C24" s="1">
        <f>IF(Data!C24&gt;0,4-Data!C24,"")</f>
        <v>3</v>
      </c>
      <c r="D24" s="1">
        <f>IF(Data!D24&gt;0,4-Data!D24,"")</f>
        <v>3</v>
      </c>
      <c r="E24" s="1">
        <f>IF(Data!E24&gt;0,4-Data!E24,"")</f>
        <v>3</v>
      </c>
      <c r="F24" s="1">
        <f>IF(Data!F24&gt;0,Data!F24-4,"")</f>
        <v>3</v>
      </c>
      <c r="G24" s="1">
        <f>IF(Data!G24&gt;0,Data!G24-4,"")</f>
        <v>3</v>
      </c>
      <c r="H24" s="1">
        <f>IF(Data!H24&gt;0,Data!H24-4,"")</f>
        <v>0</v>
      </c>
      <c r="I24" s="1">
        <f>IF(Data!I24&gt;0,4-Data!I24,"")</f>
        <v>3</v>
      </c>
      <c r="J24" s="1">
        <f>IF(Data!J24&gt;0,4-Data!J24,"")</f>
        <v>3</v>
      </c>
      <c r="K24" s="1">
        <f>IF(Data!K24&gt;0,Data!K24-4,"")</f>
        <v>3</v>
      </c>
      <c r="L24" s="1">
        <f>IF(Data!L24&gt;0,4-Data!L24,"")</f>
        <v>3</v>
      </c>
      <c r="M24" s="1">
        <f>IF(Data!M24&gt;0,Data!M24-4,"")</f>
        <v>3</v>
      </c>
      <c r="N24" s="1">
        <f>IF(Data!N24&gt;0,Data!N24-4,"")</f>
        <v>3</v>
      </c>
      <c r="O24" s="1">
        <f>IF(Data!O24&gt;0,Data!O24-4,"")</f>
        <v>3</v>
      </c>
      <c r="P24" s="1">
        <f>IF(Data!P24&gt;0,Data!P24-4,"")</f>
        <v>3</v>
      </c>
      <c r="Q24" s="1">
        <f>IF(Data!Q24&gt;0,4-Data!Q24,"")</f>
        <v>3</v>
      </c>
      <c r="R24" s="1">
        <f>IF(Data!R24&gt;0,4-Data!R24,"")</f>
        <v>3</v>
      </c>
      <c r="S24" s="1">
        <f>IF(Data!S24&gt;0,4-Data!S24,"")</f>
        <v>3</v>
      </c>
      <c r="T24" s="1">
        <f>IF(Data!T24&gt;0,Data!T24-4,"")</f>
        <v>3</v>
      </c>
      <c r="U24" s="1">
        <f>IF(Data!U24&gt;0,4-Data!U24,"")</f>
        <v>3</v>
      </c>
      <c r="V24" s="1">
        <f>IF(Data!V24&gt;0,Data!V24-4,"")</f>
        <v>3</v>
      </c>
      <c r="W24" s="1">
        <f>IF(Data!W24&gt;0,4-Data!W24,"")</f>
        <v>3</v>
      </c>
      <c r="X24" s="1">
        <f>IF(Data!X24&gt;0,4-Data!X24,"")</f>
        <v>3</v>
      </c>
      <c r="Y24" s="1">
        <f>IF(Data!Y24&gt;0,4-Data!Y24,"")</f>
        <v>3</v>
      </c>
      <c r="Z24" s="1">
        <f>IF(Data!Z24&gt;0,Data!Z24-4,"")</f>
        <v>3</v>
      </c>
      <c r="AC24" s="4" t="str">
        <f t="shared" si="11"/>
        <v/>
      </c>
      <c r="AD24" s="4" t="str">
        <f t="shared" si="12"/>
        <v/>
      </c>
      <c r="AE24" s="4" t="str">
        <f t="shared" si="13"/>
        <v/>
      </c>
      <c r="AF24" s="4" t="str">
        <f t="shared" si="14"/>
        <v/>
      </c>
      <c r="AG24" s="4" t="str">
        <f t="shared" si="8"/>
        <v/>
      </c>
      <c r="AH24" s="4" t="str">
        <f t="shared" si="15"/>
        <v/>
      </c>
      <c r="AI24" s="2">
        <f t="shared" si="10"/>
        <v>0</v>
      </c>
      <c r="AK24" s="2">
        <f>IF(MAX(COUNTIF(Data!A24:Z24,1),COUNTIF(Data!A24:Z24,2),COUNTIF(Data!A24:Z24,3),COUNTIF(Data!A24:Z24,4),COUNTIF(Data!A24:Z24,5),COUNTIF(Data!A24:Z24,6),COUNTIF(Data!A24:Z24,7))&gt;0,MAX(COUNTIF(Data!A24:Z24,1),COUNTIF(Data!A24:Z24,2),COUNTIF(Data!A24:Z24,3),COUNTIF(Data!A24:Z24,4),COUNTIF(Data!A24:Z24,5),COUNTIF(Data!A24:Z24,6),COUNTIF(Data!A24:Z24,7)),"")</f>
        <v>13</v>
      </c>
    </row>
    <row r="25" spans="1:37">
      <c r="A25" s="1">
        <f>IF(Data!A25&gt;0,Data!A25-4,"")</f>
        <v>3</v>
      </c>
      <c r="B25" s="1">
        <f>IF(Data!B25&gt;0,Data!B25-4,"")</f>
        <v>2</v>
      </c>
      <c r="C25" s="1">
        <f>IF(Data!C25&gt;0,4-Data!C25,"")</f>
        <v>0</v>
      </c>
      <c r="D25" s="1">
        <f>IF(Data!D25&gt;0,4-Data!D25,"")</f>
        <v>2</v>
      </c>
      <c r="E25" s="1">
        <f>IF(Data!E25&gt;0,4-Data!E25,"")</f>
        <v>-2</v>
      </c>
      <c r="F25" s="1">
        <f>IF(Data!F25&gt;0,Data!F25-4,"")</f>
        <v>1</v>
      </c>
      <c r="G25" s="1">
        <f>IF(Data!G25&gt;0,Data!G25-4,"")</f>
        <v>2</v>
      </c>
      <c r="H25" s="1">
        <f>IF(Data!H25&gt;0,Data!H25-4,"")</f>
        <v>1</v>
      </c>
      <c r="I25" s="1">
        <f>IF(Data!I25&gt;0,4-Data!I25,"")</f>
        <v>0</v>
      </c>
      <c r="J25" s="1">
        <f>IF(Data!J25&gt;0,4-Data!J25,"")</f>
        <v>0</v>
      </c>
      <c r="K25" s="1">
        <f>IF(Data!K25&gt;0,Data!K25-4,"")</f>
        <v>0</v>
      </c>
      <c r="L25" s="1">
        <f>IF(Data!L25&gt;0,4-Data!L25,"")</f>
        <v>3</v>
      </c>
      <c r="M25" s="1">
        <f>IF(Data!M25&gt;0,Data!M25-4,"")</f>
        <v>2</v>
      </c>
      <c r="N25" s="1">
        <f>IF(Data!N25&gt;0,Data!N25-4,"")</f>
        <v>2</v>
      </c>
      <c r="O25" s="1">
        <f>IF(Data!O25&gt;0,Data!O25-4,"")</f>
        <v>2</v>
      </c>
      <c r="P25" s="1">
        <f>IF(Data!P25&gt;0,Data!P25-4,"")</f>
        <v>2</v>
      </c>
      <c r="Q25" s="1">
        <f>IF(Data!Q25&gt;0,4-Data!Q25,"")</f>
        <v>-2</v>
      </c>
      <c r="R25" s="1">
        <f>IF(Data!R25&gt;0,4-Data!R25,"")</f>
        <v>0</v>
      </c>
      <c r="S25" s="1">
        <f>IF(Data!S25&gt;0,4-Data!S25,"")</f>
        <v>0</v>
      </c>
      <c r="T25" s="1">
        <f>IF(Data!T25&gt;0,Data!T25-4,"")</f>
        <v>2</v>
      </c>
      <c r="U25" s="1">
        <f>IF(Data!U25&gt;0,4-Data!U25,"")</f>
        <v>3</v>
      </c>
      <c r="V25" s="1">
        <f>IF(Data!V25&gt;0,Data!V25-4,"")</f>
        <v>0</v>
      </c>
      <c r="W25" s="1">
        <f>IF(Data!W25&gt;0,4-Data!W25,"")</f>
        <v>0</v>
      </c>
      <c r="X25" s="1">
        <f>IF(Data!X25&gt;0,4-Data!X25,"")</f>
        <v>0</v>
      </c>
      <c r="Y25" s="1">
        <f>IF(Data!Y25&gt;0,4-Data!Y25,"")</f>
        <v>0</v>
      </c>
      <c r="Z25" s="1">
        <f>IF(Data!Z25&gt;0,Data!Z25-4,"")</f>
        <v>3</v>
      </c>
      <c r="AC25" s="4" t="str">
        <f t="shared" si="11"/>
        <v/>
      </c>
      <c r="AD25" s="4" t="str">
        <f t="shared" si="12"/>
        <v/>
      </c>
      <c r="AE25" s="4" t="str">
        <f t="shared" si="13"/>
        <v/>
      </c>
      <c r="AF25" s="4" t="str">
        <f t="shared" si="14"/>
        <v/>
      </c>
      <c r="AG25" s="4">
        <f t="shared" si="8"/>
        <v>1</v>
      </c>
      <c r="AH25" s="4" t="str">
        <f t="shared" si="15"/>
        <v/>
      </c>
      <c r="AI25" s="2">
        <f t="shared" si="10"/>
        <v>1</v>
      </c>
      <c r="AK25" s="2">
        <f>IF(MAX(COUNTIF(Data!A25:Z25,1),COUNTIF(Data!A25:Z25,2),COUNTIF(Data!A25:Z25,3),COUNTIF(Data!A25:Z25,4),COUNTIF(Data!A25:Z25,5),COUNTIF(Data!A25:Z25,6),COUNTIF(Data!A25:Z25,7))&gt;0,MAX(COUNTIF(Data!A25:Z25,1),COUNTIF(Data!A25:Z25,2),COUNTIF(Data!A25:Z25,3),COUNTIF(Data!A25:Z25,4),COUNTIF(Data!A25:Z25,5),COUNTIF(Data!A25:Z25,6),COUNTIF(Data!A25:Z25,7)),"")</f>
        <v>10</v>
      </c>
    </row>
    <row r="26" spans="1:37">
      <c r="A26" s="1">
        <f>IF(Data!A26&gt;0,Data!A26-4,"")</f>
        <v>1</v>
      </c>
      <c r="B26" s="1">
        <f>IF(Data!B26&gt;0,Data!B26-4,"")</f>
        <v>2</v>
      </c>
      <c r="C26" s="1">
        <f>IF(Data!C26&gt;0,4-Data!C26,"")</f>
        <v>3</v>
      </c>
      <c r="D26" s="1">
        <f>IF(Data!D26&gt;0,4-Data!D26,"")</f>
        <v>3</v>
      </c>
      <c r="E26" s="1">
        <f>IF(Data!E26&gt;0,4-Data!E26,"")</f>
        <v>1</v>
      </c>
      <c r="F26" s="1">
        <f>IF(Data!F26&gt;0,Data!F26-4,"")</f>
        <v>0</v>
      </c>
      <c r="G26" s="1">
        <f>IF(Data!G26&gt;0,Data!G26-4,"")</f>
        <v>2</v>
      </c>
      <c r="H26" s="1">
        <f>IF(Data!H26&gt;0,Data!H26-4,"")</f>
        <v>0</v>
      </c>
      <c r="I26" s="1">
        <f>IF(Data!I26&gt;0,4-Data!I26,"")</f>
        <v>1</v>
      </c>
      <c r="J26" s="1">
        <f>IF(Data!J26&gt;0,4-Data!J26,"")</f>
        <v>3</v>
      </c>
      <c r="K26" s="1">
        <f>IF(Data!K26&gt;0,Data!K26-4,"")</f>
        <v>3</v>
      </c>
      <c r="L26" s="1">
        <f>IF(Data!L26&gt;0,4-Data!L26,"")</f>
        <v>1</v>
      </c>
      <c r="M26" s="1">
        <f>IF(Data!M26&gt;0,Data!M26-4,"")</f>
        <v>2</v>
      </c>
      <c r="N26" s="1">
        <f>IF(Data!N26&gt;0,Data!N26-4,"")</f>
        <v>1</v>
      </c>
      <c r="O26" s="1">
        <f>IF(Data!O26&gt;0,Data!O26-4,"")</f>
        <v>3</v>
      </c>
      <c r="P26" s="1">
        <f>IF(Data!P26&gt;0,Data!P26-4,"")</f>
        <v>1</v>
      </c>
      <c r="Q26" s="1">
        <f>IF(Data!Q26&gt;0,4-Data!Q26,"")</f>
        <v>3</v>
      </c>
      <c r="R26" s="1">
        <f>IF(Data!R26&gt;0,4-Data!R26,"")</f>
        <v>3</v>
      </c>
      <c r="S26" s="1">
        <f>IF(Data!S26&gt;0,4-Data!S26,"")</f>
        <v>0</v>
      </c>
      <c r="T26" s="1">
        <f>IF(Data!T26&gt;0,Data!T26-4,"")</f>
        <v>1</v>
      </c>
      <c r="U26" s="1">
        <f>IF(Data!U26&gt;0,4-Data!U26,"")</f>
        <v>3</v>
      </c>
      <c r="V26" s="1">
        <f>IF(Data!V26&gt;0,Data!V26-4,"")</f>
        <v>0</v>
      </c>
      <c r="W26" s="1">
        <f>IF(Data!W26&gt;0,4-Data!W26,"")</f>
        <v>1</v>
      </c>
      <c r="X26" s="1">
        <f>IF(Data!X26&gt;0,4-Data!X26,"")</f>
        <v>0</v>
      </c>
      <c r="Y26" s="1">
        <f>IF(Data!Y26&gt;0,4-Data!Y26,"")</f>
        <v>1</v>
      </c>
      <c r="Z26" s="1">
        <f>IF(Data!Z26&gt;0,Data!Z26-4,"")</f>
        <v>3</v>
      </c>
      <c r="AC26" s="4" t="str">
        <f t="shared" si="11"/>
        <v/>
      </c>
      <c r="AD26" s="4" t="str">
        <f t="shared" si="12"/>
        <v/>
      </c>
      <c r="AE26" s="4" t="str">
        <f t="shared" si="13"/>
        <v/>
      </c>
      <c r="AF26" s="4" t="str">
        <f t="shared" si="14"/>
        <v/>
      </c>
      <c r="AG26" s="4" t="str">
        <f t="shared" si="8"/>
        <v/>
      </c>
      <c r="AH26" s="4" t="str">
        <f t="shared" si="15"/>
        <v/>
      </c>
      <c r="AI26" s="2">
        <f t="shared" si="10"/>
        <v>0</v>
      </c>
      <c r="AK26" s="2">
        <f>IF(MAX(COUNTIF(Data!A26:Z26,1),COUNTIF(Data!A26:Z26,2),COUNTIF(Data!A26:Z26,3),COUNTIF(Data!A26:Z26,4),COUNTIF(Data!A26:Z26,5),COUNTIF(Data!A26:Z26,6),COUNTIF(Data!A26:Z26,7))&gt;0,MAX(COUNTIF(Data!A26:Z26,1),COUNTIF(Data!A26:Z26,2),COUNTIF(Data!A26:Z26,3),COUNTIF(Data!A26:Z26,4),COUNTIF(Data!A26:Z26,5),COUNTIF(Data!A26:Z26,6),COUNTIF(Data!A26:Z26,7)),"")</f>
        <v>6</v>
      </c>
    </row>
    <row r="27" spans="1:37">
      <c r="A27" s="1">
        <f>IF(Data!A27&gt;0,Data!A27-4,"")</f>
        <v>-1</v>
      </c>
      <c r="B27" s="1">
        <f>IF(Data!B27&gt;0,Data!B27-4,"")</f>
        <v>1</v>
      </c>
      <c r="C27" s="1">
        <f>IF(Data!C27&gt;0,4-Data!C27,"")</f>
        <v>-1</v>
      </c>
      <c r="D27" s="1">
        <f>IF(Data!D27&gt;0,4-Data!D27,"")</f>
        <v>-2</v>
      </c>
      <c r="E27" s="1">
        <f>IF(Data!E27&gt;0,4-Data!E27,"")</f>
        <v>-2</v>
      </c>
      <c r="F27" s="1">
        <f>IF(Data!F27&gt;0,Data!F27-4,"")</f>
        <v>-1</v>
      </c>
      <c r="G27" s="1">
        <f>IF(Data!G27&gt;0,Data!G27-4,"")</f>
        <v>0</v>
      </c>
      <c r="H27" s="1">
        <f>IF(Data!H27&gt;0,Data!H27-4,"")</f>
        <v>1</v>
      </c>
      <c r="I27" s="1">
        <f>IF(Data!I27&gt;0,4-Data!I27,"")</f>
        <v>-2</v>
      </c>
      <c r="J27" s="1">
        <f>IF(Data!J27&gt;0,4-Data!J27,"")</f>
        <v>-1</v>
      </c>
      <c r="K27" s="1">
        <f>IF(Data!K27&gt;0,Data!K27-4,"")</f>
        <v>2</v>
      </c>
      <c r="L27" s="1">
        <f>IF(Data!L27&gt;0,4-Data!L27,"")</f>
        <v>-2</v>
      </c>
      <c r="M27" s="1">
        <f>IF(Data!M27&gt;0,Data!M27-4,"")</f>
        <v>1</v>
      </c>
      <c r="N27" s="1">
        <f>IF(Data!N27&gt;0,Data!N27-4,"")</f>
        <v>0</v>
      </c>
      <c r="O27" s="1">
        <f>IF(Data!O27&gt;0,Data!O27-4,"")</f>
        <v>1</v>
      </c>
      <c r="P27" s="1">
        <f>IF(Data!P27&gt;0,Data!P27-4,"")</f>
        <v>0</v>
      </c>
      <c r="Q27" s="1">
        <f>IF(Data!Q27&gt;0,4-Data!Q27,"")</f>
        <v>0</v>
      </c>
      <c r="R27" s="1">
        <f>IF(Data!R27&gt;0,4-Data!R27,"")</f>
        <v>-1</v>
      </c>
      <c r="S27" s="1">
        <f>IF(Data!S27&gt;0,4-Data!S27,"")</f>
        <v>-1</v>
      </c>
      <c r="T27" s="1">
        <f>IF(Data!T27&gt;0,Data!T27-4,"")</f>
        <v>2</v>
      </c>
      <c r="U27" s="1">
        <f>IF(Data!U27&gt;0,4-Data!U27,"")</f>
        <v>-2</v>
      </c>
      <c r="V27" s="1">
        <f>IF(Data!V27&gt;0,Data!V27-4,"")</f>
        <v>2</v>
      </c>
      <c r="W27" s="1">
        <f>IF(Data!W27&gt;0,4-Data!W27,"")</f>
        <v>-2</v>
      </c>
      <c r="X27" s="1">
        <f>IF(Data!X27&gt;0,4-Data!X27,"")</f>
        <v>-3</v>
      </c>
      <c r="Y27" s="1">
        <f>IF(Data!Y27&gt;0,4-Data!Y27,"")</f>
        <v>-2</v>
      </c>
      <c r="Z27" s="1">
        <f>IF(Data!Z27&gt;0,Data!Z27-4,"")</f>
        <v>1</v>
      </c>
      <c r="AC27" s="4" t="str">
        <f t="shared" si="11"/>
        <v/>
      </c>
      <c r="AD27" s="4" t="str">
        <f t="shared" si="12"/>
        <v/>
      </c>
      <c r="AE27" s="4">
        <f t="shared" si="13"/>
        <v>1</v>
      </c>
      <c r="AF27" s="4" t="str">
        <f t="shared" si="14"/>
        <v/>
      </c>
      <c r="AG27" s="4" t="str">
        <f t="shared" si="8"/>
        <v/>
      </c>
      <c r="AH27" s="4" t="str">
        <f t="shared" si="15"/>
        <v/>
      </c>
      <c r="AI27" s="2">
        <f t="shared" si="10"/>
        <v>1</v>
      </c>
      <c r="AK27" s="2">
        <f>IF(MAX(COUNTIF(Data!A27:Z27,1),COUNTIF(Data!A27:Z27,2),COUNTIF(Data!A27:Z27,3),COUNTIF(Data!A27:Z27,4),COUNTIF(Data!A27:Z27,5),COUNTIF(Data!A27:Z27,6),COUNTIF(Data!A27:Z27,7))&gt;0,MAX(COUNTIF(Data!A27:Z27,1),COUNTIF(Data!A27:Z27,2),COUNTIF(Data!A27:Z27,3),COUNTIF(Data!A27:Z27,4),COUNTIF(Data!A27:Z27,5),COUNTIF(Data!A27:Z27,6),COUNTIF(Data!A27:Z27,7)),"")</f>
        <v>10</v>
      </c>
    </row>
    <row r="28" spans="1:37">
      <c r="A28" s="1">
        <f>IF(Data!A28&gt;0,Data!A28-4,"")</f>
        <v>2</v>
      </c>
      <c r="B28" s="1">
        <f>IF(Data!B28&gt;0,Data!B28-4,"")</f>
        <v>2</v>
      </c>
      <c r="C28" s="1">
        <f>IF(Data!C28&gt;0,4-Data!C28,"")</f>
        <v>-2</v>
      </c>
      <c r="D28" s="1">
        <f>IF(Data!D28&gt;0,4-Data!D28,"")</f>
        <v>2</v>
      </c>
      <c r="E28" s="1">
        <f>IF(Data!E28&gt;0,4-Data!E28,"")</f>
        <v>1</v>
      </c>
      <c r="F28" s="1">
        <f>IF(Data!F28&gt;0,Data!F28-4,"")</f>
        <v>2</v>
      </c>
      <c r="G28" s="1">
        <f>IF(Data!G28&gt;0,Data!G28-4,"")</f>
        <v>3</v>
      </c>
      <c r="H28" s="1">
        <f>IF(Data!H28&gt;0,Data!H28-4,"")</f>
        <v>0</v>
      </c>
      <c r="I28" s="1">
        <f>IF(Data!I28&gt;0,4-Data!I28,"")</f>
        <v>0</v>
      </c>
      <c r="J28" s="1">
        <f>IF(Data!J28&gt;0,4-Data!J28,"")</f>
        <v>2</v>
      </c>
      <c r="K28" s="1">
        <f>IF(Data!K28&gt;0,Data!K28-4,"")</f>
        <v>2</v>
      </c>
      <c r="L28" s="1">
        <f>IF(Data!L28&gt;0,4-Data!L28,"")</f>
        <v>3</v>
      </c>
      <c r="M28" s="1">
        <f>IF(Data!M28&gt;0,Data!M28-4,"")</f>
        <v>1</v>
      </c>
      <c r="N28" s="1">
        <f>IF(Data!N28&gt;0,Data!N28-4,"")</f>
        <v>2</v>
      </c>
      <c r="O28" s="1">
        <f>IF(Data!O28&gt;0,Data!O28-4,"")</f>
        <v>0</v>
      </c>
      <c r="P28" s="1">
        <f>IF(Data!P28&gt;0,Data!P28-4,"")</f>
        <v>2</v>
      </c>
      <c r="Q28" s="1">
        <f>IF(Data!Q28&gt;0,4-Data!Q28,"")</f>
        <v>0</v>
      </c>
      <c r="R28" s="1">
        <f>IF(Data!R28&gt;0,4-Data!R28,"")</f>
        <v>2</v>
      </c>
      <c r="S28" s="1">
        <f>IF(Data!S28&gt;0,4-Data!S28,"")</f>
        <v>0</v>
      </c>
      <c r="T28" s="1">
        <f>IF(Data!T28&gt;0,Data!T28-4,"")</f>
        <v>2</v>
      </c>
      <c r="U28" s="1">
        <f>IF(Data!U28&gt;0,4-Data!U28,"")</f>
        <v>2</v>
      </c>
      <c r="V28" s="1">
        <f>IF(Data!V28&gt;0,Data!V28-4,"")</f>
        <v>0</v>
      </c>
      <c r="W28" s="1">
        <f>IF(Data!W28&gt;0,4-Data!W28,"")</f>
        <v>2</v>
      </c>
      <c r="X28" s="1">
        <f>IF(Data!X28&gt;0,4-Data!X28,"")</f>
        <v>3</v>
      </c>
      <c r="Y28" s="1">
        <f>IF(Data!Y28&gt;0,4-Data!Y28,"")</f>
        <v>1</v>
      </c>
      <c r="Z28" s="1">
        <f>IF(Data!Z28&gt;0,Data!Z28-4,"")</f>
        <v>0</v>
      </c>
      <c r="AC28" s="4" t="str">
        <f t="shared" si="11"/>
        <v/>
      </c>
      <c r="AD28" s="4" t="str">
        <f t="shared" si="12"/>
        <v/>
      </c>
      <c r="AE28" s="4" t="str">
        <f t="shared" si="13"/>
        <v/>
      </c>
      <c r="AF28" s="4" t="str">
        <f t="shared" si="14"/>
        <v/>
      </c>
      <c r="AG28" s="4" t="str">
        <f t="shared" si="8"/>
        <v/>
      </c>
      <c r="AH28" s="4">
        <f t="shared" si="15"/>
        <v>1</v>
      </c>
      <c r="AI28" s="2">
        <f t="shared" si="10"/>
        <v>1</v>
      </c>
      <c r="AK28" s="2">
        <f>IF(MAX(COUNTIF(Data!A28:Z28,1),COUNTIF(Data!A28:Z28,2),COUNTIF(Data!A28:Z28,3),COUNTIF(Data!A28:Z28,4),COUNTIF(Data!A28:Z28,5),COUNTIF(Data!A28:Z28,6),COUNTIF(Data!A28:Z28,7))&gt;0,MAX(COUNTIF(Data!A28:Z28,1),COUNTIF(Data!A28:Z28,2),COUNTIF(Data!A28:Z28,3),COUNTIF(Data!A28:Z28,4),COUNTIF(Data!A28:Z28,5),COUNTIF(Data!A28:Z28,6),COUNTIF(Data!A28:Z28,7)),"")</f>
        <v>8</v>
      </c>
    </row>
    <row r="29" spans="1:37">
      <c r="A29" s="1">
        <f>IF(Data!A29&gt;0,Data!A29-4,"")</f>
        <v>2</v>
      </c>
      <c r="B29" s="1">
        <f>IF(Data!B29&gt;0,Data!B29-4,"")</f>
        <v>3</v>
      </c>
      <c r="C29" s="1">
        <f>IF(Data!C29&gt;0,4-Data!C29,"")</f>
        <v>-2</v>
      </c>
      <c r="D29" s="1">
        <f>IF(Data!D29&gt;0,4-Data!D29,"")</f>
        <v>3</v>
      </c>
      <c r="E29" s="1">
        <f>IF(Data!E29&gt;0,4-Data!E29,"")</f>
        <v>3</v>
      </c>
      <c r="F29" s="1">
        <f>IF(Data!F29&gt;0,Data!F29-4,"")</f>
        <v>3</v>
      </c>
      <c r="G29" s="1">
        <f>IF(Data!G29&gt;0,Data!G29-4,"")</f>
        <v>3</v>
      </c>
      <c r="H29" s="1">
        <f>IF(Data!H29&gt;0,Data!H29-4,"")</f>
        <v>0</v>
      </c>
      <c r="I29" s="1">
        <f>IF(Data!I29&gt;0,4-Data!I29,"")</f>
        <v>1</v>
      </c>
      <c r="J29" s="1">
        <f>IF(Data!J29&gt;0,4-Data!J29,"")</f>
        <v>3</v>
      </c>
      <c r="K29" s="1">
        <f>IF(Data!K29&gt;0,Data!K29-4,"")</f>
        <v>3</v>
      </c>
      <c r="L29" s="1">
        <f>IF(Data!L29&gt;0,4-Data!L29,"")</f>
        <v>3</v>
      </c>
      <c r="M29" s="1">
        <f>IF(Data!M29&gt;0,Data!M29-4,"")</f>
        <v>1</v>
      </c>
      <c r="N29" s="1">
        <f>IF(Data!N29&gt;0,Data!N29-4,"")</f>
        <v>3</v>
      </c>
      <c r="O29" s="1">
        <f>IF(Data!O29&gt;0,Data!O29-4,"")</f>
        <v>3</v>
      </c>
      <c r="P29" s="1">
        <f>IF(Data!P29&gt;0,Data!P29-4,"")</f>
        <v>3</v>
      </c>
      <c r="Q29" s="1">
        <f>IF(Data!Q29&gt;0,4-Data!Q29,"")</f>
        <v>3</v>
      </c>
      <c r="R29" s="1">
        <f>IF(Data!R29&gt;0,4-Data!R29,"")</f>
        <v>3</v>
      </c>
      <c r="S29" s="1">
        <f>IF(Data!S29&gt;0,4-Data!S29,"")</f>
        <v>1</v>
      </c>
      <c r="T29" s="1">
        <f>IF(Data!T29&gt;0,Data!T29-4,"")</f>
        <v>3</v>
      </c>
      <c r="U29" s="1">
        <f>IF(Data!U29&gt;0,4-Data!U29,"")</f>
        <v>3</v>
      </c>
      <c r="V29" s="1">
        <f>IF(Data!V29&gt;0,Data!V29-4,"")</f>
        <v>3</v>
      </c>
      <c r="W29" s="1">
        <f>IF(Data!W29&gt;0,4-Data!W29,"")</f>
        <v>3</v>
      </c>
      <c r="X29" s="1">
        <f>IF(Data!X29&gt;0,4-Data!X29,"")</f>
        <v>3</v>
      </c>
      <c r="Y29" s="1">
        <f>IF(Data!Y29&gt;0,4-Data!Y29,"")</f>
        <v>0</v>
      </c>
      <c r="Z29" s="1">
        <f>IF(Data!Z29&gt;0,Data!Z29-4,"")</f>
        <v>-3</v>
      </c>
      <c r="AC29" s="4" t="str">
        <f t="shared" si="11"/>
        <v/>
      </c>
      <c r="AD29" s="4" t="str">
        <f t="shared" si="12"/>
        <v/>
      </c>
      <c r="AE29" s="4" t="str">
        <f t="shared" si="13"/>
        <v/>
      </c>
      <c r="AF29" s="4" t="str">
        <f t="shared" si="14"/>
        <v/>
      </c>
      <c r="AG29" s="4" t="str">
        <f t="shared" si="8"/>
        <v/>
      </c>
      <c r="AH29" s="4">
        <f t="shared" si="15"/>
        <v>1</v>
      </c>
      <c r="AI29" s="2">
        <f t="shared" si="10"/>
        <v>1</v>
      </c>
      <c r="AK29" s="2">
        <f>IF(MAX(COUNTIF(Data!A29:Z29,1),COUNTIF(Data!A29:Z29,2),COUNTIF(Data!A29:Z29,3),COUNTIF(Data!A29:Z29,4),COUNTIF(Data!A29:Z29,5),COUNTIF(Data!A29:Z29,6),COUNTIF(Data!A29:Z29,7))&gt;0,MAX(COUNTIF(Data!A29:Z29,1),COUNTIF(Data!A29:Z29,2),COUNTIF(Data!A29:Z29,3),COUNTIF(Data!A29:Z29,4),COUNTIF(Data!A29:Z29,5),COUNTIF(Data!A29:Z29,6),COUNTIF(Data!A29:Z29,7)),"")</f>
        <v>10</v>
      </c>
    </row>
    <row r="30" spans="1:37">
      <c r="A30" s="1">
        <f>IF(Data!A30&gt;0,Data!A30-4,"")</f>
        <v>3</v>
      </c>
      <c r="B30" s="1">
        <f>IF(Data!B30&gt;0,Data!B30-4,"")</f>
        <v>3</v>
      </c>
      <c r="C30" s="1">
        <f>IF(Data!C30&gt;0,4-Data!C30,"")</f>
        <v>3</v>
      </c>
      <c r="D30" s="1">
        <f>IF(Data!D30&gt;0,4-Data!D30,"")</f>
        <v>1</v>
      </c>
      <c r="E30" s="1">
        <f>IF(Data!E30&gt;0,4-Data!E30,"")</f>
        <v>3</v>
      </c>
      <c r="F30" s="1">
        <f>IF(Data!F30&gt;0,Data!F30-4,"")</f>
        <v>2</v>
      </c>
      <c r="G30" s="1">
        <f>IF(Data!G30&gt;0,Data!G30-4,"")</f>
        <v>3</v>
      </c>
      <c r="H30" s="1">
        <f>IF(Data!H30&gt;0,Data!H30-4,"")</f>
        <v>2</v>
      </c>
      <c r="I30" s="1">
        <f>IF(Data!I30&gt;0,4-Data!I30,"")</f>
        <v>3</v>
      </c>
      <c r="J30" s="1">
        <f>IF(Data!J30&gt;0,4-Data!J30,"")</f>
        <v>3</v>
      </c>
      <c r="K30" s="1">
        <f>IF(Data!K30&gt;0,Data!K30-4,"")</f>
        <v>2</v>
      </c>
      <c r="L30" s="1">
        <f>IF(Data!L30&gt;0,4-Data!L30,"")</f>
        <v>3</v>
      </c>
      <c r="M30" s="1">
        <f>IF(Data!M30&gt;0,Data!M30-4,"")</f>
        <v>2</v>
      </c>
      <c r="N30" s="1">
        <f>IF(Data!N30&gt;0,Data!N30-4,"")</f>
        <v>2</v>
      </c>
      <c r="O30" s="1">
        <f>IF(Data!O30&gt;0,Data!O30-4,"")</f>
        <v>3</v>
      </c>
      <c r="P30" s="1">
        <f>IF(Data!P30&gt;0,Data!P30-4,"")</f>
        <v>3</v>
      </c>
      <c r="Q30" s="1">
        <f>IF(Data!Q30&gt;0,4-Data!Q30,"")</f>
        <v>3</v>
      </c>
      <c r="R30" s="1">
        <f>IF(Data!R30&gt;0,4-Data!R30,"")</f>
        <v>3</v>
      </c>
      <c r="S30" s="1">
        <f>IF(Data!S30&gt;0,4-Data!S30,"")</f>
        <v>2</v>
      </c>
      <c r="T30" s="1">
        <f>IF(Data!T30&gt;0,Data!T30-4,"")</f>
        <v>3</v>
      </c>
      <c r="U30" s="1">
        <f>IF(Data!U30&gt;0,4-Data!U30,"")</f>
        <v>3</v>
      </c>
      <c r="V30" s="1">
        <f>IF(Data!V30&gt;0,Data!V30-4,"")</f>
        <v>3</v>
      </c>
      <c r="W30" s="1">
        <f>IF(Data!W30&gt;0,4-Data!W30,"")</f>
        <v>3</v>
      </c>
      <c r="X30" s="1">
        <f>IF(Data!X30&gt;0,4-Data!X30,"")</f>
        <v>3</v>
      </c>
      <c r="Y30" s="1">
        <f>IF(Data!Y30&gt;0,4-Data!Y30,"")</f>
        <v>3</v>
      </c>
      <c r="Z30" s="1">
        <f>IF(Data!Z30&gt;0,Data!Z30-4,"")</f>
        <v>3</v>
      </c>
      <c r="AC30" s="4" t="str">
        <f t="shared" si="11"/>
        <v/>
      </c>
      <c r="AD30" s="4" t="str">
        <f t="shared" si="12"/>
        <v/>
      </c>
      <c r="AE30" s="4" t="str">
        <f t="shared" si="13"/>
        <v/>
      </c>
      <c r="AF30" s="4" t="str">
        <f t="shared" si="14"/>
        <v/>
      </c>
      <c r="AG30" s="4" t="str">
        <f t="shared" si="8"/>
        <v/>
      </c>
      <c r="AH30" s="4" t="str">
        <f t="shared" si="15"/>
        <v/>
      </c>
      <c r="AI30" s="2">
        <f t="shared" si="10"/>
        <v>0</v>
      </c>
      <c r="AK30" s="2">
        <f>IF(MAX(COUNTIF(Data!A30:Z30,1),COUNTIF(Data!A30:Z30,2),COUNTIF(Data!A30:Z30,3),COUNTIF(Data!A30:Z30,4),COUNTIF(Data!A30:Z30,5),COUNTIF(Data!A30:Z30,6),COUNTIF(Data!A30:Z30,7))&gt;0,MAX(COUNTIF(Data!A30:Z30,1),COUNTIF(Data!A30:Z30,2),COUNTIF(Data!A30:Z30,3),COUNTIF(Data!A30:Z30,4),COUNTIF(Data!A30:Z30,5),COUNTIF(Data!A30:Z30,6),COUNTIF(Data!A30:Z30,7)),"")</f>
        <v>11</v>
      </c>
    </row>
    <row r="31" spans="1:37">
      <c r="A31" s="1">
        <f>IF(Data!A31&gt;0,Data!A31-4,"")</f>
        <v>3</v>
      </c>
      <c r="B31" s="1">
        <f>IF(Data!B31&gt;0,Data!B31-4,"")</f>
        <v>2</v>
      </c>
      <c r="C31" s="1">
        <f>IF(Data!C31&gt;0,4-Data!C31,"")</f>
        <v>3</v>
      </c>
      <c r="D31" s="1">
        <f>IF(Data!D31&gt;0,4-Data!D31,"")</f>
        <v>2</v>
      </c>
      <c r="E31" s="1">
        <f>IF(Data!E31&gt;0,4-Data!E31,"")</f>
        <v>2</v>
      </c>
      <c r="F31" s="1">
        <f>IF(Data!F31&gt;0,Data!F31-4,"")</f>
        <v>3</v>
      </c>
      <c r="G31" s="1">
        <f>IF(Data!G31&gt;0,Data!G31-4,"")</f>
        <v>2</v>
      </c>
      <c r="H31" s="1">
        <f>IF(Data!H31&gt;0,Data!H31-4,"")</f>
        <v>0</v>
      </c>
      <c r="I31" s="1">
        <f>IF(Data!I31&gt;0,4-Data!I31,"")</f>
        <v>0</v>
      </c>
      <c r="J31" s="1">
        <f>IF(Data!J31&gt;0,4-Data!J31,"")</f>
        <v>2</v>
      </c>
      <c r="K31" s="1">
        <f>IF(Data!K31&gt;0,Data!K31-4,"")</f>
        <v>1</v>
      </c>
      <c r="L31" s="1">
        <f>IF(Data!L31&gt;0,4-Data!L31,"")</f>
        <v>2</v>
      </c>
      <c r="M31" s="1">
        <f>IF(Data!M31&gt;0,Data!M31-4,"")</f>
        <v>0</v>
      </c>
      <c r="N31" s="1">
        <f>IF(Data!N31&gt;0,Data!N31-4,"")</f>
        <v>1</v>
      </c>
      <c r="O31" s="1">
        <f>IF(Data!O31&gt;0,Data!O31-4,"")</f>
        <v>1</v>
      </c>
      <c r="P31" s="1">
        <f>IF(Data!P31&gt;0,Data!P31-4,"")</f>
        <v>2</v>
      </c>
      <c r="Q31" s="1">
        <f>IF(Data!Q31&gt;0,4-Data!Q31,"")</f>
        <v>1</v>
      </c>
      <c r="R31" s="1">
        <f>IF(Data!R31&gt;0,4-Data!R31,"")</f>
        <v>1</v>
      </c>
      <c r="S31" s="1">
        <f>IF(Data!S31&gt;0,4-Data!S31,"")</f>
        <v>1</v>
      </c>
      <c r="T31" s="1">
        <f>IF(Data!T31&gt;0,Data!T31-4,"")</f>
        <v>2</v>
      </c>
      <c r="U31" s="1">
        <f>IF(Data!U31&gt;0,4-Data!U31,"")</f>
        <v>2</v>
      </c>
      <c r="V31" s="1">
        <f>IF(Data!V31&gt;0,Data!V31-4,"")</f>
        <v>0</v>
      </c>
      <c r="W31" s="1">
        <f>IF(Data!W31&gt;0,4-Data!W31,"")</f>
        <v>2</v>
      </c>
      <c r="X31" s="1">
        <f>IF(Data!X31&gt;0,4-Data!X31,"")</f>
        <v>2</v>
      </c>
      <c r="Y31" s="1">
        <f>IF(Data!Y31&gt;0,4-Data!Y31,"")</f>
        <v>1</v>
      </c>
      <c r="Z31" s="1">
        <f>IF(Data!Z31&gt;0,Data!Z31-4,"")</f>
        <v>2</v>
      </c>
      <c r="AC31" s="4" t="str">
        <f t="shared" si="11"/>
        <v/>
      </c>
      <c r="AD31" s="4" t="str">
        <f t="shared" si="12"/>
        <v/>
      </c>
      <c r="AE31" s="4" t="str">
        <f t="shared" si="13"/>
        <v/>
      </c>
      <c r="AF31" s="4" t="str">
        <f t="shared" si="14"/>
        <v/>
      </c>
      <c r="AG31" s="4" t="str">
        <f t="shared" si="8"/>
        <v/>
      </c>
      <c r="AH31" s="4" t="str">
        <f t="shared" si="15"/>
        <v/>
      </c>
      <c r="AI31" s="2">
        <f t="shared" si="10"/>
        <v>0</v>
      </c>
      <c r="AK31" s="2">
        <f>IF(MAX(COUNTIF(Data!A31:Z31,1),COUNTIF(Data!A31:Z31,2),COUNTIF(Data!A31:Z31,3),COUNTIF(Data!A31:Z31,4),COUNTIF(Data!A31:Z31,5),COUNTIF(Data!A31:Z31,6),COUNTIF(Data!A31:Z31,7))&gt;0,MAX(COUNTIF(Data!A31:Z31,1),COUNTIF(Data!A31:Z31,2),COUNTIF(Data!A31:Z31,3),COUNTIF(Data!A31:Z31,4),COUNTIF(Data!A31:Z31,5),COUNTIF(Data!A31:Z31,6),COUNTIF(Data!A31:Z31,7)),"")</f>
        <v>7</v>
      </c>
    </row>
    <row r="32" spans="1:37">
      <c r="A32" s="1">
        <f>IF(Data!A32&gt;0,Data!A32-4,"")</f>
        <v>3</v>
      </c>
      <c r="B32" s="1">
        <f>IF(Data!B32&gt;0,Data!B32-4,"")</f>
        <v>3</v>
      </c>
      <c r="C32" s="1">
        <f>IF(Data!C32&gt;0,4-Data!C32,"")</f>
        <v>3</v>
      </c>
      <c r="D32" s="1">
        <f>IF(Data!D32&gt;0,4-Data!D32,"")</f>
        <v>2</v>
      </c>
      <c r="E32" s="1">
        <f>IF(Data!E32&gt;0,4-Data!E32,"")</f>
        <v>3</v>
      </c>
      <c r="F32" s="1">
        <f>IF(Data!F32&gt;0,Data!F32-4,"")</f>
        <v>3</v>
      </c>
      <c r="G32" s="1">
        <f>IF(Data!G32&gt;0,Data!G32-4,"")</f>
        <v>3</v>
      </c>
      <c r="H32" s="1">
        <f>IF(Data!H32&gt;0,Data!H32-4,"")</f>
        <v>1</v>
      </c>
      <c r="I32" s="1">
        <f>IF(Data!I32&gt;0,4-Data!I32,"")</f>
        <v>2</v>
      </c>
      <c r="J32" s="1">
        <f>IF(Data!J32&gt;0,4-Data!J32,"")</f>
        <v>2</v>
      </c>
      <c r="K32" s="1">
        <f>IF(Data!K32&gt;0,Data!K32-4,"")</f>
        <v>3</v>
      </c>
      <c r="L32" s="1">
        <f>IF(Data!L32&gt;0,4-Data!L32,"")</f>
        <v>3</v>
      </c>
      <c r="M32" s="1">
        <f>IF(Data!M32&gt;0,Data!M32-4,"")</f>
        <v>2</v>
      </c>
      <c r="N32" s="1">
        <f>IF(Data!N32&gt;0,Data!N32-4,"")</f>
        <v>2</v>
      </c>
      <c r="O32" s="1">
        <f>IF(Data!O32&gt;0,Data!O32-4,"")</f>
        <v>3</v>
      </c>
      <c r="P32" s="1">
        <f>IF(Data!P32&gt;0,Data!P32-4,"")</f>
        <v>3</v>
      </c>
      <c r="Q32" s="1">
        <f>IF(Data!Q32&gt;0,4-Data!Q32,"")</f>
        <v>3</v>
      </c>
      <c r="R32" s="1">
        <f>IF(Data!R32&gt;0,4-Data!R32,"")</f>
        <v>3</v>
      </c>
      <c r="S32" s="1">
        <f>IF(Data!S32&gt;0,4-Data!S32,"")</f>
        <v>3</v>
      </c>
      <c r="T32" s="1">
        <f>IF(Data!T32&gt;0,Data!T32-4,"")</f>
        <v>3</v>
      </c>
      <c r="U32" s="1">
        <f>IF(Data!U32&gt;0,4-Data!U32,"")</f>
        <v>3</v>
      </c>
      <c r="V32" s="1">
        <f>IF(Data!V32&gt;0,Data!V32-4,"")</f>
        <v>2</v>
      </c>
      <c r="W32" s="1">
        <f>IF(Data!W32&gt;0,4-Data!W32,"")</f>
        <v>2</v>
      </c>
      <c r="X32" s="1">
        <f>IF(Data!X32&gt;0,4-Data!X32,"")</f>
        <v>3</v>
      </c>
      <c r="Y32" s="1">
        <f>IF(Data!Y32&gt;0,4-Data!Y32,"")</f>
        <v>2</v>
      </c>
      <c r="Z32" s="1">
        <f>IF(Data!Z32&gt;0,Data!Z32-4,"")</f>
        <v>3</v>
      </c>
      <c r="AC32" s="4" t="str">
        <f t="shared" si="11"/>
        <v/>
      </c>
      <c r="AD32" s="4" t="str">
        <f t="shared" si="12"/>
        <v/>
      </c>
      <c r="AE32" s="4" t="str">
        <f t="shared" si="13"/>
        <v/>
      </c>
      <c r="AF32" s="4" t="str">
        <f t="shared" si="14"/>
        <v/>
      </c>
      <c r="AG32" s="4" t="str">
        <f t="shared" si="8"/>
        <v/>
      </c>
      <c r="AH32" s="4" t="str">
        <f t="shared" si="15"/>
        <v/>
      </c>
      <c r="AI32" s="2">
        <f t="shared" si="10"/>
        <v>0</v>
      </c>
      <c r="AK32" s="2">
        <f>IF(MAX(COUNTIF(Data!A32:Z32,1),COUNTIF(Data!A32:Z32,2),COUNTIF(Data!A32:Z32,3),COUNTIF(Data!A32:Z32,4),COUNTIF(Data!A32:Z32,5),COUNTIF(Data!A32:Z32,6),COUNTIF(Data!A32:Z32,7))&gt;0,MAX(COUNTIF(Data!A32:Z32,1),COUNTIF(Data!A32:Z32,2),COUNTIF(Data!A32:Z32,3),COUNTIF(Data!A32:Z32,4),COUNTIF(Data!A32:Z32,5),COUNTIF(Data!A32:Z32,6),COUNTIF(Data!A32:Z32,7)),"")</f>
        <v>9</v>
      </c>
    </row>
    <row r="33" spans="1:37">
      <c r="A33" s="1">
        <f>IF(Data!A33&gt;0,Data!A33-4,"")</f>
        <v>2</v>
      </c>
      <c r="B33" s="1">
        <f>IF(Data!B33&gt;0,Data!B33-4,"")</f>
        <v>3</v>
      </c>
      <c r="C33" s="1">
        <f>IF(Data!C33&gt;0,4-Data!C33,"")</f>
        <v>0</v>
      </c>
      <c r="D33" s="1">
        <f>IF(Data!D33&gt;0,4-Data!D33,"")</f>
        <v>2</v>
      </c>
      <c r="E33" s="1">
        <f>IF(Data!E33&gt;0,4-Data!E33,"")</f>
        <v>2</v>
      </c>
      <c r="F33" s="1">
        <f>IF(Data!F33&gt;0,Data!F33-4,"")</f>
        <v>1</v>
      </c>
      <c r="G33" s="1">
        <f>IF(Data!G33&gt;0,Data!G33-4,"")</f>
        <v>2</v>
      </c>
      <c r="H33" s="1">
        <f>IF(Data!H33&gt;0,Data!H33-4,"")</f>
        <v>0</v>
      </c>
      <c r="I33" s="1">
        <f>IF(Data!I33&gt;0,4-Data!I33,"")</f>
        <v>1</v>
      </c>
      <c r="J33" s="1">
        <f>IF(Data!J33&gt;0,4-Data!J33,"")</f>
        <v>3</v>
      </c>
      <c r="K33" s="1">
        <f>IF(Data!K33&gt;0,Data!K33-4,"")</f>
        <v>1</v>
      </c>
      <c r="L33" s="1">
        <f>IF(Data!L33&gt;0,4-Data!L33,"")</f>
        <v>3</v>
      </c>
      <c r="M33" s="1">
        <f>IF(Data!M33&gt;0,Data!M33-4,"")</f>
        <v>1</v>
      </c>
      <c r="N33" s="1">
        <f>IF(Data!N33&gt;0,Data!N33-4,"")</f>
        <v>2</v>
      </c>
      <c r="O33" s="1">
        <f>IF(Data!O33&gt;0,Data!O33-4,"")</f>
        <v>3</v>
      </c>
      <c r="P33" s="1">
        <f>IF(Data!P33&gt;0,Data!P33-4,"")</f>
        <v>2</v>
      </c>
      <c r="Q33" s="1">
        <f>IF(Data!Q33&gt;0,4-Data!Q33,"")</f>
        <v>2</v>
      </c>
      <c r="R33" s="1">
        <f>IF(Data!R33&gt;0,4-Data!R33,"")</f>
        <v>2</v>
      </c>
      <c r="S33" s="1">
        <f>IF(Data!S33&gt;0,4-Data!S33,"")</f>
        <v>2</v>
      </c>
      <c r="T33" s="1">
        <f>IF(Data!T33&gt;0,Data!T33-4,"")</f>
        <v>2</v>
      </c>
      <c r="U33" s="1">
        <f>IF(Data!U33&gt;0,4-Data!U33,"")</f>
        <v>2</v>
      </c>
      <c r="V33" s="1">
        <f>IF(Data!V33&gt;0,Data!V33-4,"")</f>
        <v>2</v>
      </c>
      <c r="W33" s="1">
        <f>IF(Data!W33&gt;0,4-Data!W33,"")</f>
        <v>3</v>
      </c>
      <c r="X33" s="1">
        <f>IF(Data!X33&gt;0,4-Data!X33,"")</f>
        <v>2</v>
      </c>
      <c r="Y33" s="1">
        <f>IF(Data!Y33&gt;0,4-Data!Y33,"")</f>
        <v>2</v>
      </c>
      <c r="Z33" s="1">
        <f>IF(Data!Z33&gt;0,Data!Z33-4,"")</f>
        <v>3</v>
      </c>
      <c r="AC33" s="4" t="str">
        <f t="shared" si="11"/>
        <v/>
      </c>
      <c r="AD33" s="4" t="str">
        <f t="shared" si="12"/>
        <v/>
      </c>
      <c r="AE33" s="4" t="str">
        <f t="shared" si="13"/>
        <v/>
      </c>
      <c r="AF33" s="4" t="str">
        <f t="shared" si="14"/>
        <v/>
      </c>
      <c r="AG33" s="4" t="str">
        <f t="shared" si="8"/>
        <v/>
      </c>
      <c r="AH33" s="4" t="str">
        <f t="shared" si="15"/>
        <v/>
      </c>
      <c r="AI33" s="2">
        <f t="shared" si="10"/>
        <v>0</v>
      </c>
      <c r="AK33" s="2">
        <f>IF(MAX(COUNTIF(Data!A33:Z33,1),COUNTIF(Data!A33:Z33,2),COUNTIF(Data!A33:Z33,3),COUNTIF(Data!A33:Z33,4),COUNTIF(Data!A33:Z33,5),COUNTIF(Data!A33:Z33,6),COUNTIF(Data!A33:Z33,7))&gt;0,MAX(COUNTIF(Data!A33:Z33,1),COUNTIF(Data!A33:Z33,2),COUNTIF(Data!A33:Z33,3),COUNTIF(Data!A33:Z33,4),COUNTIF(Data!A33:Z33,5),COUNTIF(Data!A33:Z33,6),COUNTIF(Data!A33:Z33,7)),"")</f>
        <v>8</v>
      </c>
    </row>
    <row r="34" spans="1:37">
      <c r="A34" s="1">
        <f>IF(Data!A34&gt;0,Data!A34-4,"")</f>
        <v>2</v>
      </c>
      <c r="B34" s="1">
        <f>IF(Data!B34&gt;0,Data!B34-4,"")</f>
        <v>2</v>
      </c>
      <c r="C34" s="1">
        <f>IF(Data!C34&gt;0,4-Data!C34,"")</f>
        <v>1</v>
      </c>
      <c r="D34" s="1">
        <f>IF(Data!D34&gt;0,4-Data!D34,"")</f>
        <v>2</v>
      </c>
      <c r="E34" s="1">
        <f>IF(Data!E34&gt;0,4-Data!E34,"")</f>
        <v>3</v>
      </c>
      <c r="F34" s="1">
        <f>IF(Data!F34&gt;0,Data!F34-4,"")</f>
        <v>0</v>
      </c>
      <c r="G34" s="1">
        <f>IF(Data!G34&gt;0,Data!G34-4,"")</f>
        <v>0</v>
      </c>
      <c r="H34" s="1">
        <f>IF(Data!H34&gt;0,Data!H34-4,"")</f>
        <v>2</v>
      </c>
      <c r="I34" s="1">
        <f>IF(Data!I34&gt;0,4-Data!I34,"")</f>
        <v>0</v>
      </c>
      <c r="J34" s="1">
        <f>IF(Data!J34&gt;0,4-Data!J34,"")</f>
        <v>1</v>
      </c>
      <c r="K34" s="1">
        <f>IF(Data!K34&gt;0,Data!K34-4,"")</f>
        <v>2</v>
      </c>
      <c r="L34" s="1">
        <f>IF(Data!L34&gt;0,4-Data!L34,"")</f>
        <v>2</v>
      </c>
      <c r="M34" s="1">
        <f>IF(Data!M34&gt;0,Data!M34-4,"")</f>
        <v>2</v>
      </c>
      <c r="N34" s="1">
        <f>IF(Data!N34&gt;0,Data!N34-4,"")</f>
        <v>1</v>
      </c>
      <c r="O34" s="1">
        <f>IF(Data!O34&gt;0,Data!O34-4,"")</f>
        <v>1</v>
      </c>
      <c r="P34" s="1">
        <f>IF(Data!P34&gt;0,Data!P34-4,"")</f>
        <v>2</v>
      </c>
      <c r="Q34" s="1">
        <f>IF(Data!Q34&gt;0,4-Data!Q34,"")</f>
        <v>2</v>
      </c>
      <c r="R34" s="1">
        <f>IF(Data!R34&gt;0,4-Data!R34,"")</f>
        <v>1</v>
      </c>
      <c r="S34" s="1">
        <f>IF(Data!S34&gt;0,4-Data!S34,"")</f>
        <v>1</v>
      </c>
      <c r="T34" s="1">
        <f>IF(Data!T34&gt;0,Data!T34-4,"")</f>
        <v>1</v>
      </c>
      <c r="U34" s="1">
        <f>IF(Data!U34&gt;0,4-Data!U34,"")</f>
        <v>2</v>
      </c>
      <c r="V34" s="1">
        <f>IF(Data!V34&gt;0,Data!V34-4,"")</f>
        <v>1</v>
      </c>
      <c r="W34" s="1">
        <f>IF(Data!W34&gt;0,4-Data!W34,"")</f>
        <v>0</v>
      </c>
      <c r="X34" s="1">
        <f>IF(Data!X34&gt;0,4-Data!X34,"")</f>
        <v>1</v>
      </c>
      <c r="Y34" s="1">
        <f>IF(Data!Y34&gt;0,4-Data!Y34,"")</f>
        <v>1</v>
      </c>
      <c r="Z34" s="1">
        <f>IF(Data!Z34&gt;0,Data!Z34-4,"")</f>
        <v>1</v>
      </c>
      <c r="AC34" s="4" t="str">
        <f t="shared" si="11"/>
        <v/>
      </c>
      <c r="AD34" s="4" t="str">
        <f t="shared" si="12"/>
        <v/>
      </c>
      <c r="AE34" s="4" t="str">
        <f t="shared" si="13"/>
        <v/>
      </c>
      <c r="AF34" s="4" t="str">
        <f t="shared" si="14"/>
        <v/>
      </c>
      <c r="AG34" s="4" t="str">
        <f t="shared" si="8"/>
        <v/>
      </c>
      <c r="AH34" s="4" t="str">
        <f t="shared" si="15"/>
        <v/>
      </c>
      <c r="AI34" s="2">
        <f t="shared" si="10"/>
        <v>0</v>
      </c>
      <c r="AK34" s="2">
        <f>IF(MAX(COUNTIF(Data!A34:Z34,1),COUNTIF(Data!A34:Z34,2),COUNTIF(Data!A34:Z34,3),COUNTIF(Data!A34:Z34,4),COUNTIF(Data!A34:Z34,5),COUNTIF(Data!A34:Z34,6),COUNTIF(Data!A34:Z34,7))&gt;0,MAX(COUNTIF(Data!A34:Z34,1),COUNTIF(Data!A34:Z34,2),COUNTIF(Data!A34:Z34,3),COUNTIF(Data!A34:Z34,4),COUNTIF(Data!A34:Z34,5),COUNTIF(Data!A34:Z34,6),COUNTIF(Data!A34:Z34,7)),"")</f>
        <v>6</v>
      </c>
    </row>
    <row r="35" spans="1:37">
      <c r="A35" s="1">
        <f>IF(Data!A35&gt;0,Data!A35-4,"")</f>
        <v>1</v>
      </c>
      <c r="B35" s="1">
        <f>IF(Data!B35&gt;0,Data!B35-4,"")</f>
        <v>0</v>
      </c>
      <c r="C35" s="1">
        <f>IF(Data!C35&gt;0,4-Data!C35,"")</f>
        <v>1</v>
      </c>
      <c r="D35" s="1">
        <f>IF(Data!D35&gt;0,4-Data!D35,"")</f>
        <v>0</v>
      </c>
      <c r="E35" s="1">
        <f>IF(Data!E35&gt;0,4-Data!E35,"")</f>
        <v>1</v>
      </c>
      <c r="F35" s="1">
        <f>IF(Data!F35&gt;0,Data!F35-4,"")</f>
        <v>1</v>
      </c>
      <c r="G35" s="1">
        <f>IF(Data!G35&gt;0,Data!G35-4,"")</f>
        <v>1</v>
      </c>
      <c r="H35" s="1">
        <f>IF(Data!H35&gt;0,Data!H35-4,"")</f>
        <v>-2</v>
      </c>
      <c r="I35" s="1">
        <f>IF(Data!I35&gt;0,4-Data!I35,"")</f>
        <v>0</v>
      </c>
      <c r="J35" s="1">
        <f>IF(Data!J35&gt;0,4-Data!J35,"")</f>
        <v>1</v>
      </c>
      <c r="K35" s="1">
        <f>IF(Data!K35&gt;0,Data!K35-4,"")</f>
        <v>0</v>
      </c>
      <c r="L35" s="1">
        <f>IF(Data!L35&gt;0,4-Data!L35,"")</f>
        <v>0</v>
      </c>
      <c r="M35" s="1">
        <f>IF(Data!M35&gt;0,Data!M35-4,"")</f>
        <v>0</v>
      </c>
      <c r="N35" s="1">
        <f>IF(Data!N35&gt;0,Data!N35-4,"")</f>
        <v>0</v>
      </c>
      <c r="O35" s="1">
        <f>IF(Data!O35&gt;0,Data!O35-4,"")</f>
        <v>2</v>
      </c>
      <c r="P35" s="1">
        <f>IF(Data!P35&gt;0,Data!P35-4,"")</f>
        <v>1</v>
      </c>
      <c r="Q35" s="1">
        <f>IF(Data!Q35&gt;0,4-Data!Q35,"")</f>
        <v>0</v>
      </c>
      <c r="R35" s="1">
        <f>IF(Data!R35&gt;0,4-Data!R35,"")</f>
        <v>1</v>
      </c>
      <c r="S35" s="1">
        <f>IF(Data!S35&gt;0,4-Data!S35,"")</f>
        <v>0</v>
      </c>
      <c r="T35" s="1">
        <f>IF(Data!T35&gt;0,Data!T35-4,"")</f>
        <v>1</v>
      </c>
      <c r="U35" s="1">
        <f>IF(Data!U35&gt;0,4-Data!U35,"")</f>
        <v>0</v>
      </c>
      <c r="V35" s="1">
        <f>IF(Data!V35&gt;0,Data!V35-4,"")</f>
        <v>1</v>
      </c>
      <c r="W35" s="1">
        <f>IF(Data!W35&gt;0,4-Data!W35,"")</f>
        <v>-1</v>
      </c>
      <c r="X35" s="1">
        <f>IF(Data!X35&gt;0,4-Data!X35,"")</f>
        <v>1</v>
      </c>
      <c r="Y35" s="1">
        <f>IF(Data!Y35&gt;0,4-Data!Y35,"")</f>
        <v>0</v>
      </c>
      <c r="Z35" s="1">
        <f>IF(Data!Z35&gt;0,Data!Z35-4,"")</f>
        <v>2</v>
      </c>
      <c r="AC35" s="4" t="str">
        <f t="shared" si="11"/>
        <v/>
      </c>
      <c r="AD35" s="4" t="str">
        <f t="shared" si="12"/>
        <v/>
      </c>
      <c r="AE35" s="4" t="str">
        <f t="shared" si="13"/>
        <v/>
      </c>
      <c r="AF35" s="4" t="str">
        <f t="shared" si="14"/>
        <v/>
      </c>
      <c r="AG35" s="4" t="str">
        <f t="shared" si="8"/>
        <v/>
      </c>
      <c r="AH35" s="4" t="str">
        <f t="shared" si="15"/>
        <v/>
      </c>
      <c r="AI35" s="2">
        <f t="shared" si="10"/>
        <v>0</v>
      </c>
      <c r="AK35" s="2">
        <f>IF(MAX(COUNTIF(Data!A35:Z35,1),COUNTIF(Data!A35:Z35,2),COUNTIF(Data!A35:Z35,3),COUNTIF(Data!A35:Z35,4),COUNTIF(Data!A35:Z35,5),COUNTIF(Data!A35:Z35,6),COUNTIF(Data!A35:Z35,7))&gt;0,MAX(COUNTIF(Data!A35:Z35,1),COUNTIF(Data!A35:Z35,2),COUNTIF(Data!A35:Z35,3),COUNTIF(Data!A35:Z35,4),COUNTIF(Data!A35:Z35,5),COUNTIF(Data!A35:Z35,6),COUNTIF(Data!A35:Z35,7)),"")</f>
        <v>11</v>
      </c>
    </row>
    <row r="36" spans="1:37">
      <c r="A36" s="1">
        <f>IF(Data!A36&gt;0,Data!A36-4,"")</f>
        <v>3</v>
      </c>
      <c r="B36" s="1">
        <f>IF(Data!B36&gt;0,Data!B36-4,"")</f>
        <v>0</v>
      </c>
      <c r="C36" s="1">
        <f>IF(Data!C36&gt;0,4-Data!C36,"")</f>
        <v>-2</v>
      </c>
      <c r="D36" s="1">
        <f>IF(Data!D36&gt;0,4-Data!D36,"")</f>
        <v>0</v>
      </c>
      <c r="E36" s="1">
        <f>IF(Data!E36&gt;0,4-Data!E36,"")</f>
        <v>0</v>
      </c>
      <c r="F36" s="1">
        <f>IF(Data!F36&gt;0,Data!F36-4,"")</f>
        <v>1</v>
      </c>
      <c r="G36" s="1">
        <f>IF(Data!G36&gt;0,Data!G36-4,"")</f>
        <v>2</v>
      </c>
      <c r="H36" s="1">
        <f>IF(Data!H36&gt;0,Data!H36-4,"")</f>
        <v>0</v>
      </c>
      <c r="I36" s="1">
        <f>IF(Data!I36&gt;0,4-Data!I36,"")</f>
        <v>0</v>
      </c>
      <c r="J36" s="1">
        <f>IF(Data!J36&gt;0,4-Data!J36,"")</f>
        <v>2</v>
      </c>
      <c r="K36" s="1">
        <f>IF(Data!K36&gt;0,Data!K36-4,"")</f>
        <v>2</v>
      </c>
      <c r="L36" s="1">
        <f>IF(Data!L36&gt;0,4-Data!L36,"")</f>
        <v>1</v>
      </c>
      <c r="M36" s="1">
        <f>IF(Data!M36&gt;0,Data!M36-4,"")</f>
        <v>2</v>
      </c>
      <c r="N36" s="1">
        <f>IF(Data!N36&gt;0,Data!N36-4,"")</f>
        <v>2</v>
      </c>
      <c r="O36" s="1">
        <f>IF(Data!O36&gt;0,Data!O36-4,"")</f>
        <v>2</v>
      </c>
      <c r="P36" s="1">
        <f>IF(Data!P36&gt;0,Data!P36-4,"")</f>
        <v>2</v>
      </c>
      <c r="Q36" s="1">
        <f>IF(Data!Q36&gt;0,4-Data!Q36,"")</f>
        <v>1</v>
      </c>
      <c r="R36" s="1">
        <f>IF(Data!R36&gt;0,4-Data!R36,"")</f>
        <v>1</v>
      </c>
      <c r="S36" s="1">
        <f>IF(Data!S36&gt;0,4-Data!S36,"")</f>
        <v>2</v>
      </c>
      <c r="T36" s="1">
        <f>IF(Data!T36&gt;0,Data!T36-4,"")</f>
        <v>3</v>
      </c>
      <c r="U36" s="1">
        <f>IF(Data!U36&gt;0,4-Data!U36,"")</f>
        <v>2</v>
      </c>
      <c r="V36" s="1">
        <f>IF(Data!V36&gt;0,Data!V36-4,"")</f>
        <v>2</v>
      </c>
      <c r="W36" s="1">
        <f>IF(Data!W36&gt;0,4-Data!W36,"")</f>
        <v>1</v>
      </c>
      <c r="X36" s="1">
        <f>IF(Data!X36&gt;0,4-Data!X36,"")</f>
        <v>1</v>
      </c>
      <c r="Y36" s="1">
        <f>IF(Data!Y36&gt;0,4-Data!Y36,"")</f>
        <v>2</v>
      </c>
      <c r="Z36" s="1">
        <f>IF(Data!Z36&gt;0,Data!Z36-4,"")</f>
        <v>0</v>
      </c>
      <c r="AC36" s="4" t="str">
        <f t="shared" si="11"/>
        <v/>
      </c>
      <c r="AD36" s="4" t="str">
        <f t="shared" si="12"/>
        <v/>
      </c>
      <c r="AE36" s="4" t="str">
        <f t="shared" si="13"/>
        <v/>
      </c>
      <c r="AF36" s="4" t="str">
        <f t="shared" si="14"/>
        <v/>
      </c>
      <c r="AG36" s="4" t="str">
        <f t="shared" si="8"/>
        <v/>
      </c>
      <c r="AH36" s="4">
        <f t="shared" si="15"/>
        <v>1</v>
      </c>
      <c r="AI36" s="2">
        <f t="shared" si="10"/>
        <v>1</v>
      </c>
      <c r="AK36" s="2">
        <f>IF(MAX(COUNTIF(Data!A36:Z36,1),COUNTIF(Data!A36:Z36,2),COUNTIF(Data!A36:Z36,3),COUNTIF(Data!A36:Z36,4),COUNTIF(Data!A36:Z36,5),COUNTIF(Data!A36:Z36,6),COUNTIF(Data!A36:Z36,7))&gt;0,MAX(COUNTIF(Data!A36:Z36,1),COUNTIF(Data!A36:Z36,2),COUNTIF(Data!A36:Z36,3),COUNTIF(Data!A36:Z36,4),COUNTIF(Data!A36:Z36,5),COUNTIF(Data!A36:Z36,6),COUNTIF(Data!A36:Z36,7)),"")</f>
        <v>8</v>
      </c>
    </row>
    <row r="37" spans="1:37">
      <c r="A37" s="1">
        <f>IF(Data!A37&gt;0,Data!A37-4,"")</f>
        <v>1</v>
      </c>
      <c r="B37" s="1">
        <f>IF(Data!B37&gt;0,Data!B37-4,"")</f>
        <v>2</v>
      </c>
      <c r="C37" s="1">
        <f>IF(Data!C37&gt;0,4-Data!C37,"")</f>
        <v>2</v>
      </c>
      <c r="D37" s="1">
        <f>IF(Data!D37&gt;0,4-Data!D37,"")</f>
        <v>2</v>
      </c>
      <c r="E37" s="1">
        <f>IF(Data!E37&gt;0,4-Data!E37,"")</f>
        <v>0</v>
      </c>
      <c r="F37" s="1">
        <f>IF(Data!F37&gt;0,Data!F37-4,"")</f>
        <v>1</v>
      </c>
      <c r="G37" s="1">
        <f>IF(Data!G37&gt;0,Data!G37-4,"")</f>
        <v>1</v>
      </c>
      <c r="H37" s="1">
        <f>IF(Data!H37&gt;0,Data!H37-4,"")</f>
        <v>0</v>
      </c>
      <c r="I37" s="1">
        <f>IF(Data!I37&gt;0,4-Data!I37,"")</f>
        <v>2</v>
      </c>
      <c r="J37" s="1">
        <f>IF(Data!J37&gt;0,4-Data!J37,"")</f>
        <v>2</v>
      </c>
      <c r="K37" s="1">
        <f>IF(Data!K37&gt;0,Data!K37-4,"")</f>
        <v>2</v>
      </c>
      <c r="L37" s="1">
        <f>IF(Data!L37&gt;0,4-Data!L37,"")</f>
        <v>2</v>
      </c>
      <c r="M37" s="1">
        <f>IF(Data!M37&gt;0,Data!M37-4,"")</f>
        <v>2</v>
      </c>
      <c r="N37" s="1">
        <f>IF(Data!N37&gt;0,Data!N37-4,"")</f>
        <v>2</v>
      </c>
      <c r="O37" s="1">
        <f>IF(Data!O37&gt;0,Data!O37-4,"")</f>
        <v>3</v>
      </c>
      <c r="P37" s="1">
        <f>IF(Data!P37&gt;0,Data!P37-4,"")</f>
        <v>3</v>
      </c>
      <c r="Q37" s="1">
        <f>IF(Data!Q37&gt;0,4-Data!Q37,"")</f>
        <v>1</v>
      </c>
      <c r="R37" s="1">
        <f>IF(Data!R37&gt;0,4-Data!R37,"")</f>
        <v>1</v>
      </c>
      <c r="S37" s="1">
        <f>IF(Data!S37&gt;0,4-Data!S37,"")</f>
        <v>1</v>
      </c>
      <c r="T37" s="1">
        <f>IF(Data!T37&gt;0,Data!T37-4,"")</f>
        <v>2</v>
      </c>
      <c r="U37" s="1">
        <f>IF(Data!U37&gt;0,4-Data!U37,"")</f>
        <v>2</v>
      </c>
      <c r="V37" s="1">
        <f>IF(Data!V37&gt;0,Data!V37-4,"")</f>
        <v>1</v>
      </c>
      <c r="W37" s="1">
        <f>IF(Data!W37&gt;0,4-Data!W37,"")</f>
        <v>2</v>
      </c>
      <c r="X37" s="1">
        <f>IF(Data!X37&gt;0,4-Data!X37,"")</f>
        <v>1</v>
      </c>
      <c r="Y37" s="1">
        <f>IF(Data!Y37&gt;0,4-Data!Y37,"")</f>
        <v>2</v>
      </c>
      <c r="Z37" s="1">
        <f>IF(Data!Z37&gt;0,Data!Z37-4,"")</f>
        <v>2</v>
      </c>
      <c r="AC37" s="4" t="str">
        <f t="shared" si="11"/>
        <v/>
      </c>
      <c r="AD37" s="4" t="str">
        <f t="shared" si="12"/>
        <v/>
      </c>
      <c r="AE37" s="4" t="str">
        <f t="shared" si="13"/>
        <v/>
      </c>
      <c r="AF37" s="4" t="str">
        <f t="shared" si="14"/>
        <v/>
      </c>
      <c r="AG37" s="4" t="str">
        <f t="shared" si="8"/>
        <v/>
      </c>
      <c r="AH37" s="4" t="str">
        <f t="shared" si="15"/>
        <v/>
      </c>
      <c r="AI37" s="2">
        <f t="shared" si="10"/>
        <v>0</v>
      </c>
      <c r="AK37" s="2">
        <f>IF(MAX(COUNTIF(Data!A37:Z37,1),COUNTIF(Data!A37:Z37,2),COUNTIF(Data!A37:Z37,3),COUNTIF(Data!A37:Z37,4),COUNTIF(Data!A37:Z37,5),COUNTIF(Data!A37:Z37,6),COUNTIF(Data!A37:Z37,7))&gt;0,MAX(COUNTIF(Data!A37:Z37,1),COUNTIF(Data!A37:Z37,2),COUNTIF(Data!A37:Z37,3),COUNTIF(Data!A37:Z37,4),COUNTIF(Data!A37:Z37,5),COUNTIF(Data!A37:Z37,6),COUNTIF(Data!A37:Z37,7)),"")</f>
        <v>8</v>
      </c>
    </row>
    <row r="38" spans="1:37">
      <c r="A38" s="1">
        <f>IF(Data!A38&gt;0,Data!A38-4,"")</f>
        <v>3</v>
      </c>
      <c r="B38" s="1">
        <f>IF(Data!B38&gt;0,Data!B38-4,"")</f>
        <v>3</v>
      </c>
      <c r="C38" s="1">
        <f>IF(Data!C38&gt;0,4-Data!C38,"")</f>
        <v>3</v>
      </c>
      <c r="D38" s="1">
        <f>IF(Data!D38&gt;0,4-Data!D38,"")</f>
        <v>3</v>
      </c>
      <c r="E38" s="1">
        <f>IF(Data!E38&gt;0,4-Data!E38,"")</f>
        <v>2</v>
      </c>
      <c r="F38" s="1">
        <f>IF(Data!F38&gt;0,Data!F38-4,"")</f>
        <v>1</v>
      </c>
      <c r="G38" s="1">
        <f>IF(Data!G38&gt;0,Data!G38-4,"")</f>
        <v>2</v>
      </c>
      <c r="H38" s="1">
        <f>IF(Data!H38&gt;0,Data!H38-4,"")</f>
        <v>2</v>
      </c>
      <c r="I38" s="1">
        <f>IF(Data!I38&gt;0,4-Data!I38,"")</f>
        <v>2</v>
      </c>
      <c r="J38" s="1">
        <f>IF(Data!J38&gt;0,4-Data!J38,"")</f>
        <v>2</v>
      </c>
      <c r="K38" s="1">
        <f>IF(Data!K38&gt;0,Data!K38-4,"")</f>
        <v>2</v>
      </c>
      <c r="L38" s="1">
        <f>IF(Data!L38&gt;0,4-Data!L38,"")</f>
        <v>2</v>
      </c>
      <c r="M38" s="1">
        <f>IF(Data!M38&gt;0,Data!M38-4,"")</f>
        <v>2</v>
      </c>
      <c r="N38" s="1">
        <f>IF(Data!N38&gt;0,Data!N38-4,"")</f>
        <v>2</v>
      </c>
      <c r="O38" s="1">
        <f>IF(Data!O38&gt;0,Data!O38-4,"")</f>
        <v>3</v>
      </c>
      <c r="P38" s="1">
        <f>IF(Data!P38&gt;0,Data!P38-4,"")</f>
        <v>2</v>
      </c>
      <c r="Q38" s="1">
        <f>IF(Data!Q38&gt;0,4-Data!Q38,"")</f>
        <v>2</v>
      </c>
      <c r="R38" s="1">
        <f>IF(Data!R38&gt;0,4-Data!R38,"")</f>
        <v>2</v>
      </c>
      <c r="S38" s="1">
        <f>IF(Data!S38&gt;0,4-Data!S38,"")</f>
        <v>2</v>
      </c>
      <c r="T38" s="1">
        <f>IF(Data!T38&gt;0,Data!T38-4,"")</f>
        <v>2</v>
      </c>
      <c r="U38" s="1">
        <f>IF(Data!U38&gt;0,4-Data!U38,"")</f>
        <v>2</v>
      </c>
      <c r="V38" s="1">
        <f>IF(Data!V38&gt;0,Data!V38-4,"")</f>
        <v>2</v>
      </c>
      <c r="W38" s="1">
        <f>IF(Data!W38&gt;0,4-Data!W38,"")</f>
        <v>2</v>
      </c>
      <c r="X38" s="1">
        <f>IF(Data!X38&gt;0,4-Data!X38,"")</f>
        <v>3</v>
      </c>
      <c r="Y38" s="1">
        <f>IF(Data!Y38&gt;0,4-Data!Y38,"")</f>
        <v>1</v>
      </c>
      <c r="Z38" s="1">
        <f>IF(Data!Z38&gt;0,Data!Z38-4,"")</f>
        <v>-2</v>
      </c>
      <c r="AC38" s="4" t="str">
        <f t="shared" si="11"/>
        <v/>
      </c>
      <c r="AD38" s="4" t="str">
        <f t="shared" si="12"/>
        <v/>
      </c>
      <c r="AE38" s="4" t="str">
        <f t="shared" si="13"/>
        <v/>
      </c>
      <c r="AF38" s="4" t="str">
        <f t="shared" si="14"/>
        <v/>
      </c>
      <c r="AG38" s="4" t="str">
        <f t="shared" si="8"/>
        <v/>
      </c>
      <c r="AH38" s="4">
        <f t="shared" si="15"/>
        <v>1</v>
      </c>
      <c r="AI38" s="2">
        <f t="shared" si="10"/>
        <v>1</v>
      </c>
      <c r="AK38" s="2">
        <f>IF(MAX(COUNTIF(Data!A38:Z38,1),COUNTIF(Data!A38:Z38,2),COUNTIF(Data!A38:Z38,3),COUNTIF(Data!A38:Z38,4),COUNTIF(Data!A38:Z38,5),COUNTIF(Data!A38:Z38,6),COUNTIF(Data!A38:Z38,7))&gt;0,MAX(COUNTIF(Data!A38:Z38,1),COUNTIF(Data!A38:Z38,2),COUNTIF(Data!A38:Z38,3),COUNTIF(Data!A38:Z38,4),COUNTIF(Data!A38:Z38,5),COUNTIF(Data!A38:Z38,6),COUNTIF(Data!A38:Z38,7)),"")</f>
        <v>10</v>
      </c>
    </row>
    <row r="39" spans="1:37">
      <c r="A39" s="1">
        <f>IF(Data!A39&gt;0,Data!A39-4,"")</f>
        <v>2</v>
      </c>
      <c r="B39" s="1">
        <f>IF(Data!B39&gt;0,Data!B39-4,"")</f>
        <v>2</v>
      </c>
      <c r="C39" s="1">
        <f>IF(Data!C39&gt;0,4-Data!C39,"")</f>
        <v>2</v>
      </c>
      <c r="D39" s="1">
        <f>IF(Data!D39&gt;0,4-Data!D39,"")</f>
        <v>3</v>
      </c>
      <c r="E39" s="1">
        <f>IF(Data!E39&gt;0,4-Data!E39,"")</f>
        <v>1</v>
      </c>
      <c r="F39" s="1">
        <f>IF(Data!F39&gt;0,Data!F39-4,"")</f>
        <v>0</v>
      </c>
      <c r="G39" s="1">
        <f>IF(Data!G39&gt;0,Data!G39-4,"")</f>
        <v>2</v>
      </c>
      <c r="H39" s="1">
        <f>IF(Data!H39&gt;0,Data!H39-4,"")</f>
        <v>0</v>
      </c>
      <c r="I39" s="1">
        <f>IF(Data!I39&gt;0,4-Data!I39,"")</f>
        <v>1</v>
      </c>
      <c r="J39" s="1">
        <f>IF(Data!J39&gt;0,4-Data!J39,"")</f>
        <v>2</v>
      </c>
      <c r="K39" s="1">
        <f>IF(Data!K39&gt;0,Data!K39-4,"")</f>
        <v>2</v>
      </c>
      <c r="L39" s="1">
        <f>IF(Data!L39&gt;0,4-Data!L39,"")</f>
        <v>2</v>
      </c>
      <c r="M39" s="1">
        <f>IF(Data!M39&gt;0,Data!M39-4,"")</f>
        <v>1</v>
      </c>
      <c r="N39" s="1">
        <f>IF(Data!N39&gt;0,Data!N39-4,"")</f>
        <v>2</v>
      </c>
      <c r="O39" s="1">
        <f>IF(Data!O39&gt;0,Data!O39-4,"")</f>
        <v>2</v>
      </c>
      <c r="P39" s="1">
        <f>IF(Data!P39&gt;0,Data!P39-4,"")</f>
        <v>2</v>
      </c>
      <c r="Q39" s="1">
        <f>IF(Data!Q39&gt;0,4-Data!Q39,"")</f>
        <v>2</v>
      </c>
      <c r="R39" s="1">
        <f>IF(Data!R39&gt;0,4-Data!R39,"")</f>
        <v>1</v>
      </c>
      <c r="S39" s="1">
        <f>IF(Data!S39&gt;0,4-Data!S39,"")</f>
        <v>2</v>
      </c>
      <c r="T39" s="1">
        <f>IF(Data!T39&gt;0,Data!T39-4,"")</f>
        <v>2</v>
      </c>
      <c r="U39" s="1">
        <f>IF(Data!U39&gt;0,4-Data!U39,"")</f>
        <v>2</v>
      </c>
      <c r="V39" s="1">
        <f>IF(Data!V39&gt;0,Data!V39-4,"")</f>
        <v>2</v>
      </c>
      <c r="W39" s="1">
        <f>IF(Data!W39&gt;0,4-Data!W39,"")</f>
        <v>2</v>
      </c>
      <c r="X39" s="1">
        <f>IF(Data!X39&gt;0,4-Data!X39,"")</f>
        <v>2</v>
      </c>
      <c r="Y39" s="1">
        <f>IF(Data!Y39&gt;0,4-Data!Y39,"")</f>
        <v>2</v>
      </c>
      <c r="Z39" s="1">
        <f>IF(Data!Z39&gt;0,Data!Z39-4,"")</f>
        <v>2</v>
      </c>
      <c r="AC39" s="4" t="str">
        <f t="shared" si="11"/>
        <v/>
      </c>
      <c r="AD39" s="4" t="str">
        <f t="shared" si="12"/>
        <v/>
      </c>
      <c r="AE39" s="4" t="str">
        <f t="shared" si="13"/>
        <v/>
      </c>
      <c r="AF39" s="4" t="str">
        <f t="shared" si="14"/>
        <v/>
      </c>
      <c r="AG39" s="4" t="str">
        <f t="shared" si="8"/>
        <v/>
      </c>
      <c r="AH39" s="4" t="str">
        <f t="shared" si="15"/>
        <v/>
      </c>
      <c r="AI39" s="2">
        <f t="shared" si="10"/>
        <v>0</v>
      </c>
      <c r="AK39" s="2">
        <f>IF(MAX(COUNTIF(Data!A39:Z39,1),COUNTIF(Data!A39:Z39,2),COUNTIF(Data!A39:Z39,3),COUNTIF(Data!A39:Z39,4),COUNTIF(Data!A39:Z39,5),COUNTIF(Data!A39:Z39,6),COUNTIF(Data!A39:Z39,7))&gt;0,MAX(COUNTIF(Data!A39:Z39,1),COUNTIF(Data!A39:Z39,2),COUNTIF(Data!A39:Z39,3),COUNTIF(Data!A39:Z39,4),COUNTIF(Data!A39:Z39,5),COUNTIF(Data!A39:Z39,6),COUNTIF(Data!A39:Z39,7)),"")</f>
        <v>10</v>
      </c>
    </row>
    <row r="40" spans="1:37">
      <c r="A40" s="1">
        <f>IF(Data!A40&gt;0,Data!A40-4,"")</f>
        <v>3</v>
      </c>
      <c r="B40" s="1">
        <f>IF(Data!B40&gt;0,Data!B40-4,"")</f>
        <v>3</v>
      </c>
      <c r="C40" s="1">
        <f>IF(Data!C40&gt;0,4-Data!C40,"")</f>
        <v>2</v>
      </c>
      <c r="D40" s="1">
        <f>IF(Data!D40&gt;0,4-Data!D40,"")</f>
        <v>2</v>
      </c>
      <c r="E40" s="1">
        <f>IF(Data!E40&gt;0,4-Data!E40,"")</f>
        <v>3</v>
      </c>
      <c r="F40" s="1">
        <f>IF(Data!F40&gt;0,Data!F40-4,"")</f>
        <v>2</v>
      </c>
      <c r="G40" s="1">
        <f>IF(Data!G40&gt;0,Data!G40-4,"")</f>
        <v>3</v>
      </c>
      <c r="H40" s="1">
        <f>IF(Data!H40&gt;0,Data!H40-4,"")</f>
        <v>3</v>
      </c>
      <c r="I40" s="1">
        <f>IF(Data!I40&gt;0,4-Data!I40,"")</f>
        <v>3</v>
      </c>
      <c r="J40" s="1">
        <f>IF(Data!J40&gt;0,4-Data!J40,"")</f>
        <v>2</v>
      </c>
      <c r="K40" s="1">
        <f>IF(Data!K40&gt;0,Data!K40-4,"")</f>
        <v>2</v>
      </c>
      <c r="L40" s="1">
        <f>IF(Data!L40&gt;0,4-Data!L40,"")</f>
        <v>3</v>
      </c>
      <c r="M40" s="1">
        <f>IF(Data!M40&gt;0,Data!M40-4,"")</f>
        <v>2</v>
      </c>
      <c r="N40" s="1">
        <f>IF(Data!N40&gt;0,Data!N40-4,"")</f>
        <v>2</v>
      </c>
      <c r="O40" s="1">
        <f>IF(Data!O40&gt;0,Data!O40-4,"")</f>
        <v>1</v>
      </c>
      <c r="P40" s="1">
        <f>IF(Data!P40&gt;0,Data!P40-4,"")</f>
        <v>3</v>
      </c>
      <c r="Q40" s="1">
        <f>IF(Data!Q40&gt;0,4-Data!Q40,"")</f>
        <v>3</v>
      </c>
      <c r="R40" s="1">
        <f>IF(Data!R40&gt;0,4-Data!R40,"")</f>
        <v>2</v>
      </c>
      <c r="S40" s="1">
        <f>IF(Data!S40&gt;0,4-Data!S40,"")</f>
        <v>3</v>
      </c>
      <c r="T40" s="1">
        <f>IF(Data!T40&gt;0,Data!T40-4,"")</f>
        <v>2</v>
      </c>
      <c r="U40" s="1">
        <f>IF(Data!U40&gt;0,4-Data!U40,"")</f>
        <v>3</v>
      </c>
      <c r="V40" s="1">
        <f>IF(Data!V40&gt;0,Data!V40-4,"")</f>
        <v>1</v>
      </c>
      <c r="W40" s="1">
        <f>IF(Data!W40&gt;0,4-Data!W40,"")</f>
        <v>3</v>
      </c>
      <c r="X40" s="1">
        <f>IF(Data!X40&gt;0,4-Data!X40,"")</f>
        <v>3</v>
      </c>
      <c r="Y40" s="1">
        <f>IF(Data!Y40&gt;0,4-Data!Y40,"")</f>
        <v>2</v>
      </c>
      <c r="Z40" s="1">
        <f>IF(Data!Z40&gt;0,Data!Z40-4,"")</f>
        <v>2</v>
      </c>
      <c r="AC40" s="4" t="str">
        <f t="shared" si="11"/>
        <v/>
      </c>
      <c r="AD40" s="4" t="str">
        <f t="shared" si="12"/>
        <v/>
      </c>
      <c r="AE40" s="4" t="str">
        <f t="shared" si="13"/>
        <v/>
      </c>
      <c r="AF40" s="4" t="str">
        <f t="shared" si="14"/>
        <v/>
      </c>
      <c r="AG40" s="4" t="str">
        <f t="shared" si="8"/>
        <v/>
      </c>
      <c r="AH40" s="4" t="str">
        <f t="shared" si="15"/>
        <v/>
      </c>
      <c r="AI40" s="2">
        <f t="shared" si="10"/>
        <v>0</v>
      </c>
      <c r="AK40" s="2">
        <f>IF(MAX(COUNTIF(Data!A40:Z40,1),COUNTIF(Data!A40:Z40,2),COUNTIF(Data!A40:Z40,3),COUNTIF(Data!A40:Z40,4),COUNTIF(Data!A40:Z40,5),COUNTIF(Data!A40:Z40,6),COUNTIF(Data!A40:Z40,7))&gt;0,MAX(COUNTIF(Data!A40:Z40,1),COUNTIF(Data!A40:Z40,2),COUNTIF(Data!A40:Z40,3),COUNTIF(Data!A40:Z40,4),COUNTIF(Data!A40:Z40,5),COUNTIF(Data!A40:Z40,6),COUNTIF(Data!A40:Z40,7)),"")</f>
        <v>8</v>
      </c>
    </row>
    <row r="41" spans="1:37">
      <c r="A41" s="1">
        <f>IF(Data!A41&gt;0,Data!A41-4,"")</f>
        <v>1</v>
      </c>
      <c r="B41" s="1">
        <f>IF(Data!B41&gt;0,Data!B41-4,"")</f>
        <v>2</v>
      </c>
      <c r="C41" s="1">
        <f>IF(Data!C41&gt;0,4-Data!C41,"")</f>
        <v>-2</v>
      </c>
      <c r="D41" s="1">
        <f>IF(Data!D41&gt;0,4-Data!D41,"")</f>
        <v>2</v>
      </c>
      <c r="E41" s="1">
        <f>IF(Data!E41&gt;0,4-Data!E41,"")</f>
        <v>2</v>
      </c>
      <c r="F41" s="1">
        <f>IF(Data!F41&gt;0,Data!F41-4,"")</f>
        <v>1</v>
      </c>
      <c r="G41" s="1">
        <f>IF(Data!G41&gt;0,Data!G41-4,"")</f>
        <v>3</v>
      </c>
      <c r="H41" s="1">
        <f>IF(Data!H41&gt;0,Data!H41-4,"")</f>
        <v>-3</v>
      </c>
      <c r="I41" s="1">
        <f>IF(Data!I41&gt;0,4-Data!I41,"")</f>
        <v>1</v>
      </c>
      <c r="J41" s="1">
        <f>IF(Data!J41&gt;0,4-Data!J41,"")</f>
        <v>3</v>
      </c>
      <c r="K41" s="1">
        <f>IF(Data!K41&gt;0,Data!K41-4,"")</f>
        <v>2</v>
      </c>
      <c r="L41" s="1">
        <f>IF(Data!L41&gt;0,4-Data!L41,"")</f>
        <v>2</v>
      </c>
      <c r="M41" s="1">
        <f>IF(Data!M41&gt;0,Data!M41-4,"")</f>
        <v>3</v>
      </c>
      <c r="N41" s="1">
        <f>IF(Data!N41&gt;0,Data!N41-4,"")</f>
        <v>2</v>
      </c>
      <c r="O41" s="1">
        <f>IF(Data!O41&gt;0,Data!O41-4,"")</f>
        <v>3</v>
      </c>
      <c r="P41" s="1">
        <f>IF(Data!P41&gt;0,Data!P41-4,"")</f>
        <v>2</v>
      </c>
      <c r="Q41" s="1">
        <f>IF(Data!Q41&gt;0,4-Data!Q41,"")</f>
        <v>3</v>
      </c>
      <c r="R41" s="1">
        <f>IF(Data!R41&gt;0,4-Data!R41,"")</f>
        <v>2</v>
      </c>
      <c r="S41" s="1">
        <f>IF(Data!S41&gt;0,4-Data!S41,"")</f>
        <v>2</v>
      </c>
      <c r="T41" s="1">
        <f>IF(Data!T41&gt;0,Data!T41-4,"")</f>
        <v>2</v>
      </c>
      <c r="U41" s="1">
        <f>IF(Data!U41&gt;0,4-Data!U41,"")</f>
        <v>2</v>
      </c>
      <c r="V41" s="1">
        <f>IF(Data!V41&gt;0,Data!V41-4,"")</f>
        <v>0</v>
      </c>
      <c r="W41" s="1">
        <f>IF(Data!W41&gt;0,4-Data!W41,"")</f>
        <v>2</v>
      </c>
      <c r="X41" s="1">
        <f>IF(Data!X41&gt;0,4-Data!X41,"")</f>
        <v>2</v>
      </c>
      <c r="Y41" s="1">
        <f>IF(Data!Y41&gt;0,4-Data!Y41,"")</f>
        <v>1</v>
      </c>
      <c r="Z41" s="1">
        <f>IF(Data!Z41&gt;0,Data!Z41-4,"")</f>
        <v>3</v>
      </c>
      <c r="AC41" s="4" t="str">
        <f t="shared" si="11"/>
        <v/>
      </c>
      <c r="AD41" s="4" t="str">
        <f t="shared" si="12"/>
        <v/>
      </c>
      <c r="AE41" s="4" t="str">
        <f t="shared" si="13"/>
        <v/>
      </c>
      <c r="AF41" s="4">
        <f t="shared" si="14"/>
        <v>1</v>
      </c>
      <c r="AG41" s="4" t="str">
        <f t="shared" si="8"/>
        <v/>
      </c>
      <c r="AH41" s="4">
        <f t="shared" si="15"/>
        <v>1</v>
      </c>
      <c r="AI41" s="2">
        <f t="shared" si="10"/>
        <v>2</v>
      </c>
      <c r="AK41" s="2">
        <f>IF(MAX(COUNTIF(Data!A41:Z41,1),COUNTIF(Data!A41:Z41,2),COUNTIF(Data!A41:Z41,3),COUNTIF(Data!A41:Z41,4),COUNTIF(Data!A41:Z41,5),COUNTIF(Data!A41:Z41,6),COUNTIF(Data!A41:Z41,7))&gt;0,MAX(COUNTIF(Data!A41:Z41,1),COUNTIF(Data!A41:Z41,2),COUNTIF(Data!A41:Z41,3),COUNTIF(Data!A41:Z41,4),COUNTIF(Data!A41:Z41,5),COUNTIF(Data!A41:Z41,6),COUNTIF(Data!A41:Z41,7)),"")</f>
        <v>8</v>
      </c>
    </row>
    <row r="42" spans="1:37">
      <c r="A42" s="1">
        <f>IF(Data!A42&gt;0,Data!A42-4,"")</f>
        <v>3</v>
      </c>
      <c r="B42" s="1">
        <f>IF(Data!B42&gt;0,Data!B42-4,"")</f>
        <v>0</v>
      </c>
      <c r="C42" s="1">
        <f>IF(Data!C42&gt;0,4-Data!C42,"")</f>
        <v>3</v>
      </c>
      <c r="D42" s="1">
        <f>IF(Data!D42&gt;0,4-Data!D42,"")</f>
        <v>2</v>
      </c>
      <c r="E42" s="1">
        <f>IF(Data!E42&gt;0,4-Data!E42,"")</f>
        <v>0</v>
      </c>
      <c r="F42" s="1">
        <f>IF(Data!F42&gt;0,Data!F42-4,"")</f>
        <v>3</v>
      </c>
      <c r="G42" s="1">
        <f>IF(Data!G42&gt;0,Data!G42-4,"")</f>
        <v>3</v>
      </c>
      <c r="H42" s="1">
        <f>IF(Data!H42&gt;0,Data!H42-4,"")</f>
        <v>0</v>
      </c>
      <c r="I42" s="1">
        <f>IF(Data!I42&gt;0,4-Data!I42,"")</f>
        <v>1</v>
      </c>
      <c r="J42" s="1">
        <f>IF(Data!J42&gt;0,4-Data!J42,"")</f>
        <v>3</v>
      </c>
      <c r="K42" s="1">
        <f>IF(Data!K42&gt;0,Data!K42-4,"")</f>
        <v>1</v>
      </c>
      <c r="L42" s="1">
        <f>IF(Data!L42&gt;0,4-Data!L42,"")</f>
        <v>3</v>
      </c>
      <c r="M42" s="1">
        <f>IF(Data!M42&gt;0,Data!M42-4,"")</f>
        <v>0</v>
      </c>
      <c r="N42" s="1">
        <f>IF(Data!N42&gt;0,Data!N42-4,"")</f>
        <v>0</v>
      </c>
      <c r="O42" s="1">
        <f>IF(Data!O42&gt;0,Data!O42-4,"")</f>
        <v>1</v>
      </c>
      <c r="P42" s="1">
        <f>IF(Data!P42&gt;0,Data!P42-4,"")</f>
        <v>1</v>
      </c>
      <c r="Q42" s="1">
        <f>IF(Data!Q42&gt;0,4-Data!Q42,"")</f>
        <v>1</v>
      </c>
      <c r="R42" s="1">
        <f>IF(Data!R42&gt;0,4-Data!R42,"")</f>
        <v>1</v>
      </c>
      <c r="S42" s="1">
        <f>IF(Data!S42&gt;0,4-Data!S42,"")</f>
        <v>1</v>
      </c>
      <c r="T42" s="1">
        <f>IF(Data!T42&gt;0,Data!T42-4,"")</f>
        <v>1</v>
      </c>
      <c r="U42" s="1">
        <f>IF(Data!U42&gt;0,4-Data!U42,"")</f>
        <v>2</v>
      </c>
      <c r="V42" s="1">
        <f>IF(Data!V42&gt;0,Data!V42-4,"")</f>
        <v>0</v>
      </c>
      <c r="W42" s="1">
        <f>IF(Data!W42&gt;0,4-Data!W42,"")</f>
        <v>3</v>
      </c>
      <c r="X42" s="1">
        <f>IF(Data!X42&gt;0,4-Data!X42,"")</f>
        <v>2</v>
      </c>
      <c r="Y42" s="1">
        <f>IF(Data!Y42&gt;0,4-Data!Y42,"")</f>
        <v>1</v>
      </c>
      <c r="Z42" s="1">
        <f>IF(Data!Z42&gt;0,Data!Z42-4,"")</f>
        <v>2</v>
      </c>
      <c r="AC42" s="4" t="str">
        <f t="shared" si="11"/>
        <v/>
      </c>
      <c r="AD42" s="4" t="str">
        <f t="shared" si="12"/>
        <v/>
      </c>
      <c r="AE42" s="4" t="str">
        <f t="shared" si="13"/>
        <v/>
      </c>
      <c r="AF42" s="4" t="str">
        <f t="shared" si="14"/>
        <v/>
      </c>
      <c r="AG42" s="4" t="str">
        <f t="shared" si="8"/>
        <v/>
      </c>
      <c r="AH42" s="4" t="str">
        <f t="shared" si="15"/>
        <v/>
      </c>
      <c r="AI42" s="2">
        <f t="shared" si="10"/>
        <v>0</v>
      </c>
      <c r="AK42" s="2">
        <f>IF(MAX(COUNTIF(Data!A42:Z42,1),COUNTIF(Data!A42:Z42,2),COUNTIF(Data!A42:Z42,3),COUNTIF(Data!A42:Z42,4),COUNTIF(Data!A42:Z42,5),COUNTIF(Data!A42:Z42,6),COUNTIF(Data!A42:Z42,7))&gt;0,MAX(COUNTIF(Data!A42:Z42,1),COUNTIF(Data!A42:Z42,2),COUNTIF(Data!A42:Z42,3),COUNTIF(Data!A42:Z42,4),COUNTIF(Data!A42:Z42,5),COUNTIF(Data!A42:Z42,6),COUNTIF(Data!A42:Z42,7)),"")</f>
        <v>6</v>
      </c>
    </row>
    <row r="43" spans="1:37">
      <c r="A43" s="1">
        <f>IF(Data!A43&gt;0,Data!A43-4,"")</f>
        <v>2</v>
      </c>
      <c r="B43" s="1">
        <f>IF(Data!B43&gt;0,Data!B43-4,"")</f>
        <v>2</v>
      </c>
      <c r="C43" s="1">
        <f>IF(Data!C43&gt;0,4-Data!C43,"")</f>
        <v>1</v>
      </c>
      <c r="D43" s="1">
        <f>IF(Data!D43&gt;0,4-Data!D43,"")</f>
        <v>1</v>
      </c>
      <c r="E43" s="1">
        <f>IF(Data!E43&gt;0,4-Data!E43,"")</f>
        <v>1</v>
      </c>
      <c r="F43" s="1">
        <f>IF(Data!F43&gt;0,Data!F43-4,"")</f>
        <v>1</v>
      </c>
      <c r="G43" s="1">
        <f>IF(Data!G43&gt;0,Data!G43-4,"")</f>
        <v>1</v>
      </c>
      <c r="H43" s="1">
        <f>IF(Data!H43&gt;0,Data!H43-4,"")</f>
        <v>0</v>
      </c>
      <c r="I43" s="1">
        <f>IF(Data!I43&gt;0,4-Data!I43,"")</f>
        <v>0</v>
      </c>
      <c r="J43" s="1">
        <f>IF(Data!J43&gt;0,4-Data!J43,"")</f>
        <v>1</v>
      </c>
      <c r="K43" s="1">
        <f>IF(Data!K43&gt;0,Data!K43-4,"")</f>
        <v>1</v>
      </c>
      <c r="L43" s="1">
        <f>IF(Data!L43&gt;0,4-Data!L43,"")</f>
        <v>2</v>
      </c>
      <c r="M43" s="1">
        <f>IF(Data!M43&gt;0,Data!M43-4,"")</f>
        <v>0</v>
      </c>
      <c r="N43" s="1">
        <f>IF(Data!N43&gt;0,Data!N43-4,"")</f>
        <v>0</v>
      </c>
      <c r="O43" s="1">
        <f>IF(Data!O43&gt;0,Data!O43-4,"")</f>
        <v>0</v>
      </c>
      <c r="P43" s="1">
        <f>IF(Data!P43&gt;0,Data!P43-4,"")</f>
        <v>1</v>
      </c>
      <c r="Q43" s="1">
        <f>IF(Data!Q43&gt;0,4-Data!Q43,"")</f>
        <v>2</v>
      </c>
      <c r="R43" s="1">
        <f>IF(Data!R43&gt;0,4-Data!R43,"")</f>
        <v>1</v>
      </c>
      <c r="S43" s="1">
        <f>IF(Data!S43&gt;0,4-Data!S43,"")</f>
        <v>1</v>
      </c>
      <c r="T43" s="1">
        <f>IF(Data!T43&gt;0,Data!T43-4,"")</f>
        <v>2</v>
      </c>
      <c r="U43" s="1">
        <f>IF(Data!U43&gt;0,4-Data!U43,"")</f>
        <v>2</v>
      </c>
      <c r="V43" s="1">
        <f>IF(Data!V43&gt;0,Data!V43-4,"")</f>
        <v>1</v>
      </c>
      <c r="W43" s="1">
        <f>IF(Data!W43&gt;0,4-Data!W43,"")</f>
        <v>2</v>
      </c>
      <c r="X43" s="1">
        <f>IF(Data!X43&gt;0,4-Data!X43,"")</f>
        <v>2</v>
      </c>
      <c r="Y43" s="1">
        <f>IF(Data!Y43&gt;0,4-Data!Y43,"")</f>
        <v>1</v>
      </c>
      <c r="Z43" s="1">
        <f>IF(Data!Z43&gt;0,Data!Z43-4,"")</f>
        <v>2</v>
      </c>
      <c r="AC43" s="4" t="str">
        <f t="shared" si="11"/>
        <v/>
      </c>
      <c r="AD43" s="4" t="str">
        <f t="shared" si="12"/>
        <v/>
      </c>
      <c r="AE43" s="4" t="str">
        <f t="shared" si="13"/>
        <v/>
      </c>
      <c r="AF43" s="4" t="str">
        <f t="shared" si="14"/>
        <v/>
      </c>
      <c r="AG43" s="4" t="str">
        <f t="shared" si="8"/>
        <v/>
      </c>
      <c r="AH43" s="4" t="str">
        <f t="shared" si="15"/>
        <v/>
      </c>
      <c r="AI43" s="2">
        <f t="shared" si="10"/>
        <v>0</v>
      </c>
      <c r="AK43" s="2">
        <f>IF(MAX(COUNTIF(Data!A43:Z43,1),COUNTIF(Data!A43:Z43,2),COUNTIF(Data!A43:Z43,3),COUNTIF(Data!A43:Z43,4),COUNTIF(Data!A43:Z43,5),COUNTIF(Data!A43:Z43,6),COUNTIF(Data!A43:Z43,7))&gt;0,MAX(COUNTIF(Data!A43:Z43,1),COUNTIF(Data!A43:Z43,2),COUNTIF(Data!A43:Z43,3),COUNTIF(Data!A43:Z43,4),COUNTIF(Data!A43:Z43,5),COUNTIF(Data!A43:Z43,6),COUNTIF(Data!A43:Z43,7)),"")</f>
        <v>7</v>
      </c>
    </row>
    <row r="44" spans="1:37">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11"/>
        <v/>
      </c>
      <c r="AD44" s="4" t="str">
        <f t="shared" si="12"/>
        <v/>
      </c>
      <c r="AE44" s="4" t="str">
        <f t="shared" si="13"/>
        <v/>
      </c>
      <c r="AF44" s="4" t="str">
        <f t="shared" si="14"/>
        <v/>
      </c>
      <c r="AG44" s="4" t="str">
        <f t="shared" si="8"/>
        <v/>
      </c>
      <c r="AH44" s="4" t="str">
        <f t="shared" si="15"/>
        <v/>
      </c>
      <c r="AI44" s="2" t="str">
        <f t="shared" si="10"/>
        <v/>
      </c>
      <c r="AK44" s="2" t="str">
        <f>IF(MAX(COUNTIF(Data!A44:Z44,1),COUNTIF(Data!A44:Z44,2),COUNTIF(Data!A44:Z44,3),COUNTIF(Data!A44:Z44,4),COUNTIF(Data!A44:Z44,5),COUNTIF(Data!A44:Z44,6),COUNTIF(Data!A44:Z44,7))&gt;0,MAX(COUNTIF(Data!A44:Z44,1),COUNTIF(Data!A44:Z44,2),COUNTIF(Data!A44:Z44,3),COUNTIF(Data!A44:Z44,4),COUNTIF(Data!A44:Z44,5),COUNTIF(Data!A44:Z44,6),COUNTIF(Data!A44:Z44,7)),"")</f>
        <v/>
      </c>
    </row>
    <row r="45" spans="1:37">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11"/>
        <v/>
      </c>
      <c r="AD45" s="4" t="str">
        <f t="shared" si="12"/>
        <v/>
      </c>
      <c r="AE45" s="4" t="str">
        <f t="shared" si="13"/>
        <v/>
      </c>
      <c r="AF45" s="4" t="str">
        <f t="shared" si="14"/>
        <v/>
      </c>
      <c r="AG45" s="4" t="str">
        <f t="shared" si="8"/>
        <v/>
      </c>
      <c r="AH45" s="4" t="str">
        <f t="shared" si="15"/>
        <v/>
      </c>
      <c r="AI45" s="2" t="str">
        <f t="shared" si="10"/>
        <v/>
      </c>
      <c r="AK45" s="2" t="str">
        <f>IF(MAX(COUNTIF(Data!A45:Z45,1),COUNTIF(Data!A45:Z45,2),COUNTIF(Data!A45:Z45,3),COUNTIF(Data!A45:Z45,4),COUNTIF(Data!A45:Z45,5),COUNTIF(Data!A45:Z45,6),COUNTIF(Data!A45:Z45,7))&gt;0,MAX(COUNTIF(Data!A45:Z45,1),COUNTIF(Data!A45:Z45,2),COUNTIF(Data!A45:Z45,3),COUNTIF(Data!A45:Z45,4),COUNTIF(Data!A45:Z45,5),COUNTIF(Data!A45:Z45,6),COUNTIF(Data!A45:Z45,7)),"")</f>
        <v/>
      </c>
    </row>
    <row r="46" spans="1:37">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11"/>
        <v/>
      </c>
      <c r="AD46" s="4" t="str">
        <f t="shared" si="12"/>
        <v/>
      </c>
      <c r="AE46" s="4" t="str">
        <f t="shared" si="13"/>
        <v/>
      </c>
      <c r="AF46" s="4" t="str">
        <f t="shared" si="14"/>
        <v/>
      </c>
      <c r="AG46" s="4" t="str">
        <f t="shared" si="8"/>
        <v/>
      </c>
      <c r="AH46" s="4" t="str">
        <f t="shared" si="15"/>
        <v/>
      </c>
      <c r="AI46" s="2" t="str">
        <f t="shared" si="10"/>
        <v/>
      </c>
      <c r="AK46" s="2" t="str">
        <f>IF(MAX(COUNTIF(Data!A46:Z46,1),COUNTIF(Data!A46:Z46,2),COUNTIF(Data!A46:Z46,3),COUNTIF(Data!A46:Z46,4),COUNTIF(Data!A46:Z46,5),COUNTIF(Data!A46:Z46,6),COUNTIF(Data!A46:Z46,7))&gt;0,MAX(COUNTIF(Data!A46:Z46,1),COUNTIF(Data!A46:Z46,2),COUNTIF(Data!A46:Z46,3),COUNTIF(Data!A46:Z46,4),COUNTIF(Data!A46:Z46,5),COUNTIF(Data!A46:Z46,6),COUNTIF(Data!A46:Z46,7)),"")</f>
        <v/>
      </c>
    </row>
    <row r="47" spans="1:37">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11"/>
        <v/>
      </c>
      <c r="AD47" s="4" t="str">
        <f t="shared" si="12"/>
        <v/>
      </c>
      <c r="AE47" s="4" t="str">
        <f t="shared" si="13"/>
        <v/>
      </c>
      <c r="AF47" s="4" t="str">
        <f t="shared" si="14"/>
        <v/>
      </c>
      <c r="AG47" s="4" t="str">
        <f t="shared" si="8"/>
        <v/>
      </c>
      <c r="AH47" s="4" t="str">
        <f t="shared" si="15"/>
        <v/>
      </c>
      <c r="AI47" s="2" t="str">
        <f t="shared" si="10"/>
        <v/>
      </c>
      <c r="AK47" s="2" t="str">
        <f>IF(MAX(COUNTIF(Data!A47:Z47,1),COUNTIF(Data!A47:Z47,2),COUNTIF(Data!A47:Z47,3),COUNTIF(Data!A47:Z47,4),COUNTIF(Data!A47:Z47,5),COUNTIF(Data!A47:Z47,6),COUNTIF(Data!A47:Z47,7))&gt;0,MAX(COUNTIF(Data!A47:Z47,1),COUNTIF(Data!A47:Z47,2),COUNTIF(Data!A47:Z47,3),COUNTIF(Data!A47:Z47,4),COUNTIF(Data!A47:Z47,5),COUNTIF(Data!A47:Z47,6),COUNTIF(Data!A47:Z47,7)),"")</f>
        <v/>
      </c>
    </row>
    <row r="48" spans="1:37">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11"/>
        <v/>
      </c>
      <c r="AD48" s="4" t="str">
        <f t="shared" si="12"/>
        <v/>
      </c>
      <c r="AE48" s="4" t="str">
        <f t="shared" si="13"/>
        <v/>
      </c>
      <c r="AF48" s="4" t="str">
        <f t="shared" si="14"/>
        <v/>
      </c>
      <c r="AG48" s="4" t="str">
        <f t="shared" si="8"/>
        <v/>
      </c>
      <c r="AH48" s="4" t="str">
        <f t="shared" si="15"/>
        <v/>
      </c>
      <c r="AI48" s="2" t="str">
        <f t="shared" si="10"/>
        <v/>
      </c>
      <c r="AK48" s="2" t="str">
        <f>IF(MAX(COUNTIF(Data!A48:Z48,1),COUNTIF(Data!A48:Z48,2),COUNTIF(Data!A48:Z48,3),COUNTIF(Data!A48:Z48,4),COUNTIF(Data!A48:Z48,5),COUNTIF(Data!A48:Z48,6),COUNTIF(Data!A48:Z48,7))&gt;0,MAX(COUNTIF(Data!A48:Z48,1),COUNTIF(Data!A48:Z48,2),COUNTIF(Data!A48:Z48,3),COUNTIF(Data!A48:Z48,4),COUNTIF(Data!A48:Z48,5),COUNTIF(Data!A48:Z48,6),COUNTIF(Data!A48:Z48,7)),"")</f>
        <v/>
      </c>
    </row>
    <row r="49" spans="1:37">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11"/>
        <v/>
      </c>
      <c r="AD49" s="4" t="str">
        <f t="shared" si="12"/>
        <v/>
      </c>
      <c r="AE49" s="4" t="str">
        <f t="shared" si="13"/>
        <v/>
      </c>
      <c r="AF49" s="4" t="str">
        <f t="shared" si="14"/>
        <v/>
      </c>
      <c r="AG49" s="4" t="str">
        <f t="shared" si="8"/>
        <v/>
      </c>
      <c r="AH49" s="4" t="str">
        <f t="shared" si="15"/>
        <v/>
      </c>
      <c r="AI49" s="2" t="str">
        <f t="shared" si="10"/>
        <v/>
      </c>
      <c r="AK49" s="2" t="str">
        <f>IF(MAX(COUNTIF(Data!A49:Z49,1),COUNTIF(Data!A49:Z49,2),COUNTIF(Data!A49:Z49,3),COUNTIF(Data!A49:Z49,4),COUNTIF(Data!A49:Z49,5),COUNTIF(Data!A49:Z49,6),COUNTIF(Data!A49:Z49,7))&gt;0,MAX(COUNTIF(Data!A49:Z49,1),COUNTIF(Data!A49:Z49,2),COUNTIF(Data!A49:Z49,3),COUNTIF(Data!A49:Z49,4),COUNTIF(Data!A49:Z49,5),COUNTIF(Data!A49:Z49,6),COUNTIF(Data!A49:Z49,7)),"")</f>
        <v/>
      </c>
    </row>
    <row r="50" spans="1:37">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11"/>
        <v/>
      </c>
      <c r="AD50" s="4" t="str">
        <f t="shared" si="12"/>
        <v/>
      </c>
      <c r="AE50" s="4" t="str">
        <f t="shared" si="13"/>
        <v/>
      </c>
      <c r="AF50" s="4" t="str">
        <f t="shared" si="14"/>
        <v/>
      </c>
      <c r="AG50" s="4" t="str">
        <f t="shared" si="8"/>
        <v/>
      </c>
      <c r="AH50" s="4" t="str">
        <f t="shared" si="15"/>
        <v/>
      </c>
      <c r="AI50" s="2" t="str">
        <f t="shared" si="10"/>
        <v/>
      </c>
      <c r="AK50" s="2" t="str">
        <f>IF(MAX(COUNTIF(Data!A50:Z50,1),COUNTIF(Data!A50:Z50,2),COUNTIF(Data!A50:Z50,3),COUNTIF(Data!A50:Z50,4),COUNTIF(Data!A50:Z50,5),COUNTIF(Data!A50:Z50,6),COUNTIF(Data!A50:Z50,7))&gt;0,MAX(COUNTIF(Data!A50:Z50,1),COUNTIF(Data!A50:Z50,2),COUNTIF(Data!A50:Z50,3),COUNTIF(Data!A50:Z50,4),COUNTIF(Data!A50:Z50,5),COUNTIF(Data!A50:Z50,6),COUNTIF(Data!A50:Z50,7)),"")</f>
        <v/>
      </c>
    </row>
    <row r="51" spans="1:37">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11"/>
        <v/>
      </c>
      <c r="AD51" s="4" t="str">
        <f t="shared" si="12"/>
        <v/>
      </c>
      <c r="AE51" s="4" t="str">
        <f t="shared" si="13"/>
        <v/>
      </c>
      <c r="AF51" s="4" t="str">
        <f t="shared" si="14"/>
        <v/>
      </c>
      <c r="AG51" s="4" t="str">
        <f t="shared" si="8"/>
        <v/>
      </c>
      <c r="AH51" s="4" t="str">
        <f t="shared" si="15"/>
        <v/>
      </c>
      <c r="AI51" s="2" t="str">
        <f t="shared" si="10"/>
        <v/>
      </c>
      <c r="AK51" s="2" t="str">
        <f>IF(MAX(COUNTIF(Data!A51:Z51,1),COUNTIF(Data!A51:Z51,2),COUNTIF(Data!A51:Z51,3),COUNTIF(Data!A51:Z51,4),COUNTIF(Data!A51:Z51,5),COUNTIF(Data!A51:Z51,6),COUNTIF(Data!A51:Z51,7))&gt;0,MAX(COUNTIF(Data!A51:Z51,1),COUNTIF(Data!A51:Z51,2),COUNTIF(Data!A51:Z51,3),COUNTIF(Data!A51:Z51,4),COUNTIF(Data!A51:Z51,5),COUNTIF(Data!A51:Z51,6),COUNTIF(Data!A51:Z51,7)),"")</f>
        <v/>
      </c>
    </row>
    <row r="52" spans="1:37">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11"/>
        <v/>
      </c>
      <c r="AD52" s="4" t="str">
        <f t="shared" si="12"/>
        <v/>
      </c>
      <c r="AE52" s="4" t="str">
        <f t="shared" si="13"/>
        <v/>
      </c>
      <c r="AF52" s="4" t="str">
        <f t="shared" si="14"/>
        <v/>
      </c>
      <c r="AG52" s="4" t="str">
        <f t="shared" si="8"/>
        <v/>
      </c>
      <c r="AH52" s="4" t="str">
        <f t="shared" si="15"/>
        <v/>
      </c>
      <c r="AI52" s="2" t="str">
        <f t="shared" si="10"/>
        <v/>
      </c>
      <c r="AK52" s="2" t="str">
        <f>IF(MAX(COUNTIF(Data!A52:Z52,1),COUNTIF(Data!A52:Z52,2),COUNTIF(Data!A52:Z52,3),COUNTIF(Data!A52:Z52,4),COUNTIF(Data!A52:Z52,5),COUNTIF(Data!A52:Z52,6),COUNTIF(Data!A52:Z52,7))&gt;0,MAX(COUNTIF(Data!A52:Z52,1),COUNTIF(Data!A52:Z52,2),COUNTIF(Data!A52:Z52,3),COUNTIF(Data!A52:Z52,4),COUNTIF(Data!A52:Z52,5),COUNTIF(Data!A52:Z52,6),COUNTIF(Data!A52:Z52,7)),"")</f>
        <v/>
      </c>
    </row>
    <row r="53" spans="1:37">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11"/>
        <v/>
      </c>
      <c r="AD53" s="4" t="str">
        <f t="shared" si="12"/>
        <v/>
      </c>
      <c r="AE53" s="4" t="str">
        <f t="shared" si="13"/>
        <v/>
      </c>
      <c r="AF53" s="4" t="str">
        <f t="shared" si="14"/>
        <v/>
      </c>
      <c r="AG53" s="4" t="str">
        <f t="shared" si="8"/>
        <v/>
      </c>
      <c r="AH53" s="4" t="str">
        <f t="shared" si="15"/>
        <v/>
      </c>
      <c r="AI53" s="2" t="str">
        <f t="shared" si="10"/>
        <v/>
      </c>
      <c r="AK53" s="2" t="str">
        <f>IF(MAX(COUNTIF(Data!A53:Z53,1),COUNTIF(Data!A53:Z53,2),COUNTIF(Data!A53:Z53,3),COUNTIF(Data!A53:Z53,4),COUNTIF(Data!A53:Z53,5),COUNTIF(Data!A53:Z53,6),COUNTIF(Data!A53:Z53,7))&gt;0,MAX(COUNTIF(Data!A53:Z53,1),COUNTIF(Data!A53:Z53,2),COUNTIF(Data!A53:Z53,3),COUNTIF(Data!A53:Z53,4),COUNTIF(Data!A53:Z53,5),COUNTIF(Data!A53:Z53,6),COUNTIF(Data!A53:Z53,7)),"")</f>
        <v/>
      </c>
    </row>
    <row r="54" spans="1:37">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11"/>
        <v/>
      </c>
      <c r="AD54" s="4" t="str">
        <f t="shared" si="12"/>
        <v/>
      </c>
      <c r="AE54" s="4" t="str">
        <f t="shared" si="13"/>
        <v/>
      </c>
      <c r="AF54" s="4" t="str">
        <f t="shared" si="14"/>
        <v/>
      </c>
      <c r="AG54" s="4" t="str">
        <f t="shared" si="8"/>
        <v/>
      </c>
      <c r="AH54" s="4" t="str">
        <f t="shared" si="15"/>
        <v/>
      </c>
      <c r="AI54" s="2" t="str">
        <f t="shared" si="10"/>
        <v/>
      </c>
      <c r="AK54" s="2" t="str">
        <f>IF(MAX(COUNTIF(Data!A54:Z54,1),COUNTIF(Data!A54:Z54,2),COUNTIF(Data!A54:Z54,3),COUNTIF(Data!A54:Z54,4),COUNTIF(Data!A54:Z54,5),COUNTIF(Data!A54:Z54,6),COUNTIF(Data!A54:Z54,7))&gt;0,MAX(COUNTIF(Data!A54:Z54,1),COUNTIF(Data!A54:Z54,2),COUNTIF(Data!A54:Z54,3),COUNTIF(Data!A54:Z54,4),COUNTIF(Data!A54:Z54,5),COUNTIF(Data!A54:Z54,6),COUNTIF(Data!A54:Z54,7)),"")</f>
        <v/>
      </c>
    </row>
    <row r="55" spans="1:37">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11"/>
        <v/>
      </c>
      <c r="AD55" s="4" t="str">
        <f t="shared" si="12"/>
        <v/>
      </c>
      <c r="AE55" s="4" t="str">
        <f t="shared" si="13"/>
        <v/>
      </c>
      <c r="AF55" s="4" t="str">
        <f t="shared" si="14"/>
        <v/>
      </c>
      <c r="AG55" s="4" t="str">
        <f t="shared" si="8"/>
        <v/>
      </c>
      <c r="AH55" s="4" t="str">
        <f t="shared" si="15"/>
        <v/>
      </c>
      <c r="AI55" s="2" t="str">
        <f t="shared" si="10"/>
        <v/>
      </c>
      <c r="AK55" s="2" t="str">
        <f>IF(MAX(COUNTIF(Data!A55:Z55,1),COUNTIF(Data!A55:Z55,2),COUNTIF(Data!A55:Z55,3),COUNTIF(Data!A55:Z55,4),COUNTIF(Data!A55:Z55,5),COUNTIF(Data!A55:Z55,6),COUNTIF(Data!A55:Z55,7))&gt;0,MAX(COUNTIF(Data!A55:Z55,1),COUNTIF(Data!A55:Z55,2),COUNTIF(Data!A55:Z55,3),COUNTIF(Data!A55:Z55,4),COUNTIF(Data!A55:Z55,5),COUNTIF(Data!A55:Z55,6),COUNTIF(Data!A55:Z55,7)),"")</f>
        <v/>
      </c>
    </row>
    <row r="56" spans="1:37">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11"/>
        <v/>
      </c>
      <c r="AD56" s="4" t="str">
        <f t="shared" si="12"/>
        <v/>
      </c>
      <c r="AE56" s="4" t="str">
        <f t="shared" si="13"/>
        <v/>
      </c>
      <c r="AF56" s="4" t="str">
        <f t="shared" si="14"/>
        <v/>
      </c>
      <c r="AG56" s="4" t="str">
        <f t="shared" si="8"/>
        <v/>
      </c>
      <c r="AH56" s="4" t="str">
        <f t="shared" si="15"/>
        <v/>
      </c>
      <c r="AI56" s="2" t="str">
        <f t="shared" si="10"/>
        <v/>
      </c>
      <c r="AK56" s="2" t="str">
        <f>IF(MAX(COUNTIF(Data!A56:Z56,1),COUNTIF(Data!A56:Z56,2),COUNTIF(Data!A56:Z56,3),COUNTIF(Data!A56:Z56,4),COUNTIF(Data!A56:Z56,5),COUNTIF(Data!A56:Z56,6),COUNTIF(Data!A56:Z56,7))&gt;0,MAX(COUNTIF(Data!A56:Z56,1),COUNTIF(Data!A56:Z56,2),COUNTIF(Data!A56:Z56,3),COUNTIF(Data!A56:Z56,4),COUNTIF(Data!A56:Z56,5),COUNTIF(Data!A56:Z56,6),COUNTIF(Data!A56:Z56,7)),"")</f>
        <v/>
      </c>
    </row>
    <row r="57" spans="1:37">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11"/>
        <v/>
      </c>
      <c r="AD57" s="4" t="str">
        <f t="shared" si="12"/>
        <v/>
      </c>
      <c r="AE57" s="4" t="str">
        <f t="shared" si="13"/>
        <v/>
      </c>
      <c r="AF57" s="4" t="str">
        <f t="shared" si="14"/>
        <v/>
      </c>
      <c r="AG57" s="4" t="str">
        <f t="shared" si="8"/>
        <v/>
      </c>
      <c r="AH57" s="4" t="str">
        <f t="shared" si="15"/>
        <v/>
      </c>
      <c r="AI57" s="2" t="str">
        <f t="shared" si="10"/>
        <v/>
      </c>
      <c r="AK57" s="2" t="str">
        <f>IF(MAX(COUNTIF(Data!A57:Z57,1),COUNTIF(Data!A57:Z57,2),COUNTIF(Data!A57:Z57,3),COUNTIF(Data!A57:Z57,4),COUNTIF(Data!A57:Z57,5),COUNTIF(Data!A57:Z57,6),COUNTIF(Data!A57:Z57,7))&gt;0,MAX(COUNTIF(Data!A57:Z57,1),COUNTIF(Data!A57:Z57,2),COUNTIF(Data!A57:Z57,3),COUNTIF(Data!A57:Z57,4),COUNTIF(Data!A57:Z57,5),COUNTIF(Data!A57:Z57,6),COUNTIF(Data!A57:Z57,7)),"")</f>
        <v/>
      </c>
    </row>
    <row r="58" spans="1:37">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11"/>
        <v/>
      </c>
      <c r="AD58" s="4" t="str">
        <f t="shared" si="12"/>
        <v/>
      </c>
      <c r="AE58" s="4" t="str">
        <f t="shared" si="13"/>
        <v/>
      </c>
      <c r="AF58" s="4" t="str">
        <f t="shared" si="14"/>
        <v/>
      </c>
      <c r="AG58" s="4" t="str">
        <f t="shared" si="8"/>
        <v/>
      </c>
      <c r="AH58" s="4" t="str">
        <f t="shared" si="15"/>
        <v/>
      </c>
      <c r="AI58" s="2" t="str">
        <f t="shared" si="10"/>
        <v/>
      </c>
      <c r="AK58" s="2" t="str">
        <f>IF(MAX(COUNTIF(Data!A58:Z58,1),COUNTIF(Data!A58:Z58,2),COUNTIF(Data!A58:Z58,3),COUNTIF(Data!A58:Z58,4),COUNTIF(Data!A58:Z58,5),COUNTIF(Data!A58:Z58,6),COUNTIF(Data!A58:Z58,7))&gt;0,MAX(COUNTIF(Data!A58:Z58,1),COUNTIF(Data!A58:Z58,2),COUNTIF(Data!A58:Z58,3),COUNTIF(Data!A58:Z58,4),COUNTIF(Data!A58:Z58,5),COUNTIF(Data!A58:Z58,6),COUNTIF(Data!A58:Z58,7)),"")</f>
        <v/>
      </c>
    </row>
    <row r="59" spans="1:37">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11"/>
        <v/>
      </c>
      <c r="AD59" s="4" t="str">
        <f t="shared" si="12"/>
        <v/>
      </c>
      <c r="AE59" s="4" t="str">
        <f t="shared" si="13"/>
        <v/>
      </c>
      <c r="AF59" s="4" t="str">
        <f t="shared" si="14"/>
        <v/>
      </c>
      <c r="AG59" s="4" t="str">
        <f t="shared" si="8"/>
        <v/>
      </c>
      <c r="AH59" s="4" t="str">
        <f t="shared" si="15"/>
        <v/>
      </c>
      <c r="AI59" s="2" t="str">
        <f t="shared" si="10"/>
        <v/>
      </c>
      <c r="AK59" s="2" t="str">
        <f>IF(MAX(COUNTIF(Data!A59:Z59,1),COUNTIF(Data!A59:Z59,2),COUNTIF(Data!A59:Z59,3),COUNTIF(Data!A59:Z59,4),COUNTIF(Data!A59:Z59,5),COUNTIF(Data!A59:Z59,6),COUNTIF(Data!A59:Z59,7))&gt;0,MAX(COUNTIF(Data!A59:Z59,1),COUNTIF(Data!A59:Z59,2),COUNTIF(Data!A59:Z59,3),COUNTIF(Data!A59:Z59,4),COUNTIF(Data!A59:Z59,5),COUNTIF(Data!A59:Z59,6),COUNTIF(Data!A59:Z59,7)),"")</f>
        <v/>
      </c>
    </row>
    <row r="60" spans="1:37">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11"/>
        <v/>
      </c>
      <c r="AD60" s="4" t="str">
        <f t="shared" si="12"/>
        <v/>
      </c>
      <c r="AE60" s="4" t="str">
        <f t="shared" si="13"/>
        <v/>
      </c>
      <c r="AF60" s="4" t="str">
        <f t="shared" si="14"/>
        <v/>
      </c>
      <c r="AG60" s="4" t="str">
        <f t="shared" si="8"/>
        <v/>
      </c>
      <c r="AH60" s="4" t="str">
        <f t="shared" si="15"/>
        <v/>
      </c>
      <c r="AI60" s="2" t="str">
        <f t="shared" si="10"/>
        <v/>
      </c>
      <c r="AK60" s="2" t="str">
        <f>IF(MAX(COUNTIF(Data!A60:Z60,1),COUNTIF(Data!A60:Z60,2),COUNTIF(Data!A60:Z60,3),COUNTIF(Data!A60:Z60,4),COUNTIF(Data!A60:Z60,5),COUNTIF(Data!A60:Z60,6),COUNTIF(Data!A60:Z60,7))&gt;0,MAX(COUNTIF(Data!A60:Z60,1),COUNTIF(Data!A60:Z60,2),COUNTIF(Data!A60:Z60,3),COUNTIF(Data!A60:Z60,4),COUNTIF(Data!A60:Z60,5),COUNTIF(Data!A60:Z60,6),COUNTIF(Data!A60:Z60,7)),"")</f>
        <v/>
      </c>
    </row>
    <row r="61" spans="1:37">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11"/>
        <v/>
      </c>
      <c r="AD61" s="4" t="str">
        <f t="shared" si="12"/>
        <v/>
      </c>
      <c r="AE61" s="4" t="str">
        <f t="shared" si="13"/>
        <v/>
      </c>
      <c r="AF61" s="4" t="str">
        <f t="shared" si="14"/>
        <v/>
      </c>
      <c r="AG61" s="4" t="str">
        <f t="shared" si="8"/>
        <v/>
      </c>
      <c r="AH61" s="4" t="str">
        <f t="shared" si="15"/>
        <v/>
      </c>
      <c r="AI61" s="2" t="str">
        <f t="shared" si="10"/>
        <v/>
      </c>
      <c r="AK61" s="2" t="str">
        <f>IF(MAX(COUNTIF(Data!A61:Z61,1),COUNTIF(Data!A61:Z61,2),COUNTIF(Data!A61:Z61,3),COUNTIF(Data!A61:Z61,4),COUNTIF(Data!A61:Z61,5),COUNTIF(Data!A61:Z61,6),COUNTIF(Data!A61:Z61,7))&gt;0,MAX(COUNTIF(Data!A61:Z61,1),COUNTIF(Data!A61:Z61,2),COUNTIF(Data!A61:Z61,3),COUNTIF(Data!A61:Z61,4),COUNTIF(Data!A61:Z61,5),COUNTIF(Data!A61:Z61,6),COUNTIF(Data!A61:Z61,7)),"")</f>
        <v/>
      </c>
    </row>
    <row r="62" spans="1:37">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11"/>
        <v/>
      </c>
      <c r="AD62" s="4" t="str">
        <f t="shared" si="12"/>
        <v/>
      </c>
      <c r="AE62" s="4" t="str">
        <f t="shared" si="13"/>
        <v/>
      </c>
      <c r="AF62" s="4" t="str">
        <f t="shared" si="14"/>
        <v/>
      </c>
      <c r="AG62" s="4" t="str">
        <f t="shared" si="8"/>
        <v/>
      </c>
      <c r="AH62" s="4" t="str">
        <f t="shared" si="15"/>
        <v/>
      </c>
      <c r="AI62" s="2" t="str">
        <f t="shared" si="10"/>
        <v/>
      </c>
      <c r="AK62" s="2" t="str">
        <f>IF(MAX(COUNTIF(Data!A62:Z62,1),COUNTIF(Data!A62:Z62,2),COUNTIF(Data!A62:Z62,3),COUNTIF(Data!A62:Z62,4),COUNTIF(Data!A62:Z62,5),COUNTIF(Data!A62:Z62,6),COUNTIF(Data!A62:Z62,7))&gt;0,MAX(COUNTIF(Data!A62:Z62,1),COUNTIF(Data!A62:Z62,2),COUNTIF(Data!A62:Z62,3),COUNTIF(Data!A62:Z62,4),COUNTIF(Data!A62:Z62,5),COUNTIF(Data!A62:Z62,6),COUNTIF(Data!A62:Z62,7)),"")</f>
        <v/>
      </c>
    </row>
    <row r="63" spans="1:37">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11"/>
        <v/>
      </c>
      <c r="AD63" s="4" t="str">
        <f t="shared" si="12"/>
        <v/>
      </c>
      <c r="AE63" s="4" t="str">
        <f t="shared" si="13"/>
        <v/>
      </c>
      <c r="AF63" s="4" t="str">
        <f t="shared" si="14"/>
        <v/>
      </c>
      <c r="AG63" s="4" t="str">
        <f t="shared" si="8"/>
        <v/>
      </c>
      <c r="AH63" s="4" t="str">
        <f t="shared" si="15"/>
        <v/>
      </c>
      <c r="AI63" s="2" t="str">
        <f t="shared" si="10"/>
        <v/>
      </c>
      <c r="AK63" s="2" t="str">
        <f>IF(MAX(COUNTIF(Data!A63:Z63,1),COUNTIF(Data!A63:Z63,2),COUNTIF(Data!A63:Z63,3),COUNTIF(Data!A63:Z63,4),COUNTIF(Data!A63:Z63,5),COUNTIF(Data!A63:Z63,6),COUNTIF(Data!A63:Z63,7))&gt;0,MAX(COUNTIF(Data!A63:Z63,1),COUNTIF(Data!A63:Z63,2),COUNTIF(Data!A63:Z63,3),COUNTIF(Data!A63:Z63,4),COUNTIF(Data!A63:Z63,5),COUNTIF(Data!A63:Z63,6),COUNTIF(Data!A63:Z63,7)),"")</f>
        <v/>
      </c>
    </row>
    <row r="64" spans="1:37">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11"/>
        <v/>
      </c>
      <c r="AD64" s="4" t="str">
        <f t="shared" si="12"/>
        <v/>
      </c>
      <c r="AE64" s="4" t="str">
        <f t="shared" si="13"/>
        <v/>
      </c>
      <c r="AF64" s="4" t="str">
        <f t="shared" si="14"/>
        <v/>
      </c>
      <c r="AG64" s="4" t="str">
        <f t="shared" si="8"/>
        <v/>
      </c>
      <c r="AH64" s="4" t="str">
        <f t="shared" si="15"/>
        <v/>
      </c>
      <c r="AI64" s="2" t="str">
        <f t="shared" si="10"/>
        <v/>
      </c>
      <c r="AK64" s="2" t="str">
        <f>IF(MAX(COUNTIF(Data!A64:Z64,1),COUNTIF(Data!A64:Z64,2),COUNTIF(Data!A64:Z64,3),COUNTIF(Data!A64:Z64,4),COUNTIF(Data!A64:Z64,5),COUNTIF(Data!A64:Z64,6),COUNTIF(Data!A64:Z64,7))&gt;0,MAX(COUNTIF(Data!A64:Z64,1),COUNTIF(Data!A64:Z64,2),COUNTIF(Data!A64:Z64,3),COUNTIF(Data!A64:Z64,4),COUNTIF(Data!A64:Z64,5),COUNTIF(Data!A64:Z64,6),COUNTIF(Data!A64:Z64,7)),"")</f>
        <v/>
      </c>
    </row>
    <row r="65" spans="1:37">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11"/>
        <v/>
      </c>
      <c r="AD65" s="4" t="str">
        <f t="shared" si="12"/>
        <v/>
      </c>
      <c r="AE65" s="4" t="str">
        <f t="shared" si="13"/>
        <v/>
      </c>
      <c r="AF65" s="4" t="str">
        <f t="shared" si="14"/>
        <v/>
      </c>
      <c r="AG65" s="4" t="str">
        <f t="shared" si="8"/>
        <v/>
      </c>
      <c r="AH65" s="4" t="str">
        <f t="shared" si="15"/>
        <v/>
      </c>
      <c r="AI65" s="2" t="str">
        <f t="shared" si="10"/>
        <v/>
      </c>
      <c r="AK65" s="2" t="str">
        <f>IF(MAX(COUNTIF(Data!A65:Z65,1),COUNTIF(Data!A65:Z65,2),COUNTIF(Data!A65:Z65,3),COUNTIF(Data!A65:Z65,4),COUNTIF(Data!A65:Z65,5),COUNTIF(Data!A65:Z65,6),COUNTIF(Data!A65:Z65,7))&gt;0,MAX(COUNTIF(Data!A65:Z65,1),COUNTIF(Data!A65:Z65,2),COUNTIF(Data!A65:Z65,3),COUNTIF(Data!A65:Z65,4),COUNTIF(Data!A65:Z65,5),COUNTIF(Data!A65:Z65,6),COUNTIF(Data!A65:Z65,7)),"")</f>
        <v/>
      </c>
    </row>
    <row r="66" spans="1:37">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11"/>
        <v/>
      </c>
      <c r="AD66" s="4" t="str">
        <f t="shared" si="12"/>
        <v/>
      </c>
      <c r="AE66" s="4" t="str">
        <f t="shared" si="13"/>
        <v/>
      </c>
      <c r="AF66" s="4" t="str">
        <f t="shared" si="14"/>
        <v/>
      </c>
      <c r="AG66" s="4" t="str">
        <f t="shared" si="8"/>
        <v/>
      </c>
      <c r="AH66" s="4" t="str">
        <f t="shared" si="15"/>
        <v/>
      </c>
      <c r="AI66" s="2" t="str">
        <f t="shared" si="10"/>
        <v/>
      </c>
      <c r="AK66" s="2" t="str">
        <f>IF(MAX(COUNTIF(Data!A66:Z66,1),COUNTIF(Data!A66:Z66,2),COUNTIF(Data!A66:Z66,3),COUNTIF(Data!A66:Z66,4),COUNTIF(Data!A66:Z66,5),COUNTIF(Data!A66:Z66,6),COUNTIF(Data!A66:Z66,7))&gt;0,MAX(COUNTIF(Data!A66:Z66,1),COUNTIF(Data!A66:Z66,2),COUNTIF(Data!A66:Z66,3),COUNTIF(Data!A66:Z66,4),COUNTIF(Data!A66:Z66,5),COUNTIF(Data!A66:Z66,6),COUNTIF(Data!A66:Z66,7)),"")</f>
        <v/>
      </c>
    </row>
    <row r="67" spans="1:37">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11"/>
        <v/>
      </c>
      <c r="AD67" s="4" t="str">
        <f t="shared" si="12"/>
        <v/>
      </c>
      <c r="AE67" s="4" t="str">
        <f t="shared" si="13"/>
        <v/>
      </c>
      <c r="AF67" s="4" t="str">
        <f t="shared" si="14"/>
        <v/>
      </c>
      <c r="AG67" s="4" t="str">
        <f t="shared" si="8"/>
        <v/>
      </c>
      <c r="AH67" s="4" t="str">
        <f t="shared" si="15"/>
        <v/>
      </c>
      <c r="AI67" s="2" t="str">
        <f t="shared" si="10"/>
        <v/>
      </c>
      <c r="AK67" s="2" t="str">
        <f>IF(MAX(COUNTIF(Data!A67:Z67,1),COUNTIF(Data!A67:Z67,2),COUNTIF(Data!A67:Z67,3),COUNTIF(Data!A67:Z67,4),COUNTIF(Data!A67:Z67,5),COUNTIF(Data!A67:Z67,6),COUNTIF(Data!A67:Z67,7))&gt;0,MAX(COUNTIF(Data!A67:Z67,1),COUNTIF(Data!A67:Z67,2),COUNTIF(Data!A67:Z67,3),COUNTIF(Data!A67:Z67,4),COUNTIF(Data!A67:Z67,5),COUNTIF(Data!A67:Z67,6),COUNTIF(Data!A67:Z67,7)),"")</f>
        <v/>
      </c>
    </row>
    <row r="68" spans="1:37">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11"/>
        <v/>
      </c>
      <c r="AD68" s="4" t="str">
        <f t="shared" si="12"/>
        <v/>
      </c>
      <c r="AE68" s="4" t="str">
        <f t="shared" si="13"/>
        <v/>
      </c>
      <c r="AF68" s="4" t="str">
        <f t="shared" si="14"/>
        <v/>
      </c>
      <c r="AG68" s="4" t="str">
        <f t="shared" si="8"/>
        <v/>
      </c>
      <c r="AH68" s="4" t="str">
        <f t="shared" si="15"/>
        <v/>
      </c>
      <c r="AI68" s="2" t="str">
        <f t="shared" si="10"/>
        <v/>
      </c>
      <c r="AK68" s="2" t="str">
        <f>IF(MAX(COUNTIF(Data!A68:Z68,1),COUNTIF(Data!A68:Z68,2),COUNTIF(Data!A68:Z68,3),COUNTIF(Data!A68:Z68,4),COUNTIF(Data!A68:Z68,5),COUNTIF(Data!A68:Z68,6),COUNTIF(Data!A68:Z68,7))&gt;0,MAX(COUNTIF(Data!A68:Z68,1),COUNTIF(Data!A68:Z68,2),COUNTIF(Data!A68:Z68,3),COUNTIF(Data!A68:Z68,4),COUNTIF(Data!A68:Z68,5),COUNTIF(Data!A68:Z68,6),COUNTIF(Data!A68:Z68,7)),"")</f>
        <v/>
      </c>
    </row>
    <row r="69" spans="1:37">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t="str">
        <f t="shared" ref="AI69:AI132" si="22">IF(COUNT(A69:Z69)&gt;0,IF(COUNT(AC69,AD69,AE69,AF69,AG69,AH69)&gt;0,SUM(AC69,AD69,AE69,AF69,AG69,AH69),0),"")</f>
        <v/>
      </c>
      <c r="AK69" s="2" t="str">
        <f>IF(MAX(COUNTIF(Data!A69:Z69,1),COUNTIF(Data!A69:Z69,2),COUNTIF(Data!A69:Z69,3),COUNTIF(Data!A69:Z69,4),COUNTIF(Data!A69:Z69,5),COUNTIF(Data!A69:Z69,6),COUNTIF(Data!A69:Z69,7))&gt;0,MAX(COUNTIF(Data!A69:Z69,1),COUNTIF(Data!A69:Z69,2),COUNTIF(Data!A69:Z69,3),COUNTIF(Data!A69:Z69,4),COUNTIF(Data!A69:Z69,5),COUNTIF(Data!A69:Z69,6),COUNTIF(Data!A69:Z69,7)),"")</f>
        <v/>
      </c>
    </row>
    <row r="70" spans="1:37">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16"/>
        <v/>
      </c>
      <c r="AD70" s="4" t="str">
        <f t="shared" si="17"/>
        <v/>
      </c>
      <c r="AE70" s="4" t="str">
        <f t="shared" si="18"/>
        <v/>
      </c>
      <c r="AF70" s="4" t="str">
        <f t="shared" si="19"/>
        <v/>
      </c>
      <c r="AG70" s="4" t="str">
        <f t="shared" si="20"/>
        <v/>
      </c>
      <c r="AH70" s="4" t="str">
        <f t="shared" si="21"/>
        <v/>
      </c>
      <c r="AI70" s="2" t="str">
        <f t="shared" si="22"/>
        <v/>
      </c>
      <c r="AK70" s="2" t="str">
        <f>IF(MAX(COUNTIF(Data!A70:Z70,1),COUNTIF(Data!A70:Z70,2),COUNTIF(Data!A70:Z70,3),COUNTIF(Data!A70:Z70,4),COUNTIF(Data!A70:Z70,5),COUNTIF(Data!A70:Z70,6),COUNTIF(Data!A70:Z70,7))&gt;0,MAX(COUNTIF(Data!A70:Z70,1),COUNTIF(Data!A70:Z70,2),COUNTIF(Data!A70:Z70,3),COUNTIF(Data!A70:Z70,4),COUNTIF(Data!A70:Z70,5),COUNTIF(Data!A70:Z70,6),COUNTIF(Data!A70:Z70,7)),"")</f>
        <v/>
      </c>
    </row>
    <row r="71" spans="1:37">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16"/>
        <v/>
      </c>
      <c r="AD71" s="4" t="str">
        <f t="shared" si="17"/>
        <v/>
      </c>
      <c r="AE71" s="4" t="str">
        <f t="shared" si="18"/>
        <v/>
      </c>
      <c r="AF71" s="4" t="str">
        <f t="shared" si="19"/>
        <v/>
      </c>
      <c r="AG71" s="4" t="str">
        <f t="shared" si="20"/>
        <v/>
      </c>
      <c r="AH71" s="4" t="str">
        <f t="shared" si="21"/>
        <v/>
      </c>
      <c r="AI71" s="2" t="str">
        <f t="shared" si="22"/>
        <v/>
      </c>
      <c r="AK71" s="2" t="str">
        <f>IF(MAX(COUNTIF(Data!A71:Z71,1),COUNTIF(Data!A71:Z71,2),COUNTIF(Data!A71:Z71,3),COUNTIF(Data!A71:Z71,4),COUNTIF(Data!A71:Z71,5),COUNTIF(Data!A71:Z71,6),COUNTIF(Data!A71:Z71,7))&gt;0,MAX(COUNTIF(Data!A71:Z71,1),COUNTIF(Data!A71:Z71,2),COUNTIF(Data!A71:Z71,3),COUNTIF(Data!A71:Z71,4),COUNTIF(Data!A71:Z71,5),COUNTIF(Data!A71:Z71,6),COUNTIF(Data!A71:Z71,7)),"")</f>
        <v/>
      </c>
    </row>
    <row r="72" spans="1:37">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16"/>
        <v/>
      </c>
      <c r="AD72" s="4" t="str">
        <f t="shared" si="17"/>
        <v/>
      </c>
      <c r="AE72" s="4" t="str">
        <f t="shared" si="18"/>
        <v/>
      </c>
      <c r="AF72" s="4" t="str">
        <f t="shared" si="19"/>
        <v/>
      </c>
      <c r="AG72" s="4" t="str">
        <f t="shared" si="20"/>
        <v/>
      </c>
      <c r="AH72" s="4" t="str">
        <f t="shared" si="21"/>
        <v/>
      </c>
      <c r="AI72" s="2" t="str">
        <f t="shared" si="22"/>
        <v/>
      </c>
      <c r="AK72" s="2" t="str">
        <f>IF(MAX(COUNTIF(Data!A72:Z72,1),COUNTIF(Data!A72:Z72,2),COUNTIF(Data!A72:Z72,3),COUNTIF(Data!A72:Z72,4),COUNTIF(Data!A72:Z72,5),COUNTIF(Data!A72:Z72,6),COUNTIF(Data!A72:Z72,7))&gt;0,MAX(COUNTIF(Data!A72:Z72,1),COUNTIF(Data!A72:Z72,2),COUNTIF(Data!A72:Z72,3),COUNTIF(Data!A72:Z72,4),COUNTIF(Data!A72:Z72,5),COUNTIF(Data!A72:Z72,6),COUNTIF(Data!A72:Z72,7)),"")</f>
        <v/>
      </c>
    </row>
    <row r="73" spans="1:37">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16"/>
        <v/>
      </c>
      <c r="AD73" s="4" t="str">
        <f t="shared" si="17"/>
        <v/>
      </c>
      <c r="AE73" s="4" t="str">
        <f t="shared" si="18"/>
        <v/>
      </c>
      <c r="AF73" s="4" t="str">
        <f t="shared" si="19"/>
        <v/>
      </c>
      <c r="AG73" s="4" t="str">
        <f t="shared" si="20"/>
        <v/>
      </c>
      <c r="AH73" s="4" t="str">
        <f t="shared" si="21"/>
        <v/>
      </c>
      <c r="AI73" s="2" t="str">
        <f t="shared" si="22"/>
        <v/>
      </c>
      <c r="AK73" s="2" t="str">
        <f>IF(MAX(COUNTIF(Data!A73:Z73,1),COUNTIF(Data!A73:Z73,2),COUNTIF(Data!A73:Z73,3),COUNTIF(Data!A73:Z73,4),COUNTIF(Data!A73:Z73,5),COUNTIF(Data!A73:Z73,6),COUNTIF(Data!A73:Z73,7))&gt;0,MAX(COUNTIF(Data!A73:Z73,1),COUNTIF(Data!A73:Z73,2),COUNTIF(Data!A73:Z73,3),COUNTIF(Data!A73:Z73,4),COUNTIF(Data!A73:Z73,5),COUNTIF(Data!A73:Z73,6),COUNTIF(Data!A73:Z73,7)),"")</f>
        <v/>
      </c>
    </row>
    <row r="74" spans="1:37">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16"/>
        <v/>
      </c>
      <c r="AD74" s="4" t="str">
        <f t="shared" si="17"/>
        <v/>
      </c>
      <c r="AE74" s="4" t="str">
        <f t="shared" si="18"/>
        <v/>
      </c>
      <c r="AF74" s="4" t="str">
        <f t="shared" si="19"/>
        <v/>
      </c>
      <c r="AG74" s="4" t="str">
        <f t="shared" si="20"/>
        <v/>
      </c>
      <c r="AH74" s="4" t="str">
        <f t="shared" si="21"/>
        <v/>
      </c>
      <c r="AI74" s="2" t="str">
        <f t="shared" si="22"/>
        <v/>
      </c>
      <c r="AK74" s="2" t="str">
        <f>IF(MAX(COUNTIF(Data!A74:Z74,1),COUNTIF(Data!A74:Z74,2),COUNTIF(Data!A74:Z74,3),COUNTIF(Data!A74:Z74,4),COUNTIF(Data!A74:Z74,5),COUNTIF(Data!A74:Z74,6),COUNTIF(Data!A74:Z74,7))&gt;0,MAX(COUNTIF(Data!A74:Z74,1),COUNTIF(Data!A74:Z74,2),COUNTIF(Data!A74:Z74,3),COUNTIF(Data!A74:Z74,4),COUNTIF(Data!A74:Z74,5),COUNTIF(Data!A74:Z74,6),COUNTIF(Data!A74:Z74,7)),"")</f>
        <v/>
      </c>
    </row>
    <row r="75" spans="1:37">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16"/>
        <v/>
      </c>
      <c r="AD75" s="4" t="str">
        <f t="shared" si="17"/>
        <v/>
      </c>
      <c r="AE75" s="4" t="str">
        <f t="shared" si="18"/>
        <v/>
      </c>
      <c r="AF75" s="4" t="str">
        <f t="shared" si="19"/>
        <v/>
      </c>
      <c r="AG75" s="4" t="str">
        <f t="shared" si="20"/>
        <v/>
      </c>
      <c r="AH75" s="4" t="str">
        <f t="shared" si="21"/>
        <v/>
      </c>
      <c r="AI75" s="2" t="str">
        <f t="shared" si="22"/>
        <v/>
      </c>
      <c r="AK75" s="2" t="str">
        <f>IF(MAX(COUNTIF(Data!A75:Z75,1),COUNTIF(Data!A75:Z75,2),COUNTIF(Data!A75:Z75,3),COUNTIF(Data!A75:Z75,4),COUNTIF(Data!A75:Z75,5),COUNTIF(Data!A75:Z75,6),COUNTIF(Data!A75:Z75,7))&gt;0,MAX(COUNTIF(Data!A75:Z75,1),COUNTIF(Data!A75:Z75,2),COUNTIF(Data!A75:Z75,3),COUNTIF(Data!A75:Z75,4),COUNTIF(Data!A75:Z75,5),COUNTIF(Data!A75:Z75,6),COUNTIF(Data!A75:Z75,7)),"")</f>
        <v/>
      </c>
    </row>
    <row r="76" spans="1:37">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16"/>
        <v/>
      </c>
      <c r="AD76" s="4" t="str">
        <f t="shared" si="17"/>
        <v/>
      </c>
      <c r="AE76" s="4" t="str">
        <f t="shared" si="18"/>
        <v/>
      </c>
      <c r="AF76" s="4" t="str">
        <f t="shared" si="19"/>
        <v/>
      </c>
      <c r="AG76" s="4" t="str">
        <f t="shared" si="20"/>
        <v/>
      </c>
      <c r="AH76" s="4" t="str">
        <f t="shared" si="21"/>
        <v/>
      </c>
      <c r="AI76" s="2" t="str">
        <f t="shared" si="22"/>
        <v/>
      </c>
      <c r="AK76" s="2" t="str">
        <f>IF(MAX(COUNTIF(Data!A76:Z76,1),COUNTIF(Data!A76:Z76,2),COUNTIF(Data!A76:Z76,3),COUNTIF(Data!A76:Z76,4),COUNTIF(Data!A76:Z76,5),COUNTIF(Data!A76:Z76,6),COUNTIF(Data!A76:Z76,7))&gt;0,MAX(COUNTIF(Data!A76:Z76,1),COUNTIF(Data!A76:Z76,2),COUNTIF(Data!A76:Z76,3),COUNTIF(Data!A76:Z76,4),COUNTIF(Data!A76:Z76,5),COUNTIF(Data!A76:Z76,6),COUNTIF(Data!A76:Z76,7)),"")</f>
        <v/>
      </c>
    </row>
    <row r="77" spans="1:37">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16"/>
        <v/>
      </c>
      <c r="AD77" s="4" t="str">
        <f t="shared" si="17"/>
        <v/>
      </c>
      <c r="AE77" s="4" t="str">
        <f t="shared" si="18"/>
        <v/>
      </c>
      <c r="AF77" s="4" t="str">
        <f t="shared" si="19"/>
        <v/>
      </c>
      <c r="AG77" s="4" t="str">
        <f t="shared" si="20"/>
        <v/>
      </c>
      <c r="AH77" s="4" t="str">
        <f t="shared" si="21"/>
        <v/>
      </c>
      <c r="AI77" s="2" t="str">
        <f t="shared" si="22"/>
        <v/>
      </c>
      <c r="AK77" s="2" t="str">
        <f>IF(MAX(COUNTIF(Data!A77:Z77,1),COUNTIF(Data!A77:Z77,2),COUNTIF(Data!A77:Z77,3),COUNTIF(Data!A77:Z77,4),COUNTIF(Data!A77:Z77,5),COUNTIF(Data!A77:Z77,6),COUNTIF(Data!A77:Z77,7))&gt;0,MAX(COUNTIF(Data!A77:Z77,1),COUNTIF(Data!A77:Z77,2),COUNTIF(Data!A77:Z77,3),COUNTIF(Data!A77:Z77,4),COUNTIF(Data!A77:Z77,5),COUNTIF(Data!A77:Z77,6),COUNTIF(Data!A77:Z77,7)),"")</f>
        <v/>
      </c>
    </row>
    <row r="78" spans="1:37">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16"/>
        <v/>
      </c>
      <c r="AD78" s="4" t="str">
        <f t="shared" si="17"/>
        <v/>
      </c>
      <c r="AE78" s="4" t="str">
        <f t="shared" si="18"/>
        <v/>
      </c>
      <c r="AF78" s="4" t="str">
        <f t="shared" si="19"/>
        <v/>
      </c>
      <c r="AG78" s="4" t="str">
        <f t="shared" si="20"/>
        <v/>
      </c>
      <c r="AH78" s="4" t="str">
        <f t="shared" si="21"/>
        <v/>
      </c>
      <c r="AI78" s="2" t="str">
        <f t="shared" si="22"/>
        <v/>
      </c>
      <c r="AK78" s="2" t="str">
        <f>IF(MAX(COUNTIF(Data!A78:Z78,1),COUNTIF(Data!A78:Z78,2),COUNTIF(Data!A78:Z78,3),COUNTIF(Data!A78:Z78,4),COUNTIF(Data!A78:Z78,5),COUNTIF(Data!A78:Z78,6),COUNTIF(Data!A78:Z78,7))&gt;0,MAX(COUNTIF(Data!A78:Z78,1),COUNTIF(Data!A78:Z78,2),COUNTIF(Data!A78:Z78,3),COUNTIF(Data!A78:Z78,4),COUNTIF(Data!A78:Z78,5),COUNTIF(Data!A78:Z78,6),COUNTIF(Data!A78:Z78,7)),"")</f>
        <v/>
      </c>
    </row>
    <row r="79" spans="1:37">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16"/>
        <v/>
      </c>
      <c r="AD79" s="4" t="str">
        <f t="shared" si="17"/>
        <v/>
      </c>
      <c r="AE79" s="4" t="str">
        <f t="shared" si="18"/>
        <v/>
      </c>
      <c r="AF79" s="4" t="str">
        <f t="shared" si="19"/>
        <v/>
      </c>
      <c r="AG79" s="4" t="str">
        <f t="shared" si="20"/>
        <v/>
      </c>
      <c r="AH79" s="4" t="str">
        <f t="shared" si="21"/>
        <v/>
      </c>
      <c r="AI79" s="2" t="str">
        <f t="shared" si="22"/>
        <v/>
      </c>
      <c r="AK79" s="2" t="str">
        <f>IF(MAX(COUNTIF(Data!A79:Z79,1),COUNTIF(Data!A79:Z79,2),COUNTIF(Data!A79:Z79,3),COUNTIF(Data!A79:Z79,4),COUNTIF(Data!A79:Z79,5),COUNTIF(Data!A79:Z79,6),COUNTIF(Data!A79:Z79,7))&gt;0,MAX(COUNTIF(Data!A79:Z79,1),COUNTIF(Data!A79:Z79,2),COUNTIF(Data!A79:Z79,3),COUNTIF(Data!A79:Z79,4),COUNTIF(Data!A79:Z79,5),COUNTIF(Data!A79:Z79,6),COUNTIF(Data!A79:Z79,7)),"")</f>
        <v/>
      </c>
    </row>
    <row r="80" spans="1:37">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16"/>
        <v/>
      </c>
      <c r="AD80" s="4" t="str">
        <f t="shared" si="17"/>
        <v/>
      </c>
      <c r="AE80" s="4" t="str">
        <f t="shared" si="18"/>
        <v/>
      </c>
      <c r="AF80" s="4" t="str">
        <f t="shared" si="19"/>
        <v/>
      </c>
      <c r="AG80" s="4" t="str">
        <f t="shared" si="20"/>
        <v/>
      </c>
      <c r="AH80" s="4" t="str">
        <f t="shared" si="21"/>
        <v/>
      </c>
      <c r="AI80" s="2" t="str">
        <f t="shared" si="22"/>
        <v/>
      </c>
      <c r="AK80" s="2" t="str">
        <f>IF(MAX(COUNTIF(Data!A80:Z80,1),COUNTIF(Data!A80:Z80,2),COUNTIF(Data!A80:Z80,3),COUNTIF(Data!A80:Z80,4),COUNTIF(Data!A80:Z80,5),COUNTIF(Data!A80:Z80,6),COUNTIF(Data!A80:Z80,7))&gt;0,MAX(COUNTIF(Data!A80:Z80,1),COUNTIF(Data!A80:Z80,2),COUNTIF(Data!A80:Z80,3),COUNTIF(Data!A80:Z80,4),COUNTIF(Data!A80:Z80,5),COUNTIF(Data!A80:Z80,6),COUNTIF(Data!A80:Z80,7)),"")</f>
        <v/>
      </c>
    </row>
    <row r="81" spans="1:37">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16"/>
        <v/>
      </c>
      <c r="AD81" s="4" t="str">
        <f t="shared" si="17"/>
        <v/>
      </c>
      <c r="AE81" s="4" t="str">
        <f t="shared" si="18"/>
        <v/>
      </c>
      <c r="AF81" s="4" t="str">
        <f t="shared" si="19"/>
        <v/>
      </c>
      <c r="AG81" s="4" t="str">
        <f t="shared" si="20"/>
        <v/>
      </c>
      <c r="AH81" s="4" t="str">
        <f t="shared" si="21"/>
        <v/>
      </c>
      <c r="AI81" s="2" t="str">
        <f t="shared" si="22"/>
        <v/>
      </c>
      <c r="AK81" s="2" t="str">
        <f>IF(MAX(COUNTIF(Data!A81:Z81,1),COUNTIF(Data!A81:Z81,2),COUNTIF(Data!A81:Z81,3),COUNTIF(Data!A81:Z81,4),COUNTIF(Data!A81:Z81,5),COUNTIF(Data!A81:Z81,6),COUNTIF(Data!A81:Z81,7))&gt;0,MAX(COUNTIF(Data!A81:Z81,1),COUNTIF(Data!A81:Z81,2),COUNTIF(Data!A81:Z81,3),COUNTIF(Data!A81:Z81,4),COUNTIF(Data!A81:Z81,5),COUNTIF(Data!A81:Z81,6),COUNTIF(Data!A81:Z81,7)),"")</f>
        <v/>
      </c>
    </row>
    <row r="82" spans="1:37">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16"/>
        <v/>
      </c>
      <c r="AD82" s="4" t="str">
        <f t="shared" si="17"/>
        <v/>
      </c>
      <c r="AE82" s="4" t="str">
        <f t="shared" si="18"/>
        <v/>
      </c>
      <c r="AF82" s="4" t="str">
        <f t="shared" si="19"/>
        <v/>
      </c>
      <c r="AG82" s="4" t="str">
        <f t="shared" si="20"/>
        <v/>
      </c>
      <c r="AH82" s="4" t="str">
        <f t="shared" si="21"/>
        <v/>
      </c>
      <c r="AI82" s="2" t="str">
        <f t="shared" si="22"/>
        <v/>
      </c>
      <c r="AK82" s="2" t="str">
        <f>IF(MAX(COUNTIF(Data!A82:Z82,1),COUNTIF(Data!A82:Z82,2),COUNTIF(Data!A82:Z82,3),COUNTIF(Data!A82:Z82,4),COUNTIF(Data!A82:Z82,5),COUNTIF(Data!A82:Z82,6),COUNTIF(Data!A82:Z82,7))&gt;0,MAX(COUNTIF(Data!A82:Z82,1),COUNTIF(Data!A82:Z82,2),COUNTIF(Data!A82:Z82,3),COUNTIF(Data!A82:Z82,4),COUNTIF(Data!A82:Z82,5),COUNTIF(Data!A82:Z82,6),COUNTIF(Data!A82:Z82,7)),"")</f>
        <v/>
      </c>
    </row>
    <row r="83" spans="1:37">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16"/>
        <v/>
      </c>
      <c r="AD83" s="4" t="str">
        <f t="shared" si="17"/>
        <v/>
      </c>
      <c r="AE83" s="4" t="str">
        <f t="shared" si="18"/>
        <v/>
      </c>
      <c r="AF83" s="4" t="str">
        <f t="shared" si="19"/>
        <v/>
      </c>
      <c r="AG83" s="4" t="str">
        <f t="shared" si="20"/>
        <v/>
      </c>
      <c r="AH83" s="4" t="str">
        <f t="shared" si="21"/>
        <v/>
      </c>
      <c r="AI83" s="2" t="str">
        <f t="shared" si="22"/>
        <v/>
      </c>
      <c r="AK83" s="2" t="str">
        <f>IF(MAX(COUNTIF(Data!A83:Z83,1),COUNTIF(Data!A83:Z83,2),COUNTIF(Data!A83:Z83,3),COUNTIF(Data!A83:Z83,4),COUNTIF(Data!A83:Z83,5),COUNTIF(Data!A83:Z83,6),COUNTIF(Data!A83:Z83,7))&gt;0,MAX(COUNTIF(Data!A83:Z83,1),COUNTIF(Data!A83:Z83,2),COUNTIF(Data!A83:Z83,3),COUNTIF(Data!A83:Z83,4),COUNTIF(Data!A83:Z83,5),COUNTIF(Data!A83:Z83,6),COUNTIF(Data!A83:Z83,7)),"")</f>
        <v/>
      </c>
    </row>
    <row r="84" spans="1:37">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16"/>
        <v/>
      </c>
      <c r="AD84" s="4" t="str">
        <f t="shared" si="17"/>
        <v/>
      </c>
      <c r="AE84" s="4" t="str">
        <f t="shared" si="18"/>
        <v/>
      </c>
      <c r="AF84" s="4" t="str">
        <f t="shared" si="19"/>
        <v/>
      </c>
      <c r="AG84" s="4" t="str">
        <f t="shared" si="20"/>
        <v/>
      </c>
      <c r="AH84" s="4" t="str">
        <f t="shared" si="21"/>
        <v/>
      </c>
      <c r="AI84" s="2" t="str">
        <f t="shared" si="22"/>
        <v/>
      </c>
      <c r="AK84" s="2" t="str">
        <f>IF(MAX(COUNTIF(Data!A84:Z84,1),COUNTIF(Data!A84:Z84,2),COUNTIF(Data!A84:Z84,3),COUNTIF(Data!A84:Z84,4),COUNTIF(Data!A84:Z84,5),COUNTIF(Data!A84:Z84,6),COUNTIF(Data!A84:Z84,7))&gt;0,MAX(COUNTIF(Data!A84:Z84,1),COUNTIF(Data!A84:Z84,2),COUNTIF(Data!A84:Z84,3),COUNTIF(Data!A84:Z84,4),COUNTIF(Data!A84:Z84,5),COUNTIF(Data!A84:Z84,6),COUNTIF(Data!A84:Z84,7)),"")</f>
        <v/>
      </c>
    </row>
    <row r="85" spans="1:37">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16"/>
        <v/>
      </c>
      <c r="AD85" s="4" t="str">
        <f t="shared" si="17"/>
        <v/>
      </c>
      <c r="AE85" s="4" t="str">
        <f t="shared" si="18"/>
        <v/>
      </c>
      <c r="AF85" s="4" t="str">
        <f t="shared" si="19"/>
        <v/>
      </c>
      <c r="AG85" s="4" t="str">
        <f t="shared" si="20"/>
        <v/>
      </c>
      <c r="AH85" s="4" t="str">
        <f t="shared" si="21"/>
        <v/>
      </c>
      <c r="AI85" s="2" t="str">
        <f t="shared" si="22"/>
        <v/>
      </c>
      <c r="AK85" s="2" t="str">
        <f>IF(MAX(COUNTIF(Data!A85:Z85,1),COUNTIF(Data!A85:Z85,2),COUNTIF(Data!A85:Z85,3),COUNTIF(Data!A85:Z85,4),COUNTIF(Data!A85:Z85,5),COUNTIF(Data!A85:Z85,6),COUNTIF(Data!A85:Z85,7))&gt;0,MAX(COUNTIF(Data!A85:Z85,1),COUNTIF(Data!A85:Z85,2),COUNTIF(Data!A85:Z85,3),COUNTIF(Data!A85:Z85,4),COUNTIF(Data!A85:Z85,5),COUNTIF(Data!A85:Z85,6),COUNTIF(Data!A85:Z85,7)),"")</f>
        <v/>
      </c>
    </row>
    <row r="86" spans="1:37">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16"/>
        <v/>
      </c>
      <c r="AD86" s="4" t="str">
        <f t="shared" si="17"/>
        <v/>
      </c>
      <c r="AE86" s="4" t="str">
        <f t="shared" si="18"/>
        <v/>
      </c>
      <c r="AF86" s="4" t="str">
        <f t="shared" si="19"/>
        <v/>
      </c>
      <c r="AG86" s="4" t="str">
        <f t="shared" si="20"/>
        <v/>
      </c>
      <c r="AH86" s="4" t="str">
        <f t="shared" si="21"/>
        <v/>
      </c>
      <c r="AI86" s="2" t="str">
        <f t="shared" si="22"/>
        <v/>
      </c>
      <c r="AK86" s="2" t="str">
        <f>IF(MAX(COUNTIF(Data!A86:Z86,1),COUNTIF(Data!A86:Z86,2),COUNTIF(Data!A86:Z86,3),COUNTIF(Data!A86:Z86,4),COUNTIF(Data!A86:Z86,5),COUNTIF(Data!A86:Z86,6),COUNTIF(Data!A86:Z86,7))&gt;0,MAX(COUNTIF(Data!A86:Z86,1),COUNTIF(Data!A86:Z86,2),COUNTIF(Data!A86:Z86,3),COUNTIF(Data!A86:Z86,4),COUNTIF(Data!A86:Z86,5),COUNTIF(Data!A86:Z86,6),COUNTIF(Data!A86:Z86,7)),"")</f>
        <v/>
      </c>
    </row>
    <row r="87" spans="1:37">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16"/>
        <v/>
      </c>
      <c r="AD87" s="4" t="str">
        <f t="shared" si="17"/>
        <v/>
      </c>
      <c r="AE87" s="4" t="str">
        <f t="shared" si="18"/>
        <v/>
      </c>
      <c r="AF87" s="4" t="str">
        <f t="shared" si="19"/>
        <v/>
      </c>
      <c r="AG87" s="4" t="str">
        <f t="shared" si="20"/>
        <v/>
      </c>
      <c r="AH87" s="4" t="str">
        <f t="shared" si="21"/>
        <v/>
      </c>
      <c r="AI87" s="2" t="str">
        <f t="shared" si="22"/>
        <v/>
      </c>
      <c r="AK87" s="2" t="str">
        <f>IF(MAX(COUNTIF(Data!A87:Z87,1),COUNTIF(Data!A87:Z87,2),COUNTIF(Data!A87:Z87,3),COUNTIF(Data!A87:Z87,4),COUNTIF(Data!A87:Z87,5),COUNTIF(Data!A87:Z87,6),COUNTIF(Data!A87:Z87,7))&gt;0,MAX(COUNTIF(Data!A87:Z87,1),COUNTIF(Data!A87:Z87,2),COUNTIF(Data!A87:Z87,3),COUNTIF(Data!A87:Z87,4),COUNTIF(Data!A87:Z87,5),COUNTIF(Data!A87:Z87,6),COUNTIF(Data!A87:Z87,7)),"")</f>
        <v/>
      </c>
    </row>
    <row r="88" spans="1:37">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16"/>
        <v/>
      </c>
      <c r="AD88" s="4" t="str">
        <f t="shared" si="17"/>
        <v/>
      </c>
      <c r="AE88" s="4" t="str">
        <f t="shared" si="18"/>
        <v/>
      </c>
      <c r="AF88" s="4" t="str">
        <f t="shared" si="19"/>
        <v/>
      </c>
      <c r="AG88" s="4" t="str">
        <f t="shared" si="20"/>
        <v/>
      </c>
      <c r="AH88" s="4" t="str">
        <f t="shared" si="21"/>
        <v/>
      </c>
      <c r="AI88" s="2" t="str">
        <f t="shared" si="22"/>
        <v/>
      </c>
      <c r="AK88" s="2" t="str">
        <f>IF(MAX(COUNTIF(Data!A88:Z88,1),COUNTIF(Data!A88:Z88,2),COUNTIF(Data!A88:Z88,3),COUNTIF(Data!A88:Z88,4),COUNTIF(Data!A88:Z88,5),COUNTIF(Data!A88:Z88,6),COUNTIF(Data!A88:Z88,7))&gt;0,MAX(COUNTIF(Data!A88:Z88,1),COUNTIF(Data!A88:Z88,2),COUNTIF(Data!A88:Z88,3),COUNTIF(Data!A88:Z88,4),COUNTIF(Data!A88:Z88,5),COUNTIF(Data!A88:Z88,6),COUNTIF(Data!A88:Z88,7)),"")</f>
        <v/>
      </c>
    </row>
    <row r="89" spans="1:37">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16"/>
        <v/>
      </c>
      <c r="AD89" s="4" t="str">
        <f t="shared" si="17"/>
        <v/>
      </c>
      <c r="AE89" s="4" t="str">
        <f t="shared" si="18"/>
        <v/>
      </c>
      <c r="AF89" s="4" t="str">
        <f t="shared" si="19"/>
        <v/>
      </c>
      <c r="AG89" s="4" t="str">
        <f t="shared" si="20"/>
        <v/>
      </c>
      <c r="AH89" s="4" t="str">
        <f t="shared" si="21"/>
        <v/>
      </c>
      <c r="AI89" s="2" t="str">
        <f t="shared" si="22"/>
        <v/>
      </c>
      <c r="AK89" s="2" t="str">
        <f>IF(MAX(COUNTIF(Data!A89:Z89,1),COUNTIF(Data!A89:Z89,2),COUNTIF(Data!A89:Z89,3),COUNTIF(Data!A89:Z89,4),COUNTIF(Data!A89:Z89,5),COUNTIF(Data!A89:Z89,6),COUNTIF(Data!A89:Z89,7))&gt;0,MAX(COUNTIF(Data!A89:Z89,1),COUNTIF(Data!A89:Z89,2),COUNTIF(Data!A89:Z89,3),COUNTIF(Data!A89:Z89,4),COUNTIF(Data!A89:Z89,5),COUNTIF(Data!A89:Z89,6),COUNTIF(Data!A89:Z89,7)),"")</f>
        <v/>
      </c>
    </row>
    <row r="90" spans="1:37">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16"/>
        <v/>
      </c>
      <c r="AD90" s="4" t="str">
        <f t="shared" si="17"/>
        <v/>
      </c>
      <c r="AE90" s="4" t="str">
        <f t="shared" si="18"/>
        <v/>
      </c>
      <c r="AF90" s="4" t="str">
        <f t="shared" si="19"/>
        <v/>
      </c>
      <c r="AG90" s="4" t="str">
        <f t="shared" si="20"/>
        <v/>
      </c>
      <c r="AH90" s="4" t="str">
        <f t="shared" si="21"/>
        <v/>
      </c>
      <c r="AI90" s="2" t="str">
        <f t="shared" si="22"/>
        <v/>
      </c>
      <c r="AK90" s="2" t="str">
        <f>IF(MAX(COUNTIF(Data!A90:Z90,1),COUNTIF(Data!A90:Z90,2),COUNTIF(Data!A90:Z90,3),COUNTIF(Data!A90:Z90,4),COUNTIF(Data!A90:Z90,5),COUNTIF(Data!A90:Z90,6),COUNTIF(Data!A90:Z90,7))&gt;0,MAX(COUNTIF(Data!A90:Z90,1),COUNTIF(Data!A90:Z90,2),COUNTIF(Data!A90:Z90,3),COUNTIF(Data!A90:Z90,4),COUNTIF(Data!A90:Z90,5),COUNTIF(Data!A90:Z90,6),COUNTIF(Data!A90:Z90,7)),"")</f>
        <v/>
      </c>
    </row>
    <row r="91" spans="1:37">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16"/>
        <v/>
      </c>
      <c r="AD91" s="4" t="str">
        <f t="shared" si="17"/>
        <v/>
      </c>
      <c r="AE91" s="4" t="str">
        <f t="shared" si="18"/>
        <v/>
      </c>
      <c r="AF91" s="4" t="str">
        <f t="shared" si="19"/>
        <v/>
      </c>
      <c r="AG91" s="4" t="str">
        <f t="shared" si="20"/>
        <v/>
      </c>
      <c r="AH91" s="4" t="str">
        <f t="shared" si="21"/>
        <v/>
      </c>
      <c r="AI91" s="2" t="str">
        <f t="shared" si="22"/>
        <v/>
      </c>
      <c r="AK91" s="2" t="str">
        <f>IF(MAX(COUNTIF(Data!A91:Z91,1),COUNTIF(Data!A91:Z91,2),COUNTIF(Data!A91:Z91,3),COUNTIF(Data!A91:Z91,4),COUNTIF(Data!A91:Z91,5),COUNTIF(Data!A91:Z91,6),COUNTIF(Data!A91:Z91,7))&gt;0,MAX(COUNTIF(Data!A91:Z91,1),COUNTIF(Data!A91:Z91,2),COUNTIF(Data!A91:Z91,3),COUNTIF(Data!A91:Z91,4),COUNTIF(Data!A91:Z91,5),COUNTIF(Data!A91:Z91,6),COUNTIF(Data!A91:Z91,7)),"")</f>
        <v/>
      </c>
    </row>
    <row r="92" spans="1:37">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16"/>
        <v/>
      </c>
      <c r="AD92" s="4" t="str">
        <f t="shared" si="17"/>
        <v/>
      </c>
      <c r="AE92" s="4" t="str">
        <f t="shared" si="18"/>
        <v/>
      </c>
      <c r="AF92" s="4" t="str">
        <f t="shared" si="19"/>
        <v/>
      </c>
      <c r="AG92" s="4" t="str">
        <f t="shared" si="20"/>
        <v/>
      </c>
      <c r="AH92" s="4" t="str">
        <f t="shared" si="21"/>
        <v/>
      </c>
      <c r="AI92" s="2" t="str">
        <f t="shared" si="22"/>
        <v/>
      </c>
      <c r="AK92" s="2" t="str">
        <f>IF(MAX(COUNTIF(Data!A92:Z92,1),COUNTIF(Data!A92:Z92,2),COUNTIF(Data!A92:Z92,3),COUNTIF(Data!A92:Z92,4),COUNTIF(Data!A92:Z92,5),COUNTIF(Data!A92:Z92,6),COUNTIF(Data!A92:Z92,7))&gt;0,MAX(COUNTIF(Data!A92:Z92,1),COUNTIF(Data!A92:Z92,2),COUNTIF(Data!A92:Z92,3),COUNTIF(Data!A92:Z92,4),COUNTIF(Data!A92:Z92,5),COUNTIF(Data!A92:Z92,6),COUNTIF(Data!A92:Z92,7)),"")</f>
        <v/>
      </c>
    </row>
    <row r="93" spans="1:37">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16"/>
        <v/>
      </c>
      <c r="AD93" s="4" t="str">
        <f t="shared" si="17"/>
        <v/>
      </c>
      <c r="AE93" s="4" t="str">
        <f t="shared" si="18"/>
        <v/>
      </c>
      <c r="AF93" s="4" t="str">
        <f t="shared" si="19"/>
        <v/>
      </c>
      <c r="AG93" s="4" t="str">
        <f t="shared" si="20"/>
        <v/>
      </c>
      <c r="AH93" s="4" t="str">
        <f t="shared" si="21"/>
        <v/>
      </c>
      <c r="AI93" s="2" t="str">
        <f t="shared" si="22"/>
        <v/>
      </c>
      <c r="AK93" s="2" t="str">
        <f>IF(MAX(COUNTIF(Data!A93:Z93,1),COUNTIF(Data!A93:Z93,2),COUNTIF(Data!A93:Z93,3),COUNTIF(Data!A93:Z93,4),COUNTIF(Data!A93:Z93,5),COUNTIF(Data!A93:Z93,6),COUNTIF(Data!A93:Z93,7))&gt;0,MAX(COUNTIF(Data!A93:Z93,1),COUNTIF(Data!A93:Z93,2),COUNTIF(Data!A93:Z93,3),COUNTIF(Data!A93:Z93,4),COUNTIF(Data!A93:Z93,5),COUNTIF(Data!A93:Z93,6),COUNTIF(Data!A93:Z93,7)),"")</f>
        <v/>
      </c>
    </row>
    <row r="94" spans="1:37">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16"/>
        <v/>
      </c>
      <c r="AD94" s="4" t="str">
        <f t="shared" si="17"/>
        <v/>
      </c>
      <c r="AE94" s="4" t="str">
        <f t="shared" si="18"/>
        <v/>
      </c>
      <c r="AF94" s="4" t="str">
        <f t="shared" si="19"/>
        <v/>
      </c>
      <c r="AG94" s="4" t="str">
        <f t="shared" si="20"/>
        <v/>
      </c>
      <c r="AH94" s="4" t="str">
        <f t="shared" si="21"/>
        <v/>
      </c>
      <c r="AI94" s="2" t="str">
        <f t="shared" si="22"/>
        <v/>
      </c>
      <c r="AK94" s="2" t="str">
        <f>IF(MAX(COUNTIF(Data!A94:Z94,1),COUNTIF(Data!A94:Z94,2),COUNTIF(Data!A94:Z94,3),COUNTIF(Data!A94:Z94,4),COUNTIF(Data!A94:Z94,5),COUNTIF(Data!A94:Z94,6),COUNTIF(Data!A94:Z94,7))&gt;0,MAX(COUNTIF(Data!A94:Z94,1),COUNTIF(Data!A94:Z94,2),COUNTIF(Data!A94:Z94,3),COUNTIF(Data!A94:Z94,4),COUNTIF(Data!A94:Z94,5),COUNTIF(Data!A94:Z94,6),COUNTIF(Data!A94:Z94,7)),"")</f>
        <v/>
      </c>
    </row>
    <row r="95" spans="1:37">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16"/>
        <v/>
      </c>
      <c r="AD95" s="4" t="str">
        <f t="shared" si="17"/>
        <v/>
      </c>
      <c r="AE95" s="4" t="str">
        <f t="shared" si="18"/>
        <v/>
      </c>
      <c r="AF95" s="4" t="str">
        <f t="shared" si="19"/>
        <v/>
      </c>
      <c r="AG95" s="4" t="str">
        <f t="shared" si="20"/>
        <v/>
      </c>
      <c r="AH95" s="4" t="str">
        <f t="shared" si="21"/>
        <v/>
      </c>
      <c r="AI95" s="2" t="str">
        <f t="shared" si="22"/>
        <v/>
      </c>
      <c r="AK95" s="2" t="str">
        <f>IF(MAX(COUNTIF(Data!A95:Z95,1),COUNTIF(Data!A95:Z95,2),COUNTIF(Data!A95:Z95,3),COUNTIF(Data!A95:Z95,4),COUNTIF(Data!A95:Z95,5),COUNTIF(Data!A95:Z95,6),COUNTIF(Data!A95:Z95,7))&gt;0,MAX(COUNTIF(Data!A95:Z95,1),COUNTIF(Data!A95:Z95,2),COUNTIF(Data!A95:Z95,3),COUNTIF(Data!A95:Z95,4),COUNTIF(Data!A95:Z95,5),COUNTIF(Data!A95:Z95,6),COUNTIF(Data!A95:Z95,7)),"")</f>
        <v/>
      </c>
    </row>
    <row r="96" spans="1:37">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16"/>
        <v/>
      </c>
      <c r="AD96" s="4" t="str">
        <f t="shared" si="17"/>
        <v/>
      </c>
      <c r="AE96" s="4" t="str">
        <f t="shared" si="18"/>
        <v/>
      </c>
      <c r="AF96" s="4" t="str">
        <f t="shared" si="19"/>
        <v/>
      </c>
      <c r="AG96" s="4" t="str">
        <f t="shared" si="20"/>
        <v/>
      </c>
      <c r="AH96" s="4" t="str">
        <f t="shared" si="21"/>
        <v/>
      </c>
      <c r="AI96" s="2" t="str">
        <f t="shared" si="22"/>
        <v/>
      </c>
      <c r="AK96" s="2" t="str">
        <f>IF(MAX(COUNTIF(Data!A96:Z96,1),COUNTIF(Data!A96:Z96,2),COUNTIF(Data!A96:Z96,3),COUNTIF(Data!A96:Z96,4),COUNTIF(Data!A96:Z96,5),COUNTIF(Data!A96:Z96,6),COUNTIF(Data!A96:Z96,7))&gt;0,MAX(COUNTIF(Data!A96:Z96,1),COUNTIF(Data!A96:Z96,2),COUNTIF(Data!A96:Z96,3),COUNTIF(Data!A96:Z96,4),COUNTIF(Data!A96:Z96,5),COUNTIF(Data!A96:Z96,6),COUNTIF(Data!A96:Z96,7)),"")</f>
        <v/>
      </c>
    </row>
    <row r="97" spans="1:37">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16"/>
        <v/>
      </c>
      <c r="AD97" s="4" t="str">
        <f t="shared" si="17"/>
        <v/>
      </c>
      <c r="AE97" s="4" t="str">
        <f t="shared" si="18"/>
        <v/>
      </c>
      <c r="AF97" s="4" t="str">
        <f t="shared" si="19"/>
        <v/>
      </c>
      <c r="AG97" s="4" t="str">
        <f t="shared" si="20"/>
        <v/>
      </c>
      <c r="AH97" s="4" t="str">
        <f t="shared" si="21"/>
        <v/>
      </c>
      <c r="AI97" s="2" t="str">
        <f t="shared" si="22"/>
        <v/>
      </c>
      <c r="AK97" s="2" t="str">
        <f>IF(MAX(COUNTIF(Data!A97:Z97,1),COUNTIF(Data!A97:Z97,2),COUNTIF(Data!A97:Z97,3),COUNTIF(Data!A97:Z97,4),COUNTIF(Data!A97:Z97,5),COUNTIF(Data!A97:Z97,6),COUNTIF(Data!A97:Z97,7))&gt;0,MAX(COUNTIF(Data!A97:Z97,1),COUNTIF(Data!A97:Z97,2),COUNTIF(Data!A97:Z97,3),COUNTIF(Data!A97:Z97,4),COUNTIF(Data!A97:Z97,5),COUNTIF(Data!A97:Z97,6),COUNTIF(Data!A97:Z97,7)),"")</f>
        <v/>
      </c>
    </row>
    <row r="98" spans="1:37">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16"/>
        <v/>
      </c>
      <c r="AD98" s="4" t="str">
        <f t="shared" si="17"/>
        <v/>
      </c>
      <c r="AE98" s="4" t="str">
        <f t="shared" si="18"/>
        <v/>
      </c>
      <c r="AF98" s="4" t="str">
        <f t="shared" si="19"/>
        <v/>
      </c>
      <c r="AG98" s="4" t="str">
        <f t="shared" si="20"/>
        <v/>
      </c>
      <c r="AH98" s="4" t="str">
        <f t="shared" si="21"/>
        <v/>
      </c>
      <c r="AI98" s="2" t="str">
        <f t="shared" si="22"/>
        <v/>
      </c>
      <c r="AK98" s="2" t="str">
        <f>IF(MAX(COUNTIF(Data!A98:Z98,1),COUNTIF(Data!A98:Z98,2),COUNTIF(Data!A98:Z98,3),COUNTIF(Data!A98:Z98,4),COUNTIF(Data!A98:Z98,5),COUNTIF(Data!A98:Z98,6),COUNTIF(Data!A98:Z98,7))&gt;0,MAX(COUNTIF(Data!A98:Z98,1),COUNTIF(Data!A98:Z98,2),COUNTIF(Data!A98:Z98,3),COUNTIF(Data!A98:Z98,4),COUNTIF(Data!A98:Z98,5),COUNTIF(Data!A98:Z98,6),COUNTIF(Data!A98:Z98,7)),"")</f>
        <v/>
      </c>
    </row>
    <row r="99" spans="1:37">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16"/>
        <v/>
      </c>
      <c r="AD99" s="4" t="str">
        <f t="shared" si="17"/>
        <v/>
      </c>
      <c r="AE99" s="4" t="str">
        <f t="shared" si="18"/>
        <v/>
      </c>
      <c r="AF99" s="4" t="str">
        <f t="shared" si="19"/>
        <v/>
      </c>
      <c r="AG99" s="4" t="str">
        <f t="shared" si="20"/>
        <v/>
      </c>
      <c r="AH99" s="4" t="str">
        <f t="shared" si="21"/>
        <v/>
      </c>
      <c r="AI99" s="2" t="str">
        <f t="shared" si="22"/>
        <v/>
      </c>
      <c r="AK99" s="2" t="str">
        <f>IF(MAX(COUNTIF(Data!A99:Z99,1),COUNTIF(Data!A99:Z99,2),COUNTIF(Data!A99:Z99,3),COUNTIF(Data!A99:Z99,4),COUNTIF(Data!A99:Z99,5),COUNTIF(Data!A99:Z99,6),COUNTIF(Data!A99:Z99,7))&gt;0,MAX(COUNTIF(Data!A99:Z99,1),COUNTIF(Data!A99:Z99,2),COUNTIF(Data!A99:Z99,3),COUNTIF(Data!A99:Z99,4),COUNTIF(Data!A99:Z99,5),COUNTIF(Data!A99:Z99,6),COUNTIF(Data!A99:Z99,7)),"")</f>
        <v/>
      </c>
    </row>
    <row r="100" spans="1:37">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si="16"/>
        <v/>
      </c>
      <c r="AD100" s="4" t="str">
        <f t="shared" si="17"/>
        <v/>
      </c>
      <c r="AE100" s="4" t="str">
        <f t="shared" si="18"/>
        <v/>
      </c>
      <c r="AF100" s="4" t="str">
        <f t="shared" si="19"/>
        <v/>
      </c>
      <c r="AG100" s="4" t="str">
        <f t="shared" si="20"/>
        <v/>
      </c>
      <c r="AH100" s="4" t="str">
        <f t="shared" si="21"/>
        <v/>
      </c>
      <c r="AI100" s="2" t="str">
        <f t="shared" si="22"/>
        <v/>
      </c>
      <c r="AK100" s="2" t="str">
        <f>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
      </c>
    </row>
    <row r="101" spans="1:37">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16"/>
        <v/>
      </c>
      <c r="AD101" s="4" t="str">
        <f t="shared" si="17"/>
        <v/>
      </c>
      <c r="AE101" s="4" t="str">
        <f t="shared" si="18"/>
        <v/>
      </c>
      <c r="AF101" s="4" t="str">
        <f t="shared" si="19"/>
        <v/>
      </c>
      <c r="AG101" s="4" t="str">
        <f t="shared" si="20"/>
        <v/>
      </c>
      <c r="AH101" s="4" t="str">
        <f t="shared" si="21"/>
        <v/>
      </c>
      <c r="AI101" s="2" t="str">
        <f t="shared" si="22"/>
        <v/>
      </c>
      <c r="AK101" s="2" t="str">
        <f>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
      </c>
    </row>
    <row r="102" spans="1:37">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16"/>
        <v/>
      </c>
      <c r="AD102" s="4" t="str">
        <f t="shared" si="17"/>
        <v/>
      </c>
      <c r="AE102" s="4" t="str">
        <f t="shared" si="18"/>
        <v/>
      </c>
      <c r="AF102" s="4" t="str">
        <f t="shared" si="19"/>
        <v/>
      </c>
      <c r="AG102" s="4" t="str">
        <f t="shared" si="20"/>
        <v/>
      </c>
      <c r="AH102" s="4" t="str">
        <f t="shared" si="21"/>
        <v/>
      </c>
      <c r="AI102" s="2" t="str">
        <f t="shared" si="22"/>
        <v/>
      </c>
      <c r="AK102" s="2" t="str">
        <f>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
      </c>
    </row>
    <row r="103" spans="1:37">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16"/>
        <v/>
      </c>
      <c r="AD103" s="4" t="str">
        <f t="shared" si="17"/>
        <v/>
      </c>
      <c r="AE103" s="4" t="str">
        <f t="shared" si="18"/>
        <v/>
      </c>
      <c r="AF103" s="4" t="str">
        <f t="shared" si="19"/>
        <v/>
      </c>
      <c r="AG103" s="4" t="str">
        <f t="shared" si="20"/>
        <v/>
      </c>
      <c r="AH103" s="4" t="str">
        <f t="shared" si="21"/>
        <v/>
      </c>
      <c r="AI103" s="2" t="str">
        <f t="shared" si="22"/>
        <v/>
      </c>
      <c r="AK103" s="2" t="str">
        <f>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
      </c>
    </row>
    <row r="104" spans="1:37">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16"/>
        <v/>
      </c>
      <c r="AD104" s="4" t="str">
        <f t="shared" si="17"/>
        <v/>
      </c>
      <c r="AE104" s="4" t="str">
        <f t="shared" si="18"/>
        <v/>
      </c>
      <c r="AF104" s="4" t="str">
        <f t="shared" si="19"/>
        <v/>
      </c>
      <c r="AG104" s="4" t="str">
        <f t="shared" si="20"/>
        <v/>
      </c>
      <c r="AH104" s="4" t="str">
        <f t="shared" si="21"/>
        <v/>
      </c>
      <c r="AI104" s="2" t="str">
        <f t="shared" si="22"/>
        <v/>
      </c>
      <c r="AK104" s="2" t="str">
        <f>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
      </c>
    </row>
    <row r="105" spans="1:37">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16"/>
        <v/>
      </c>
      <c r="AD105" s="4" t="str">
        <f t="shared" si="17"/>
        <v/>
      </c>
      <c r="AE105" s="4" t="str">
        <f t="shared" si="18"/>
        <v/>
      </c>
      <c r="AF105" s="4" t="str">
        <f t="shared" si="19"/>
        <v/>
      </c>
      <c r="AG105" s="4" t="str">
        <f t="shared" si="20"/>
        <v/>
      </c>
      <c r="AH105" s="4" t="str">
        <f t="shared" si="21"/>
        <v/>
      </c>
      <c r="AI105" s="2" t="str">
        <f t="shared" si="22"/>
        <v/>
      </c>
      <c r="AK105" s="2" t="str">
        <f>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
      </c>
    </row>
    <row r="106" spans="1:37">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16"/>
        <v/>
      </c>
      <c r="AD106" s="4" t="str">
        <f t="shared" si="17"/>
        <v/>
      </c>
      <c r="AE106" s="4" t="str">
        <f t="shared" si="18"/>
        <v/>
      </c>
      <c r="AF106" s="4" t="str">
        <f t="shared" si="19"/>
        <v/>
      </c>
      <c r="AG106" s="4" t="str">
        <f t="shared" si="20"/>
        <v/>
      </c>
      <c r="AH106" s="4" t="str">
        <f t="shared" si="21"/>
        <v/>
      </c>
      <c r="AI106" s="2" t="str">
        <f t="shared" si="22"/>
        <v/>
      </c>
      <c r="AK106" s="2" t="str">
        <f>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
      </c>
    </row>
    <row r="107" spans="1:37">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16"/>
        <v/>
      </c>
      <c r="AD107" s="4" t="str">
        <f t="shared" si="17"/>
        <v/>
      </c>
      <c r="AE107" s="4" t="str">
        <f t="shared" si="18"/>
        <v/>
      </c>
      <c r="AF107" s="4" t="str">
        <f t="shared" si="19"/>
        <v/>
      </c>
      <c r="AG107" s="4" t="str">
        <f t="shared" si="20"/>
        <v/>
      </c>
      <c r="AH107" s="4" t="str">
        <f t="shared" si="21"/>
        <v/>
      </c>
      <c r="AI107" s="2" t="str">
        <f t="shared" si="22"/>
        <v/>
      </c>
      <c r="AK107" s="2" t="str">
        <f>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
      </c>
    </row>
    <row r="108" spans="1:37">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16"/>
        <v/>
      </c>
      <c r="AD108" s="4" t="str">
        <f t="shared" si="17"/>
        <v/>
      </c>
      <c r="AE108" s="4" t="str">
        <f t="shared" si="18"/>
        <v/>
      </c>
      <c r="AF108" s="4" t="str">
        <f t="shared" si="19"/>
        <v/>
      </c>
      <c r="AG108" s="4" t="str">
        <f t="shared" si="20"/>
        <v/>
      </c>
      <c r="AH108" s="4" t="str">
        <f t="shared" si="21"/>
        <v/>
      </c>
      <c r="AI108" s="2" t="str">
        <f t="shared" si="22"/>
        <v/>
      </c>
      <c r="AK108" s="2" t="str">
        <f>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
      </c>
    </row>
    <row r="109" spans="1:37">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16"/>
        <v/>
      </c>
      <c r="AD109" s="4" t="str">
        <f t="shared" si="17"/>
        <v/>
      </c>
      <c r="AE109" s="4" t="str">
        <f t="shared" si="18"/>
        <v/>
      </c>
      <c r="AF109" s="4" t="str">
        <f t="shared" si="19"/>
        <v/>
      </c>
      <c r="AG109" s="4" t="str">
        <f t="shared" si="20"/>
        <v/>
      </c>
      <c r="AH109" s="4" t="str">
        <f t="shared" si="21"/>
        <v/>
      </c>
      <c r="AI109" s="2" t="str">
        <f t="shared" si="22"/>
        <v/>
      </c>
      <c r="AK109" s="2" t="str">
        <f>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
      </c>
    </row>
    <row r="110" spans="1:37">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16"/>
        <v/>
      </c>
      <c r="AD110" s="4" t="str">
        <f t="shared" si="17"/>
        <v/>
      </c>
      <c r="AE110" s="4" t="str">
        <f t="shared" si="18"/>
        <v/>
      </c>
      <c r="AF110" s="4" t="str">
        <f t="shared" si="19"/>
        <v/>
      </c>
      <c r="AG110" s="4" t="str">
        <f t="shared" si="20"/>
        <v/>
      </c>
      <c r="AH110" s="4" t="str">
        <f t="shared" si="21"/>
        <v/>
      </c>
      <c r="AI110" s="2" t="str">
        <f t="shared" si="22"/>
        <v/>
      </c>
      <c r="AK110" s="2" t="str">
        <f>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
      </c>
    </row>
    <row r="111" spans="1:37">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16"/>
        <v/>
      </c>
      <c r="AD111" s="4" t="str">
        <f t="shared" si="17"/>
        <v/>
      </c>
      <c r="AE111" s="4" t="str">
        <f t="shared" si="18"/>
        <v/>
      </c>
      <c r="AF111" s="4" t="str">
        <f t="shared" si="19"/>
        <v/>
      </c>
      <c r="AG111" s="4" t="str">
        <f t="shared" si="20"/>
        <v/>
      </c>
      <c r="AH111" s="4" t="str">
        <f t="shared" si="21"/>
        <v/>
      </c>
      <c r="AI111" s="2" t="str">
        <f t="shared" si="22"/>
        <v/>
      </c>
      <c r="AK111" s="2" t="str">
        <f>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
      </c>
    </row>
    <row r="112" spans="1:37">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16"/>
        <v/>
      </c>
      <c r="AD112" s="4" t="str">
        <f t="shared" si="17"/>
        <v/>
      </c>
      <c r="AE112" s="4" t="str">
        <f t="shared" si="18"/>
        <v/>
      </c>
      <c r="AF112" s="4" t="str">
        <f t="shared" si="19"/>
        <v/>
      </c>
      <c r="AG112" s="4" t="str">
        <f t="shared" si="20"/>
        <v/>
      </c>
      <c r="AH112" s="4" t="str">
        <f t="shared" si="21"/>
        <v/>
      </c>
      <c r="AI112" s="2" t="str">
        <f t="shared" si="22"/>
        <v/>
      </c>
      <c r="AK112" s="2" t="str">
        <f>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
      </c>
    </row>
    <row r="113" spans="1:37">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16"/>
        <v/>
      </c>
      <c r="AD113" s="4" t="str">
        <f t="shared" si="17"/>
        <v/>
      </c>
      <c r="AE113" s="4" t="str">
        <f t="shared" si="18"/>
        <v/>
      </c>
      <c r="AF113" s="4" t="str">
        <f t="shared" si="19"/>
        <v/>
      </c>
      <c r="AG113" s="4" t="str">
        <f t="shared" si="20"/>
        <v/>
      </c>
      <c r="AH113" s="4" t="str">
        <f t="shared" si="21"/>
        <v/>
      </c>
      <c r="AI113" s="2" t="str">
        <f t="shared" si="22"/>
        <v/>
      </c>
      <c r="AK113" s="2" t="str">
        <f>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
      </c>
    </row>
    <row r="114" spans="1:37">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16"/>
        <v/>
      </c>
      <c r="AD114" s="4" t="str">
        <f t="shared" si="17"/>
        <v/>
      </c>
      <c r="AE114" s="4" t="str">
        <f t="shared" si="18"/>
        <v/>
      </c>
      <c r="AF114" s="4" t="str">
        <f t="shared" si="19"/>
        <v/>
      </c>
      <c r="AG114" s="4" t="str">
        <f t="shared" si="20"/>
        <v/>
      </c>
      <c r="AH114" s="4" t="str">
        <f t="shared" si="21"/>
        <v/>
      </c>
      <c r="AI114" s="2" t="str">
        <f t="shared" si="22"/>
        <v/>
      </c>
      <c r="AK114" s="2" t="str">
        <f>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
      </c>
    </row>
    <row r="115" spans="1:37">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16"/>
        <v/>
      </c>
      <c r="AD115" s="4" t="str">
        <f t="shared" si="17"/>
        <v/>
      </c>
      <c r="AE115" s="4" t="str">
        <f t="shared" si="18"/>
        <v/>
      </c>
      <c r="AF115" s="4" t="str">
        <f t="shared" si="19"/>
        <v/>
      </c>
      <c r="AG115" s="4" t="str">
        <f t="shared" si="20"/>
        <v/>
      </c>
      <c r="AH115" s="4" t="str">
        <f t="shared" si="21"/>
        <v/>
      </c>
      <c r="AI115" s="2" t="str">
        <f t="shared" si="22"/>
        <v/>
      </c>
      <c r="AK115" s="2" t="str">
        <f>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
      </c>
    </row>
    <row r="116" spans="1:37">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16"/>
        <v/>
      </c>
      <c r="AD116" s="4" t="str">
        <f t="shared" si="17"/>
        <v/>
      </c>
      <c r="AE116" s="4" t="str">
        <f t="shared" si="18"/>
        <v/>
      </c>
      <c r="AF116" s="4" t="str">
        <f t="shared" si="19"/>
        <v/>
      </c>
      <c r="AG116" s="4" t="str">
        <f t="shared" si="20"/>
        <v/>
      </c>
      <c r="AH116" s="4" t="str">
        <f t="shared" si="21"/>
        <v/>
      </c>
      <c r="AI116" s="2" t="str">
        <f t="shared" si="22"/>
        <v/>
      </c>
      <c r="AK116" s="2" t="str">
        <f>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
      </c>
    </row>
    <row r="117" spans="1:37">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16"/>
        <v/>
      </c>
      <c r="AD117" s="4" t="str">
        <f t="shared" si="17"/>
        <v/>
      </c>
      <c r="AE117" s="4" t="str">
        <f t="shared" si="18"/>
        <v/>
      </c>
      <c r="AF117" s="4" t="str">
        <f t="shared" si="19"/>
        <v/>
      </c>
      <c r="AG117" s="4" t="str">
        <f t="shared" si="20"/>
        <v/>
      </c>
      <c r="AH117" s="4" t="str">
        <f t="shared" si="21"/>
        <v/>
      </c>
      <c r="AI117" s="2" t="str">
        <f t="shared" si="22"/>
        <v/>
      </c>
      <c r="AK117" s="2" t="str">
        <f>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
      </c>
    </row>
    <row r="118" spans="1:37">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16"/>
        <v/>
      </c>
      <c r="AD118" s="4" t="str">
        <f t="shared" si="17"/>
        <v/>
      </c>
      <c r="AE118" s="4" t="str">
        <f t="shared" si="18"/>
        <v/>
      </c>
      <c r="AF118" s="4" t="str">
        <f t="shared" si="19"/>
        <v/>
      </c>
      <c r="AG118" s="4" t="str">
        <f t="shared" si="20"/>
        <v/>
      </c>
      <c r="AH118" s="4" t="str">
        <f t="shared" si="21"/>
        <v/>
      </c>
      <c r="AI118" s="2" t="str">
        <f t="shared" si="22"/>
        <v/>
      </c>
      <c r="AK118" s="2" t="str">
        <f>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
      </c>
    </row>
    <row r="119" spans="1:37">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16"/>
        <v/>
      </c>
      <c r="AD119" s="4" t="str">
        <f t="shared" si="17"/>
        <v/>
      </c>
      <c r="AE119" s="4" t="str">
        <f t="shared" si="18"/>
        <v/>
      </c>
      <c r="AF119" s="4" t="str">
        <f t="shared" si="19"/>
        <v/>
      </c>
      <c r="AG119" s="4" t="str">
        <f t="shared" si="20"/>
        <v/>
      </c>
      <c r="AH119" s="4" t="str">
        <f t="shared" si="21"/>
        <v/>
      </c>
      <c r="AI119" s="2" t="str">
        <f t="shared" si="22"/>
        <v/>
      </c>
      <c r="AK119" s="2" t="str">
        <f>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
      </c>
    </row>
    <row r="120" spans="1:37">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16"/>
        <v/>
      </c>
      <c r="AD120" s="4" t="str">
        <f t="shared" si="17"/>
        <v/>
      </c>
      <c r="AE120" s="4" t="str">
        <f t="shared" si="18"/>
        <v/>
      </c>
      <c r="AF120" s="4" t="str">
        <f t="shared" si="19"/>
        <v/>
      </c>
      <c r="AG120" s="4" t="str">
        <f t="shared" si="20"/>
        <v/>
      </c>
      <c r="AH120" s="4" t="str">
        <f t="shared" si="21"/>
        <v/>
      </c>
      <c r="AI120" s="2" t="str">
        <f t="shared" si="22"/>
        <v/>
      </c>
      <c r="AK120" s="2" t="str">
        <f>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
      </c>
    </row>
    <row r="121" spans="1:37">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16"/>
        <v/>
      </c>
      <c r="AD121" s="4" t="str">
        <f t="shared" si="17"/>
        <v/>
      </c>
      <c r="AE121" s="4" t="str">
        <f t="shared" si="18"/>
        <v/>
      </c>
      <c r="AF121" s="4" t="str">
        <f t="shared" si="19"/>
        <v/>
      </c>
      <c r="AG121" s="4" t="str">
        <f t="shared" si="20"/>
        <v/>
      </c>
      <c r="AH121" s="4" t="str">
        <f t="shared" si="21"/>
        <v/>
      </c>
      <c r="AI121" s="2" t="str">
        <f t="shared" si="22"/>
        <v/>
      </c>
      <c r="AK121" s="2" t="str">
        <f>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
      </c>
    </row>
    <row r="122" spans="1:37">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16"/>
        <v/>
      </c>
      <c r="AD122" s="4" t="str">
        <f t="shared" si="17"/>
        <v/>
      </c>
      <c r="AE122" s="4" t="str">
        <f t="shared" si="18"/>
        <v/>
      </c>
      <c r="AF122" s="4" t="str">
        <f t="shared" si="19"/>
        <v/>
      </c>
      <c r="AG122" s="4" t="str">
        <f t="shared" si="20"/>
        <v/>
      </c>
      <c r="AH122" s="4" t="str">
        <f t="shared" si="21"/>
        <v/>
      </c>
      <c r="AI122" s="2" t="str">
        <f t="shared" si="22"/>
        <v/>
      </c>
      <c r="AK122" s="2" t="str">
        <f>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
      </c>
    </row>
    <row r="123" spans="1:37">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16"/>
        <v/>
      </c>
      <c r="AD123" s="4" t="str">
        <f t="shared" si="17"/>
        <v/>
      </c>
      <c r="AE123" s="4" t="str">
        <f t="shared" si="18"/>
        <v/>
      </c>
      <c r="AF123" s="4" t="str">
        <f t="shared" si="19"/>
        <v/>
      </c>
      <c r="AG123" s="4" t="str">
        <f t="shared" si="20"/>
        <v/>
      </c>
      <c r="AH123" s="4" t="str">
        <f t="shared" si="21"/>
        <v/>
      </c>
      <c r="AI123" s="2" t="str">
        <f t="shared" si="22"/>
        <v/>
      </c>
      <c r="AK123" s="2" t="str">
        <f>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
      </c>
    </row>
    <row r="124" spans="1:37">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16"/>
        <v/>
      </c>
      <c r="AD124" s="4" t="str">
        <f t="shared" si="17"/>
        <v/>
      </c>
      <c r="AE124" s="4" t="str">
        <f t="shared" si="18"/>
        <v/>
      </c>
      <c r="AF124" s="4" t="str">
        <f t="shared" si="19"/>
        <v/>
      </c>
      <c r="AG124" s="4" t="str">
        <f t="shared" si="20"/>
        <v/>
      </c>
      <c r="AH124" s="4" t="str">
        <f t="shared" si="21"/>
        <v/>
      </c>
      <c r="AI124" s="2" t="str">
        <f t="shared" si="22"/>
        <v/>
      </c>
      <c r="AK124" s="2" t="str">
        <f>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
      </c>
    </row>
    <row r="125" spans="1:37">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16"/>
        <v/>
      </c>
      <c r="AD125" s="4" t="str">
        <f t="shared" si="17"/>
        <v/>
      </c>
      <c r="AE125" s="4" t="str">
        <f t="shared" si="18"/>
        <v/>
      </c>
      <c r="AF125" s="4" t="str">
        <f t="shared" si="19"/>
        <v/>
      </c>
      <c r="AG125" s="4" t="str">
        <f t="shared" si="20"/>
        <v/>
      </c>
      <c r="AH125" s="4" t="str">
        <f t="shared" si="21"/>
        <v/>
      </c>
      <c r="AI125" s="2" t="str">
        <f t="shared" si="22"/>
        <v/>
      </c>
      <c r="AK125" s="2" t="str">
        <f>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
      </c>
    </row>
    <row r="126" spans="1:37">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16"/>
        <v/>
      </c>
      <c r="AD126" s="4" t="str">
        <f t="shared" si="17"/>
        <v/>
      </c>
      <c r="AE126" s="4" t="str">
        <f t="shared" si="18"/>
        <v/>
      </c>
      <c r="AF126" s="4" t="str">
        <f t="shared" si="19"/>
        <v/>
      </c>
      <c r="AG126" s="4" t="str">
        <f t="shared" si="20"/>
        <v/>
      </c>
      <c r="AH126" s="4" t="str">
        <f t="shared" si="21"/>
        <v/>
      </c>
      <c r="AI126" s="2" t="str">
        <f t="shared" si="22"/>
        <v/>
      </c>
      <c r="AK126" s="2" t="str">
        <f>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
      </c>
    </row>
    <row r="127" spans="1:37">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16"/>
        <v/>
      </c>
      <c r="AD127" s="4" t="str">
        <f t="shared" si="17"/>
        <v/>
      </c>
      <c r="AE127" s="4" t="str">
        <f t="shared" si="18"/>
        <v/>
      </c>
      <c r="AF127" s="4" t="str">
        <f t="shared" si="19"/>
        <v/>
      </c>
      <c r="AG127" s="4" t="str">
        <f t="shared" si="20"/>
        <v/>
      </c>
      <c r="AH127" s="4" t="str">
        <f t="shared" si="21"/>
        <v/>
      </c>
      <c r="AI127" s="2" t="str">
        <f t="shared" si="22"/>
        <v/>
      </c>
      <c r="AK127" s="2" t="str">
        <f>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
      </c>
    </row>
    <row r="128" spans="1:37">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16"/>
        <v/>
      </c>
      <c r="AD128" s="4" t="str">
        <f t="shared" si="17"/>
        <v/>
      </c>
      <c r="AE128" s="4" t="str">
        <f t="shared" si="18"/>
        <v/>
      </c>
      <c r="AF128" s="4" t="str">
        <f t="shared" si="19"/>
        <v/>
      </c>
      <c r="AG128" s="4" t="str">
        <f t="shared" si="20"/>
        <v/>
      </c>
      <c r="AH128" s="4" t="str">
        <f t="shared" si="21"/>
        <v/>
      </c>
      <c r="AI128" s="2" t="str">
        <f t="shared" si="22"/>
        <v/>
      </c>
      <c r="AK128" s="2" t="str">
        <f>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
      </c>
    </row>
    <row r="129" spans="1:37">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16"/>
        <v/>
      </c>
      <c r="AD129" s="4" t="str">
        <f t="shared" si="17"/>
        <v/>
      </c>
      <c r="AE129" s="4" t="str">
        <f t="shared" si="18"/>
        <v/>
      </c>
      <c r="AF129" s="4" t="str">
        <f t="shared" si="19"/>
        <v/>
      </c>
      <c r="AG129" s="4" t="str">
        <f t="shared" si="20"/>
        <v/>
      </c>
      <c r="AH129" s="4" t="str">
        <f t="shared" si="21"/>
        <v/>
      </c>
      <c r="AI129" s="2" t="str">
        <f t="shared" si="22"/>
        <v/>
      </c>
      <c r="AK129" s="2" t="str">
        <f>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
      </c>
    </row>
    <row r="130" spans="1:37">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16"/>
        <v/>
      </c>
      <c r="AD130" s="4" t="str">
        <f t="shared" si="17"/>
        <v/>
      </c>
      <c r="AE130" s="4" t="str">
        <f t="shared" si="18"/>
        <v/>
      </c>
      <c r="AF130" s="4" t="str">
        <f t="shared" si="19"/>
        <v/>
      </c>
      <c r="AG130" s="4" t="str">
        <f t="shared" si="20"/>
        <v/>
      </c>
      <c r="AH130" s="4" t="str">
        <f t="shared" si="21"/>
        <v/>
      </c>
      <c r="AI130" s="2" t="str">
        <f t="shared" si="22"/>
        <v/>
      </c>
      <c r="AK130" s="2" t="str">
        <f>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
      </c>
    </row>
    <row r="131" spans="1:37">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16"/>
        <v/>
      </c>
      <c r="AD131" s="4" t="str">
        <f t="shared" si="17"/>
        <v/>
      </c>
      <c r="AE131" s="4" t="str">
        <f t="shared" si="18"/>
        <v/>
      </c>
      <c r="AF131" s="4" t="str">
        <f t="shared" si="19"/>
        <v/>
      </c>
      <c r="AG131" s="4" t="str">
        <f t="shared" si="20"/>
        <v/>
      </c>
      <c r="AH131" s="4" t="str">
        <f t="shared" si="21"/>
        <v/>
      </c>
      <c r="AI131" s="2" t="str">
        <f t="shared" si="22"/>
        <v/>
      </c>
      <c r="AK131" s="2" t="str">
        <f>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
      </c>
    </row>
    <row r="132" spans="1:37">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16"/>
        <v/>
      </c>
      <c r="AD132" s="4" t="str">
        <f t="shared" si="17"/>
        <v/>
      </c>
      <c r="AE132" s="4" t="str">
        <f t="shared" si="18"/>
        <v/>
      </c>
      <c r="AF132" s="4" t="str">
        <f t="shared" si="19"/>
        <v/>
      </c>
      <c r="AG132" s="4" t="str">
        <f t="shared" si="20"/>
        <v/>
      </c>
      <c r="AH132" s="4" t="str">
        <f t="shared" si="21"/>
        <v/>
      </c>
      <c r="AI132" s="2" t="str">
        <f t="shared" si="22"/>
        <v/>
      </c>
      <c r="AK132" s="2" t="str">
        <f>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
      </c>
    </row>
    <row r="133" spans="1:37">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t="str">
        <f t="shared" ref="AI133:AI196" si="29">IF(COUNT(A133:Z133)&gt;0,IF(COUNT(AC133,AD133,AE133,AF133,AG133,AH133)&gt;0,SUM(AC133,AD133,AE133,AF133,AG133,AH133),0),"")</f>
        <v/>
      </c>
      <c r="AK133" s="2" t="str">
        <f>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
      </c>
    </row>
    <row r="134" spans="1:37">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23"/>
        <v/>
      </c>
      <c r="AD134" s="4" t="str">
        <f t="shared" si="24"/>
        <v/>
      </c>
      <c r="AE134" s="4" t="str">
        <f t="shared" si="25"/>
        <v/>
      </c>
      <c r="AF134" s="4" t="str">
        <f t="shared" si="26"/>
        <v/>
      </c>
      <c r="AG134" s="4" t="str">
        <f t="shared" si="27"/>
        <v/>
      </c>
      <c r="AH134" s="4" t="str">
        <f t="shared" si="28"/>
        <v/>
      </c>
      <c r="AI134" s="2" t="str">
        <f t="shared" si="29"/>
        <v/>
      </c>
      <c r="AK134" s="2" t="str">
        <f>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
      </c>
    </row>
    <row r="135" spans="1:37">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23"/>
        <v/>
      </c>
      <c r="AD135" s="4" t="str">
        <f t="shared" si="24"/>
        <v/>
      </c>
      <c r="AE135" s="4" t="str">
        <f t="shared" si="25"/>
        <v/>
      </c>
      <c r="AF135" s="4" t="str">
        <f t="shared" si="26"/>
        <v/>
      </c>
      <c r="AG135" s="4" t="str">
        <f t="shared" si="27"/>
        <v/>
      </c>
      <c r="AH135" s="4" t="str">
        <f t="shared" si="28"/>
        <v/>
      </c>
      <c r="AI135" s="2" t="str">
        <f t="shared" si="29"/>
        <v/>
      </c>
      <c r="AK135" s="2" t="str">
        <f>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
      </c>
    </row>
    <row r="136" spans="1:37">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23"/>
        <v/>
      </c>
      <c r="AD136" s="4" t="str">
        <f t="shared" si="24"/>
        <v/>
      </c>
      <c r="AE136" s="4" t="str">
        <f t="shared" si="25"/>
        <v/>
      </c>
      <c r="AF136" s="4" t="str">
        <f t="shared" si="26"/>
        <v/>
      </c>
      <c r="AG136" s="4" t="str">
        <f t="shared" si="27"/>
        <v/>
      </c>
      <c r="AH136" s="4" t="str">
        <f t="shared" si="28"/>
        <v/>
      </c>
      <c r="AI136" s="2" t="str">
        <f t="shared" si="29"/>
        <v/>
      </c>
      <c r="AK136" s="2" t="str">
        <f>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
      </c>
    </row>
    <row r="137" spans="1:37">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23"/>
        <v/>
      </c>
      <c r="AD137" s="4" t="str">
        <f t="shared" si="24"/>
        <v/>
      </c>
      <c r="AE137" s="4" t="str">
        <f t="shared" si="25"/>
        <v/>
      </c>
      <c r="AF137" s="4" t="str">
        <f t="shared" si="26"/>
        <v/>
      </c>
      <c r="AG137" s="4" t="str">
        <f t="shared" si="27"/>
        <v/>
      </c>
      <c r="AH137" s="4" t="str">
        <f t="shared" si="28"/>
        <v/>
      </c>
      <c r="AI137" s="2" t="str">
        <f t="shared" si="29"/>
        <v/>
      </c>
      <c r="AK137" s="2" t="str">
        <f>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
      </c>
    </row>
    <row r="138" spans="1:37">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23"/>
        <v/>
      </c>
      <c r="AD138" s="4" t="str">
        <f t="shared" si="24"/>
        <v/>
      </c>
      <c r="AE138" s="4" t="str">
        <f t="shared" si="25"/>
        <v/>
      </c>
      <c r="AF138" s="4" t="str">
        <f t="shared" si="26"/>
        <v/>
      </c>
      <c r="AG138" s="4" t="str">
        <f t="shared" si="27"/>
        <v/>
      </c>
      <c r="AH138" s="4" t="str">
        <f t="shared" si="28"/>
        <v/>
      </c>
      <c r="AI138" s="2" t="str">
        <f t="shared" si="29"/>
        <v/>
      </c>
      <c r="AK138" s="2" t="str">
        <f>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
      </c>
    </row>
    <row r="139" spans="1:37">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23"/>
        <v/>
      </c>
      <c r="AD139" s="4" t="str">
        <f t="shared" si="24"/>
        <v/>
      </c>
      <c r="AE139" s="4" t="str">
        <f t="shared" si="25"/>
        <v/>
      </c>
      <c r="AF139" s="4" t="str">
        <f t="shared" si="26"/>
        <v/>
      </c>
      <c r="AG139" s="4" t="str">
        <f t="shared" si="27"/>
        <v/>
      </c>
      <c r="AH139" s="4" t="str">
        <f t="shared" si="28"/>
        <v/>
      </c>
      <c r="AI139" s="2" t="str">
        <f t="shared" si="29"/>
        <v/>
      </c>
      <c r="AK139" s="2" t="str">
        <f>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
      </c>
    </row>
    <row r="140" spans="1:37">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23"/>
        <v/>
      </c>
      <c r="AD140" s="4" t="str">
        <f t="shared" si="24"/>
        <v/>
      </c>
      <c r="AE140" s="4" t="str">
        <f t="shared" si="25"/>
        <v/>
      </c>
      <c r="AF140" s="4" t="str">
        <f t="shared" si="26"/>
        <v/>
      </c>
      <c r="AG140" s="4" t="str">
        <f t="shared" si="27"/>
        <v/>
      </c>
      <c r="AH140" s="4" t="str">
        <f t="shared" si="28"/>
        <v/>
      </c>
      <c r="AI140" s="2" t="str">
        <f t="shared" si="29"/>
        <v/>
      </c>
      <c r="AK140" s="2" t="str">
        <f>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
      </c>
    </row>
    <row r="141" spans="1:37">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23"/>
        <v/>
      </c>
      <c r="AD141" s="4" t="str">
        <f t="shared" si="24"/>
        <v/>
      </c>
      <c r="AE141" s="4" t="str">
        <f t="shared" si="25"/>
        <v/>
      </c>
      <c r="AF141" s="4" t="str">
        <f t="shared" si="26"/>
        <v/>
      </c>
      <c r="AG141" s="4" t="str">
        <f t="shared" si="27"/>
        <v/>
      </c>
      <c r="AH141" s="4" t="str">
        <f t="shared" si="28"/>
        <v/>
      </c>
      <c r="AI141" s="2" t="str">
        <f t="shared" si="29"/>
        <v/>
      </c>
      <c r="AK141" s="2" t="str">
        <f>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
      </c>
    </row>
    <row r="142" spans="1:37">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23"/>
        <v/>
      </c>
      <c r="AD142" s="4" t="str">
        <f t="shared" si="24"/>
        <v/>
      </c>
      <c r="AE142" s="4" t="str">
        <f t="shared" si="25"/>
        <v/>
      </c>
      <c r="AF142" s="4" t="str">
        <f t="shared" si="26"/>
        <v/>
      </c>
      <c r="AG142" s="4" t="str">
        <f t="shared" si="27"/>
        <v/>
      </c>
      <c r="AH142" s="4" t="str">
        <f t="shared" si="28"/>
        <v/>
      </c>
      <c r="AI142" s="2" t="str">
        <f t="shared" si="29"/>
        <v/>
      </c>
      <c r="AK142" s="2" t="str">
        <f>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
      </c>
    </row>
    <row r="143" spans="1:37">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23"/>
        <v/>
      </c>
      <c r="AD143" s="4" t="str">
        <f t="shared" si="24"/>
        <v/>
      </c>
      <c r="AE143" s="4" t="str">
        <f t="shared" si="25"/>
        <v/>
      </c>
      <c r="AF143" s="4" t="str">
        <f t="shared" si="26"/>
        <v/>
      </c>
      <c r="AG143" s="4" t="str">
        <f t="shared" si="27"/>
        <v/>
      </c>
      <c r="AH143" s="4" t="str">
        <f t="shared" si="28"/>
        <v/>
      </c>
      <c r="AI143" s="2" t="str">
        <f t="shared" si="29"/>
        <v/>
      </c>
      <c r="AK143" s="2" t="str">
        <f>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
      </c>
    </row>
    <row r="144" spans="1:37">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23"/>
        <v/>
      </c>
      <c r="AD144" s="4" t="str">
        <f t="shared" si="24"/>
        <v/>
      </c>
      <c r="AE144" s="4" t="str">
        <f t="shared" si="25"/>
        <v/>
      </c>
      <c r="AF144" s="4" t="str">
        <f t="shared" si="26"/>
        <v/>
      </c>
      <c r="AG144" s="4" t="str">
        <f t="shared" si="27"/>
        <v/>
      </c>
      <c r="AH144" s="4" t="str">
        <f t="shared" si="28"/>
        <v/>
      </c>
      <c r="AI144" s="2" t="str">
        <f t="shared" si="29"/>
        <v/>
      </c>
      <c r="AK144" s="2" t="str">
        <f>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
      </c>
    </row>
    <row r="145" spans="1:37">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23"/>
        <v/>
      </c>
      <c r="AD145" s="4" t="str">
        <f t="shared" si="24"/>
        <v/>
      </c>
      <c r="AE145" s="4" t="str">
        <f t="shared" si="25"/>
        <v/>
      </c>
      <c r="AF145" s="4" t="str">
        <f t="shared" si="26"/>
        <v/>
      </c>
      <c r="AG145" s="4" t="str">
        <f t="shared" si="27"/>
        <v/>
      </c>
      <c r="AH145" s="4" t="str">
        <f t="shared" si="28"/>
        <v/>
      </c>
      <c r="AI145" s="2" t="str">
        <f t="shared" si="29"/>
        <v/>
      </c>
      <c r="AK145" s="2" t="str">
        <f>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
      </c>
    </row>
    <row r="146" spans="1:37">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23"/>
        <v/>
      </c>
      <c r="AD146" s="4" t="str">
        <f t="shared" si="24"/>
        <v/>
      </c>
      <c r="AE146" s="4" t="str">
        <f t="shared" si="25"/>
        <v/>
      </c>
      <c r="AF146" s="4" t="str">
        <f t="shared" si="26"/>
        <v/>
      </c>
      <c r="AG146" s="4" t="str">
        <f t="shared" si="27"/>
        <v/>
      </c>
      <c r="AH146" s="4" t="str">
        <f t="shared" si="28"/>
        <v/>
      </c>
      <c r="AI146" s="2" t="str">
        <f t="shared" si="29"/>
        <v/>
      </c>
      <c r="AK146" s="2" t="str">
        <f>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
      </c>
    </row>
    <row r="147" spans="1:37">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23"/>
        <v/>
      </c>
      <c r="AD147" s="4" t="str">
        <f t="shared" si="24"/>
        <v/>
      </c>
      <c r="AE147" s="4" t="str">
        <f t="shared" si="25"/>
        <v/>
      </c>
      <c r="AF147" s="4" t="str">
        <f t="shared" si="26"/>
        <v/>
      </c>
      <c r="AG147" s="4" t="str">
        <f t="shared" si="27"/>
        <v/>
      </c>
      <c r="AH147" s="4" t="str">
        <f t="shared" si="28"/>
        <v/>
      </c>
      <c r="AI147" s="2" t="str">
        <f t="shared" si="29"/>
        <v/>
      </c>
      <c r="AK147" s="2" t="str">
        <f>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
      </c>
    </row>
    <row r="148" spans="1:37">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23"/>
        <v/>
      </c>
      <c r="AD148" s="4" t="str">
        <f t="shared" si="24"/>
        <v/>
      </c>
      <c r="AE148" s="4" t="str">
        <f t="shared" si="25"/>
        <v/>
      </c>
      <c r="AF148" s="4" t="str">
        <f t="shared" si="26"/>
        <v/>
      </c>
      <c r="AG148" s="4" t="str">
        <f t="shared" si="27"/>
        <v/>
      </c>
      <c r="AH148" s="4" t="str">
        <f t="shared" si="28"/>
        <v/>
      </c>
      <c r="AI148" s="2" t="str">
        <f t="shared" si="29"/>
        <v/>
      </c>
      <c r="AK148" s="2" t="str">
        <f>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
      </c>
    </row>
    <row r="149" spans="1:37">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23"/>
        <v/>
      </c>
      <c r="AD149" s="4" t="str">
        <f t="shared" si="24"/>
        <v/>
      </c>
      <c r="AE149" s="4" t="str">
        <f t="shared" si="25"/>
        <v/>
      </c>
      <c r="AF149" s="4" t="str">
        <f t="shared" si="26"/>
        <v/>
      </c>
      <c r="AG149" s="4" t="str">
        <f t="shared" si="27"/>
        <v/>
      </c>
      <c r="AH149" s="4" t="str">
        <f t="shared" si="28"/>
        <v/>
      </c>
      <c r="AI149" s="2" t="str">
        <f t="shared" si="29"/>
        <v/>
      </c>
      <c r="AK149" s="2" t="str">
        <f>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
      </c>
    </row>
    <row r="150" spans="1:37">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23"/>
        <v/>
      </c>
      <c r="AD150" s="4" t="str">
        <f t="shared" si="24"/>
        <v/>
      </c>
      <c r="AE150" s="4" t="str">
        <f t="shared" si="25"/>
        <v/>
      </c>
      <c r="AF150" s="4" t="str">
        <f t="shared" si="26"/>
        <v/>
      </c>
      <c r="AG150" s="4" t="str">
        <f t="shared" si="27"/>
        <v/>
      </c>
      <c r="AH150" s="4" t="str">
        <f t="shared" si="28"/>
        <v/>
      </c>
      <c r="AI150" s="2" t="str">
        <f t="shared" si="29"/>
        <v/>
      </c>
      <c r="AK150" s="2" t="str">
        <f>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
      </c>
    </row>
    <row r="151" spans="1:37">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23"/>
        <v/>
      </c>
      <c r="AD151" s="4" t="str">
        <f t="shared" si="24"/>
        <v/>
      </c>
      <c r="AE151" s="4" t="str">
        <f t="shared" si="25"/>
        <v/>
      </c>
      <c r="AF151" s="4" t="str">
        <f t="shared" si="26"/>
        <v/>
      </c>
      <c r="AG151" s="4" t="str">
        <f t="shared" si="27"/>
        <v/>
      </c>
      <c r="AH151" s="4" t="str">
        <f t="shared" si="28"/>
        <v/>
      </c>
      <c r="AI151" s="2" t="str">
        <f t="shared" si="29"/>
        <v/>
      </c>
      <c r="AK151" s="2" t="str">
        <f>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
      </c>
    </row>
    <row r="152" spans="1:37">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23"/>
        <v/>
      </c>
      <c r="AD152" s="4" t="str">
        <f t="shared" si="24"/>
        <v/>
      </c>
      <c r="AE152" s="4" t="str">
        <f t="shared" si="25"/>
        <v/>
      </c>
      <c r="AF152" s="4" t="str">
        <f t="shared" si="26"/>
        <v/>
      </c>
      <c r="AG152" s="4" t="str">
        <f t="shared" si="27"/>
        <v/>
      </c>
      <c r="AH152" s="4" t="str">
        <f t="shared" si="28"/>
        <v/>
      </c>
      <c r="AI152" s="2" t="str">
        <f t="shared" si="29"/>
        <v/>
      </c>
      <c r="AK152" s="2" t="str">
        <f>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
      </c>
    </row>
    <row r="153" spans="1:37">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23"/>
        <v/>
      </c>
      <c r="AD153" s="4" t="str">
        <f t="shared" si="24"/>
        <v/>
      </c>
      <c r="AE153" s="4" t="str">
        <f t="shared" si="25"/>
        <v/>
      </c>
      <c r="AF153" s="4" t="str">
        <f t="shared" si="26"/>
        <v/>
      </c>
      <c r="AG153" s="4" t="str">
        <f t="shared" si="27"/>
        <v/>
      </c>
      <c r="AH153" s="4" t="str">
        <f t="shared" si="28"/>
        <v/>
      </c>
      <c r="AI153" s="2" t="str">
        <f t="shared" si="29"/>
        <v/>
      </c>
      <c r="AK153" s="2" t="str">
        <f>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
      </c>
    </row>
    <row r="154" spans="1:37">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23"/>
        <v/>
      </c>
      <c r="AD154" s="4" t="str">
        <f t="shared" si="24"/>
        <v/>
      </c>
      <c r="AE154" s="4" t="str">
        <f t="shared" si="25"/>
        <v/>
      </c>
      <c r="AF154" s="4" t="str">
        <f t="shared" si="26"/>
        <v/>
      </c>
      <c r="AG154" s="4" t="str">
        <f t="shared" si="27"/>
        <v/>
      </c>
      <c r="AH154" s="4" t="str">
        <f t="shared" si="28"/>
        <v/>
      </c>
      <c r="AI154" s="2" t="str">
        <f t="shared" si="29"/>
        <v/>
      </c>
      <c r="AK154" s="2" t="str">
        <f>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
      </c>
    </row>
    <row r="155" spans="1:37">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23"/>
        <v/>
      </c>
      <c r="AD155" s="4" t="str">
        <f t="shared" si="24"/>
        <v/>
      </c>
      <c r="AE155" s="4" t="str">
        <f t="shared" si="25"/>
        <v/>
      </c>
      <c r="AF155" s="4" t="str">
        <f t="shared" si="26"/>
        <v/>
      </c>
      <c r="AG155" s="4" t="str">
        <f t="shared" si="27"/>
        <v/>
      </c>
      <c r="AH155" s="4" t="str">
        <f t="shared" si="28"/>
        <v/>
      </c>
      <c r="AI155" s="2" t="str">
        <f t="shared" si="29"/>
        <v/>
      </c>
      <c r="AK155" s="2" t="str">
        <f>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
      </c>
    </row>
    <row r="156" spans="1:37">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23"/>
        <v/>
      </c>
      <c r="AD156" s="4" t="str">
        <f t="shared" si="24"/>
        <v/>
      </c>
      <c r="AE156" s="4" t="str">
        <f t="shared" si="25"/>
        <v/>
      </c>
      <c r="AF156" s="4" t="str">
        <f t="shared" si="26"/>
        <v/>
      </c>
      <c r="AG156" s="4" t="str">
        <f t="shared" si="27"/>
        <v/>
      </c>
      <c r="AH156" s="4" t="str">
        <f t="shared" si="28"/>
        <v/>
      </c>
      <c r="AI156" s="2" t="str">
        <f t="shared" si="29"/>
        <v/>
      </c>
      <c r="AK156" s="2" t="str">
        <f>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
      </c>
    </row>
    <row r="157" spans="1:37">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23"/>
        <v/>
      </c>
      <c r="AD157" s="4" t="str">
        <f t="shared" si="24"/>
        <v/>
      </c>
      <c r="AE157" s="4" t="str">
        <f t="shared" si="25"/>
        <v/>
      </c>
      <c r="AF157" s="4" t="str">
        <f t="shared" si="26"/>
        <v/>
      </c>
      <c r="AG157" s="4" t="str">
        <f t="shared" si="27"/>
        <v/>
      </c>
      <c r="AH157" s="4" t="str">
        <f t="shared" si="28"/>
        <v/>
      </c>
      <c r="AI157" s="2" t="str">
        <f t="shared" si="29"/>
        <v/>
      </c>
      <c r="AK157" s="2" t="str">
        <f>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
      </c>
    </row>
    <row r="158" spans="1:37">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23"/>
        <v/>
      </c>
      <c r="AD158" s="4" t="str">
        <f t="shared" si="24"/>
        <v/>
      </c>
      <c r="AE158" s="4" t="str">
        <f t="shared" si="25"/>
        <v/>
      </c>
      <c r="AF158" s="4" t="str">
        <f t="shared" si="26"/>
        <v/>
      </c>
      <c r="AG158" s="4" t="str">
        <f t="shared" si="27"/>
        <v/>
      </c>
      <c r="AH158" s="4" t="str">
        <f t="shared" si="28"/>
        <v/>
      </c>
      <c r="AI158" s="2" t="str">
        <f t="shared" si="29"/>
        <v/>
      </c>
      <c r="AK158" s="2" t="str">
        <f>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
      </c>
    </row>
    <row r="159" spans="1:37">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23"/>
        <v/>
      </c>
      <c r="AD159" s="4" t="str">
        <f t="shared" si="24"/>
        <v/>
      </c>
      <c r="AE159" s="4" t="str">
        <f t="shared" si="25"/>
        <v/>
      </c>
      <c r="AF159" s="4" t="str">
        <f t="shared" si="26"/>
        <v/>
      </c>
      <c r="AG159" s="4" t="str">
        <f t="shared" si="27"/>
        <v/>
      </c>
      <c r="AH159" s="4" t="str">
        <f t="shared" si="28"/>
        <v/>
      </c>
      <c r="AI159" s="2" t="str">
        <f t="shared" si="29"/>
        <v/>
      </c>
      <c r="AK159" s="2" t="str">
        <f>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
      </c>
    </row>
    <row r="160" spans="1:37">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23"/>
        <v/>
      </c>
      <c r="AD160" s="4" t="str">
        <f t="shared" si="24"/>
        <v/>
      </c>
      <c r="AE160" s="4" t="str">
        <f t="shared" si="25"/>
        <v/>
      </c>
      <c r="AF160" s="4" t="str">
        <f t="shared" si="26"/>
        <v/>
      </c>
      <c r="AG160" s="4" t="str">
        <f t="shared" si="27"/>
        <v/>
      </c>
      <c r="AH160" s="4" t="str">
        <f t="shared" si="28"/>
        <v/>
      </c>
      <c r="AI160" s="2" t="str">
        <f t="shared" si="29"/>
        <v/>
      </c>
      <c r="AK160" s="2" t="str">
        <f>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
      </c>
    </row>
    <row r="161" spans="1:37">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23"/>
        <v/>
      </c>
      <c r="AD161" s="4" t="str">
        <f t="shared" si="24"/>
        <v/>
      </c>
      <c r="AE161" s="4" t="str">
        <f t="shared" si="25"/>
        <v/>
      </c>
      <c r="AF161" s="4" t="str">
        <f t="shared" si="26"/>
        <v/>
      </c>
      <c r="AG161" s="4" t="str">
        <f t="shared" si="27"/>
        <v/>
      </c>
      <c r="AH161" s="4" t="str">
        <f t="shared" si="28"/>
        <v/>
      </c>
      <c r="AI161" s="2" t="str">
        <f t="shared" si="29"/>
        <v/>
      </c>
      <c r="AK161" s="2" t="str">
        <f>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
      </c>
    </row>
    <row r="162" spans="1:37">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23"/>
        <v/>
      </c>
      <c r="AD162" s="4" t="str">
        <f t="shared" si="24"/>
        <v/>
      </c>
      <c r="AE162" s="4" t="str">
        <f t="shared" si="25"/>
        <v/>
      </c>
      <c r="AF162" s="4" t="str">
        <f t="shared" si="26"/>
        <v/>
      </c>
      <c r="AG162" s="4" t="str">
        <f t="shared" si="27"/>
        <v/>
      </c>
      <c r="AH162" s="4" t="str">
        <f t="shared" si="28"/>
        <v/>
      </c>
      <c r="AI162" s="2" t="str">
        <f t="shared" si="29"/>
        <v/>
      </c>
      <c r="AK162" s="2" t="str">
        <f>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
      </c>
    </row>
    <row r="163" spans="1:37">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23"/>
        <v/>
      </c>
      <c r="AD163" s="4" t="str">
        <f t="shared" si="24"/>
        <v/>
      </c>
      <c r="AE163" s="4" t="str">
        <f t="shared" si="25"/>
        <v/>
      </c>
      <c r="AF163" s="4" t="str">
        <f t="shared" si="26"/>
        <v/>
      </c>
      <c r="AG163" s="4" t="str">
        <f t="shared" si="27"/>
        <v/>
      </c>
      <c r="AH163" s="4" t="str">
        <f t="shared" si="28"/>
        <v/>
      </c>
      <c r="AI163" s="2" t="str">
        <f t="shared" si="29"/>
        <v/>
      </c>
      <c r="AK163" s="2" t="str">
        <f>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
      </c>
    </row>
    <row r="164" spans="1:37">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si="23"/>
        <v/>
      </c>
      <c r="AD164" s="4" t="str">
        <f t="shared" si="24"/>
        <v/>
      </c>
      <c r="AE164" s="4" t="str">
        <f t="shared" si="25"/>
        <v/>
      </c>
      <c r="AF164" s="4" t="str">
        <f t="shared" si="26"/>
        <v/>
      </c>
      <c r="AG164" s="4" t="str">
        <f t="shared" si="27"/>
        <v/>
      </c>
      <c r="AH164" s="4" t="str">
        <f t="shared" si="28"/>
        <v/>
      </c>
      <c r="AI164" s="2" t="str">
        <f t="shared" si="29"/>
        <v/>
      </c>
      <c r="AK164" s="2" t="str">
        <f>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
      </c>
    </row>
    <row r="165" spans="1:37">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23"/>
        <v/>
      </c>
      <c r="AD165" s="4" t="str">
        <f t="shared" si="24"/>
        <v/>
      </c>
      <c r="AE165" s="4" t="str">
        <f t="shared" si="25"/>
        <v/>
      </c>
      <c r="AF165" s="4" t="str">
        <f t="shared" si="26"/>
        <v/>
      </c>
      <c r="AG165" s="4" t="str">
        <f t="shared" si="27"/>
        <v/>
      </c>
      <c r="AH165" s="4" t="str">
        <f t="shared" si="28"/>
        <v/>
      </c>
      <c r="AI165" s="2" t="str">
        <f t="shared" si="29"/>
        <v/>
      </c>
      <c r="AK165" s="2" t="str">
        <f>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
      </c>
    </row>
    <row r="166" spans="1:37">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23"/>
        <v/>
      </c>
      <c r="AD166" s="4" t="str">
        <f t="shared" si="24"/>
        <v/>
      </c>
      <c r="AE166" s="4" t="str">
        <f t="shared" si="25"/>
        <v/>
      </c>
      <c r="AF166" s="4" t="str">
        <f t="shared" si="26"/>
        <v/>
      </c>
      <c r="AG166" s="4" t="str">
        <f t="shared" si="27"/>
        <v/>
      </c>
      <c r="AH166" s="4" t="str">
        <f t="shared" si="28"/>
        <v/>
      </c>
      <c r="AI166" s="2" t="str">
        <f t="shared" si="29"/>
        <v/>
      </c>
      <c r="AK166" s="2" t="str">
        <f>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
      </c>
    </row>
    <row r="167" spans="1:37">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23"/>
        <v/>
      </c>
      <c r="AD167" s="4" t="str">
        <f t="shared" si="24"/>
        <v/>
      </c>
      <c r="AE167" s="4" t="str">
        <f t="shared" si="25"/>
        <v/>
      </c>
      <c r="AF167" s="4" t="str">
        <f t="shared" si="26"/>
        <v/>
      </c>
      <c r="AG167" s="4" t="str">
        <f t="shared" si="27"/>
        <v/>
      </c>
      <c r="AH167" s="4" t="str">
        <f t="shared" si="28"/>
        <v/>
      </c>
      <c r="AI167" s="2" t="str">
        <f t="shared" si="29"/>
        <v/>
      </c>
      <c r="AK167" s="2" t="str">
        <f>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
      </c>
    </row>
    <row r="168" spans="1:37">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23"/>
        <v/>
      </c>
      <c r="AD168" s="4" t="str">
        <f t="shared" si="24"/>
        <v/>
      </c>
      <c r="AE168" s="4" t="str">
        <f t="shared" si="25"/>
        <v/>
      </c>
      <c r="AF168" s="4" t="str">
        <f t="shared" si="26"/>
        <v/>
      </c>
      <c r="AG168" s="4" t="str">
        <f t="shared" si="27"/>
        <v/>
      </c>
      <c r="AH168" s="4" t="str">
        <f t="shared" si="28"/>
        <v/>
      </c>
      <c r="AI168" s="2" t="str">
        <f t="shared" si="29"/>
        <v/>
      </c>
      <c r="AK168" s="2" t="str">
        <f>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
      </c>
    </row>
    <row r="169" spans="1:37">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23"/>
        <v/>
      </c>
      <c r="AD169" s="4" t="str">
        <f t="shared" si="24"/>
        <v/>
      </c>
      <c r="AE169" s="4" t="str">
        <f t="shared" si="25"/>
        <v/>
      </c>
      <c r="AF169" s="4" t="str">
        <f t="shared" si="26"/>
        <v/>
      </c>
      <c r="AG169" s="4" t="str">
        <f t="shared" si="27"/>
        <v/>
      </c>
      <c r="AH169" s="4" t="str">
        <f t="shared" si="28"/>
        <v/>
      </c>
      <c r="AI169" s="2" t="str">
        <f t="shared" si="29"/>
        <v/>
      </c>
      <c r="AK169" s="2" t="str">
        <f>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
      </c>
    </row>
    <row r="170" spans="1:37">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23"/>
        <v/>
      </c>
      <c r="AD170" s="4" t="str">
        <f t="shared" si="24"/>
        <v/>
      </c>
      <c r="AE170" s="4" t="str">
        <f t="shared" si="25"/>
        <v/>
      </c>
      <c r="AF170" s="4" t="str">
        <f t="shared" si="26"/>
        <v/>
      </c>
      <c r="AG170" s="4" t="str">
        <f t="shared" si="27"/>
        <v/>
      </c>
      <c r="AH170" s="4" t="str">
        <f t="shared" si="28"/>
        <v/>
      </c>
      <c r="AI170" s="2" t="str">
        <f t="shared" si="29"/>
        <v/>
      </c>
      <c r="AK170" s="2" t="str">
        <f>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
      </c>
    </row>
    <row r="171" spans="1:37">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23"/>
        <v/>
      </c>
      <c r="AD171" s="4" t="str">
        <f t="shared" si="24"/>
        <v/>
      </c>
      <c r="AE171" s="4" t="str">
        <f t="shared" si="25"/>
        <v/>
      </c>
      <c r="AF171" s="4" t="str">
        <f t="shared" si="26"/>
        <v/>
      </c>
      <c r="AG171" s="4" t="str">
        <f t="shared" si="27"/>
        <v/>
      </c>
      <c r="AH171" s="4" t="str">
        <f t="shared" si="28"/>
        <v/>
      </c>
      <c r="AI171" s="2" t="str">
        <f t="shared" si="29"/>
        <v/>
      </c>
      <c r="AK171" s="2" t="str">
        <f>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
      </c>
    </row>
    <row r="172" spans="1:37">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23"/>
        <v/>
      </c>
      <c r="AD172" s="4" t="str">
        <f t="shared" si="24"/>
        <v/>
      </c>
      <c r="AE172" s="4" t="str">
        <f t="shared" si="25"/>
        <v/>
      </c>
      <c r="AF172" s="4" t="str">
        <f t="shared" si="26"/>
        <v/>
      </c>
      <c r="AG172" s="4" t="str">
        <f t="shared" si="27"/>
        <v/>
      </c>
      <c r="AH172" s="4" t="str">
        <f t="shared" si="28"/>
        <v/>
      </c>
      <c r="AI172" s="2" t="str">
        <f t="shared" si="29"/>
        <v/>
      </c>
      <c r="AK172" s="2" t="str">
        <f>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
      </c>
    </row>
    <row r="173" spans="1:37">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23"/>
        <v/>
      </c>
      <c r="AD173" s="4" t="str">
        <f t="shared" si="24"/>
        <v/>
      </c>
      <c r="AE173" s="4" t="str">
        <f t="shared" si="25"/>
        <v/>
      </c>
      <c r="AF173" s="4" t="str">
        <f t="shared" si="26"/>
        <v/>
      </c>
      <c r="AG173" s="4" t="str">
        <f t="shared" si="27"/>
        <v/>
      </c>
      <c r="AH173" s="4" t="str">
        <f t="shared" si="28"/>
        <v/>
      </c>
      <c r="AI173" s="2" t="str">
        <f t="shared" si="29"/>
        <v/>
      </c>
      <c r="AK173" s="2" t="str">
        <f>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
      </c>
    </row>
    <row r="174" spans="1:37">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23"/>
        <v/>
      </c>
      <c r="AD174" s="4" t="str">
        <f t="shared" si="24"/>
        <v/>
      </c>
      <c r="AE174" s="4" t="str">
        <f t="shared" si="25"/>
        <v/>
      </c>
      <c r="AF174" s="4" t="str">
        <f t="shared" si="26"/>
        <v/>
      </c>
      <c r="AG174" s="4" t="str">
        <f t="shared" si="27"/>
        <v/>
      </c>
      <c r="AH174" s="4" t="str">
        <f t="shared" si="28"/>
        <v/>
      </c>
      <c r="AI174" s="2" t="str">
        <f t="shared" si="29"/>
        <v/>
      </c>
      <c r="AK174" s="2" t="str">
        <f>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
      </c>
    </row>
    <row r="175" spans="1:37">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23"/>
        <v/>
      </c>
      <c r="AD175" s="4" t="str">
        <f t="shared" si="24"/>
        <v/>
      </c>
      <c r="AE175" s="4" t="str">
        <f t="shared" si="25"/>
        <v/>
      </c>
      <c r="AF175" s="4" t="str">
        <f t="shared" si="26"/>
        <v/>
      </c>
      <c r="AG175" s="4" t="str">
        <f t="shared" si="27"/>
        <v/>
      </c>
      <c r="AH175" s="4" t="str">
        <f t="shared" si="28"/>
        <v/>
      </c>
      <c r="AI175" s="2" t="str">
        <f t="shared" si="29"/>
        <v/>
      </c>
      <c r="AK175" s="2" t="str">
        <f>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
      </c>
    </row>
    <row r="176" spans="1:37">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23"/>
        <v/>
      </c>
      <c r="AD176" s="4" t="str">
        <f t="shared" si="24"/>
        <v/>
      </c>
      <c r="AE176" s="4" t="str">
        <f t="shared" si="25"/>
        <v/>
      </c>
      <c r="AF176" s="4" t="str">
        <f t="shared" si="26"/>
        <v/>
      </c>
      <c r="AG176" s="4" t="str">
        <f t="shared" si="27"/>
        <v/>
      </c>
      <c r="AH176" s="4" t="str">
        <f t="shared" si="28"/>
        <v/>
      </c>
      <c r="AI176" s="2" t="str">
        <f t="shared" si="29"/>
        <v/>
      </c>
      <c r="AK176" s="2" t="str">
        <f>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
      </c>
    </row>
    <row r="177" spans="1:37">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23"/>
        <v/>
      </c>
      <c r="AD177" s="4" t="str">
        <f t="shared" si="24"/>
        <v/>
      </c>
      <c r="AE177" s="4" t="str">
        <f t="shared" si="25"/>
        <v/>
      </c>
      <c r="AF177" s="4" t="str">
        <f t="shared" si="26"/>
        <v/>
      </c>
      <c r="AG177" s="4" t="str">
        <f t="shared" si="27"/>
        <v/>
      </c>
      <c r="AH177" s="4" t="str">
        <f t="shared" si="28"/>
        <v/>
      </c>
      <c r="AI177" s="2" t="str">
        <f t="shared" si="29"/>
        <v/>
      </c>
      <c r="AK177" s="2" t="str">
        <f>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
      </c>
    </row>
    <row r="178" spans="1:37">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23"/>
        <v/>
      </c>
      <c r="AD178" s="4" t="str">
        <f t="shared" si="24"/>
        <v/>
      </c>
      <c r="AE178" s="4" t="str">
        <f t="shared" si="25"/>
        <v/>
      </c>
      <c r="AF178" s="4" t="str">
        <f t="shared" si="26"/>
        <v/>
      </c>
      <c r="AG178" s="4" t="str">
        <f t="shared" si="27"/>
        <v/>
      </c>
      <c r="AH178" s="4" t="str">
        <f t="shared" si="28"/>
        <v/>
      </c>
      <c r="AI178" s="2" t="str">
        <f t="shared" si="29"/>
        <v/>
      </c>
      <c r="AK178" s="2" t="str">
        <f>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
      </c>
    </row>
    <row r="179" spans="1:37">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23"/>
        <v/>
      </c>
      <c r="AD179" s="4" t="str">
        <f t="shared" si="24"/>
        <v/>
      </c>
      <c r="AE179" s="4" t="str">
        <f t="shared" si="25"/>
        <v/>
      </c>
      <c r="AF179" s="4" t="str">
        <f t="shared" si="26"/>
        <v/>
      </c>
      <c r="AG179" s="4" t="str">
        <f t="shared" si="27"/>
        <v/>
      </c>
      <c r="AH179" s="4" t="str">
        <f t="shared" si="28"/>
        <v/>
      </c>
      <c r="AI179" s="2" t="str">
        <f t="shared" si="29"/>
        <v/>
      </c>
      <c r="AK179" s="2" t="str">
        <f>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
      </c>
    </row>
    <row r="180" spans="1:37">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23"/>
        <v/>
      </c>
      <c r="AD180" s="4" t="str">
        <f t="shared" si="24"/>
        <v/>
      </c>
      <c r="AE180" s="4" t="str">
        <f t="shared" si="25"/>
        <v/>
      </c>
      <c r="AF180" s="4" t="str">
        <f t="shared" si="26"/>
        <v/>
      </c>
      <c r="AG180" s="4" t="str">
        <f t="shared" si="27"/>
        <v/>
      </c>
      <c r="AH180" s="4" t="str">
        <f t="shared" si="28"/>
        <v/>
      </c>
      <c r="AI180" s="2" t="str">
        <f t="shared" si="29"/>
        <v/>
      </c>
      <c r="AK180" s="2" t="str">
        <f>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
      </c>
    </row>
    <row r="181" spans="1:37">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23"/>
        <v/>
      </c>
      <c r="AD181" s="4" t="str">
        <f t="shared" si="24"/>
        <v/>
      </c>
      <c r="AE181" s="4" t="str">
        <f t="shared" si="25"/>
        <v/>
      </c>
      <c r="AF181" s="4" t="str">
        <f t="shared" si="26"/>
        <v/>
      </c>
      <c r="AG181" s="4" t="str">
        <f t="shared" si="27"/>
        <v/>
      </c>
      <c r="AH181" s="4" t="str">
        <f t="shared" si="28"/>
        <v/>
      </c>
      <c r="AI181" s="2" t="str">
        <f t="shared" si="29"/>
        <v/>
      </c>
      <c r="AK181" s="2" t="str">
        <f>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
      </c>
    </row>
    <row r="182" spans="1:37">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23"/>
        <v/>
      </c>
      <c r="AD182" s="4" t="str">
        <f t="shared" si="24"/>
        <v/>
      </c>
      <c r="AE182" s="4" t="str">
        <f t="shared" si="25"/>
        <v/>
      </c>
      <c r="AF182" s="4" t="str">
        <f t="shared" si="26"/>
        <v/>
      </c>
      <c r="AG182" s="4" t="str">
        <f t="shared" si="27"/>
        <v/>
      </c>
      <c r="AH182" s="4" t="str">
        <f t="shared" si="28"/>
        <v/>
      </c>
      <c r="AI182" s="2" t="str">
        <f t="shared" si="29"/>
        <v/>
      </c>
      <c r="AK182" s="2" t="str">
        <f>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
      </c>
    </row>
    <row r="183" spans="1:37">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23"/>
        <v/>
      </c>
      <c r="AD183" s="4" t="str">
        <f t="shared" si="24"/>
        <v/>
      </c>
      <c r="AE183" s="4" t="str">
        <f t="shared" si="25"/>
        <v/>
      </c>
      <c r="AF183" s="4" t="str">
        <f t="shared" si="26"/>
        <v/>
      </c>
      <c r="AG183" s="4" t="str">
        <f t="shared" si="27"/>
        <v/>
      </c>
      <c r="AH183" s="4" t="str">
        <f t="shared" si="28"/>
        <v/>
      </c>
      <c r="AI183" s="2" t="str">
        <f t="shared" si="29"/>
        <v/>
      </c>
      <c r="AK183" s="2" t="str">
        <f>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
      </c>
    </row>
    <row r="184" spans="1:37">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23"/>
        <v/>
      </c>
      <c r="AD184" s="4" t="str">
        <f t="shared" si="24"/>
        <v/>
      </c>
      <c r="AE184" s="4" t="str">
        <f t="shared" si="25"/>
        <v/>
      </c>
      <c r="AF184" s="4" t="str">
        <f t="shared" si="26"/>
        <v/>
      </c>
      <c r="AG184" s="4" t="str">
        <f t="shared" si="27"/>
        <v/>
      </c>
      <c r="AH184" s="4" t="str">
        <f t="shared" si="28"/>
        <v/>
      </c>
      <c r="AI184" s="2" t="str">
        <f t="shared" si="29"/>
        <v/>
      </c>
      <c r="AK184" s="2" t="str">
        <f>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
      </c>
    </row>
    <row r="185" spans="1:37">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23"/>
        <v/>
      </c>
      <c r="AD185" s="4" t="str">
        <f t="shared" si="24"/>
        <v/>
      </c>
      <c r="AE185" s="4" t="str">
        <f t="shared" si="25"/>
        <v/>
      </c>
      <c r="AF185" s="4" t="str">
        <f t="shared" si="26"/>
        <v/>
      </c>
      <c r="AG185" s="4" t="str">
        <f t="shared" si="27"/>
        <v/>
      </c>
      <c r="AH185" s="4" t="str">
        <f t="shared" si="28"/>
        <v/>
      </c>
      <c r="AI185" s="2" t="str">
        <f t="shared" si="29"/>
        <v/>
      </c>
      <c r="AK185" s="2" t="str">
        <f>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
      </c>
    </row>
    <row r="186" spans="1:37">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23"/>
        <v/>
      </c>
      <c r="AD186" s="4" t="str">
        <f t="shared" si="24"/>
        <v/>
      </c>
      <c r="AE186" s="4" t="str">
        <f t="shared" si="25"/>
        <v/>
      </c>
      <c r="AF186" s="4" t="str">
        <f t="shared" si="26"/>
        <v/>
      </c>
      <c r="AG186" s="4" t="str">
        <f t="shared" si="27"/>
        <v/>
      </c>
      <c r="AH186" s="4" t="str">
        <f t="shared" si="28"/>
        <v/>
      </c>
      <c r="AI186" s="2" t="str">
        <f t="shared" si="29"/>
        <v/>
      </c>
      <c r="AK186" s="2" t="str">
        <f>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
      </c>
    </row>
    <row r="187" spans="1:37">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23"/>
        <v/>
      </c>
      <c r="AD187" s="4" t="str">
        <f t="shared" si="24"/>
        <v/>
      </c>
      <c r="AE187" s="4" t="str">
        <f t="shared" si="25"/>
        <v/>
      </c>
      <c r="AF187" s="4" t="str">
        <f t="shared" si="26"/>
        <v/>
      </c>
      <c r="AG187" s="4" t="str">
        <f t="shared" si="27"/>
        <v/>
      </c>
      <c r="AH187" s="4" t="str">
        <f t="shared" si="28"/>
        <v/>
      </c>
      <c r="AI187" s="2" t="str">
        <f t="shared" si="29"/>
        <v/>
      </c>
      <c r="AK187" s="2" t="str">
        <f>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
      </c>
    </row>
    <row r="188" spans="1:37">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23"/>
        <v/>
      </c>
      <c r="AD188" s="4" t="str">
        <f t="shared" si="24"/>
        <v/>
      </c>
      <c r="AE188" s="4" t="str">
        <f t="shared" si="25"/>
        <v/>
      </c>
      <c r="AF188" s="4" t="str">
        <f t="shared" si="26"/>
        <v/>
      </c>
      <c r="AG188" s="4" t="str">
        <f t="shared" si="27"/>
        <v/>
      </c>
      <c r="AH188" s="4" t="str">
        <f t="shared" si="28"/>
        <v/>
      </c>
      <c r="AI188" s="2" t="str">
        <f t="shared" si="29"/>
        <v/>
      </c>
      <c r="AK188" s="2" t="str">
        <f>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
      </c>
    </row>
    <row r="189" spans="1:37">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23"/>
        <v/>
      </c>
      <c r="AD189" s="4" t="str">
        <f t="shared" si="24"/>
        <v/>
      </c>
      <c r="AE189" s="4" t="str">
        <f t="shared" si="25"/>
        <v/>
      </c>
      <c r="AF189" s="4" t="str">
        <f t="shared" si="26"/>
        <v/>
      </c>
      <c r="AG189" s="4" t="str">
        <f t="shared" si="27"/>
        <v/>
      </c>
      <c r="AH189" s="4" t="str">
        <f t="shared" si="28"/>
        <v/>
      </c>
      <c r="AI189" s="2" t="str">
        <f t="shared" si="29"/>
        <v/>
      </c>
      <c r="AK189" s="2" t="str">
        <f>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
      </c>
    </row>
    <row r="190" spans="1:37">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23"/>
        <v/>
      </c>
      <c r="AD190" s="4" t="str">
        <f t="shared" si="24"/>
        <v/>
      </c>
      <c r="AE190" s="4" t="str">
        <f t="shared" si="25"/>
        <v/>
      </c>
      <c r="AF190" s="4" t="str">
        <f t="shared" si="26"/>
        <v/>
      </c>
      <c r="AG190" s="4" t="str">
        <f t="shared" si="27"/>
        <v/>
      </c>
      <c r="AH190" s="4" t="str">
        <f t="shared" si="28"/>
        <v/>
      </c>
      <c r="AI190" s="2" t="str">
        <f t="shared" si="29"/>
        <v/>
      </c>
      <c r="AK190" s="2" t="str">
        <f>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
      </c>
    </row>
    <row r="191" spans="1:37">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23"/>
        <v/>
      </c>
      <c r="AD191" s="4" t="str">
        <f t="shared" si="24"/>
        <v/>
      </c>
      <c r="AE191" s="4" t="str">
        <f t="shared" si="25"/>
        <v/>
      </c>
      <c r="AF191" s="4" t="str">
        <f t="shared" si="26"/>
        <v/>
      </c>
      <c r="AG191" s="4" t="str">
        <f t="shared" si="27"/>
        <v/>
      </c>
      <c r="AH191" s="4" t="str">
        <f t="shared" si="28"/>
        <v/>
      </c>
      <c r="AI191" s="2" t="str">
        <f t="shared" si="29"/>
        <v/>
      </c>
      <c r="AK191" s="2" t="str">
        <f>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
      </c>
    </row>
    <row r="192" spans="1:37">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23"/>
        <v/>
      </c>
      <c r="AD192" s="4" t="str">
        <f t="shared" si="24"/>
        <v/>
      </c>
      <c r="AE192" s="4" t="str">
        <f t="shared" si="25"/>
        <v/>
      </c>
      <c r="AF192" s="4" t="str">
        <f t="shared" si="26"/>
        <v/>
      </c>
      <c r="AG192" s="4" t="str">
        <f t="shared" si="27"/>
        <v/>
      </c>
      <c r="AH192" s="4" t="str">
        <f t="shared" si="28"/>
        <v/>
      </c>
      <c r="AI192" s="2" t="str">
        <f t="shared" si="29"/>
        <v/>
      </c>
      <c r="AK192" s="2" t="str">
        <f>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
      </c>
    </row>
    <row r="193" spans="1:37">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23"/>
        <v/>
      </c>
      <c r="AD193" s="4" t="str">
        <f t="shared" si="24"/>
        <v/>
      </c>
      <c r="AE193" s="4" t="str">
        <f t="shared" si="25"/>
        <v/>
      </c>
      <c r="AF193" s="4" t="str">
        <f t="shared" si="26"/>
        <v/>
      </c>
      <c r="AG193" s="4" t="str">
        <f t="shared" si="27"/>
        <v/>
      </c>
      <c r="AH193" s="4" t="str">
        <f t="shared" si="28"/>
        <v/>
      </c>
      <c r="AI193" s="2" t="str">
        <f t="shared" si="29"/>
        <v/>
      </c>
      <c r="AK193" s="2" t="str">
        <f>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
      </c>
    </row>
    <row r="194" spans="1:37">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23"/>
        <v/>
      </c>
      <c r="AD194" s="4" t="str">
        <f t="shared" si="24"/>
        <v/>
      </c>
      <c r="AE194" s="4" t="str">
        <f t="shared" si="25"/>
        <v/>
      </c>
      <c r="AF194" s="4" t="str">
        <f t="shared" si="26"/>
        <v/>
      </c>
      <c r="AG194" s="4" t="str">
        <f t="shared" si="27"/>
        <v/>
      </c>
      <c r="AH194" s="4" t="str">
        <f t="shared" si="28"/>
        <v/>
      </c>
      <c r="AI194" s="2" t="str">
        <f t="shared" si="29"/>
        <v/>
      </c>
      <c r="AK194" s="2" t="str">
        <f>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
      </c>
    </row>
    <row r="195" spans="1:37">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23"/>
        <v/>
      </c>
      <c r="AD195" s="4" t="str">
        <f t="shared" si="24"/>
        <v/>
      </c>
      <c r="AE195" s="4" t="str">
        <f t="shared" si="25"/>
        <v/>
      </c>
      <c r="AF195" s="4" t="str">
        <f t="shared" si="26"/>
        <v/>
      </c>
      <c r="AG195" s="4" t="str">
        <f t="shared" si="27"/>
        <v/>
      </c>
      <c r="AH195" s="4" t="str">
        <f t="shared" si="28"/>
        <v/>
      </c>
      <c r="AI195" s="2" t="str">
        <f t="shared" si="29"/>
        <v/>
      </c>
      <c r="AK195" s="2" t="str">
        <f>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
      </c>
    </row>
    <row r="196" spans="1:37">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23"/>
        <v/>
      </c>
      <c r="AD196" s="4" t="str">
        <f t="shared" si="24"/>
        <v/>
      </c>
      <c r="AE196" s="4" t="str">
        <f t="shared" si="25"/>
        <v/>
      </c>
      <c r="AF196" s="4" t="str">
        <f t="shared" si="26"/>
        <v/>
      </c>
      <c r="AG196" s="4" t="str">
        <f t="shared" si="27"/>
        <v/>
      </c>
      <c r="AH196" s="4" t="str">
        <f t="shared" si="28"/>
        <v/>
      </c>
      <c r="AI196" s="2" t="str">
        <f t="shared" si="29"/>
        <v/>
      </c>
      <c r="AK196" s="2" t="str">
        <f>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
      </c>
    </row>
    <row r="197" spans="1:37">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ref="AC197:AC260" si="30">IF((MAX(A197,L197,N197,P197,X197,Y197)-MIN(A197,L197,N197,P197,X197,Y197))&gt;3,1,"")</f>
        <v/>
      </c>
      <c r="AD197" s="4" t="str">
        <f t="shared" ref="AD197:AD260" si="31">IF((MAX(B197,D197,M197,U197)-MIN(B197,D197,M197,U197))&gt;3,1,"")</f>
        <v/>
      </c>
      <c r="AE197" s="4" t="str">
        <f t="shared" ref="AE197:AE260" si="32">IF((MAX(I197,T197,V197,W197)-MIN(I197,T197,V197,W197))&gt;3,1,"")</f>
        <v/>
      </c>
      <c r="AF197" s="4" t="str">
        <f t="shared" ref="AF197:AF260" si="33">IF((MAX(H197,K197,Q197,S197)-MIN(H197,K197,Q197,S197))&gt;3,1,"")</f>
        <v/>
      </c>
      <c r="AG197" s="4" t="str">
        <f t="shared" ref="AG197:AG260" si="34">IF((MAX(E197,F197,G197,R197)-MIN(E197,F197,G197,R197))&gt;3,1,"")</f>
        <v/>
      </c>
      <c r="AH197" s="4" t="str">
        <f t="shared" ref="AH197:AH260" si="35">IF((MAX(C197,J197,O197,Z197)-MIN(C197,J197,O197,Z197))&gt;3,1,"")</f>
        <v/>
      </c>
      <c r="AI197" s="2" t="str">
        <f t="shared" ref="AI197:AI260" si="36">IF(COUNT(A197:Z197)&gt;0,IF(COUNT(AC197,AD197,AE197,AF197,AG197,AH197)&gt;0,SUM(AC197,AD197,AE197,AF197,AG197,AH197),0),"")</f>
        <v/>
      </c>
      <c r="AK197" s="2" t="str">
        <f>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
      </c>
    </row>
    <row r="198" spans="1:37">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30"/>
        <v/>
      </c>
      <c r="AD198" s="4" t="str">
        <f t="shared" si="31"/>
        <v/>
      </c>
      <c r="AE198" s="4" t="str">
        <f t="shared" si="32"/>
        <v/>
      </c>
      <c r="AF198" s="4" t="str">
        <f t="shared" si="33"/>
        <v/>
      </c>
      <c r="AG198" s="4" t="str">
        <f t="shared" si="34"/>
        <v/>
      </c>
      <c r="AH198" s="4" t="str">
        <f t="shared" si="35"/>
        <v/>
      </c>
      <c r="AI198" s="2" t="str">
        <f t="shared" si="36"/>
        <v/>
      </c>
      <c r="AK198" s="2" t="str">
        <f>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
      </c>
    </row>
    <row r="199" spans="1:37">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30"/>
        <v/>
      </c>
      <c r="AD199" s="4" t="str">
        <f t="shared" si="31"/>
        <v/>
      </c>
      <c r="AE199" s="4" t="str">
        <f t="shared" si="32"/>
        <v/>
      </c>
      <c r="AF199" s="4" t="str">
        <f t="shared" si="33"/>
        <v/>
      </c>
      <c r="AG199" s="4" t="str">
        <f t="shared" si="34"/>
        <v/>
      </c>
      <c r="AH199" s="4" t="str">
        <f t="shared" si="35"/>
        <v/>
      </c>
      <c r="AI199" s="2" t="str">
        <f t="shared" si="36"/>
        <v/>
      </c>
      <c r="AK199" s="2" t="str">
        <f>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
      </c>
    </row>
    <row r="200" spans="1:37">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30"/>
        <v/>
      </c>
      <c r="AD200" s="4" t="str">
        <f t="shared" si="31"/>
        <v/>
      </c>
      <c r="AE200" s="4" t="str">
        <f t="shared" si="32"/>
        <v/>
      </c>
      <c r="AF200" s="4" t="str">
        <f t="shared" si="33"/>
        <v/>
      </c>
      <c r="AG200" s="4" t="str">
        <f t="shared" si="34"/>
        <v/>
      </c>
      <c r="AH200" s="4" t="str">
        <f t="shared" si="35"/>
        <v/>
      </c>
      <c r="AI200" s="2" t="str">
        <f t="shared" si="36"/>
        <v/>
      </c>
      <c r="AK200" s="2" t="str">
        <f>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
      </c>
    </row>
    <row r="201" spans="1:37">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30"/>
        <v/>
      </c>
      <c r="AD201" s="4" t="str">
        <f t="shared" si="31"/>
        <v/>
      </c>
      <c r="AE201" s="4" t="str">
        <f t="shared" si="32"/>
        <v/>
      </c>
      <c r="AF201" s="4" t="str">
        <f t="shared" si="33"/>
        <v/>
      </c>
      <c r="AG201" s="4" t="str">
        <f t="shared" si="34"/>
        <v/>
      </c>
      <c r="AH201" s="4" t="str">
        <f t="shared" si="35"/>
        <v/>
      </c>
      <c r="AI201" s="2" t="str">
        <f t="shared" si="36"/>
        <v/>
      </c>
      <c r="AK201" s="2" t="str">
        <f>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
      </c>
    </row>
    <row r="202" spans="1:37">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30"/>
        <v/>
      </c>
      <c r="AD202" s="4" t="str">
        <f t="shared" si="31"/>
        <v/>
      </c>
      <c r="AE202" s="4" t="str">
        <f t="shared" si="32"/>
        <v/>
      </c>
      <c r="AF202" s="4" t="str">
        <f t="shared" si="33"/>
        <v/>
      </c>
      <c r="AG202" s="4" t="str">
        <f t="shared" si="34"/>
        <v/>
      </c>
      <c r="AH202" s="4" t="str">
        <f t="shared" si="35"/>
        <v/>
      </c>
      <c r="AI202" s="2" t="str">
        <f t="shared" si="36"/>
        <v/>
      </c>
      <c r="AK202" s="2" t="str">
        <f>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
      </c>
    </row>
    <row r="203" spans="1:37">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30"/>
        <v/>
      </c>
      <c r="AD203" s="4" t="str">
        <f t="shared" si="31"/>
        <v/>
      </c>
      <c r="AE203" s="4" t="str">
        <f t="shared" si="32"/>
        <v/>
      </c>
      <c r="AF203" s="4" t="str">
        <f t="shared" si="33"/>
        <v/>
      </c>
      <c r="AG203" s="4" t="str">
        <f t="shared" si="34"/>
        <v/>
      </c>
      <c r="AH203" s="4" t="str">
        <f t="shared" si="35"/>
        <v/>
      </c>
      <c r="AI203" s="2" t="str">
        <f t="shared" si="36"/>
        <v/>
      </c>
      <c r="AK203" s="2" t="str">
        <f>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
      </c>
    </row>
    <row r="204" spans="1:37">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30"/>
        <v/>
      </c>
      <c r="AD204" s="4" t="str">
        <f t="shared" si="31"/>
        <v/>
      </c>
      <c r="AE204" s="4" t="str">
        <f t="shared" si="32"/>
        <v/>
      </c>
      <c r="AF204" s="4" t="str">
        <f t="shared" si="33"/>
        <v/>
      </c>
      <c r="AG204" s="4" t="str">
        <f t="shared" si="34"/>
        <v/>
      </c>
      <c r="AH204" s="4" t="str">
        <f t="shared" si="35"/>
        <v/>
      </c>
      <c r="AI204" s="2" t="str">
        <f t="shared" si="36"/>
        <v/>
      </c>
      <c r="AK204" s="2" t="str">
        <f>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
      </c>
    </row>
    <row r="205" spans="1:37">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30"/>
        <v/>
      </c>
      <c r="AD205" s="4" t="str">
        <f t="shared" si="31"/>
        <v/>
      </c>
      <c r="AE205" s="4" t="str">
        <f t="shared" si="32"/>
        <v/>
      </c>
      <c r="AF205" s="4" t="str">
        <f t="shared" si="33"/>
        <v/>
      </c>
      <c r="AG205" s="4" t="str">
        <f t="shared" si="34"/>
        <v/>
      </c>
      <c r="AH205" s="4" t="str">
        <f t="shared" si="35"/>
        <v/>
      </c>
      <c r="AI205" s="2" t="str">
        <f t="shared" si="36"/>
        <v/>
      </c>
      <c r="AK205" s="2" t="str">
        <f>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
      </c>
    </row>
    <row r="206" spans="1:37">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30"/>
        <v/>
      </c>
      <c r="AD206" s="4" t="str">
        <f t="shared" si="31"/>
        <v/>
      </c>
      <c r="AE206" s="4" t="str">
        <f t="shared" si="32"/>
        <v/>
      </c>
      <c r="AF206" s="4" t="str">
        <f t="shared" si="33"/>
        <v/>
      </c>
      <c r="AG206" s="4" t="str">
        <f t="shared" si="34"/>
        <v/>
      </c>
      <c r="AH206" s="4" t="str">
        <f t="shared" si="35"/>
        <v/>
      </c>
      <c r="AI206" s="2" t="str">
        <f t="shared" si="36"/>
        <v/>
      </c>
      <c r="AK206" s="2" t="str">
        <f>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
      </c>
    </row>
    <row r="207" spans="1:37">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30"/>
        <v/>
      </c>
      <c r="AD207" s="4" t="str">
        <f t="shared" si="31"/>
        <v/>
      </c>
      <c r="AE207" s="4" t="str">
        <f t="shared" si="32"/>
        <v/>
      </c>
      <c r="AF207" s="4" t="str">
        <f t="shared" si="33"/>
        <v/>
      </c>
      <c r="AG207" s="4" t="str">
        <f t="shared" si="34"/>
        <v/>
      </c>
      <c r="AH207" s="4" t="str">
        <f t="shared" si="35"/>
        <v/>
      </c>
      <c r="AI207" s="2" t="str">
        <f t="shared" si="36"/>
        <v/>
      </c>
      <c r="AK207" s="2" t="str">
        <f>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
      </c>
    </row>
    <row r="208" spans="1:37">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30"/>
        <v/>
      </c>
      <c r="AD208" s="4" t="str">
        <f t="shared" si="31"/>
        <v/>
      </c>
      <c r="AE208" s="4" t="str">
        <f t="shared" si="32"/>
        <v/>
      </c>
      <c r="AF208" s="4" t="str">
        <f t="shared" si="33"/>
        <v/>
      </c>
      <c r="AG208" s="4" t="str">
        <f t="shared" si="34"/>
        <v/>
      </c>
      <c r="AH208" s="4" t="str">
        <f t="shared" si="35"/>
        <v/>
      </c>
      <c r="AI208" s="2" t="str">
        <f t="shared" si="36"/>
        <v/>
      </c>
      <c r="AK208" s="2" t="str">
        <f>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
      </c>
    </row>
    <row r="209" spans="1:37">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30"/>
        <v/>
      </c>
      <c r="AD209" s="4" t="str">
        <f t="shared" si="31"/>
        <v/>
      </c>
      <c r="AE209" s="4" t="str">
        <f t="shared" si="32"/>
        <v/>
      </c>
      <c r="AF209" s="4" t="str">
        <f t="shared" si="33"/>
        <v/>
      </c>
      <c r="AG209" s="4" t="str">
        <f t="shared" si="34"/>
        <v/>
      </c>
      <c r="AH209" s="4" t="str">
        <f t="shared" si="35"/>
        <v/>
      </c>
      <c r="AI209" s="2" t="str">
        <f t="shared" si="36"/>
        <v/>
      </c>
      <c r="AK209" s="2" t="str">
        <f>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
      </c>
    </row>
    <row r="210" spans="1:37">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30"/>
        <v/>
      </c>
      <c r="AD210" s="4" t="str">
        <f t="shared" si="31"/>
        <v/>
      </c>
      <c r="AE210" s="4" t="str">
        <f t="shared" si="32"/>
        <v/>
      </c>
      <c r="AF210" s="4" t="str">
        <f t="shared" si="33"/>
        <v/>
      </c>
      <c r="AG210" s="4" t="str">
        <f t="shared" si="34"/>
        <v/>
      </c>
      <c r="AH210" s="4" t="str">
        <f t="shared" si="35"/>
        <v/>
      </c>
      <c r="AI210" s="2" t="str">
        <f t="shared" si="36"/>
        <v/>
      </c>
      <c r="AK210" s="2" t="str">
        <f>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
      </c>
    </row>
    <row r="211" spans="1:37">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30"/>
        <v/>
      </c>
      <c r="AD211" s="4" t="str">
        <f t="shared" si="31"/>
        <v/>
      </c>
      <c r="AE211" s="4" t="str">
        <f t="shared" si="32"/>
        <v/>
      </c>
      <c r="AF211" s="4" t="str">
        <f t="shared" si="33"/>
        <v/>
      </c>
      <c r="AG211" s="4" t="str">
        <f t="shared" si="34"/>
        <v/>
      </c>
      <c r="AH211" s="4" t="str">
        <f t="shared" si="35"/>
        <v/>
      </c>
      <c r="AI211" s="2" t="str">
        <f t="shared" si="36"/>
        <v/>
      </c>
      <c r="AK211" s="2" t="str">
        <f>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
      </c>
    </row>
    <row r="212" spans="1:37">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30"/>
        <v/>
      </c>
      <c r="AD212" s="4" t="str">
        <f t="shared" si="31"/>
        <v/>
      </c>
      <c r="AE212" s="4" t="str">
        <f t="shared" si="32"/>
        <v/>
      </c>
      <c r="AF212" s="4" t="str">
        <f t="shared" si="33"/>
        <v/>
      </c>
      <c r="AG212" s="4" t="str">
        <f t="shared" si="34"/>
        <v/>
      </c>
      <c r="AH212" s="4" t="str">
        <f t="shared" si="35"/>
        <v/>
      </c>
      <c r="AI212" s="2" t="str">
        <f t="shared" si="36"/>
        <v/>
      </c>
      <c r="AK212" s="2" t="str">
        <f>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
      </c>
    </row>
    <row r="213" spans="1:37">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30"/>
        <v/>
      </c>
      <c r="AD213" s="4" t="str">
        <f t="shared" si="31"/>
        <v/>
      </c>
      <c r="AE213" s="4" t="str">
        <f t="shared" si="32"/>
        <v/>
      </c>
      <c r="AF213" s="4" t="str">
        <f t="shared" si="33"/>
        <v/>
      </c>
      <c r="AG213" s="4" t="str">
        <f t="shared" si="34"/>
        <v/>
      </c>
      <c r="AH213" s="4" t="str">
        <f t="shared" si="35"/>
        <v/>
      </c>
      <c r="AI213" s="2" t="str">
        <f t="shared" si="36"/>
        <v/>
      </c>
      <c r="AK213" s="2" t="str">
        <f>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
      </c>
    </row>
    <row r="214" spans="1:37">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30"/>
        <v/>
      </c>
      <c r="AD214" s="4" t="str">
        <f t="shared" si="31"/>
        <v/>
      </c>
      <c r="AE214" s="4" t="str">
        <f t="shared" si="32"/>
        <v/>
      </c>
      <c r="AF214" s="4" t="str">
        <f t="shared" si="33"/>
        <v/>
      </c>
      <c r="AG214" s="4" t="str">
        <f t="shared" si="34"/>
        <v/>
      </c>
      <c r="AH214" s="4" t="str">
        <f t="shared" si="35"/>
        <v/>
      </c>
      <c r="AI214" s="2" t="str">
        <f t="shared" si="36"/>
        <v/>
      </c>
      <c r="AK214" s="2" t="str">
        <f>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
      </c>
    </row>
    <row r="215" spans="1:37">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30"/>
        <v/>
      </c>
      <c r="AD215" s="4" t="str">
        <f t="shared" si="31"/>
        <v/>
      </c>
      <c r="AE215" s="4" t="str">
        <f t="shared" si="32"/>
        <v/>
      </c>
      <c r="AF215" s="4" t="str">
        <f t="shared" si="33"/>
        <v/>
      </c>
      <c r="AG215" s="4" t="str">
        <f t="shared" si="34"/>
        <v/>
      </c>
      <c r="AH215" s="4" t="str">
        <f t="shared" si="35"/>
        <v/>
      </c>
      <c r="AI215" s="2" t="str">
        <f t="shared" si="36"/>
        <v/>
      </c>
      <c r="AK215" s="2" t="str">
        <f>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
      </c>
    </row>
    <row r="216" spans="1:37">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30"/>
        <v/>
      </c>
      <c r="AD216" s="4" t="str">
        <f t="shared" si="31"/>
        <v/>
      </c>
      <c r="AE216" s="4" t="str">
        <f t="shared" si="32"/>
        <v/>
      </c>
      <c r="AF216" s="4" t="str">
        <f t="shared" si="33"/>
        <v/>
      </c>
      <c r="AG216" s="4" t="str">
        <f t="shared" si="34"/>
        <v/>
      </c>
      <c r="AH216" s="4" t="str">
        <f t="shared" si="35"/>
        <v/>
      </c>
      <c r="AI216" s="2" t="str">
        <f t="shared" si="36"/>
        <v/>
      </c>
      <c r="AK216" s="2" t="str">
        <f>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
      </c>
    </row>
    <row r="217" spans="1:37">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30"/>
        <v/>
      </c>
      <c r="AD217" s="4" t="str">
        <f t="shared" si="31"/>
        <v/>
      </c>
      <c r="AE217" s="4" t="str">
        <f t="shared" si="32"/>
        <v/>
      </c>
      <c r="AF217" s="4" t="str">
        <f t="shared" si="33"/>
        <v/>
      </c>
      <c r="AG217" s="4" t="str">
        <f t="shared" si="34"/>
        <v/>
      </c>
      <c r="AH217" s="4" t="str">
        <f t="shared" si="35"/>
        <v/>
      </c>
      <c r="AI217" s="2" t="str">
        <f t="shared" si="36"/>
        <v/>
      </c>
      <c r="AK217" s="2" t="str">
        <f>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
      </c>
    </row>
    <row r="218" spans="1:37">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30"/>
        <v/>
      </c>
      <c r="AD218" s="4" t="str">
        <f t="shared" si="31"/>
        <v/>
      </c>
      <c r="AE218" s="4" t="str">
        <f t="shared" si="32"/>
        <v/>
      </c>
      <c r="AF218" s="4" t="str">
        <f t="shared" si="33"/>
        <v/>
      </c>
      <c r="AG218" s="4" t="str">
        <f t="shared" si="34"/>
        <v/>
      </c>
      <c r="AH218" s="4" t="str">
        <f t="shared" si="35"/>
        <v/>
      </c>
      <c r="AI218" s="2" t="str">
        <f t="shared" si="36"/>
        <v/>
      </c>
      <c r="AK218" s="2" t="str">
        <f>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
      </c>
    </row>
    <row r="219" spans="1:37">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30"/>
        <v/>
      </c>
      <c r="AD219" s="4" t="str">
        <f t="shared" si="31"/>
        <v/>
      </c>
      <c r="AE219" s="4" t="str">
        <f t="shared" si="32"/>
        <v/>
      </c>
      <c r="AF219" s="4" t="str">
        <f t="shared" si="33"/>
        <v/>
      </c>
      <c r="AG219" s="4" t="str">
        <f t="shared" si="34"/>
        <v/>
      </c>
      <c r="AH219" s="4" t="str">
        <f t="shared" si="35"/>
        <v/>
      </c>
      <c r="AI219" s="2" t="str">
        <f t="shared" si="36"/>
        <v/>
      </c>
      <c r="AK219" s="2" t="str">
        <f>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
      </c>
    </row>
    <row r="220" spans="1:37">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30"/>
        <v/>
      </c>
      <c r="AD220" s="4" t="str">
        <f t="shared" si="31"/>
        <v/>
      </c>
      <c r="AE220" s="4" t="str">
        <f t="shared" si="32"/>
        <v/>
      </c>
      <c r="AF220" s="4" t="str">
        <f t="shared" si="33"/>
        <v/>
      </c>
      <c r="AG220" s="4" t="str">
        <f t="shared" si="34"/>
        <v/>
      </c>
      <c r="AH220" s="4" t="str">
        <f t="shared" si="35"/>
        <v/>
      </c>
      <c r="AI220" s="2" t="str">
        <f t="shared" si="36"/>
        <v/>
      </c>
      <c r="AK220" s="2" t="str">
        <f>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
      </c>
    </row>
    <row r="221" spans="1:37">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30"/>
        <v/>
      </c>
      <c r="AD221" s="4" t="str">
        <f t="shared" si="31"/>
        <v/>
      </c>
      <c r="AE221" s="4" t="str">
        <f t="shared" si="32"/>
        <v/>
      </c>
      <c r="AF221" s="4" t="str">
        <f t="shared" si="33"/>
        <v/>
      </c>
      <c r="AG221" s="4" t="str">
        <f t="shared" si="34"/>
        <v/>
      </c>
      <c r="AH221" s="4" t="str">
        <f t="shared" si="35"/>
        <v/>
      </c>
      <c r="AI221" s="2" t="str">
        <f t="shared" si="36"/>
        <v/>
      </c>
      <c r="AK221" s="2" t="str">
        <f>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
      </c>
    </row>
    <row r="222" spans="1:37">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30"/>
        <v/>
      </c>
      <c r="AD222" s="4" t="str">
        <f t="shared" si="31"/>
        <v/>
      </c>
      <c r="AE222" s="4" t="str">
        <f t="shared" si="32"/>
        <v/>
      </c>
      <c r="AF222" s="4" t="str">
        <f t="shared" si="33"/>
        <v/>
      </c>
      <c r="AG222" s="4" t="str">
        <f t="shared" si="34"/>
        <v/>
      </c>
      <c r="AH222" s="4" t="str">
        <f t="shared" si="35"/>
        <v/>
      </c>
      <c r="AI222" s="2" t="str">
        <f t="shared" si="36"/>
        <v/>
      </c>
      <c r="AK222" s="2" t="str">
        <f>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
      </c>
    </row>
    <row r="223" spans="1:37">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30"/>
        <v/>
      </c>
      <c r="AD223" s="4" t="str">
        <f t="shared" si="31"/>
        <v/>
      </c>
      <c r="AE223" s="4" t="str">
        <f t="shared" si="32"/>
        <v/>
      </c>
      <c r="AF223" s="4" t="str">
        <f t="shared" si="33"/>
        <v/>
      </c>
      <c r="AG223" s="4" t="str">
        <f t="shared" si="34"/>
        <v/>
      </c>
      <c r="AH223" s="4" t="str">
        <f t="shared" si="35"/>
        <v/>
      </c>
      <c r="AI223" s="2" t="str">
        <f t="shared" si="36"/>
        <v/>
      </c>
      <c r="AK223" s="2" t="str">
        <f>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
      </c>
    </row>
    <row r="224" spans="1:37">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30"/>
        <v/>
      </c>
      <c r="AD224" s="4" t="str">
        <f t="shared" si="31"/>
        <v/>
      </c>
      <c r="AE224" s="4" t="str">
        <f t="shared" si="32"/>
        <v/>
      </c>
      <c r="AF224" s="4" t="str">
        <f t="shared" si="33"/>
        <v/>
      </c>
      <c r="AG224" s="4" t="str">
        <f t="shared" si="34"/>
        <v/>
      </c>
      <c r="AH224" s="4" t="str">
        <f t="shared" si="35"/>
        <v/>
      </c>
      <c r="AI224" s="2" t="str">
        <f t="shared" si="36"/>
        <v/>
      </c>
      <c r="AK224" s="2" t="str">
        <f>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
      </c>
    </row>
    <row r="225" spans="1:37">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30"/>
        <v/>
      </c>
      <c r="AD225" s="4" t="str">
        <f t="shared" si="31"/>
        <v/>
      </c>
      <c r="AE225" s="4" t="str">
        <f t="shared" si="32"/>
        <v/>
      </c>
      <c r="AF225" s="4" t="str">
        <f t="shared" si="33"/>
        <v/>
      </c>
      <c r="AG225" s="4" t="str">
        <f t="shared" si="34"/>
        <v/>
      </c>
      <c r="AH225" s="4" t="str">
        <f t="shared" si="35"/>
        <v/>
      </c>
      <c r="AI225" s="2" t="str">
        <f t="shared" si="36"/>
        <v/>
      </c>
      <c r="AK225" s="2" t="str">
        <f>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
      </c>
    </row>
    <row r="226" spans="1:37">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30"/>
        <v/>
      </c>
      <c r="AD226" s="4" t="str">
        <f t="shared" si="31"/>
        <v/>
      </c>
      <c r="AE226" s="4" t="str">
        <f t="shared" si="32"/>
        <v/>
      </c>
      <c r="AF226" s="4" t="str">
        <f t="shared" si="33"/>
        <v/>
      </c>
      <c r="AG226" s="4" t="str">
        <f t="shared" si="34"/>
        <v/>
      </c>
      <c r="AH226" s="4" t="str">
        <f t="shared" si="35"/>
        <v/>
      </c>
      <c r="AI226" s="2" t="str">
        <f t="shared" si="36"/>
        <v/>
      </c>
      <c r="AK226" s="2" t="str">
        <f>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
      </c>
    </row>
    <row r="227" spans="1:37">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30"/>
        <v/>
      </c>
      <c r="AD227" s="4" t="str">
        <f t="shared" si="31"/>
        <v/>
      </c>
      <c r="AE227" s="4" t="str">
        <f t="shared" si="32"/>
        <v/>
      </c>
      <c r="AF227" s="4" t="str">
        <f t="shared" si="33"/>
        <v/>
      </c>
      <c r="AG227" s="4" t="str">
        <f t="shared" si="34"/>
        <v/>
      </c>
      <c r="AH227" s="4" t="str">
        <f t="shared" si="35"/>
        <v/>
      </c>
      <c r="AI227" s="2" t="str">
        <f t="shared" si="36"/>
        <v/>
      </c>
      <c r="AK227" s="2" t="str">
        <f>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
      </c>
    </row>
    <row r="228" spans="1:37">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si="30"/>
        <v/>
      </c>
      <c r="AD228" s="4" t="str">
        <f t="shared" si="31"/>
        <v/>
      </c>
      <c r="AE228" s="4" t="str">
        <f t="shared" si="32"/>
        <v/>
      </c>
      <c r="AF228" s="4" t="str">
        <f t="shared" si="33"/>
        <v/>
      </c>
      <c r="AG228" s="4" t="str">
        <f t="shared" si="34"/>
        <v/>
      </c>
      <c r="AH228" s="4" t="str">
        <f t="shared" si="35"/>
        <v/>
      </c>
      <c r="AI228" s="2" t="str">
        <f t="shared" si="36"/>
        <v/>
      </c>
      <c r="AK228" s="2" t="str">
        <f>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
      </c>
    </row>
    <row r="229" spans="1:37">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30"/>
        <v/>
      </c>
      <c r="AD229" s="4" t="str">
        <f t="shared" si="31"/>
        <v/>
      </c>
      <c r="AE229" s="4" t="str">
        <f t="shared" si="32"/>
        <v/>
      </c>
      <c r="AF229" s="4" t="str">
        <f t="shared" si="33"/>
        <v/>
      </c>
      <c r="AG229" s="4" t="str">
        <f t="shared" si="34"/>
        <v/>
      </c>
      <c r="AH229" s="4" t="str">
        <f t="shared" si="35"/>
        <v/>
      </c>
      <c r="AI229" s="2" t="str">
        <f t="shared" si="36"/>
        <v/>
      </c>
      <c r="AK229" s="2" t="str">
        <f>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
      </c>
    </row>
    <row r="230" spans="1:37">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30"/>
        <v/>
      </c>
      <c r="AD230" s="4" t="str">
        <f t="shared" si="31"/>
        <v/>
      </c>
      <c r="AE230" s="4" t="str">
        <f t="shared" si="32"/>
        <v/>
      </c>
      <c r="AF230" s="4" t="str">
        <f t="shared" si="33"/>
        <v/>
      </c>
      <c r="AG230" s="4" t="str">
        <f t="shared" si="34"/>
        <v/>
      </c>
      <c r="AH230" s="4" t="str">
        <f t="shared" si="35"/>
        <v/>
      </c>
      <c r="AI230" s="2" t="str">
        <f t="shared" si="36"/>
        <v/>
      </c>
      <c r="AK230" s="2" t="str">
        <f>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
      </c>
    </row>
    <row r="231" spans="1:37">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30"/>
        <v/>
      </c>
      <c r="AD231" s="4" t="str">
        <f t="shared" si="31"/>
        <v/>
      </c>
      <c r="AE231" s="4" t="str">
        <f t="shared" si="32"/>
        <v/>
      </c>
      <c r="AF231" s="4" t="str">
        <f t="shared" si="33"/>
        <v/>
      </c>
      <c r="AG231" s="4" t="str">
        <f t="shared" si="34"/>
        <v/>
      </c>
      <c r="AH231" s="4" t="str">
        <f t="shared" si="35"/>
        <v/>
      </c>
      <c r="AI231" s="2" t="str">
        <f t="shared" si="36"/>
        <v/>
      </c>
      <c r="AK231" s="2" t="str">
        <f>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
      </c>
    </row>
    <row r="232" spans="1:37">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30"/>
        <v/>
      </c>
      <c r="AD232" s="4" t="str">
        <f t="shared" si="31"/>
        <v/>
      </c>
      <c r="AE232" s="4" t="str">
        <f t="shared" si="32"/>
        <v/>
      </c>
      <c r="AF232" s="4" t="str">
        <f t="shared" si="33"/>
        <v/>
      </c>
      <c r="AG232" s="4" t="str">
        <f t="shared" si="34"/>
        <v/>
      </c>
      <c r="AH232" s="4" t="str">
        <f t="shared" si="35"/>
        <v/>
      </c>
      <c r="AI232" s="2" t="str">
        <f t="shared" si="36"/>
        <v/>
      </c>
      <c r="AK232" s="2" t="str">
        <f>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
      </c>
    </row>
    <row r="233" spans="1:37">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30"/>
        <v/>
      </c>
      <c r="AD233" s="4" t="str">
        <f t="shared" si="31"/>
        <v/>
      </c>
      <c r="AE233" s="4" t="str">
        <f t="shared" si="32"/>
        <v/>
      </c>
      <c r="AF233" s="4" t="str">
        <f t="shared" si="33"/>
        <v/>
      </c>
      <c r="AG233" s="4" t="str">
        <f t="shared" si="34"/>
        <v/>
      </c>
      <c r="AH233" s="4" t="str">
        <f t="shared" si="35"/>
        <v/>
      </c>
      <c r="AI233" s="2" t="str">
        <f t="shared" si="36"/>
        <v/>
      </c>
      <c r="AK233" s="2" t="str">
        <f>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
      </c>
    </row>
    <row r="234" spans="1:37">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30"/>
        <v/>
      </c>
      <c r="AD234" s="4" t="str">
        <f t="shared" si="31"/>
        <v/>
      </c>
      <c r="AE234" s="4" t="str">
        <f t="shared" si="32"/>
        <v/>
      </c>
      <c r="AF234" s="4" t="str">
        <f t="shared" si="33"/>
        <v/>
      </c>
      <c r="AG234" s="4" t="str">
        <f t="shared" si="34"/>
        <v/>
      </c>
      <c r="AH234" s="4" t="str">
        <f t="shared" si="35"/>
        <v/>
      </c>
      <c r="AI234" s="2" t="str">
        <f t="shared" si="36"/>
        <v/>
      </c>
      <c r="AK234" s="2" t="str">
        <f>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
      </c>
    </row>
    <row r="235" spans="1:37">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30"/>
        <v/>
      </c>
      <c r="AD235" s="4" t="str">
        <f t="shared" si="31"/>
        <v/>
      </c>
      <c r="AE235" s="4" t="str">
        <f t="shared" si="32"/>
        <v/>
      </c>
      <c r="AF235" s="4" t="str">
        <f t="shared" si="33"/>
        <v/>
      </c>
      <c r="AG235" s="4" t="str">
        <f t="shared" si="34"/>
        <v/>
      </c>
      <c r="AH235" s="4" t="str">
        <f t="shared" si="35"/>
        <v/>
      </c>
      <c r="AI235" s="2" t="str">
        <f t="shared" si="36"/>
        <v/>
      </c>
      <c r="AK235" s="2" t="str">
        <f>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
      </c>
    </row>
    <row r="236" spans="1:37">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30"/>
        <v/>
      </c>
      <c r="AD236" s="4" t="str">
        <f t="shared" si="31"/>
        <v/>
      </c>
      <c r="AE236" s="4" t="str">
        <f t="shared" si="32"/>
        <v/>
      </c>
      <c r="AF236" s="4" t="str">
        <f t="shared" si="33"/>
        <v/>
      </c>
      <c r="AG236" s="4" t="str">
        <f t="shared" si="34"/>
        <v/>
      </c>
      <c r="AH236" s="4" t="str">
        <f t="shared" si="35"/>
        <v/>
      </c>
      <c r="AI236" s="2" t="str">
        <f t="shared" si="36"/>
        <v/>
      </c>
      <c r="AK236" s="2" t="str">
        <f>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
      </c>
    </row>
    <row r="237" spans="1:37">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30"/>
        <v/>
      </c>
      <c r="AD237" s="4" t="str">
        <f t="shared" si="31"/>
        <v/>
      </c>
      <c r="AE237" s="4" t="str">
        <f t="shared" si="32"/>
        <v/>
      </c>
      <c r="AF237" s="4" t="str">
        <f t="shared" si="33"/>
        <v/>
      </c>
      <c r="AG237" s="4" t="str">
        <f t="shared" si="34"/>
        <v/>
      </c>
      <c r="AH237" s="4" t="str">
        <f t="shared" si="35"/>
        <v/>
      </c>
      <c r="AI237" s="2" t="str">
        <f t="shared" si="36"/>
        <v/>
      </c>
      <c r="AK237" s="2" t="str">
        <f>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
      </c>
    </row>
    <row r="238" spans="1:37">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30"/>
        <v/>
      </c>
      <c r="AD238" s="4" t="str">
        <f t="shared" si="31"/>
        <v/>
      </c>
      <c r="AE238" s="4" t="str">
        <f t="shared" si="32"/>
        <v/>
      </c>
      <c r="AF238" s="4" t="str">
        <f t="shared" si="33"/>
        <v/>
      </c>
      <c r="AG238" s="4" t="str">
        <f t="shared" si="34"/>
        <v/>
      </c>
      <c r="AH238" s="4" t="str">
        <f t="shared" si="35"/>
        <v/>
      </c>
      <c r="AI238" s="2" t="str">
        <f t="shared" si="36"/>
        <v/>
      </c>
      <c r="AK238" s="2" t="str">
        <f>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
      </c>
    </row>
    <row r="239" spans="1:37">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30"/>
        <v/>
      </c>
      <c r="AD239" s="4" t="str">
        <f t="shared" si="31"/>
        <v/>
      </c>
      <c r="AE239" s="4" t="str">
        <f t="shared" si="32"/>
        <v/>
      </c>
      <c r="AF239" s="4" t="str">
        <f t="shared" si="33"/>
        <v/>
      </c>
      <c r="AG239" s="4" t="str">
        <f t="shared" si="34"/>
        <v/>
      </c>
      <c r="AH239" s="4" t="str">
        <f t="shared" si="35"/>
        <v/>
      </c>
      <c r="AI239" s="2" t="str">
        <f t="shared" si="36"/>
        <v/>
      </c>
      <c r="AK239" s="2" t="str">
        <f>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
      </c>
    </row>
    <row r="240" spans="1:37">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30"/>
        <v/>
      </c>
      <c r="AD240" s="4" t="str">
        <f t="shared" si="31"/>
        <v/>
      </c>
      <c r="AE240" s="4" t="str">
        <f t="shared" si="32"/>
        <v/>
      </c>
      <c r="AF240" s="4" t="str">
        <f t="shared" si="33"/>
        <v/>
      </c>
      <c r="AG240" s="4" t="str">
        <f t="shared" si="34"/>
        <v/>
      </c>
      <c r="AH240" s="4" t="str">
        <f t="shared" si="35"/>
        <v/>
      </c>
      <c r="AI240" s="2" t="str">
        <f t="shared" si="36"/>
        <v/>
      </c>
      <c r="AK240" s="2" t="str">
        <f>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
      </c>
    </row>
    <row r="241" spans="1:37">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30"/>
        <v/>
      </c>
      <c r="AD241" s="4" t="str">
        <f t="shared" si="31"/>
        <v/>
      </c>
      <c r="AE241" s="4" t="str">
        <f t="shared" si="32"/>
        <v/>
      </c>
      <c r="AF241" s="4" t="str">
        <f t="shared" si="33"/>
        <v/>
      </c>
      <c r="AG241" s="4" t="str">
        <f t="shared" si="34"/>
        <v/>
      </c>
      <c r="AH241" s="4" t="str">
        <f t="shared" si="35"/>
        <v/>
      </c>
      <c r="AI241" s="2" t="str">
        <f t="shared" si="36"/>
        <v/>
      </c>
      <c r="AK241" s="2" t="str">
        <f>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
      </c>
    </row>
    <row r="242" spans="1:37">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30"/>
        <v/>
      </c>
      <c r="AD242" s="4" t="str">
        <f t="shared" si="31"/>
        <v/>
      </c>
      <c r="AE242" s="4" t="str">
        <f t="shared" si="32"/>
        <v/>
      </c>
      <c r="AF242" s="4" t="str">
        <f t="shared" si="33"/>
        <v/>
      </c>
      <c r="AG242" s="4" t="str">
        <f t="shared" si="34"/>
        <v/>
      </c>
      <c r="AH242" s="4" t="str">
        <f t="shared" si="35"/>
        <v/>
      </c>
      <c r="AI242" s="2" t="str">
        <f t="shared" si="36"/>
        <v/>
      </c>
      <c r="AK242" s="2" t="str">
        <f>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
      </c>
    </row>
    <row r="243" spans="1:37">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30"/>
        <v/>
      </c>
      <c r="AD243" s="4" t="str">
        <f t="shared" si="31"/>
        <v/>
      </c>
      <c r="AE243" s="4" t="str">
        <f t="shared" si="32"/>
        <v/>
      </c>
      <c r="AF243" s="4" t="str">
        <f t="shared" si="33"/>
        <v/>
      </c>
      <c r="AG243" s="4" t="str">
        <f t="shared" si="34"/>
        <v/>
      </c>
      <c r="AH243" s="4" t="str">
        <f t="shared" si="35"/>
        <v/>
      </c>
      <c r="AI243" s="2" t="str">
        <f t="shared" si="36"/>
        <v/>
      </c>
      <c r="AK243" s="2" t="str">
        <f>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
      </c>
    </row>
    <row r="244" spans="1:37">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30"/>
        <v/>
      </c>
      <c r="AD244" s="4" t="str">
        <f t="shared" si="31"/>
        <v/>
      </c>
      <c r="AE244" s="4" t="str">
        <f t="shared" si="32"/>
        <v/>
      </c>
      <c r="AF244" s="4" t="str">
        <f t="shared" si="33"/>
        <v/>
      </c>
      <c r="AG244" s="4" t="str">
        <f t="shared" si="34"/>
        <v/>
      </c>
      <c r="AH244" s="4" t="str">
        <f t="shared" si="35"/>
        <v/>
      </c>
      <c r="AI244" s="2" t="str">
        <f t="shared" si="36"/>
        <v/>
      </c>
      <c r="AK244" s="2" t="str">
        <f>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
      </c>
    </row>
    <row r="245" spans="1:37">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30"/>
        <v/>
      </c>
      <c r="AD245" s="4" t="str">
        <f t="shared" si="31"/>
        <v/>
      </c>
      <c r="AE245" s="4" t="str">
        <f t="shared" si="32"/>
        <v/>
      </c>
      <c r="AF245" s="4" t="str">
        <f t="shared" si="33"/>
        <v/>
      </c>
      <c r="AG245" s="4" t="str">
        <f t="shared" si="34"/>
        <v/>
      </c>
      <c r="AH245" s="4" t="str">
        <f t="shared" si="35"/>
        <v/>
      </c>
      <c r="AI245" s="2" t="str">
        <f t="shared" si="36"/>
        <v/>
      </c>
      <c r="AK245" s="2" t="str">
        <f>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
      </c>
    </row>
    <row r="246" spans="1:37">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30"/>
        <v/>
      </c>
      <c r="AD246" s="4" t="str">
        <f t="shared" si="31"/>
        <v/>
      </c>
      <c r="AE246" s="4" t="str">
        <f t="shared" si="32"/>
        <v/>
      </c>
      <c r="AF246" s="4" t="str">
        <f t="shared" si="33"/>
        <v/>
      </c>
      <c r="AG246" s="4" t="str">
        <f t="shared" si="34"/>
        <v/>
      </c>
      <c r="AH246" s="4" t="str">
        <f t="shared" si="35"/>
        <v/>
      </c>
      <c r="AI246" s="2" t="str">
        <f t="shared" si="36"/>
        <v/>
      </c>
      <c r="AK246" s="2" t="str">
        <f>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
      </c>
    </row>
    <row r="247" spans="1:37">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30"/>
        <v/>
      </c>
      <c r="AD247" s="4" t="str">
        <f t="shared" si="31"/>
        <v/>
      </c>
      <c r="AE247" s="4" t="str">
        <f t="shared" si="32"/>
        <v/>
      </c>
      <c r="AF247" s="4" t="str">
        <f t="shared" si="33"/>
        <v/>
      </c>
      <c r="AG247" s="4" t="str">
        <f t="shared" si="34"/>
        <v/>
      </c>
      <c r="AH247" s="4" t="str">
        <f t="shared" si="35"/>
        <v/>
      </c>
      <c r="AI247" s="2" t="str">
        <f t="shared" si="36"/>
        <v/>
      </c>
      <c r="AK247" s="2" t="str">
        <f>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
      </c>
    </row>
    <row r="248" spans="1:37">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30"/>
        <v/>
      </c>
      <c r="AD248" s="4" t="str">
        <f t="shared" si="31"/>
        <v/>
      </c>
      <c r="AE248" s="4" t="str">
        <f t="shared" si="32"/>
        <v/>
      </c>
      <c r="AF248" s="4" t="str">
        <f t="shared" si="33"/>
        <v/>
      </c>
      <c r="AG248" s="4" t="str">
        <f t="shared" si="34"/>
        <v/>
      </c>
      <c r="AH248" s="4" t="str">
        <f t="shared" si="35"/>
        <v/>
      </c>
      <c r="AI248" s="2" t="str">
        <f t="shared" si="36"/>
        <v/>
      </c>
      <c r="AK248" s="2" t="str">
        <f>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
      </c>
    </row>
    <row r="249" spans="1:37">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30"/>
        <v/>
      </c>
      <c r="AD249" s="4" t="str">
        <f t="shared" si="31"/>
        <v/>
      </c>
      <c r="AE249" s="4" t="str">
        <f t="shared" si="32"/>
        <v/>
      </c>
      <c r="AF249" s="4" t="str">
        <f t="shared" si="33"/>
        <v/>
      </c>
      <c r="AG249" s="4" t="str">
        <f t="shared" si="34"/>
        <v/>
      </c>
      <c r="AH249" s="4" t="str">
        <f t="shared" si="35"/>
        <v/>
      </c>
      <c r="AI249" s="2" t="str">
        <f t="shared" si="36"/>
        <v/>
      </c>
      <c r="AK249" s="2" t="str">
        <f>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
      </c>
    </row>
    <row r="250" spans="1:37">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30"/>
        <v/>
      </c>
      <c r="AD250" s="4" t="str">
        <f t="shared" si="31"/>
        <v/>
      </c>
      <c r="AE250" s="4" t="str">
        <f t="shared" si="32"/>
        <v/>
      </c>
      <c r="AF250" s="4" t="str">
        <f t="shared" si="33"/>
        <v/>
      </c>
      <c r="AG250" s="4" t="str">
        <f t="shared" si="34"/>
        <v/>
      </c>
      <c r="AH250" s="4" t="str">
        <f t="shared" si="35"/>
        <v/>
      </c>
      <c r="AI250" s="2" t="str">
        <f t="shared" si="36"/>
        <v/>
      </c>
      <c r="AK250" s="2" t="str">
        <f>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
      </c>
    </row>
    <row r="251" spans="1:37">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30"/>
        <v/>
      </c>
      <c r="AD251" s="4" t="str">
        <f t="shared" si="31"/>
        <v/>
      </c>
      <c r="AE251" s="4" t="str">
        <f t="shared" si="32"/>
        <v/>
      </c>
      <c r="AF251" s="4" t="str">
        <f t="shared" si="33"/>
        <v/>
      </c>
      <c r="AG251" s="4" t="str">
        <f t="shared" si="34"/>
        <v/>
      </c>
      <c r="AH251" s="4" t="str">
        <f t="shared" si="35"/>
        <v/>
      </c>
      <c r="AI251" s="2" t="str">
        <f t="shared" si="36"/>
        <v/>
      </c>
      <c r="AK251" s="2" t="str">
        <f>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
      </c>
    </row>
    <row r="252" spans="1:37">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30"/>
        <v/>
      </c>
      <c r="AD252" s="4" t="str">
        <f t="shared" si="31"/>
        <v/>
      </c>
      <c r="AE252" s="4" t="str">
        <f t="shared" si="32"/>
        <v/>
      </c>
      <c r="AF252" s="4" t="str">
        <f t="shared" si="33"/>
        <v/>
      </c>
      <c r="AG252" s="4" t="str">
        <f t="shared" si="34"/>
        <v/>
      </c>
      <c r="AH252" s="4" t="str">
        <f t="shared" si="35"/>
        <v/>
      </c>
      <c r="AI252" s="2" t="str">
        <f t="shared" si="36"/>
        <v/>
      </c>
      <c r="AK252" s="2" t="str">
        <f>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
      </c>
    </row>
    <row r="253" spans="1:37">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30"/>
        <v/>
      </c>
      <c r="AD253" s="4" t="str">
        <f t="shared" si="31"/>
        <v/>
      </c>
      <c r="AE253" s="4" t="str">
        <f t="shared" si="32"/>
        <v/>
      </c>
      <c r="AF253" s="4" t="str">
        <f t="shared" si="33"/>
        <v/>
      </c>
      <c r="AG253" s="4" t="str">
        <f t="shared" si="34"/>
        <v/>
      </c>
      <c r="AH253" s="4" t="str">
        <f t="shared" si="35"/>
        <v/>
      </c>
      <c r="AI253" s="2" t="str">
        <f t="shared" si="36"/>
        <v/>
      </c>
      <c r="AK253" s="2" t="str">
        <f>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
      </c>
    </row>
    <row r="254" spans="1:37">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30"/>
        <v/>
      </c>
      <c r="AD254" s="4" t="str">
        <f t="shared" si="31"/>
        <v/>
      </c>
      <c r="AE254" s="4" t="str">
        <f t="shared" si="32"/>
        <v/>
      </c>
      <c r="AF254" s="4" t="str">
        <f t="shared" si="33"/>
        <v/>
      </c>
      <c r="AG254" s="4" t="str">
        <f t="shared" si="34"/>
        <v/>
      </c>
      <c r="AH254" s="4" t="str">
        <f t="shared" si="35"/>
        <v/>
      </c>
      <c r="AI254" s="2" t="str">
        <f t="shared" si="36"/>
        <v/>
      </c>
      <c r="AK254" s="2" t="str">
        <f>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
      </c>
    </row>
    <row r="255" spans="1:37">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30"/>
        <v/>
      </c>
      <c r="AD255" s="4" t="str">
        <f t="shared" si="31"/>
        <v/>
      </c>
      <c r="AE255" s="4" t="str">
        <f t="shared" si="32"/>
        <v/>
      </c>
      <c r="AF255" s="4" t="str">
        <f t="shared" si="33"/>
        <v/>
      </c>
      <c r="AG255" s="4" t="str">
        <f t="shared" si="34"/>
        <v/>
      </c>
      <c r="AH255" s="4" t="str">
        <f t="shared" si="35"/>
        <v/>
      </c>
      <c r="AI255" s="2" t="str">
        <f t="shared" si="36"/>
        <v/>
      </c>
      <c r="AK255" s="2" t="str">
        <f>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
      </c>
    </row>
    <row r="256" spans="1:37">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30"/>
        <v/>
      </c>
      <c r="AD256" s="4" t="str">
        <f t="shared" si="31"/>
        <v/>
      </c>
      <c r="AE256" s="4" t="str">
        <f t="shared" si="32"/>
        <v/>
      </c>
      <c r="AF256" s="4" t="str">
        <f t="shared" si="33"/>
        <v/>
      </c>
      <c r="AG256" s="4" t="str">
        <f t="shared" si="34"/>
        <v/>
      </c>
      <c r="AH256" s="4" t="str">
        <f t="shared" si="35"/>
        <v/>
      </c>
      <c r="AI256" s="2" t="str">
        <f t="shared" si="36"/>
        <v/>
      </c>
      <c r="AK256" s="2" t="str">
        <f>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
      </c>
    </row>
    <row r="257" spans="1:37">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30"/>
        <v/>
      </c>
      <c r="AD257" s="4" t="str">
        <f t="shared" si="31"/>
        <v/>
      </c>
      <c r="AE257" s="4" t="str">
        <f t="shared" si="32"/>
        <v/>
      </c>
      <c r="AF257" s="4" t="str">
        <f t="shared" si="33"/>
        <v/>
      </c>
      <c r="AG257" s="4" t="str">
        <f t="shared" si="34"/>
        <v/>
      </c>
      <c r="AH257" s="4" t="str">
        <f t="shared" si="35"/>
        <v/>
      </c>
      <c r="AI257" s="2" t="str">
        <f t="shared" si="36"/>
        <v/>
      </c>
      <c r="AK257" s="2" t="str">
        <f>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
      </c>
    </row>
    <row r="258" spans="1:37">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30"/>
        <v/>
      </c>
      <c r="AD258" s="4" t="str">
        <f t="shared" si="31"/>
        <v/>
      </c>
      <c r="AE258" s="4" t="str">
        <f t="shared" si="32"/>
        <v/>
      </c>
      <c r="AF258" s="4" t="str">
        <f t="shared" si="33"/>
        <v/>
      </c>
      <c r="AG258" s="4" t="str">
        <f t="shared" si="34"/>
        <v/>
      </c>
      <c r="AH258" s="4" t="str">
        <f t="shared" si="35"/>
        <v/>
      </c>
      <c r="AI258" s="2" t="str">
        <f t="shared" si="36"/>
        <v/>
      </c>
      <c r="AK258" s="2" t="str">
        <f>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
      </c>
    </row>
    <row r="259" spans="1:37">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c r="AK259" s="2" t="str">
        <f>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spans="1:37">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c r="AK260" s="2" t="str">
        <f>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spans="1:37">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c r="AK261" s="2" t="str">
        <f>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spans="1:37">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c r="AK262" s="2" t="str">
        <f>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spans="1:37">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c r="AK263" s="2" t="str">
        <f>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spans="1:37">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c r="AK264" s="2" t="str">
        <f>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spans="1:37">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c r="AK265" s="2" t="str">
        <f>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spans="1:37">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c r="AK266" s="2" t="str">
        <f>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spans="1:37">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c r="AK267" s="2" t="str">
        <f>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spans="1:37">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c r="AK268" s="2" t="str">
        <f>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spans="1:37">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c r="AK269" s="2" t="str">
        <f>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spans="1:37">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c r="AK270" s="2" t="str">
        <f>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spans="1:37">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c r="AK271" s="2" t="str">
        <f>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spans="1:37">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c r="AK272" s="2" t="str">
        <f>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spans="1:37">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c r="AK273" s="2" t="str">
        <f>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spans="1:37">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c r="AK274" s="2" t="str">
        <f>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spans="1:37">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c r="AK275" s="2" t="str">
        <f>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spans="1:37">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c r="AK276" s="2" t="str">
        <f>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spans="1:37">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c r="AK277" s="2" t="str">
        <f>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spans="1:37">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c r="AK278" s="2" t="str">
        <f>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spans="1:37">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c r="AK279" s="2" t="str">
        <f>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spans="1:37">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c r="AK280" s="2" t="str">
        <f>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spans="1:37">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c r="AK281" s="2" t="str">
        <f>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spans="1:37">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c r="AK282" s="2" t="str">
        <f>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spans="1:37">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c r="AK283" s="2" t="str">
        <f>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spans="1:37">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c r="AK284" s="2" t="str">
        <f>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spans="1:37">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c r="AK285" s="2" t="str">
        <f>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spans="1:37">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c r="AK286" s="2" t="str">
        <f>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spans="1:37">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c r="AK287" s="2" t="str">
        <f>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spans="1:37">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c r="AK288" s="2" t="str">
        <f>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spans="1:37">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c r="AK289" s="2" t="str">
        <f>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spans="1:37">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c r="AK290" s="2" t="str">
        <f>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spans="1:37">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c r="AK291" s="2" t="str">
        <f>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spans="1:37">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c r="AK292" s="2" t="str">
        <f>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spans="1:37">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c r="AK293" s="2" t="str">
        <f>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spans="1:37">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c r="AK294" s="2" t="str">
        <f>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spans="1:37">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c r="AK295" s="2" t="str">
        <f>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spans="1:37">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c r="AK296" s="2" t="str">
        <f>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spans="1:37">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c r="AK297" s="2" t="str">
        <f>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spans="1:37">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c r="AK298" s="2" t="str">
        <f>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spans="1:37">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c r="AK299" s="2" t="str">
        <f>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spans="1:37">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c r="AK300" s="2" t="str">
        <f>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spans="1:37">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c r="AK301" s="2" t="str">
        <f>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spans="1:37">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c r="AK302" s="2" t="str">
        <f>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spans="1:37">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c r="AK303" s="2" t="str">
        <f>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spans="1:37">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c r="AK304" s="2" t="str">
        <f>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spans="1:37">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c r="AK305" s="2" t="str">
        <f>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spans="1:37">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c r="AK306" s="2" t="str">
        <f>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spans="1:37">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c r="AK307" s="2" t="str">
        <f>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spans="1:37">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c r="AK308" s="2" t="str">
        <f>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spans="1:37">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c r="AK309" s="2" t="str">
        <f>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spans="1:37">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c r="AK310" s="2" t="str">
        <f>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spans="1:37">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c r="AK311" s="2" t="str">
        <f>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spans="1:37">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c r="AK312" s="2" t="str">
        <f>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spans="1:37">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c r="AK313" s="2" t="str">
        <f>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spans="1:37">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c r="AK314" s="2" t="str">
        <f>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spans="1:37">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c r="AK315" s="2" t="str">
        <f>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spans="1:37">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c r="AK316" s="2" t="str">
        <f>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spans="1:37">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c r="AK317" s="2" t="str">
        <f>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spans="1:37">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c r="AK318" s="2" t="str">
        <f>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spans="1:37">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c r="AK319" s="2" t="str">
        <f>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spans="1:37">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c r="AK320" s="2" t="str">
        <f>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spans="1:37">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c r="AK321" s="2" t="str">
        <f>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spans="1:37">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c r="AK322" s="2" t="str">
        <f>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spans="1:37">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c r="AK323" s="2" t="str">
        <f>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spans="1:37">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c r="AK324" s="2" t="str">
        <f>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spans="1:37">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c r="AK325" s="2" t="str">
        <f>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spans="1:37">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c r="AK326" s="2" t="str">
        <f>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spans="1:37">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c r="AK327" s="2" t="str">
        <f>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spans="1:37">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c r="AK328" s="2" t="str">
        <f>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spans="1:37">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c r="AK329" s="2" t="str">
        <f>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spans="1:37">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c r="AK330" s="2" t="str">
        <f>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spans="1:37">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c r="AK331" s="2" t="str">
        <f>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spans="1:37">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c r="AK332" s="2" t="str">
        <f>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spans="1:37">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c r="AK333" s="2" t="str">
        <f>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spans="1:37">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c r="AK334" s="2" t="str">
        <f>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spans="1:37">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c r="AK335" s="2" t="str">
        <f>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spans="1:37">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c r="AK336" s="2" t="str">
        <f>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spans="1:37">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c r="AK337" s="2" t="str">
        <f>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spans="1:37">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c r="AK338" s="2" t="str">
        <f>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spans="1:37">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c r="AK339" s="2" t="str">
        <f>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spans="1:37">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c r="AK340" s="2" t="str">
        <f>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spans="1:37">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c r="AK341" s="2" t="str">
        <f>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spans="1:37">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c r="AK342" s="2" t="str">
        <f>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spans="1:37">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c r="AK343" s="2" t="str">
        <f>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spans="1:37">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c r="AK344" s="2" t="str">
        <f>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spans="1:37">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c r="AK345" s="2" t="str">
        <f>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spans="1:37">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c r="AK346" s="2" t="str">
        <f>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spans="1:37">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c r="AK347" s="2" t="str">
        <f>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spans="1:37">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c r="AK348" s="2" t="str">
        <f>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spans="1:37">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c r="AK349" s="2" t="str">
        <f>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spans="1:37">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c r="AK350" s="2" t="str">
        <f>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spans="1:37">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c r="AK351" s="2" t="str">
        <f>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spans="1:37">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c r="AK352" s="2" t="str">
        <f>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spans="1:37">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c r="AK353" s="2" t="str">
        <f>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spans="1:37">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c r="AK354" s="2" t="str">
        <f>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spans="1:37">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c r="AK355" s="2" t="str">
        <f>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spans="1:37">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c r="AK356" s="2" t="str">
        <f>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spans="1:37">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c r="AK357" s="2" t="str">
        <f>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spans="1:37">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c r="AK358" s="2" t="str">
        <f>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spans="1:37">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c r="AK359" s="2" t="str">
        <f>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spans="1:37">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c r="AK360" s="2" t="str">
        <f>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spans="1:37">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c r="AK361" s="2" t="str">
        <f>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spans="1:37">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c r="AK362" s="2" t="str">
        <f>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spans="1:37">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c r="AK363" s="2" t="str">
        <f>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spans="1:37">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c r="AK364" s="2" t="str">
        <f>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spans="1:37">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c r="AK365" s="2" t="str">
        <f>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spans="1:37">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c r="AK366" s="2" t="str">
        <f>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spans="1:37">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c r="AK367" s="2" t="str">
        <f>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spans="1:37">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c r="AK368" s="2" t="str">
        <f>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spans="1:37">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c r="AK369" s="2" t="str">
        <f>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spans="1:37">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c r="AK370" s="2" t="str">
        <f>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spans="1:37">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c r="AK371" s="2" t="str">
        <f>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spans="1:37">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c r="AK372" s="2" t="str">
        <f>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spans="1:37">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c r="AK373" s="2" t="str">
        <f>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spans="1:37">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c r="AK374" s="2" t="str">
        <f>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spans="1:37">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c r="AK375" s="2" t="str">
        <f>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spans="1:37">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c r="AK376" s="2" t="str">
        <f>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spans="1:37">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c r="AK377" s="2" t="str">
        <f>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spans="1:37">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c r="AK378" s="2" t="str">
        <f>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spans="1:37">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c r="AK379" s="2" t="str">
        <f>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spans="1:37">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c r="AK380" s="2" t="str">
        <f>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spans="1:37">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c r="AK381" s="2" t="str">
        <f>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spans="1:37">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c r="AK382" s="2" t="str">
        <f>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spans="1:37">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c r="AK383" s="2" t="str">
        <f>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spans="1:37">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c r="AK384" s="2" t="str">
        <f>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spans="1:37">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c r="AK385" s="2" t="str">
        <f>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spans="1:37">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c r="AK386" s="2" t="str">
        <f>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spans="1:37">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c r="AK387" s="2" t="str">
        <f>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spans="1:37">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c r="AK388" s="2" t="str">
        <f>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spans="1:37">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c r="AK389" s="2" t="str">
        <f>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spans="1:37">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c r="AK390" s="2" t="str">
        <f>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spans="1:37">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c r="AK391" s="2" t="str">
        <f>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spans="1:37">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c r="AK392" s="2" t="str">
        <f>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spans="1:37">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c r="AK393" s="2" t="str">
        <f>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spans="1:37">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c r="AK394" s="2" t="str">
        <f>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spans="1:37">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c r="AK395" s="2" t="str">
        <f>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spans="1:37">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c r="AK396" s="2" t="str">
        <f>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spans="1:37">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c r="AK397" s="2" t="str">
        <f>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spans="1:37">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c r="AK398" s="2" t="str">
        <f>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spans="1:37">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c r="AK399" s="2" t="str">
        <f>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spans="1:37">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c r="AK400" s="2" t="str">
        <f>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spans="1:37">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c r="AK401" s="2" t="str">
        <f>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spans="1:37">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c r="AK402" s="2" t="str">
        <f>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spans="1:37">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c r="AK403" s="2" t="str">
        <f>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spans="1:37">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c r="AK404" s="2" t="str">
        <f>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spans="1:37">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c r="AK405" s="2" t="str">
        <f>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spans="1:37">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c r="AK406" s="2" t="str">
        <f>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spans="1:37">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c r="AK407" s="2" t="str">
        <f>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spans="1:37">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c r="AK408" s="2" t="str">
        <f>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spans="1:37">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c r="AK409" s="2" t="str">
        <f>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spans="1:37">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c r="AK410" s="2" t="str">
        <f>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spans="1:37">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c r="AK411" s="2" t="str">
        <f>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spans="1:37">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c r="AK412" s="2" t="str">
        <f>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spans="1:37">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c r="AK413" s="2" t="str">
        <f>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spans="1:37">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c r="AK414" s="2" t="str">
        <f>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spans="1:37">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c r="AK415" s="2" t="str">
        <f>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spans="1:37">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c r="AK416" s="2" t="str">
        <f>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spans="1:37">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c r="AK417" s="2" t="str">
        <f>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spans="1:37">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c r="AK418" s="2" t="str">
        <f>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spans="1:37">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c r="AK419" s="2" t="str">
        <f>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spans="1:37">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c r="AK420" s="2" t="str">
        <f>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spans="1:37">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c r="AK421" s="2" t="str">
        <f>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spans="1:37">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c r="AK422" s="2" t="str">
        <f>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spans="1:37">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c r="AK423" s="2" t="str">
        <f>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spans="1:37">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c r="AK424" s="2" t="str">
        <f>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spans="1:37">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c r="AK425" s="2" t="str">
        <f>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spans="1:37">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c r="AK426" s="2" t="str">
        <f>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spans="1:37">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c r="AK427" s="2" t="str">
        <f>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spans="1:37">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c r="AK428" s="2" t="str">
        <f>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spans="1:37">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c r="AK429" s="2" t="str">
        <f>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spans="1:37">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c r="AK430" s="2" t="str">
        <f>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spans="1:37">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c r="AK431" s="2" t="str">
        <f>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spans="1:37">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c r="AK432" s="2" t="str">
        <f>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spans="1:37">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c r="AK433" s="2" t="str">
        <f>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spans="1:37">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c r="AK434" s="2" t="str">
        <f>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spans="1:37">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c r="AK435" s="2" t="str">
        <f>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spans="1:37">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c r="AK436" s="2" t="str">
        <f>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spans="1:37">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c r="AK437" s="2" t="str">
        <f>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spans="1:37">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c r="AK438" s="2" t="str">
        <f>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spans="1:37">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c r="AK439" s="2" t="str">
        <f>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spans="1:37">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c r="AK440" s="2" t="str">
        <f>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spans="1:37">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c r="AK441" s="2" t="str">
        <f>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spans="1:37">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c r="AK442" s="2" t="str">
        <f>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spans="1:37">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c r="AK443" s="2" t="str">
        <f>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spans="1:37">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c r="AK444" s="2" t="str">
        <f>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spans="1:37">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c r="AK445" s="2" t="str">
        <f>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spans="1:37">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c r="AK446" s="2" t="str">
        <f>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spans="1:37">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c r="AK447" s="2" t="str">
        <f>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spans="1:37">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c r="AK448" s="2" t="str">
        <f>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spans="1:37">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c r="AK449" s="2" t="str">
        <f>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spans="1:37">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c r="AK450" s="2" t="str">
        <f>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spans="1:37">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c r="AK451" s="2" t="str">
        <f>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spans="1:37">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c r="AK452" s="2" t="str">
        <f>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spans="1:37">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c r="AK453" s="2" t="str">
        <f>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spans="1:37">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c r="AK454" s="2" t="str">
        <f>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spans="1:37">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c r="AK455" s="2" t="str">
        <f>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spans="1:37">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c r="AK456" s="2" t="str">
        <f>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spans="1:37">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c r="AK457" s="2" t="str">
        <f>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spans="1:37">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c r="AK458" s="2" t="str">
        <f>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spans="1:37">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c r="AK459" s="2" t="str">
        <f>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spans="1:37">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c r="AK460" s="2" t="str">
        <f>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spans="1:37">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c r="AK461" s="2" t="str">
        <f>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spans="1:37">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c r="AK462" s="2" t="str">
        <f>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spans="1:37">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c r="AK463" s="2" t="str">
        <f>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spans="1:37">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c r="AK464" s="2" t="str">
        <f>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spans="1:37">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c r="AK465" s="2" t="str">
        <f>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spans="1:37">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c r="AK466" s="2" t="str">
        <f>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spans="1:37">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c r="AK467" s="2" t="str">
        <f>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spans="1:37">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c r="AK468" s="2" t="str">
        <f>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spans="1:37">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c r="AK469" s="2" t="str">
        <f>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spans="1:37">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c r="AK470" s="2" t="str">
        <f>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spans="1:37">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c r="AK471" s="2" t="str">
        <f>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spans="1:37">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c r="AK472" s="2" t="str">
        <f>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spans="1:37">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c r="AK473" s="2" t="str">
        <f>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spans="1:37">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c r="AK474" s="2" t="str">
        <f>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spans="1:37">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c r="AK475" s="2" t="str">
        <f>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spans="1:37">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c r="AK476" s="2" t="str">
        <f>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spans="1:37">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c r="AK477" s="2" t="str">
        <f>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spans="1:37">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c r="AK478" s="2" t="str">
        <f>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spans="1:37">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c r="AK479" s="2" t="str">
        <f>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spans="1:37">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c r="AK480" s="2" t="str">
        <f>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spans="1:37">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c r="AK481" s="2" t="str">
        <f>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spans="1:37">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c r="AK482" s="2" t="str">
        <f>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spans="1:37">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c r="AK483" s="2" t="str">
        <f>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spans="1:37">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c r="AK484" s="2" t="str">
        <f>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spans="1:37">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c r="AK485" s="2" t="str">
        <f>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spans="1:37">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c r="AK486" s="2" t="str">
        <f>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spans="1:37">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c r="AK487" s="2" t="str">
        <f>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spans="1:37">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c r="AK488" s="2" t="str">
        <f>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spans="1:37">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c r="AK489" s="2" t="str">
        <f>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spans="1:37">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c r="AK490" s="2" t="str">
        <f>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spans="1:37">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c r="AK491" s="2" t="str">
        <f>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spans="1:37">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c r="AK492" s="2" t="str">
        <f>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spans="1:37">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c r="AK493" s="2" t="str">
        <f>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spans="1:37">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c r="AK494" s="2" t="str">
        <f>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spans="1:37">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c r="AK495" s="2" t="str">
        <f>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spans="1:37">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c r="AK496" s="2" t="str">
        <f>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spans="1:37">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c r="AK497" s="2" t="str">
        <f>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spans="1:37">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c r="AK498" s="2" t="str">
        <f>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spans="1:37">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c r="AK499" s="2" t="str">
        <f>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spans="1:37">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c r="AK500" s="2" t="str">
        <f>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spans="1:37">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c r="AK501" s="2" t="str">
        <f>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spans="1:37">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c r="AK502" s="2" t="str">
        <f>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spans="1:37">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c r="AK503" s="2" t="str">
        <f>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spans="1:37">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c r="AK504" s="2" t="str">
        <f>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spans="1:37">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c r="AK505" s="2" t="str">
        <f>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spans="1:37">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c r="AK506" s="2" t="str">
        <f>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spans="1:37">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c r="AK507" s="2" t="str">
        <f>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spans="1:37">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c r="AK508" s="2" t="str">
        <f>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spans="1:37">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c r="AK509" s="2" t="str">
        <f>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spans="1:37">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c r="AK510" s="2" t="str">
        <f>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spans="1:37">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c r="AK511" s="2" t="str">
        <f>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spans="1:37">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c r="AK512" s="2" t="str">
        <f>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spans="1:37">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c r="AK513" s="2" t="str">
        <f>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spans="1:37">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c r="AK514" s="2" t="str">
        <f>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spans="1:37">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c r="AK515" s="2" t="str">
        <f>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spans="1:37">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c r="AK516" s="2" t="str">
        <f>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spans="1:37">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c r="AK517" s="2" t="str">
        <f>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spans="1:37">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c r="AK518" s="2" t="str">
        <f>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spans="1:37">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c r="AK519" s="2" t="str">
        <f>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spans="1:37">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c r="AK520" s="2" t="str">
        <f>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spans="1:37">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c r="AK521" s="2" t="str">
        <f>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spans="1:37">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c r="AK522" s="2" t="str">
        <f>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spans="1:37">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c r="AK523" s="2" t="str">
        <f>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spans="1:37">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c r="AK524" s="2" t="str">
        <f>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spans="1:37">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c r="AK525" s="2" t="str">
        <f>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spans="1:37">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c r="AK526" s="2" t="str">
        <f>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spans="1:37">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c r="AK527" s="2" t="str">
        <f>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spans="1:37">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c r="AK528" s="2" t="str">
        <f>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spans="1:37">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c r="AK529" s="2" t="str">
        <f>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spans="1:37">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c r="AK530" s="2" t="str">
        <f>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spans="1:37">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c r="AK531" s="2" t="str">
        <f>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spans="1:37">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c r="AK532" s="2" t="str">
        <f>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spans="1:37">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c r="AK533" s="2" t="str">
        <f>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spans="1:37">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c r="AK534" s="2" t="str">
        <f>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spans="1:37">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c r="AK535" s="2" t="str">
        <f>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spans="1:37">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c r="AK536" s="2" t="str">
        <f>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spans="1:37">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c r="AK537" s="2" t="str">
        <f>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spans="1:37">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c r="AK538" s="2" t="str">
        <f>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spans="1:37">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c r="AK539" s="2" t="str">
        <f>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spans="1:37">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c r="AK540" s="2" t="str">
        <f>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spans="1:37">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c r="AK541" s="2" t="str">
        <f>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spans="1:37">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c r="AK542" s="2" t="str">
        <f>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spans="1:37">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c r="AK543" s="2" t="str">
        <f>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spans="1:37">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c r="AK544" s="2" t="str">
        <f>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spans="1:37">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c r="AK545" s="2" t="str">
        <f>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spans="1:37">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c r="AK546" s="2" t="str">
        <f>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spans="1:37">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c r="AK547" s="2" t="str">
        <f>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spans="1:37">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c r="AK548" s="2" t="str">
        <f>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spans="1:37">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c r="AK549" s="2" t="str">
        <f>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spans="1:37">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c r="AK550" s="2" t="str">
        <f>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spans="1:37">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c r="AK551" s="2" t="str">
        <f>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spans="1:37">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c r="AK552" s="2" t="str">
        <f>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spans="1:37">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c r="AK553" s="2" t="str">
        <f>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spans="1:37">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c r="AK554" s="2" t="str">
        <f>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spans="1:37">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c r="AK555" s="2" t="str">
        <f>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spans="1:37">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c r="AK556" s="2" t="str">
        <f>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spans="1:37">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c r="AK557" s="2" t="str">
        <f>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spans="1:37">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c r="AK558" s="2" t="str">
        <f>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spans="1:37">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c r="AK559" s="2" t="str">
        <f>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spans="1:37">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c r="AK560" s="2" t="str">
        <f>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spans="1:37">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c r="AK561" s="2" t="str">
        <f>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spans="1:37">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c r="AK562" s="2" t="str">
        <f>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spans="1:37">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c r="AK563" s="2" t="str">
        <f>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spans="1:37">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c r="AK564" s="2" t="str">
        <f>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spans="1:37">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c r="AK565" s="2" t="str">
        <f>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spans="1:37">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c r="AK566" s="2" t="str">
        <f>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spans="1:37">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c r="AK567" s="2" t="str">
        <f>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spans="1:37">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c r="AK568" s="2" t="str">
        <f>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spans="1:37">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c r="AK569" s="2" t="str">
        <f>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spans="1:37">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c r="AK570" s="2" t="str">
        <f>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spans="1:37">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c r="AK571" s="2" t="str">
        <f>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spans="1:37">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c r="AK572" s="2" t="str">
        <f>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spans="1:37">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c r="AK573" s="2" t="str">
        <f>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spans="1:37">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c r="AK574" s="2" t="str">
        <f>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spans="1:37">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c r="AK575" s="2" t="str">
        <f>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spans="1:37">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c r="AK576" s="2" t="str">
        <f>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spans="1:37">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c r="AK577" s="2" t="str">
        <f>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spans="1:37">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c r="AK578" s="2" t="str">
        <f>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spans="1:37">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c r="AK579" s="2" t="str">
        <f>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spans="1:37">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c r="AK580" s="2" t="str">
        <f>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spans="1:37">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c r="AK581" s="2" t="str">
        <f>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spans="1:37">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c r="AK582" s="2" t="str">
        <f>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spans="1:37">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c r="AK583" s="2" t="str">
        <f>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spans="1:37">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c r="AK584" s="2" t="str">
        <f>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spans="1:37">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c r="AK585" s="2" t="str">
        <f>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spans="1:37">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c r="AK586" s="2" t="str">
        <f>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spans="1:37">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c r="AK587" s="2" t="str">
        <f>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spans="1:37">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c r="AK588" s="2" t="str">
        <f>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spans="1:37">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c r="AK589" s="2" t="str">
        <f>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spans="1:37">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c r="AK590" s="2" t="str">
        <f>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spans="1:37">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c r="AK591" s="2" t="str">
        <f>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spans="1:37">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c r="AK592" s="2" t="str">
        <f>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spans="1:37">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c r="AK593" s="2" t="str">
        <f>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spans="1:37">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c r="AK594" s="2" t="str">
        <f>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spans="1:37">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c r="AK595" s="2" t="str">
        <f>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spans="1:37">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c r="AK596" s="2" t="str">
        <f>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spans="1:37">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c r="AK597" s="2" t="str">
        <f>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spans="1:37">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c r="AK598" s="2" t="str">
        <f>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spans="1:37">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c r="AK599" s="2" t="str">
        <f>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spans="1:37">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c r="AK600" s="2" t="str">
        <f>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spans="1:37">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c r="AK601" s="2" t="str">
        <f>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spans="1:37">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c r="AK602" s="2" t="str">
        <f>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spans="1:37">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c r="AK603" s="2" t="str">
        <f>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spans="1:37">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c r="AK604" s="2" t="str">
        <f>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spans="1:37">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c r="AK605" s="2" t="str">
        <f>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spans="1:37">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c r="AK606" s="2" t="str">
        <f>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spans="1:37">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c r="AK607" s="2" t="str">
        <f>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spans="1:37">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c r="AK608" s="2" t="str">
        <f>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spans="1:37">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c r="AK609" s="2" t="str">
        <f>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spans="1:37">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c r="AK610" s="2" t="str">
        <f>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spans="1:37">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c r="AK611" s="2" t="str">
        <f>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spans="1:37">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c r="AK612" s="2" t="str">
        <f>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spans="1:37">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c r="AK613" s="2" t="str">
        <f>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spans="1:37">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c r="AK614" s="2" t="str">
        <f>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spans="1:37">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c r="AK615" s="2" t="str">
        <f>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spans="1:37">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c r="AK616" s="2" t="str">
        <f>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spans="1:37">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c r="AK617" s="2" t="str">
        <f>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spans="1:37">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c r="AK618" s="2" t="str">
        <f>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spans="1:37">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c r="AK619" s="2" t="str">
        <f>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spans="1:37">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c r="AK620" s="2" t="str">
        <f>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spans="1:37">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c r="AK621" s="2" t="str">
        <f>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spans="1:37">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c r="AK622" s="2" t="str">
        <f>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spans="1:37">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c r="AK623" s="2" t="str">
        <f>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spans="1:37">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c r="AK624" s="2" t="str">
        <f>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spans="1:37">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c r="AK625" s="2" t="str">
        <f>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spans="1:37">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c r="AK626" s="2" t="str">
        <f>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spans="1:37">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c r="AK627" s="2" t="str">
        <f>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spans="1:37">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c r="AK628" s="2" t="str">
        <f>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spans="1:37">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c r="AK629" s="2" t="str">
        <f>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spans="1:37">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c r="AK630" s="2" t="str">
        <f>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spans="1:37">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c r="AK631" s="2" t="str">
        <f>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spans="1:37">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c r="AK632" s="2" t="str">
        <f>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spans="1:37">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c r="AK633" s="2" t="str">
        <f>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spans="1:37">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c r="AK634" s="2" t="str">
        <f>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spans="1:37">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c r="AK635" s="2" t="str">
        <f>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spans="1:37">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c r="AK636" s="2" t="str">
        <f>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spans="1:37">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c r="AK637" s="2" t="str">
        <f>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spans="1:37">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c r="AK638" s="2" t="str">
        <f>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spans="1:37">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c r="AK639" s="2" t="str">
        <f>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spans="1:37">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c r="AK640" s="2" t="str">
        <f>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spans="1:37">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c r="AK641" s="2" t="str">
        <f>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spans="1:37">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c r="AK642" s="2" t="str">
        <f>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spans="1:37">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c r="AK643" s="2" t="str">
        <f>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spans="1:37">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c r="AK644" s="2" t="str">
        <f>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spans="1:37">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c r="AK645" s="2" t="str">
        <f>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spans="1:37">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c r="AK646" s="2" t="str">
        <f>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spans="1:37">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c r="AK647" s="2" t="str">
        <f>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spans="1:37">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c r="AK648" s="2" t="str">
        <f>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spans="1:37">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c r="AK649" s="2" t="str">
        <f>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spans="1:37">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c r="AK650" s="2" t="str">
        <f>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spans="1:37">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c r="AK651" s="2" t="str">
        <f>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spans="1:37">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c r="AK652" s="2" t="str">
        <f>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spans="1:37">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c r="AK653" s="2" t="str">
        <f>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spans="1:37">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c r="AK654" s="2" t="str">
        <f>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spans="1:37">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c r="AK655" s="2" t="str">
        <f>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spans="1:37">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c r="AK656" s="2" t="str">
        <f>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spans="1:37">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c r="AK657" s="2" t="str">
        <f>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spans="1:37">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c r="AK658" s="2" t="str">
        <f>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spans="1:37">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c r="AK659" s="2" t="str">
        <f>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spans="1:37">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c r="AK660" s="2" t="str">
        <f>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spans="1:37">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c r="AK661" s="2" t="str">
        <f>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spans="1:37">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c r="AK662" s="2" t="str">
        <f>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spans="1:37">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c r="AK663" s="2" t="str">
        <f>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spans="1:37">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c r="AK664" s="2" t="str">
        <f>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spans="1:37">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c r="AK665" s="2" t="str">
        <f>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spans="1:37">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c r="AK666" s="2" t="str">
        <f>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spans="1:37">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c r="AK667" s="2" t="str">
        <f>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spans="1:37">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c r="AK668" s="2" t="str">
        <f>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spans="1:37">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c r="AK669" s="2" t="str">
        <f>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spans="1:37">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c r="AK670" s="2" t="str">
        <f>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spans="1:37">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c r="AK671" s="2" t="str">
        <f>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spans="1:37">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c r="AK672" s="2" t="str">
        <f>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spans="1:37">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c r="AK673" s="2" t="str">
        <f>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spans="1:37">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c r="AK674" s="2" t="str">
        <f>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spans="1:37">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c r="AK675" s="2" t="str">
        <f>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spans="1:37">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c r="AK676" s="2" t="str">
        <f>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spans="1:37">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c r="AK677" s="2" t="str">
        <f>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spans="1:37">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c r="AK678" s="2" t="str">
        <f>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spans="1:37">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c r="AK679" s="2" t="str">
        <f>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spans="1:37">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c r="AK680" s="2" t="str">
        <f>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spans="1:37">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c r="AK681" s="2" t="str">
        <f>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spans="1:37">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c r="AK682" s="2" t="str">
        <f>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spans="1:37">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c r="AK683" s="2" t="str">
        <f>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spans="1:37">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c r="AK684" s="2" t="str">
        <f>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spans="1:37">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c r="AK685" s="2" t="str">
        <f>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spans="1:37">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c r="AK686" s="2" t="str">
        <f>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spans="1:37">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c r="AK687" s="2" t="str">
        <f>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spans="1:37">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c r="AK688" s="2" t="str">
        <f>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spans="1:37">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c r="AK689" s="2" t="str">
        <f>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spans="1:37">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c r="AK690" s="2" t="str">
        <f>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spans="1:37">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c r="AK691" s="2" t="str">
        <f>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spans="1:37">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c r="AK692" s="2" t="str">
        <f>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spans="1:37">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c r="AK693" s="2" t="str">
        <f>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spans="1:37">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c r="AK694" s="2" t="str">
        <f>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spans="1:37">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c r="AK695" s="2" t="str">
        <f>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spans="1:37">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c r="AK696" s="2" t="str">
        <f>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spans="1:37">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c r="AK697" s="2" t="str">
        <f>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spans="1:37">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c r="AK698" s="2" t="str">
        <f>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spans="1:37">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c r="AK699" s="2" t="str">
        <f>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spans="1:37">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c r="AK700" s="2" t="str">
        <f>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spans="1:37">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c r="AK701" s="2" t="str">
        <f>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spans="1:37">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c r="AK702" s="2" t="str">
        <f>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spans="1:37">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c r="AK703" s="2" t="str">
        <f>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spans="1:37">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c r="AK704" s="2" t="str">
        <f>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spans="1:37">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c r="AK705" s="2" t="str">
        <f>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spans="1:37">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c r="AK706" s="2" t="str">
        <f>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spans="1:37">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c r="AK707" s="2" t="str">
        <f>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spans="1:37">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c r="AK708" s="2" t="str">
        <f>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spans="1:37">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c r="AK709" s="2" t="str">
        <f>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spans="1:37">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c r="AK710" s="2" t="str">
        <f>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spans="1:37">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c r="AK711" s="2" t="str">
        <f>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spans="1:37">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c r="AK712" s="2" t="str">
        <f>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spans="1:37">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c r="AK713" s="2" t="str">
        <f>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spans="1:37">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c r="AK714" s="2" t="str">
        <f>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spans="1:37">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c r="AK715" s="2" t="str">
        <f>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spans="1:37">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c r="AK716" s="2" t="str">
        <f>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spans="1:37">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c r="AK717" s="2" t="str">
        <f>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spans="1:37">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c r="AK718" s="2" t="str">
        <f>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spans="1:37">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c r="AK719" s="2" t="str">
        <f>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spans="1:37">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c r="AK720" s="2" t="str">
        <f>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spans="1:37">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c r="AK721" s="2" t="str">
        <f>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spans="1:37">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c r="AK722" s="2" t="str">
        <f>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spans="1:37">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c r="AK723" s="2" t="str">
        <f>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spans="1:37">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c r="AK724" s="2" t="str">
        <f>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spans="1:37">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c r="AK725" s="2" t="str">
        <f>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spans="1:37">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c r="AK726" s="2" t="str">
        <f>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spans="1:37">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c r="AK727" s="2" t="str">
        <f>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spans="1:37">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c r="AK728" s="2" t="str">
        <f>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spans="1:37">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c r="AK729" s="2" t="str">
        <f>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spans="1:37">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c r="AK730" s="2" t="str">
        <f>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spans="1:37">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c r="AK731" s="2" t="str">
        <f>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spans="1:37">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c r="AK732" s="2" t="str">
        <f>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spans="1:37">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c r="AK733" s="2" t="str">
        <f>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spans="1:37">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c r="AK734" s="2" t="str">
        <f>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spans="1:37">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c r="AK735" s="2" t="str">
        <f>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spans="1:37">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c r="AK736" s="2" t="str">
        <f>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spans="1:37">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c r="AK737" s="2" t="str">
        <f>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spans="1:37">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c r="AK738" s="2" t="str">
        <f>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spans="1:37">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c r="AK739" s="2" t="str">
        <f>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spans="1:37">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c r="AK740" s="2" t="str">
        <f>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spans="1:37">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c r="AK741" s="2" t="str">
        <f>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spans="1:37">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c r="AK742" s="2" t="str">
        <f>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spans="1:37">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c r="AK743" s="2" t="str">
        <f>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spans="1:37">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c r="AK744" s="2" t="str">
        <f>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spans="1:37">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c r="AK745" s="2" t="str">
        <f>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spans="1:37">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c r="AK746" s="2" t="str">
        <f>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spans="1:37">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c r="AK747" s="2" t="str">
        <f>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spans="1:37">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c r="AK748" s="2" t="str">
        <f>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spans="1:37">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c r="AK749" s="2" t="str">
        <f>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spans="1:37">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c r="AK750" s="2" t="str">
        <f>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spans="1:37">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c r="AK751" s="2" t="str">
        <f>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spans="1:37">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c r="AK752" s="2" t="str">
        <f>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spans="1:37">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c r="AK753" s="2" t="str">
        <f>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spans="1:37">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c r="AK754" s="2" t="str">
        <f>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spans="1:37">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c r="AK755" s="2" t="str">
        <f>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spans="1:37">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c r="AK756" s="2" t="str">
        <f>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spans="1:37">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c r="AK757" s="2" t="str">
        <f>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spans="1:37">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c r="AK758" s="2" t="str">
        <f>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spans="1:37">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c r="AK759" s="2" t="str">
        <f>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spans="1:37">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c r="AK760" s="2" t="str">
        <f>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spans="1:37">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c r="AK761" s="2" t="str">
        <f>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spans="1:37">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c r="AK762" s="2" t="str">
        <f>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spans="1:37">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c r="AK763" s="2" t="str">
        <f>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spans="1:37">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c r="AK764" s="2" t="str">
        <f>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spans="1:37">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c r="AK765" s="2" t="str">
        <f>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spans="1:37">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c r="AK766" s="2" t="str">
        <f>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spans="1:37">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c r="AK767" s="2" t="str">
        <f>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spans="1:37">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c r="AK768" s="2" t="str">
        <f>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spans="1:37">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c r="AK769" s="2" t="str">
        <f>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spans="1:37">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c r="AK770" s="2" t="str">
        <f>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spans="1:37">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c r="AK771" s="2" t="str">
        <f>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spans="1:37">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c r="AK772" s="2" t="str">
        <f>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spans="1:37">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c r="AK773" s="2" t="str">
        <f>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spans="1:37">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c r="AK774" s="2" t="str">
        <f>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spans="1:37">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c r="AK775" s="2" t="str">
        <f>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spans="1:37">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c r="AK776" s="2" t="str">
        <f>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spans="1:37">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c r="AK777" s="2" t="str">
        <f>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spans="1:37">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c r="AK778" s="2" t="str">
        <f>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spans="1:37">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c r="AK779" s="2" t="str">
        <f>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spans="1:37">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c r="AK780" s="2" t="str">
        <f>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spans="1:37">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c r="AK781" s="2" t="str">
        <f>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spans="1:37">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c r="AK782" s="2" t="str">
        <f>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spans="1:37">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c r="AK783" s="2" t="str">
        <f>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spans="1:37">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c r="AK784" s="2" t="str">
        <f>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spans="1:37">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c r="AK785" s="2" t="str">
        <f>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spans="1:37">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c r="AK786" s="2" t="str">
        <f>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spans="1:37">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c r="AK787" s="2" t="str">
        <f>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spans="1:37">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c r="AK788" s="2" t="str">
        <f>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spans="1:37">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c r="AK789" s="2" t="str">
        <f>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spans="1:37">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c r="AK790" s="2" t="str">
        <f>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spans="1:37">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c r="AK791" s="2" t="str">
        <f>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spans="1:37">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c r="AK792" s="2" t="str">
        <f>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spans="1:37">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c r="AK793" s="2" t="str">
        <f>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spans="1:37">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c r="AK794" s="2" t="str">
        <f>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spans="1:37">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c r="AK795" s="2" t="str">
        <f>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spans="1:37">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c r="AK796" s="2" t="str">
        <f>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spans="1:37">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c r="AK797" s="2" t="str">
        <f>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spans="1:37">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c r="AK798" s="2" t="str">
        <f>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spans="1:37">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c r="AK799" s="2" t="str">
        <f>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spans="1:37">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c r="AK800" s="2" t="str">
        <f>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spans="1:37">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c r="AK801" s="2" t="str">
        <f>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spans="1:37">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c r="AK802" s="2" t="str">
        <f>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spans="1:37">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c r="AK803" s="2" t="str">
        <f>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spans="1:37">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c r="AK804" s="2" t="str">
        <f>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spans="1:37">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c r="AK805" s="2" t="str">
        <f>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spans="1:37">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c r="AK806" s="2" t="str">
        <f>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spans="1:37">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c r="AK807" s="2" t="str">
        <f>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spans="1:37">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c r="AK808" s="2" t="str">
        <f>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spans="1:37">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c r="AK809" s="2" t="str">
        <f>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spans="1:37">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c r="AK810" s="2" t="str">
        <f>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spans="1:37">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c r="AK811" s="2" t="str">
        <f>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spans="1:37">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c r="AK812" s="2" t="str">
        <f>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spans="1:37">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c r="AK813" s="2" t="str">
        <f>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spans="1:37">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c r="AK814" s="2" t="str">
        <f>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spans="1:37">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c r="AK815" s="2" t="str">
        <f>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spans="1:37">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c r="AK816" s="2" t="str">
        <f>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spans="1:37">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c r="AK817" s="2" t="str">
        <f>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spans="1:37">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c r="AK818" s="2" t="str">
        <f>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spans="1:37">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c r="AK819" s="2" t="str">
        <f>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spans="1:37">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c r="AK820" s="2" t="str">
        <f>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spans="1:37">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c r="AK821" s="2" t="str">
        <f>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spans="1:37">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c r="AK822" s="2" t="str">
        <f>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spans="1:37">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c r="AK823" s="2" t="str">
        <f>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spans="1:37">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c r="AK824" s="2" t="str">
        <f>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spans="1:37">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c r="AK825" s="2" t="str">
        <f>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spans="1:37">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c r="AK826" s="2" t="str">
        <f>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spans="1:37">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c r="AK827" s="2" t="str">
        <f>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spans="1:37">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c r="AK828" s="2" t="str">
        <f>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spans="1:37">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c r="AK829" s="2" t="str">
        <f>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spans="1:37">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c r="AK830" s="2" t="str">
        <f>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spans="1:37">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c r="AK831" s="2" t="str">
        <f>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spans="1:37">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c r="AK832" s="2" t="str">
        <f>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spans="1:37">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c r="AK833" s="2" t="str">
        <f>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spans="1:37">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c r="AK834" s="2" t="str">
        <f>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spans="1:37">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c r="AK835" s="2" t="str">
        <f>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spans="1:37">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c r="AK836" s="2" t="str">
        <f>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spans="1:37">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c r="AK837" s="2" t="str">
        <f>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spans="1:37">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c r="AK838" s="2" t="str">
        <f>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spans="1:37">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c r="AK839" s="2" t="str">
        <f>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spans="1:37">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c r="AK840" s="2" t="str">
        <f>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spans="1:37">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c r="AK841" s="2" t="str">
        <f>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spans="1:37">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c r="AK842" s="2" t="str">
        <f>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spans="1:37">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c r="AK843" s="2" t="str">
        <f>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spans="1:37">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c r="AK844" s="2" t="str">
        <f>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spans="1:37">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c r="AK845" s="2" t="str">
        <f>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spans="1:37">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c r="AK846" s="2" t="str">
        <f>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spans="1:37">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c r="AK847" s="2" t="str">
        <f>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spans="1:37">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c r="AK848" s="2" t="str">
        <f>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spans="1:37">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c r="AK849" s="2" t="str">
        <f>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spans="1:37">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c r="AK850" s="2" t="str">
        <f>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spans="1:37">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c r="AK851" s="2" t="str">
        <f>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spans="1:37">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c r="AK852" s="2" t="str">
        <f>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spans="1:37">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c r="AK853" s="2" t="str">
        <f>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spans="1:37">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c r="AK854" s="2" t="str">
        <f>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spans="1:37">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c r="AK855" s="2" t="str">
        <f>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spans="1:37">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c r="AK856" s="2" t="str">
        <f>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spans="1:37">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c r="AK857" s="2" t="str">
        <f>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spans="1:37">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c r="AK858" s="2" t="str">
        <f>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spans="1:37">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c r="AK859" s="2" t="str">
        <f>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spans="1:37">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c r="AK860" s="2" t="str">
        <f>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spans="1:37">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c r="AK861" s="2" t="str">
        <f>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spans="1:37">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c r="AK862" s="2" t="str">
        <f>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spans="1:37">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c r="AK863" s="2" t="str">
        <f>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spans="1:37">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c r="AK864" s="2" t="str">
        <f>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spans="1:37">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c r="AK865" s="2" t="str">
        <f>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spans="1:37">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c r="AK866" s="2" t="str">
        <f>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spans="1:37">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c r="AK867" s="2" t="str">
        <f>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spans="1:37">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c r="AK868" s="2" t="str">
        <f>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spans="1:37">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c r="AK869" s="2" t="str">
        <f>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spans="1:37">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c r="AK870" s="2" t="str">
        <f>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spans="1:37">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c r="AK871" s="2" t="str">
        <f>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spans="1:37">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c r="AK872" s="2" t="str">
        <f>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spans="1:37">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c r="AK873" s="2" t="str">
        <f>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spans="1:37">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c r="AK874" s="2" t="str">
        <f>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spans="1:37">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c r="AK875" s="2" t="str">
        <f>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spans="1:37">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c r="AK876" s="2" t="str">
        <f>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spans="1:37">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c r="AK877" s="2" t="str">
        <f>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spans="1:37">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c r="AK878" s="2" t="str">
        <f>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spans="1:37">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c r="AK879" s="2" t="str">
        <f>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spans="1:37">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c r="AK880" s="2" t="str">
        <f>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spans="1:37">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c r="AK881" s="2" t="str">
        <f>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spans="1:37">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c r="AK882" s="2" t="str">
        <f>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spans="1:37">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c r="AK883" s="2" t="str">
        <f>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spans="1:37">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c r="AK884" s="2" t="str">
        <f>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spans="1:37">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c r="AK885" s="2" t="str">
        <f>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spans="1:37">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c r="AK886" s="2" t="str">
        <f>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spans="1:37">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c r="AK887" s="2" t="str">
        <f>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spans="1:37">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c r="AK888" s="2" t="str">
        <f>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spans="1:37">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c r="AK889" s="2" t="str">
        <f>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spans="1:37">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c r="AK890" s="2" t="str">
        <f>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spans="1:37">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c r="AK891" s="2" t="str">
        <f>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spans="1:37">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c r="AK892" s="2" t="str">
        <f>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spans="1:37">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c r="AK893" s="2" t="str">
        <f>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spans="1:37">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c r="AK894" s="2" t="str">
        <f>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spans="1:37">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c r="AK895" s="2" t="str">
        <f>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spans="1:37">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c r="AK896" s="2" t="str">
        <f>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spans="1:37">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c r="AK897" s="2" t="str">
        <f>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spans="1:37">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c r="AK898" s="2" t="str">
        <f>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spans="1:37">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c r="AK899" s="2" t="str">
        <f>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spans="1:37">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c r="AK900" s="2" t="str">
        <f>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spans="1:37">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c r="AK901" s="2" t="str">
        <f>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spans="1:37">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c r="AK902" s="2" t="str">
        <f>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spans="1:37">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c r="AK903" s="2" t="str">
        <f>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spans="1:37">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c r="AK904" s="2" t="str">
        <f>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spans="1:37">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c r="AK905" s="2" t="str">
        <f>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spans="1:37">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c r="AK906" s="2" t="str">
        <f>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spans="1:37">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c r="AK907" s="2" t="str">
        <f>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spans="1:37">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c r="AK908" s="2" t="str">
        <f>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spans="1:37">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c r="AK909" s="2" t="str">
        <f>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spans="1:37">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c r="AK910" s="2" t="str">
        <f>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spans="1:37">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c r="AK911" s="2" t="str">
        <f>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spans="1:37">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c r="AK912" s="2" t="str">
        <f>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spans="1:37">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c r="AK913" s="2" t="str">
        <f>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spans="1:37">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c r="AK914" s="2" t="str">
        <f>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spans="1:37">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c r="AK915" s="2" t="str">
        <f>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spans="1:37">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c r="AK916" s="2" t="str">
        <f>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spans="1:37">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c r="AK917" s="2" t="str">
        <f>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spans="1:37">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c r="AK918" s="2" t="str">
        <f>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spans="1:37">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c r="AK919" s="2" t="str">
        <f>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spans="1:37">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c r="AK920" s="2" t="str">
        <f>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spans="1:37">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c r="AK921" s="2" t="str">
        <f>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spans="1:37">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c r="AK922" s="2" t="str">
        <f>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spans="1:37">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c r="AK923" s="2" t="str">
        <f>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spans="1:37">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c r="AK924" s="2" t="str">
        <f>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spans="1:37">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c r="AK925" s="2" t="str">
        <f>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spans="1:37">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c r="AK926" s="2" t="str">
        <f>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spans="1:37">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c r="AK927" s="2" t="str">
        <f>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spans="1:37">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c r="AK928" s="2" t="str">
        <f>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spans="1:37">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c r="AK929" s="2" t="str">
        <f>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spans="1:37">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c r="AK930" s="2" t="str">
        <f>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spans="1:37">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c r="AK931" s="2" t="str">
        <f>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spans="1:37">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c r="AK932" s="2" t="str">
        <f>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spans="1:37">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c r="AK933" s="2" t="str">
        <f>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spans="1:37">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c r="AK934" s="2" t="str">
        <f>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spans="1:37">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c r="AK935" s="2" t="str">
        <f>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spans="1:37">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c r="AK936" s="2" t="str">
        <f>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spans="1:37">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c r="AK937" s="2" t="str">
        <f>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spans="1:37">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c r="AK938" s="2" t="str">
        <f>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spans="1:37">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c r="AK939" s="2" t="str">
        <f>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spans="1:37">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c r="AK940" s="2" t="str">
        <f>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spans="1:37">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c r="AK941" s="2" t="str">
        <f>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spans="1:37">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c r="AK942" s="2" t="str">
        <f>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spans="1:37">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c r="AK943" s="2" t="str">
        <f>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spans="1:37">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c r="AK944" s="2" t="str">
        <f>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spans="1:37">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c r="AK945" s="2" t="str">
        <f>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spans="1:37">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c r="AK946" s="2" t="str">
        <f>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spans="1:37">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c r="AK947" s="2" t="str">
        <f>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spans="1:37">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c r="AK948" s="2" t="str">
        <f>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spans="1:37">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c r="AK949" s="2" t="str">
        <f>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spans="1:37">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c r="AK950" s="2" t="str">
        <f>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spans="1:37">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c r="AK951" s="2" t="str">
        <f>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spans="1:37">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c r="AK952" s="2" t="str">
        <f>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spans="1:37">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c r="AK953" s="2" t="str">
        <f>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spans="1:37">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c r="AK954" s="2" t="str">
        <f>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spans="1:37">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c r="AK955" s="2" t="str">
        <f>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spans="1:37">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c r="AK956" s="2" t="str">
        <f>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spans="1:37">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c r="AK957" s="2" t="str">
        <f>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spans="1:37">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c r="AK958" s="2" t="str">
        <f>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spans="1:37">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c r="AK959" s="2" t="str">
        <f>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spans="1:37">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c r="AK960" s="2" t="str">
        <f>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spans="1:37">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c r="AK961" s="2" t="str">
        <f>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spans="1:37">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c r="AK962" s="2" t="str">
        <f>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spans="1:37">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c r="AK963" s="2" t="str">
        <f>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spans="1:37">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c r="AK964" s="2" t="str">
        <f>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spans="1:37">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c r="AK965" s="2" t="str">
        <f>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spans="1:37">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c r="AK966" s="2" t="str">
        <f>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spans="1:37">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c r="AK967" s="2" t="str">
        <f>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spans="1:37">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c r="AK968" s="2" t="str">
        <f>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spans="1:37">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c r="AK969" s="2" t="str">
        <f>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spans="1:37">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c r="AK970" s="2" t="str">
        <f>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spans="1:37">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c r="AK971" s="2" t="str">
        <f>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spans="1:37">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c r="AK972" s="2" t="str">
        <f>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spans="1:37">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c r="AK973" s="2" t="str">
        <f>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spans="1:37">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c r="AK974" s="2" t="str">
        <f>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spans="1:37">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c r="AK975" s="2" t="str">
        <f>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spans="1:37">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c r="AK976" s="2" t="str">
        <f>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spans="1:37">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c r="AK977" s="2" t="str">
        <f>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spans="1:37">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c r="AK978" s="2" t="str">
        <f>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spans="1:37">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c r="AK979" s="2" t="str">
        <f>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spans="1:37">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c r="AK980" s="2" t="str">
        <f>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spans="1:37">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c r="AK981" s="2" t="str">
        <f>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spans="1:37">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c r="AK982" s="2" t="str">
        <f>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spans="1:37">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c r="AK983" s="2" t="str">
        <f>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spans="1:37">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c r="AK984" s="2" t="str">
        <f>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spans="1:37">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c r="AK985" s="2" t="str">
        <f>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spans="1:37">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c r="AK986" s="2" t="str">
        <f>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spans="1:37">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c r="AK987" s="2" t="str">
        <f>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spans="1:37">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c r="AK988" s="2" t="str">
        <f>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spans="1:37">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c r="AK989" s="2" t="str">
        <f>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spans="1:37">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c r="AK990" s="2" t="str">
        <f>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spans="1:37">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c r="AK991" s="2" t="str">
        <f>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spans="1:37">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c r="AK992" s="2" t="str">
        <f>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spans="1:37">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c r="AK993" s="2" t="str">
        <f>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spans="1:37">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c r="AK994" s="2" t="str">
        <f>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spans="1:37">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c r="AK995" s="2" t="str">
        <f>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spans="1:37">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c r="AK996" s="2" t="str">
        <f>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spans="1:37">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c r="AK997" s="2" t="str">
        <f>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spans="1:37">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c r="AK998" s="2" t="str">
        <f>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spans="1:37">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c r="AK999" s="2" t="str">
        <f>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spans="1:37">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c r="AK1000" s="2" t="str">
        <f>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spans="1:37">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c r="AK1001" s="2" t="str">
        <f>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spans="1:37">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c r="AK1002" s="2" t="str">
        <f>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spans="1:37">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c r="AK1003" s="2" t="str">
        <f>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spans="1:37">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c r="AK1004" s="2" t="str">
        <f>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2:Z2"/>
    <mergeCell ref="AC2:AI2"/>
    <mergeCell ref="A1:AF1"/>
  </mergeCells>
  <conditionalFormatting sqref="AG1:AH1 AC2:AH1048576">
    <cfRule type="cellIs" dxfId="2" priority="5" operator="equal">
      <formula>1</formula>
    </cfRule>
  </conditionalFormatting>
  <conditionalFormatting sqref="AI4:AI1004">
    <cfRule type="cellIs" dxfId="1" priority="1" operator="between">
      <formula>3</formula>
      <formula>6</formula>
    </cfRule>
  </conditionalFormatting>
  <conditionalFormatting sqref="AK4:AK1004">
    <cfRule type="cellIs" dxfId="0" priority="3" operator="between">
      <formula>16</formula>
      <formula>26</formula>
    </cfRule>
  </conditionalFormatting>
  <pageMargins left="0.7" right="0.7" top="0.75" bottom="0.75" header="0.3" footer="0.3"/>
  <pageSetup orientation="portrait" r:id="rId1"/>
  <customProperties>
    <customPr name="EpmWorksheetKeyString_GUID" r:id="rId2"/>
    <customPr name="IbpWorksheetKeyString_GUID" r:id="rId3"/>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SIMONA GRIECO</cp:lastModifiedBy>
  <dcterms:created xsi:type="dcterms:W3CDTF">2012-03-20T13:56:56Z</dcterms:created>
  <dcterms:modified xsi:type="dcterms:W3CDTF">2024-12-05T22:40:38Z</dcterms:modified>
</cp:coreProperties>
</file>