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grouge_cs\game\Items\"/>
    </mc:Choice>
  </mc:AlternateContent>
  <xr:revisionPtr revIDLastSave="0" documentId="13_ncr:1_{5224534E-7D1D-4D8E-A702-52829C0362DC}" xr6:coauthVersionLast="47" xr6:coauthVersionMax="47" xr10:uidLastSave="{00000000-0000-0000-0000-000000000000}"/>
  <bookViews>
    <workbookView xWindow="-120" yWindow="-120" windowWidth="29040" windowHeight="15840" activeTab="2" xr2:uid="{0F6D6E0D-28C1-4926-9E2C-AACE17C19B88}"/>
  </bookViews>
  <sheets>
    <sheet name="itemTypes" sheetId="2" r:id="rId1"/>
    <sheet name="materials" sheetId="1" r:id="rId2"/>
    <sheet name="weapons" sheetId="3" r:id="rId3"/>
    <sheet name="arm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3" l="1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A64" i="3"/>
  <c r="A65" i="3"/>
  <c r="A66" i="3"/>
  <c r="A67" i="3"/>
  <c r="A68" i="3"/>
  <c r="A69" i="3"/>
  <c r="A70" i="3"/>
  <c r="A60" i="3"/>
  <c r="A61" i="3"/>
  <c r="A62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Q3" i="3"/>
  <c r="P3" i="3"/>
  <c r="A49" i="3"/>
  <c r="A50" i="3"/>
  <c r="A51" i="3"/>
  <c r="A52" i="3"/>
  <c r="A53" i="3"/>
  <c r="A54" i="3"/>
  <c r="A55" i="3"/>
  <c r="A56" i="3"/>
  <c r="A57" i="3"/>
  <c r="A58" i="3"/>
  <c r="H45" i="3"/>
  <c r="H47" i="3"/>
  <c r="H43" i="3"/>
  <c r="A43" i="3"/>
  <c r="A44" i="3"/>
  <c r="A45" i="3"/>
  <c r="A46" i="3"/>
  <c r="A47" i="3"/>
  <c r="A48" i="3"/>
  <c r="A33" i="3"/>
  <c r="A34" i="3"/>
  <c r="A35" i="3"/>
  <c r="A36" i="3"/>
  <c r="A37" i="3"/>
  <c r="A38" i="3"/>
  <c r="A39" i="3"/>
  <c r="A40" i="3"/>
  <c r="A41" i="3"/>
  <c r="A24" i="3"/>
  <c r="A25" i="3"/>
  <c r="A26" i="3"/>
  <c r="A27" i="3"/>
  <c r="A28" i="3"/>
  <c r="A29" i="3"/>
  <c r="A30" i="3"/>
  <c r="A31" i="3"/>
  <c r="A14" i="3"/>
  <c r="A15" i="3"/>
  <c r="A16" i="3"/>
  <c r="A17" i="3"/>
  <c r="A18" i="3"/>
  <c r="A19" i="3"/>
  <c r="A20" i="3"/>
  <c r="A21" i="3"/>
  <c r="A22" i="3"/>
  <c r="A5" i="3"/>
  <c r="A6" i="3"/>
  <c r="A7" i="3"/>
  <c r="A8" i="3"/>
  <c r="A9" i="3"/>
  <c r="A10" i="3"/>
  <c r="A11" i="3"/>
  <c r="A12" i="3"/>
  <c r="A4" i="3"/>
  <c r="A73" i="3"/>
  <c r="A74" i="3"/>
  <c r="A32" i="3"/>
  <c r="A42" i="3"/>
  <c r="A71" i="3"/>
  <c r="A59" i="3"/>
  <c r="A63" i="3"/>
  <c r="A72" i="3"/>
  <c r="A1" i="4"/>
  <c r="A13" i="3"/>
  <c r="A23" i="3"/>
  <c r="A3" i="3"/>
  <c r="A2" i="1"/>
  <c r="F2" i="1" s="1"/>
  <c r="A3" i="1"/>
  <c r="F3" i="1" s="1"/>
  <c r="A4" i="1"/>
  <c r="F4" i="1" s="1"/>
  <c r="A5" i="1"/>
  <c r="F5" i="1" s="1"/>
  <c r="A6" i="1"/>
  <c r="F6" i="1" s="1"/>
  <c r="A7" i="1"/>
  <c r="F7" i="1" s="1"/>
  <c r="A8" i="1"/>
  <c r="A9" i="1"/>
  <c r="A10" i="1"/>
  <c r="A11" i="1"/>
  <c r="A12" i="1"/>
  <c r="A13" i="1"/>
  <c r="F13" i="1" s="1"/>
  <c r="A14" i="1"/>
  <c r="A15" i="1"/>
  <c r="F15" i="1" s="1"/>
  <c r="A16" i="1"/>
  <c r="F16" i="1" s="1"/>
  <c r="A17" i="1"/>
  <c r="F17" i="1" s="1"/>
  <c r="A18" i="1"/>
  <c r="F18" i="1" s="1"/>
  <c r="A19" i="1"/>
  <c r="F19" i="1" s="1"/>
  <c r="A20" i="1"/>
  <c r="A21" i="1"/>
  <c r="A22" i="1"/>
  <c r="A23" i="1"/>
  <c r="F23" i="1" s="1"/>
  <c r="F11" i="1"/>
  <c r="F12" i="1"/>
  <c r="F20" i="1"/>
  <c r="F21" i="1"/>
  <c r="F22" i="1"/>
  <c r="F8" i="1"/>
  <c r="C8" i="1"/>
  <c r="C6" i="1"/>
  <c r="C7" i="1"/>
  <c r="C5" i="1"/>
  <c r="F9" i="1"/>
  <c r="C9" i="1"/>
  <c r="F10" i="1"/>
  <c r="C10" i="1"/>
  <c r="C11" i="1"/>
  <c r="F14" i="1"/>
  <c r="A3" i="2"/>
  <c r="A4" i="2"/>
  <c r="A5" i="2"/>
  <c r="A6" i="2"/>
  <c r="A7" i="2"/>
  <c r="A2" i="2"/>
  <c r="C4" i="1"/>
  <c r="C2" i="1"/>
</calcChain>
</file>

<file path=xl/sharedStrings.xml><?xml version="1.0" encoding="utf-8"?>
<sst xmlns="http://schemas.openxmlformats.org/spreadsheetml/2006/main" count="289" uniqueCount="141">
  <si>
    <t>Id</t>
  </si>
  <si>
    <t>Name</t>
  </si>
  <si>
    <t>Description</t>
  </si>
  <si>
    <t>Weight</t>
  </si>
  <si>
    <t>Price</t>
  </si>
  <si>
    <t>IconFile</t>
  </si>
  <si>
    <t>wood</t>
  </si>
  <si>
    <t>coper ingot</t>
  </si>
  <si>
    <t>tin ore</t>
  </si>
  <si>
    <t>tin ingot</t>
  </si>
  <si>
    <t>bronze ingot</t>
  </si>
  <si>
    <t>Type</t>
  </si>
  <si>
    <t>meterial</t>
  </si>
  <si>
    <t>weapon</t>
  </si>
  <si>
    <t>id</t>
  </si>
  <si>
    <t>name</t>
  </si>
  <si>
    <t>Material</t>
  </si>
  <si>
    <t>Consumable</t>
  </si>
  <si>
    <t>Weapon</t>
  </si>
  <si>
    <t>Armor</t>
  </si>
  <si>
    <t>Acessory</t>
  </si>
  <si>
    <t>Shield</t>
  </si>
  <si>
    <t>iron ore</t>
  </si>
  <si>
    <t>mithril ore</t>
  </si>
  <si>
    <t>adamantine ore</t>
  </si>
  <si>
    <t>silver ore</t>
  </si>
  <si>
    <t>gold ore</t>
  </si>
  <si>
    <t>tungsten ore</t>
  </si>
  <si>
    <t>oricalcun ore</t>
  </si>
  <si>
    <t>iron ingot</t>
  </si>
  <si>
    <t>steel ingot</t>
  </si>
  <si>
    <t>damascus steel ingot</t>
  </si>
  <si>
    <t>tungsten ingot</t>
  </si>
  <si>
    <t>silver ingot</t>
  </si>
  <si>
    <t>gold ingot</t>
  </si>
  <si>
    <t>mithril ingot</t>
  </si>
  <si>
    <t>admantine ingot</t>
  </si>
  <si>
    <t>oricalcun ingot</t>
  </si>
  <si>
    <t>malachite ore</t>
  </si>
  <si>
    <t>malachite ore, you can extract coper from it.</t>
  </si>
  <si>
    <t>coper ingot, used to make bronze</t>
  </si>
  <si>
    <t>tin ingot, used to make bronze</t>
  </si>
  <si>
    <t>bronze ingot, you can update weapon and armor up to lvl 5</t>
  </si>
  <si>
    <t>iron ingot, you can update weapon and armor up to lvl 10</t>
  </si>
  <si>
    <t>steel ingot, you can update weapon and armor up to lvl 15</t>
  </si>
  <si>
    <t>damascus steel ingot, you can update weapon and armor up to lvl 20</t>
  </si>
  <si>
    <t>tungsten ingot, you can update weapon and armor up to lvl 25</t>
  </si>
  <si>
    <t>silver ingot, you can update weapon and armor up to lvl 30</t>
  </si>
  <si>
    <t>gold ingot, you can update weapon and armor up to lvl 35</t>
  </si>
  <si>
    <t>mithril ingot, you can update weapon and armor up to lvl 40</t>
  </si>
  <si>
    <t>admantine ingot, you can update weapon and armor up to lvl 45</t>
  </si>
  <si>
    <t>oricalcun ingot, you can update weapon and armor up to lvl 50</t>
  </si>
  <si>
    <t>Quarterstaff</t>
  </si>
  <si>
    <t>Club</t>
  </si>
  <si>
    <t>Warhammer</t>
  </si>
  <si>
    <t>type</t>
  </si>
  <si>
    <t>weight</t>
  </si>
  <si>
    <t>price</t>
  </si>
  <si>
    <t>Crossbow</t>
  </si>
  <si>
    <t>Javelin</t>
  </si>
  <si>
    <t>Spear</t>
  </si>
  <si>
    <t>weapon class</t>
  </si>
  <si>
    <t>Cinquedea</t>
  </si>
  <si>
    <t>Dirk</t>
  </si>
  <si>
    <t>Gladius</t>
  </si>
  <si>
    <t>Stiletto</t>
  </si>
  <si>
    <t>Poignard</t>
  </si>
  <si>
    <t>Sting</t>
  </si>
  <si>
    <t>Kris</t>
  </si>
  <si>
    <t>Rondel</t>
  </si>
  <si>
    <t>Tanto</t>
  </si>
  <si>
    <t>Kopis</t>
  </si>
  <si>
    <t>dagger</t>
  </si>
  <si>
    <t>hands</t>
  </si>
  <si>
    <t>width</t>
  </si>
  <si>
    <t>height</t>
  </si>
  <si>
    <t>Arming Sword</t>
  </si>
  <si>
    <t>Scimitar</t>
  </si>
  <si>
    <t>Cutlas</t>
  </si>
  <si>
    <t>Saber</t>
  </si>
  <si>
    <t>Side Arm</t>
  </si>
  <si>
    <t>Messer</t>
  </si>
  <si>
    <t>Dao</t>
  </si>
  <si>
    <t>Wakizashi</t>
  </si>
  <si>
    <t>Kopesh</t>
  </si>
  <si>
    <t>Rune Sword</t>
  </si>
  <si>
    <t>sword</t>
  </si>
  <si>
    <t>longsword</t>
  </si>
  <si>
    <t>Long Sword</t>
  </si>
  <si>
    <t>Katana</t>
  </si>
  <si>
    <t>Bastard Sword</t>
  </si>
  <si>
    <t>Kriegmesser</t>
  </si>
  <si>
    <t>Knight Sword</t>
  </si>
  <si>
    <t>Rapier</t>
  </si>
  <si>
    <t>Lionheart</t>
  </si>
  <si>
    <t>Dragon Slayer</t>
  </si>
  <si>
    <t>Durandal</t>
  </si>
  <si>
    <t>str</t>
  </si>
  <si>
    <t>dex</t>
  </si>
  <si>
    <t>int</t>
  </si>
  <si>
    <t>Estoc</t>
  </si>
  <si>
    <t>Espadon</t>
  </si>
  <si>
    <t>Montante</t>
  </si>
  <si>
    <t>Zweihander</t>
  </si>
  <si>
    <t>Claymore</t>
  </si>
  <si>
    <t>Zambato</t>
  </si>
  <si>
    <t>Flamberge</t>
  </si>
  <si>
    <t>Justice Sword</t>
  </si>
  <si>
    <t>Titan Edge</t>
  </si>
  <si>
    <t>Balmung</t>
  </si>
  <si>
    <t>greatsword</t>
  </si>
  <si>
    <t>Short Bow</t>
  </si>
  <si>
    <t>Hunter Bow</t>
  </si>
  <si>
    <t>Recurve Bow</t>
  </si>
  <si>
    <t>Composite Bow</t>
  </si>
  <si>
    <t>Log Bow</t>
  </si>
  <si>
    <t>War Bow</t>
  </si>
  <si>
    <t>Elvish War Bow</t>
  </si>
  <si>
    <t>bow</t>
  </si>
  <si>
    <t>progression</t>
  </si>
  <si>
    <t>range</t>
  </si>
  <si>
    <t>Hatchet</t>
  </si>
  <si>
    <t>Tomahawk</t>
  </si>
  <si>
    <t>Spade</t>
  </si>
  <si>
    <t>Orcsh Skull Splitter</t>
  </si>
  <si>
    <t>Stonecutter</t>
  </si>
  <si>
    <t>Dwarven Ugrosh</t>
  </si>
  <si>
    <t>Jotun Axe</t>
  </si>
  <si>
    <t>Cleaver</t>
  </si>
  <si>
    <t>War Axe</t>
  </si>
  <si>
    <t>Double Axe</t>
  </si>
  <si>
    <t>axe</t>
  </si>
  <si>
    <t>inventory space</t>
  </si>
  <si>
    <t>sprite size</t>
  </si>
  <si>
    <t>Mace</t>
  </si>
  <si>
    <t>Morning Star</t>
  </si>
  <si>
    <t>Flanged Mace</t>
  </si>
  <si>
    <t>Flail</t>
  </si>
  <si>
    <t>Ogre Maul</t>
  </si>
  <si>
    <t>attack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</si>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</sst>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82752-837D-4D0D-9A0F-94E013132CCA}" name="Tabela1" displayName="Tabela1" ref="A1:G23" totalsRowShown="0">
  <autoFilter ref="A1:G23" xr:uid="{40A82752-837D-4D0D-9A0F-94E013132CCA}"/>
  <tableColumns count="7">
    <tableColumn id="1" xr3:uid="{31F4196C-DDD4-4A01-9E4A-E90E5487B831}" name="Id" dataDxfId="1">
      <calculatedColumnFormula>100000 + ROW()-1</calculatedColumnFormula>
    </tableColumn>
    <tableColumn id="2" xr3:uid="{A88717A3-7DEB-4547-AE27-39303BE1847D}" name="Name"/>
    <tableColumn id="3" xr3:uid="{4CF14A41-DD39-45FE-927E-8631F61C4495}" name="Description">
      <calculatedColumnFormula>B2</calculatedColumnFormula>
    </tableColumn>
    <tableColumn id="4" xr3:uid="{A180DAD2-6B00-48FD-BB96-6029C4BEE772}" name="Weight"/>
    <tableColumn id="5" xr3:uid="{34D65EE7-33E1-44AC-B39C-26D422CF8EA2}" name="Price"/>
    <tableColumn id="6" xr3:uid="{BF3EC430-4676-4AF6-94D8-8C47BB0F0F35}" name="IconFile" dataDxfId="0">
      <calculatedColumnFormula>TEXT(Tabela1[[#This Row],[Id]],"000000")&amp;".png"</calculatedColumnFormula>
    </tableColumn>
    <tableColumn id="7" xr3:uid="{2FD89509-BAD9-4728-BB7E-AF9F01C00775}" name="Typ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099B-48DE-4172-96F6-0FA3AAFFA241}">
  <dimension ref="A1:B7"/>
  <sheetViews>
    <sheetView workbookViewId="0">
      <selection activeCell="D10" sqref="D10"/>
    </sheetView>
  </sheetViews>
  <sheetFormatPr defaultRowHeight="15" x14ac:dyDescent="0.25"/>
  <cols>
    <col min="2" max="2" width="12.1406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f>ROW()-1</f>
        <v>1</v>
      </c>
      <c r="B2" t="s">
        <v>16</v>
      </c>
    </row>
    <row r="3" spans="1:2" x14ac:dyDescent="0.25">
      <c r="A3">
        <f t="shared" ref="A3:A7" si="0">ROW()-1</f>
        <v>2</v>
      </c>
      <c r="B3" t="s">
        <v>17</v>
      </c>
    </row>
    <row r="4" spans="1:2" x14ac:dyDescent="0.25">
      <c r="A4">
        <f t="shared" si="0"/>
        <v>3</v>
      </c>
      <c r="B4" t="s">
        <v>18</v>
      </c>
    </row>
    <row r="5" spans="1:2" x14ac:dyDescent="0.25">
      <c r="A5">
        <f t="shared" si="0"/>
        <v>4</v>
      </c>
      <c r="B5" t="s">
        <v>19</v>
      </c>
    </row>
    <row r="6" spans="1:2" x14ac:dyDescent="0.25">
      <c r="A6">
        <f t="shared" si="0"/>
        <v>5</v>
      </c>
      <c r="B6" t="s">
        <v>21</v>
      </c>
    </row>
    <row r="7" spans="1:2" x14ac:dyDescent="0.25">
      <c r="A7">
        <f t="shared" si="0"/>
        <v>6</v>
      </c>
      <c r="B7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FBAC-63C1-46AC-8934-B91DE4A263D5}">
  <dimension ref="A1:G23"/>
  <sheetViews>
    <sheetView workbookViewId="0">
      <selection activeCell="C29" sqref="C29"/>
    </sheetView>
  </sheetViews>
  <sheetFormatPr defaultRowHeight="15" x14ac:dyDescent="0.25"/>
  <cols>
    <col min="1" max="1" width="19.5703125" customWidth="1"/>
    <col min="2" max="2" width="20" bestFit="1" customWidth="1"/>
    <col min="3" max="3" width="62.85546875" bestFit="1" customWidth="1"/>
    <col min="4" max="4" width="9.140625" customWidth="1"/>
    <col min="5" max="5" width="8.7109375" customWidth="1"/>
    <col min="6" max="6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>
        <f t="shared" ref="A2:A23" si="0">100000 + ROW()-1</f>
        <v>100001</v>
      </c>
      <c r="B2" t="s">
        <v>6</v>
      </c>
      <c r="C2" t="str">
        <f>B2</f>
        <v>wood</v>
      </c>
      <c r="D2">
        <v>1</v>
      </c>
      <c r="E2">
        <v>1</v>
      </c>
      <c r="F2" t="str">
        <f>TEXT(Tabela1[[#This Row],[Id]],"000000")&amp;".png"</f>
        <v>100001.png</v>
      </c>
      <c r="G2" t="s">
        <v>12</v>
      </c>
    </row>
    <row r="3" spans="1:7" x14ac:dyDescent="0.25">
      <c r="A3">
        <f t="shared" si="0"/>
        <v>100002</v>
      </c>
      <c r="B3" t="s">
        <v>38</v>
      </c>
      <c r="C3" t="s">
        <v>39</v>
      </c>
      <c r="D3">
        <v>2</v>
      </c>
      <c r="E3">
        <v>1</v>
      </c>
      <c r="F3" t="str">
        <f>TEXT(Tabela1[[#This Row],[Id]],"000000")&amp;".png"</f>
        <v>100002.png</v>
      </c>
      <c r="G3" t="s">
        <v>12</v>
      </c>
    </row>
    <row r="4" spans="1:7" x14ac:dyDescent="0.25">
      <c r="A4">
        <f t="shared" si="0"/>
        <v>100003</v>
      </c>
      <c r="B4" t="s">
        <v>8</v>
      </c>
      <c r="C4" t="str">
        <f t="shared" ref="C4:C11" si="1">B4</f>
        <v>tin ore</v>
      </c>
      <c r="D4">
        <v>2</v>
      </c>
      <c r="E4">
        <v>1</v>
      </c>
      <c r="F4" t="str">
        <f>TEXT(Tabela1[[#This Row],[Id]],"000000")&amp;".png"</f>
        <v>100003.png</v>
      </c>
      <c r="G4" t="s">
        <v>12</v>
      </c>
    </row>
    <row r="5" spans="1:7" x14ac:dyDescent="0.25">
      <c r="A5">
        <f t="shared" si="0"/>
        <v>100004</v>
      </c>
      <c r="B5" t="s">
        <v>22</v>
      </c>
      <c r="C5" t="str">
        <f t="shared" si="1"/>
        <v>iron ore</v>
      </c>
      <c r="D5">
        <v>2</v>
      </c>
      <c r="E5">
        <v>5</v>
      </c>
      <c r="F5" t="str">
        <f>TEXT(Tabela1[[#This Row],[Id]],"000000")&amp;".png"</f>
        <v>100004.png</v>
      </c>
      <c r="G5" t="s">
        <v>12</v>
      </c>
    </row>
    <row r="6" spans="1:7" x14ac:dyDescent="0.25">
      <c r="A6">
        <f t="shared" si="0"/>
        <v>100005</v>
      </c>
      <c r="B6" t="s">
        <v>25</v>
      </c>
      <c r="C6" t="str">
        <f t="shared" si="1"/>
        <v>silver ore</v>
      </c>
      <c r="D6">
        <v>2</v>
      </c>
      <c r="E6">
        <v>50</v>
      </c>
      <c r="F6" t="str">
        <f>TEXT(Tabela1[[#This Row],[Id]],"000000")&amp;".png"</f>
        <v>100005.png</v>
      </c>
      <c r="G6" t="s">
        <v>12</v>
      </c>
    </row>
    <row r="7" spans="1:7" x14ac:dyDescent="0.25">
      <c r="A7">
        <f t="shared" si="0"/>
        <v>100006</v>
      </c>
      <c r="B7" t="s">
        <v>26</v>
      </c>
      <c r="C7" t="str">
        <f t="shared" si="1"/>
        <v>gold ore</v>
      </c>
      <c r="D7">
        <v>2</v>
      </c>
      <c r="E7">
        <v>100</v>
      </c>
      <c r="F7" t="str">
        <f>TEXT(Tabela1[[#This Row],[Id]],"000000")&amp;".png"</f>
        <v>100006.png</v>
      </c>
      <c r="G7" t="s">
        <v>12</v>
      </c>
    </row>
    <row r="8" spans="1:7" x14ac:dyDescent="0.25">
      <c r="A8">
        <f t="shared" si="0"/>
        <v>100007</v>
      </c>
      <c r="B8" t="s">
        <v>27</v>
      </c>
      <c r="C8" t="str">
        <f t="shared" si="1"/>
        <v>tungsten ore</v>
      </c>
      <c r="D8">
        <v>1</v>
      </c>
      <c r="E8">
        <v>75</v>
      </c>
      <c r="F8" t="str">
        <f>TEXT(Tabela1[[#This Row],[Id]],"000000")&amp;".png"</f>
        <v>100007.png</v>
      </c>
      <c r="G8" t="s">
        <v>12</v>
      </c>
    </row>
    <row r="9" spans="1:7" x14ac:dyDescent="0.25">
      <c r="A9">
        <f t="shared" si="0"/>
        <v>100008</v>
      </c>
      <c r="B9" t="s">
        <v>23</v>
      </c>
      <c r="C9" t="str">
        <f t="shared" si="1"/>
        <v>mithril ore</v>
      </c>
      <c r="D9">
        <v>1</v>
      </c>
      <c r="E9">
        <v>200</v>
      </c>
      <c r="F9" t="str">
        <f>TEXT(Tabela1[[#This Row],[Id]],"000000")&amp;".png"</f>
        <v>100008.png</v>
      </c>
      <c r="G9" t="s">
        <v>12</v>
      </c>
    </row>
    <row r="10" spans="1:7" x14ac:dyDescent="0.25">
      <c r="A10">
        <f t="shared" si="0"/>
        <v>100009</v>
      </c>
      <c r="B10" t="s">
        <v>24</v>
      </c>
      <c r="C10" t="str">
        <f t="shared" si="1"/>
        <v>adamantine ore</v>
      </c>
      <c r="D10">
        <v>1</v>
      </c>
      <c r="E10">
        <v>300</v>
      </c>
      <c r="F10" t="str">
        <f>TEXT(Tabela1[[#This Row],[Id]],"000000")&amp;".png"</f>
        <v>100009.png</v>
      </c>
      <c r="G10" t="s">
        <v>12</v>
      </c>
    </row>
    <row r="11" spans="1:7" x14ac:dyDescent="0.25">
      <c r="A11">
        <f t="shared" si="0"/>
        <v>100010</v>
      </c>
      <c r="B11" t="s">
        <v>28</v>
      </c>
      <c r="C11" t="str">
        <f t="shared" si="1"/>
        <v>oricalcun ore</v>
      </c>
      <c r="D11">
        <v>1</v>
      </c>
      <c r="E11">
        <v>500</v>
      </c>
      <c r="F11" t="str">
        <f>TEXT(Tabela1[[#This Row],[Id]],"000000")&amp;".png"</f>
        <v>100010.png</v>
      </c>
      <c r="G11" t="s">
        <v>12</v>
      </c>
    </row>
    <row r="12" spans="1:7" x14ac:dyDescent="0.25">
      <c r="A12">
        <f t="shared" si="0"/>
        <v>100011</v>
      </c>
      <c r="B12" t="s">
        <v>7</v>
      </c>
      <c r="C12" t="s">
        <v>40</v>
      </c>
      <c r="D12">
        <v>1</v>
      </c>
      <c r="E12">
        <v>5</v>
      </c>
      <c r="F12" t="str">
        <f>TEXT(Tabela1[[#This Row],[Id]],"000000")&amp;".png"</f>
        <v>100011.png</v>
      </c>
      <c r="G12" t="s">
        <v>12</v>
      </c>
    </row>
    <row r="13" spans="1:7" x14ac:dyDescent="0.25">
      <c r="A13">
        <f t="shared" si="0"/>
        <v>100012</v>
      </c>
      <c r="B13" t="s">
        <v>9</v>
      </c>
      <c r="C13" t="s">
        <v>41</v>
      </c>
      <c r="D13">
        <v>1</v>
      </c>
      <c r="E13">
        <v>5</v>
      </c>
      <c r="F13" t="str">
        <f>TEXT(Tabela1[[#This Row],[Id]],"000000")&amp;".png"</f>
        <v>100012.png</v>
      </c>
      <c r="G13" t="s">
        <v>12</v>
      </c>
    </row>
    <row r="14" spans="1:7" x14ac:dyDescent="0.25">
      <c r="A14">
        <f t="shared" si="0"/>
        <v>100013</v>
      </c>
      <c r="B14" t="s">
        <v>10</v>
      </c>
      <c r="C14" t="s">
        <v>42</v>
      </c>
      <c r="D14">
        <v>2</v>
      </c>
      <c r="E14">
        <v>15</v>
      </c>
      <c r="F14" t="str">
        <f>TEXT(Tabela1[[#This Row],[Id]],"000000")&amp;".png"</f>
        <v>100013.png</v>
      </c>
      <c r="G14" t="s">
        <v>12</v>
      </c>
    </row>
    <row r="15" spans="1:7" x14ac:dyDescent="0.25">
      <c r="A15">
        <f t="shared" si="0"/>
        <v>100014</v>
      </c>
      <c r="B15" t="s">
        <v>29</v>
      </c>
      <c r="C15" t="s">
        <v>43</v>
      </c>
      <c r="D15">
        <v>1</v>
      </c>
      <c r="E15">
        <v>20</v>
      </c>
      <c r="F15" t="str">
        <f>TEXT(Tabela1[[#This Row],[Id]],"000000")&amp;".png"</f>
        <v>100014.png</v>
      </c>
      <c r="G15" t="s">
        <v>12</v>
      </c>
    </row>
    <row r="16" spans="1:7" x14ac:dyDescent="0.25">
      <c r="A16">
        <f t="shared" si="0"/>
        <v>100015</v>
      </c>
      <c r="B16" t="s">
        <v>30</v>
      </c>
      <c r="C16" t="s">
        <v>44</v>
      </c>
      <c r="D16">
        <v>1</v>
      </c>
      <c r="E16">
        <v>50</v>
      </c>
      <c r="F16" t="str">
        <f>TEXT(Tabela1[[#This Row],[Id]],"000000")&amp;".png"</f>
        <v>100015.png</v>
      </c>
      <c r="G16" t="s">
        <v>12</v>
      </c>
    </row>
    <row r="17" spans="1:7" x14ac:dyDescent="0.25">
      <c r="A17">
        <f t="shared" si="0"/>
        <v>100016</v>
      </c>
      <c r="B17" t="s">
        <v>31</v>
      </c>
      <c r="C17" t="s">
        <v>45</v>
      </c>
      <c r="D17">
        <v>1</v>
      </c>
      <c r="E17">
        <v>150</v>
      </c>
      <c r="F17" t="str">
        <f>TEXT(Tabela1[[#This Row],[Id]],"000000")&amp;".png"</f>
        <v>100016.png</v>
      </c>
      <c r="G17" t="s">
        <v>12</v>
      </c>
    </row>
    <row r="18" spans="1:7" x14ac:dyDescent="0.25">
      <c r="A18">
        <f t="shared" si="0"/>
        <v>100017</v>
      </c>
      <c r="B18" t="s">
        <v>32</v>
      </c>
      <c r="C18" t="s">
        <v>46</v>
      </c>
      <c r="D18">
        <v>1</v>
      </c>
      <c r="E18">
        <v>300</v>
      </c>
      <c r="F18" t="str">
        <f>TEXT(Tabela1[[#This Row],[Id]],"000000")&amp;".png"</f>
        <v>100017.png</v>
      </c>
      <c r="G18" t="s">
        <v>12</v>
      </c>
    </row>
    <row r="19" spans="1:7" x14ac:dyDescent="0.25">
      <c r="A19">
        <f t="shared" si="0"/>
        <v>100018</v>
      </c>
      <c r="B19" t="s">
        <v>33</v>
      </c>
      <c r="C19" t="s">
        <v>47</v>
      </c>
      <c r="D19">
        <v>1</v>
      </c>
      <c r="E19">
        <v>500</v>
      </c>
      <c r="F19" t="str">
        <f>TEXT(Tabela1[[#This Row],[Id]],"000000")&amp;".png"</f>
        <v>100018.png</v>
      </c>
      <c r="G19" t="s">
        <v>12</v>
      </c>
    </row>
    <row r="20" spans="1:7" x14ac:dyDescent="0.25">
      <c r="A20">
        <f t="shared" si="0"/>
        <v>100019</v>
      </c>
      <c r="B20" t="s">
        <v>34</v>
      </c>
      <c r="C20" t="s">
        <v>48</v>
      </c>
      <c r="D20">
        <v>1</v>
      </c>
      <c r="E20">
        <v>1000</v>
      </c>
      <c r="F20" t="str">
        <f>TEXT(Tabela1[[#This Row],[Id]],"000000")&amp;".png"</f>
        <v>100019.png</v>
      </c>
      <c r="G20" t="s">
        <v>12</v>
      </c>
    </row>
    <row r="21" spans="1:7" x14ac:dyDescent="0.25">
      <c r="A21">
        <f t="shared" si="0"/>
        <v>100020</v>
      </c>
      <c r="B21" t="s">
        <v>35</v>
      </c>
      <c r="C21" t="s">
        <v>49</v>
      </c>
      <c r="D21">
        <v>1</v>
      </c>
      <c r="E21">
        <v>1500</v>
      </c>
      <c r="F21" t="str">
        <f>TEXT(Tabela1[[#This Row],[Id]],"000000")&amp;".png"</f>
        <v>100020.png</v>
      </c>
      <c r="G21" t="s">
        <v>12</v>
      </c>
    </row>
    <row r="22" spans="1:7" x14ac:dyDescent="0.25">
      <c r="A22">
        <f t="shared" si="0"/>
        <v>100021</v>
      </c>
      <c r="B22" t="s">
        <v>36</v>
      </c>
      <c r="C22" t="s">
        <v>50</v>
      </c>
      <c r="D22">
        <v>1</v>
      </c>
      <c r="E22">
        <v>3000</v>
      </c>
      <c r="F22" t="str">
        <f>TEXT(Tabela1[[#This Row],[Id]],"000000")&amp;".png"</f>
        <v>100021.png</v>
      </c>
      <c r="G22" t="s">
        <v>12</v>
      </c>
    </row>
    <row r="23" spans="1:7" x14ac:dyDescent="0.25">
      <c r="A23">
        <f t="shared" si="0"/>
        <v>100022</v>
      </c>
      <c r="B23" t="s">
        <v>37</v>
      </c>
      <c r="C23" t="s">
        <v>51</v>
      </c>
      <c r="D23">
        <v>1</v>
      </c>
      <c r="E23">
        <v>5000</v>
      </c>
      <c r="F23" t="str">
        <f>TEXT(Tabela1[[#This Row],[Id]],"000000")&amp;".png"</f>
        <v>100022.png</v>
      </c>
      <c r="G23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D0CA-0563-4F30-A70C-1B9FE8F3B3FE}">
  <dimension ref="A1:Q74"/>
  <sheetViews>
    <sheetView tabSelected="1" workbookViewId="0">
      <pane ySplit="2" topLeftCell="A33" activePane="bottomLeft" state="frozen"/>
      <selection pane="bottomLeft" activeCell="G66" sqref="G66"/>
    </sheetView>
  </sheetViews>
  <sheetFormatPr defaultRowHeight="15" x14ac:dyDescent="0.25"/>
  <cols>
    <col min="2" max="2" width="23.85546875" customWidth="1"/>
    <col min="3" max="3" width="8.85546875" customWidth="1"/>
    <col min="4" max="4" width="8.140625" customWidth="1"/>
    <col min="6" max="6" width="13.28515625" bestFit="1" customWidth="1"/>
    <col min="7" max="7" width="13.28515625" customWidth="1"/>
    <col min="8" max="8" width="17.42578125" bestFit="1" customWidth="1"/>
    <col min="9" max="9" width="17.7109375" bestFit="1" customWidth="1"/>
  </cols>
  <sheetData>
    <row r="1" spans="1:17" x14ac:dyDescent="0.25">
      <c r="J1" s="2" t="s">
        <v>119</v>
      </c>
      <c r="K1" s="2"/>
      <c r="L1" s="2"/>
      <c r="N1" s="2" t="s">
        <v>132</v>
      </c>
      <c r="O1" s="2"/>
      <c r="P1" s="2" t="s">
        <v>133</v>
      </c>
      <c r="Q1" s="2"/>
    </row>
    <row r="2" spans="1:17" x14ac:dyDescent="0.25">
      <c r="A2" t="s">
        <v>14</v>
      </c>
      <c r="B2" t="s">
        <v>15</v>
      </c>
      <c r="C2" t="s">
        <v>56</v>
      </c>
      <c r="D2" t="s">
        <v>57</v>
      </c>
      <c r="E2" t="s">
        <v>55</v>
      </c>
      <c r="F2" t="s">
        <v>61</v>
      </c>
      <c r="G2" t="s">
        <v>73</v>
      </c>
      <c r="H2" t="s">
        <v>139</v>
      </c>
      <c r="I2" t="s">
        <v>140</v>
      </c>
      <c r="J2" t="s">
        <v>97</v>
      </c>
      <c r="K2" t="s">
        <v>98</v>
      </c>
      <c r="L2" t="s">
        <v>99</v>
      </c>
      <c r="M2" t="s">
        <v>120</v>
      </c>
      <c r="N2" t="s">
        <v>74</v>
      </c>
      <c r="O2" t="s">
        <v>75</v>
      </c>
      <c r="P2" t="s">
        <v>74</v>
      </c>
      <c r="Q2" t="s">
        <v>75</v>
      </c>
    </row>
    <row r="3" spans="1:17" x14ac:dyDescent="0.25">
      <c r="A3">
        <f>200000 + ROW()-1</f>
        <v>200002</v>
      </c>
      <c r="B3" t="s">
        <v>63</v>
      </c>
      <c r="E3" t="s">
        <v>13</v>
      </c>
      <c r="F3" t="s">
        <v>72</v>
      </c>
      <c r="G3">
        <v>1</v>
      </c>
      <c r="H3">
        <v>5</v>
      </c>
      <c r="I3">
        <v>3</v>
      </c>
      <c r="J3">
        <v>0.5</v>
      </c>
      <c r="K3">
        <v>1.5</v>
      </c>
      <c r="L3">
        <v>0</v>
      </c>
      <c r="M3">
        <v>1</v>
      </c>
      <c r="N3">
        <v>1</v>
      </c>
      <c r="O3">
        <v>2</v>
      </c>
      <c r="P3">
        <f>N3*32</f>
        <v>32</v>
      </c>
      <c r="Q3">
        <f>O3*32</f>
        <v>64</v>
      </c>
    </row>
    <row r="4" spans="1:17" x14ac:dyDescent="0.25">
      <c r="A4">
        <f>200000 + ROW()-1</f>
        <v>200003</v>
      </c>
      <c r="B4" t="s">
        <v>69</v>
      </c>
      <c r="D4" s="1"/>
      <c r="E4" t="s">
        <v>13</v>
      </c>
      <c r="F4" t="s">
        <v>72</v>
      </c>
      <c r="G4">
        <v>1</v>
      </c>
      <c r="H4">
        <v>7</v>
      </c>
      <c r="I4">
        <v>4</v>
      </c>
      <c r="J4">
        <v>0.5</v>
      </c>
      <c r="K4">
        <v>1.5</v>
      </c>
      <c r="L4">
        <v>0</v>
      </c>
      <c r="M4">
        <v>1</v>
      </c>
      <c r="N4">
        <v>1</v>
      </c>
      <c r="O4">
        <v>2</v>
      </c>
      <c r="P4">
        <f t="shared" ref="P4:P65" si="0">N4*32</f>
        <v>32</v>
      </c>
      <c r="Q4">
        <f t="shared" ref="Q4:Q65" si="1">O4*32</f>
        <v>64</v>
      </c>
    </row>
    <row r="5" spans="1:17" x14ac:dyDescent="0.25">
      <c r="A5">
        <f t="shared" ref="A5:A12" si="2">200000 + ROW()-1</f>
        <v>200004</v>
      </c>
      <c r="B5" t="s">
        <v>70</v>
      </c>
      <c r="D5" s="1"/>
      <c r="E5" t="s">
        <v>13</v>
      </c>
      <c r="F5" t="s">
        <v>72</v>
      </c>
      <c r="G5">
        <v>1</v>
      </c>
      <c r="H5">
        <v>9</v>
      </c>
      <c r="I5">
        <v>5</v>
      </c>
      <c r="J5">
        <v>0.5</v>
      </c>
      <c r="K5">
        <v>1.5</v>
      </c>
      <c r="L5">
        <v>0</v>
      </c>
      <c r="M5">
        <v>1</v>
      </c>
      <c r="N5">
        <v>1</v>
      </c>
      <c r="O5">
        <v>2</v>
      </c>
      <c r="P5">
        <f t="shared" si="0"/>
        <v>32</v>
      </c>
      <c r="Q5">
        <f t="shared" si="1"/>
        <v>64</v>
      </c>
    </row>
    <row r="6" spans="1:17" x14ac:dyDescent="0.25">
      <c r="A6">
        <f t="shared" si="2"/>
        <v>200005</v>
      </c>
      <c r="B6" t="s">
        <v>68</v>
      </c>
      <c r="D6" s="1"/>
      <c r="E6" t="s">
        <v>13</v>
      </c>
      <c r="F6" t="s">
        <v>72</v>
      </c>
      <c r="G6">
        <v>1</v>
      </c>
      <c r="H6">
        <v>11</v>
      </c>
      <c r="I6">
        <v>5</v>
      </c>
      <c r="J6">
        <v>0.5</v>
      </c>
      <c r="K6">
        <v>1.5</v>
      </c>
      <c r="L6">
        <v>0</v>
      </c>
      <c r="M6">
        <v>1</v>
      </c>
      <c r="N6">
        <v>1</v>
      </c>
      <c r="O6">
        <v>2</v>
      </c>
      <c r="P6">
        <f t="shared" si="0"/>
        <v>32</v>
      </c>
      <c r="Q6">
        <f t="shared" si="1"/>
        <v>64</v>
      </c>
    </row>
    <row r="7" spans="1:17" x14ac:dyDescent="0.25">
      <c r="A7">
        <f t="shared" si="2"/>
        <v>200006</v>
      </c>
      <c r="B7" t="s">
        <v>66</v>
      </c>
      <c r="D7" s="1"/>
      <c r="E7" t="s">
        <v>13</v>
      </c>
      <c r="F7" t="s">
        <v>72</v>
      </c>
      <c r="G7">
        <v>1</v>
      </c>
      <c r="H7">
        <v>13</v>
      </c>
      <c r="I7">
        <v>6</v>
      </c>
      <c r="J7">
        <v>0.5</v>
      </c>
      <c r="K7">
        <v>1.5</v>
      </c>
      <c r="L7">
        <v>0</v>
      </c>
      <c r="M7">
        <v>1</v>
      </c>
      <c r="N7">
        <v>1</v>
      </c>
      <c r="O7">
        <v>2</v>
      </c>
      <c r="P7">
        <f t="shared" si="0"/>
        <v>32</v>
      </c>
      <c r="Q7">
        <f t="shared" si="1"/>
        <v>64</v>
      </c>
    </row>
    <row r="8" spans="1:17" x14ac:dyDescent="0.25">
      <c r="A8">
        <f t="shared" si="2"/>
        <v>200007</v>
      </c>
      <c r="B8" t="s">
        <v>65</v>
      </c>
      <c r="D8" s="1"/>
      <c r="E8" t="s">
        <v>13</v>
      </c>
      <c r="F8" t="s">
        <v>72</v>
      </c>
      <c r="G8">
        <v>1</v>
      </c>
      <c r="H8">
        <v>15</v>
      </c>
      <c r="I8">
        <v>7</v>
      </c>
      <c r="J8">
        <v>0.5</v>
      </c>
      <c r="K8">
        <v>1.5</v>
      </c>
      <c r="L8">
        <v>0</v>
      </c>
      <c r="M8">
        <v>1</v>
      </c>
      <c r="N8">
        <v>1</v>
      </c>
      <c r="O8">
        <v>2</v>
      </c>
      <c r="P8">
        <f t="shared" si="0"/>
        <v>32</v>
      </c>
      <c r="Q8">
        <f t="shared" si="1"/>
        <v>64</v>
      </c>
    </row>
    <row r="9" spans="1:17" x14ac:dyDescent="0.25">
      <c r="A9">
        <f t="shared" si="2"/>
        <v>200008</v>
      </c>
      <c r="B9" t="s">
        <v>64</v>
      </c>
      <c r="D9" s="1"/>
      <c r="E9" t="s">
        <v>13</v>
      </c>
      <c r="F9" t="s">
        <v>72</v>
      </c>
      <c r="G9">
        <v>1</v>
      </c>
      <c r="H9">
        <v>17</v>
      </c>
      <c r="I9">
        <v>8</v>
      </c>
      <c r="J9">
        <v>0.5</v>
      </c>
      <c r="K9">
        <v>1.5</v>
      </c>
      <c r="L9">
        <v>0</v>
      </c>
      <c r="M9">
        <v>1</v>
      </c>
      <c r="N9">
        <v>1</v>
      </c>
      <c r="O9">
        <v>2</v>
      </c>
      <c r="P9">
        <f t="shared" si="0"/>
        <v>32</v>
      </c>
      <c r="Q9">
        <f t="shared" si="1"/>
        <v>64</v>
      </c>
    </row>
    <row r="10" spans="1:17" x14ac:dyDescent="0.25">
      <c r="A10">
        <f t="shared" si="2"/>
        <v>200009</v>
      </c>
      <c r="B10" t="s">
        <v>62</v>
      </c>
      <c r="D10" s="1"/>
      <c r="E10" t="s">
        <v>13</v>
      </c>
      <c r="F10" t="s">
        <v>72</v>
      </c>
      <c r="G10">
        <v>1</v>
      </c>
      <c r="H10">
        <v>21</v>
      </c>
      <c r="I10">
        <v>10</v>
      </c>
      <c r="J10">
        <v>0.5</v>
      </c>
      <c r="K10">
        <v>1.5</v>
      </c>
      <c r="L10">
        <v>0</v>
      </c>
      <c r="M10">
        <v>1</v>
      </c>
      <c r="N10">
        <v>1</v>
      </c>
      <c r="O10">
        <v>2</v>
      </c>
      <c r="P10">
        <f t="shared" si="0"/>
        <v>32</v>
      </c>
      <c r="Q10">
        <f t="shared" si="1"/>
        <v>64</v>
      </c>
    </row>
    <row r="11" spans="1:17" x14ac:dyDescent="0.25">
      <c r="A11">
        <f t="shared" si="2"/>
        <v>200010</v>
      </c>
      <c r="B11" t="s">
        <v>67</v>
      </c>
      <c r="D11" s="1"/>
      <c r="E11" t="s">
        <v>13</v>
      </c>
      <c r="F11" t="s">
        <v>72</v>
      </c>
      <c r="G11">
        <v>1</v>
      </c>
      <c r="H11">
        <v>23</v>
      </c>
      <c r="I11">
        <v>12</v>
      </c>
      <c r="J11">
        <v>0.5</v>
      </c>
      <c r="K11">
        <v>1.5</v>
      </c>
      <c r="L11">
        <v>0</v>
      </c>
      <c r="M11">
        <v>1</v>
      </c>
      <c r="N11">
        <v>1</v>
      </c>
      <c r="O11">
        <v>2</v>
      </c>
      <c r="P11">
        <f t="shared" si="0"/>
        <v>32</v>
      </c>
      <c r="Q11">
        <f t="shared" si="1"/>
        <v>64</v>
      </c>
    </row>
    <row r="12" spans="1:17" x14ac:dyDescent="0.25">
      <c r="A12">
        <f t="shared" si="2"/>
        <v>200011</v>
      </c>
      <c r="B12" t="s">
        <v>71</v>
      </c>
      <c r="D12" s="1"/>
      <c r="E12" t="s">
        <v>13</v>
      </c>
      <c r="F12" t="s">
        <v>72</v>
      </c>
      <c r="G12">
        <v>1</v>
      </c>
      <c r="H12">
        <v>25</v>
      </c>
      <c r="I12">
        <v>15</v>
      </c>
      <c r="J12">
        <v>0.5</v>
      </c>
      <c r="K12">
        <v>1.5</v>
      </c>
      <c r="L12">
        <v>0</v>
      </c>
      <c r="M12">
        <v>1</v>
      </c>
      <c r="N12">
        <v>1</v>
      </c>
      <c r="O12">
        <v>2</v>
      </c>
      <c r="P12">
        <f t="shared" si="0"/>
        <v>32</v>
      </c>
      <c r="Q12">
        <f t="shared" si="1"/>
        <v>64</v>
      </c>
    </row>
    <row r="13" spans="1:17" x14ac:dyDescent="0.25">
      <c r="A13">
        <f t="shared" ref="A13:A74" si="3">200000 + ROW()-1</f>
        <v>200012</v>
      </c>
      <c r="B13" t="s">
        <v>78</v>
      </c>
      <c r="D13" s="1"/>
      <c r="E13" t="s">
        <v>13</v>
      </c>
      <c r="F13" t="s">
        <v>86</v>
      </c>
      <c r="G13">
        <v>1</v>
      </c>
      <c r="H13">
        <v>10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3</v>
      </c>
      <c r="P13">
        <f t="shared" si="0"/>
        <v>32</v>
      </c>
      <c r="Q13">
        <f t="shared" si="1"/>
        <v>96</v>
      </c>
    </row>
    <row r="14" spans="1:17" x14ac:dyDescent="0.25">
      <c r="A14">
        <f t="shared" si="3"/>
        <v>200013</v>
      </c>
      <c r="B14" t="s">
        <v>79</v>
      </c>
      <c r="D14" s="1"/>
      <c r="E14" t="s">
        <v>13</v>
      </c>
      <c r="F14" t="s">
        <v>86</v>
      </c>
      <c r="G14">
        <v>1</v>
      </c>
      <c r="H14">
        <v>15</v>
      </c>
      <c r="I14">
        <v>2</v>
      </c>
      <c r="J14">
        <v>1</v>
      </c>
      <c r="K14">
        <v>1</v>
      </c>
      <c r="L14">
        <v>0</v>
      </c>
      <c r="M14">
        <v>1</v>
      </c>
      <c r="N14">
        <v>1</v>
      </c>
      <c r="O14">
        <v>3</v>
      </c>
      <c r="P14">
        <f t="shared" si="0"/>
        <v>32</v>
      </c>
      <c r="Q14">
        <f t="shared" si="1"/>
        <v>96</v>
      </c>
    </row>
    <row r="15" spans="1:17" x14ac:dyDescent="0.25">
      <c r="A15">
        <f t="shared" si="3"/>
        <v>200014</v>
      </c>
      <c r="B15" t="s">
        <v>77</v>
      </c>
      <c r="D15" s="1"/>
      <c r="E15" t="s">
        <v>13</v>
      </c>
      <c r="F15" t="s">
        <v>86</v>
      </c>
      <c r="G15">
        <v>1</v>
      </c>
      <c r="H15">
        <v>20</v>
      </c>
      <c r="I15">
        <v>2</v>
      </c>
      <c r="J15">
        <v>1</v>
      </c>
      <c r="K15">
        <v>1</v>
      </c>
      <c r="L15">
        <v>0</v>
      </c>
      <c r="M15">
        <v>1</v>
      </c>
      <c r="N15">
        <v>1</v>
      </c>
      <c r="O15">
        <v>3</v>
      </c>
      <c r="P15">
        <f t="shared" si="0"/>
        <v>32</v>
      </c>
      <c r="Q15">
        <f t="shared" si="1"/>
        <v>96</v>
      </c>
    </row>
    <row r="16" spans="1:17" x14ac:dyDescent="0.25">
      <c r="A16">
        <f t="shared" si="3"/>
        <v>200015</v>
      </c>
      <c r="B16" t="s">
        <v>83</v>
      </c>
      <c r="D16" s="1"/>
      <c r="E16" t="s">
        <v>13</v>
      </c>
      <c r="F16" t="s">
        <v>86</v>
      </c>
      <c r="G16">
        <v>1</v>
      </c>
      <c r="H16">
        <v>25</v>
      </c>
      <c r="I16">
        <v>3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f t="shared" si="0"/>
        <v>32</v>
      </c>
      <c r="Q16">
        <f t="shared" si="1"/>
        <v>96</v>
      </c>
    </row>
    <row r="17" spans="1:17" x14ac:dyDescent="0.25">
      <c r="A17">
        <f t="shared" si="3"/>
        <v>200016</v>
      </c>
      <c r="B17" t="s">
        <v>76</v>
      </c>
      <c r="D17" s="1"/>
      <c r="E17" t="s">
        <v>13</v>
      </c>
      <c r="F17" t="s">
        <v>86</v>
      </c>
      <c r="G17">
        <v>1</v>
      </c>
      <c r="H17">
        <v>30</v>
      </c>
      <c r="I17">
        <v>3</v>
      </c>
      <c r="J17">
        <v>1</v>
      </c>
      <c r="K17">
        <v>1</v>
      </c>
      <c r="L17">
        <v>0</v>
      </c>
      <c r="M17">
        <v>1</v>
      </c>
      <c r="N17">
        <v>1</v>
      </c>
      <c r="O17">
        <v>3</v>
      </c>
      <c r="P17">
        <f t="shared" si="0"/>
        <v>32</v>
      </c>
      <c r="Q17">
        <f t="shared" si="1"/>
        <v>96</v>
      </c>
    </row>
    <row r="18" spans="1:17" x14ac:dyDescent="0.25">
      <c r="A18">
        <f t="shared" si="3"/>
        <v>200017</v>
      </c>
      <c r="B18" t="s">
        <v>80</v>
      </c>
      <c r="D18" s="1"/>
      <c r="E18" t="s">
        <v>13</v>
      </c>
      <c r="F18" t="s">
        <v>86</v>
      </c>
      <c r="G18">
        <v>1</v>
      </c>
      <c r="H18">
        <v>35</v>
      </c>
      <c r="I18">
        <v>4</v>
      </c>
      <c r="J18">
        <v>1</v>
      </c>
      <c r="K18">
        <v>1</v>
      </c>
      <c r="L18">
        <v>0</v>
      </c>
      <c r="M18">
        <v>1</v>
      </c>
      <c r="N18">
        <v>1</v>
      </c>
      <c r="O18">
        <v>3</v>
      </c>
      <c r="P18">
        <f t="shared" si="0"/>
        <v>32</v>
      </c>
      <c r="Q18">
        <f t="shared" si="1"/>
        <v>96</v>
      </c>
    </row>
    <row r="19" spans="1:17" x14ac:dyDescent="0.25">
      <c r="A19">
        <f t="shared" si="3"/>
        <v>200018</v>
      </c>
      <c r="B19" t="s">
        <v>81</v>
      </c>
      <c r="D19" s="1"/>
      <c r="E19" t="s">
        <v>13</v>
      </c>
      <c r="F19" t="s">
        <v>86</v>
      </c>
      <c r="G19">
        <v>1</v>
      </c>
      <c r="H19">
        <v>40</v>
      </c>
      <c r="I19">
        <v>4</v>
      </c>
      <c r="J19">
        <v>1</v>
      </c>
      <c r="K19">
        <v>1</v>
      </c>
      <c r="L19">
        <v>0</v>
      </c>
      <c r="M19">
        <v>1</v>
      </c>
      <c r="N19">
        <v>1</v>
      </c>
      <c r="O19">
        <v>3</v>
      </c>
      <c r="P19">
        <f t="shared" si="0"/>
        <v>32</v>
      </c>
      <c r="Q19">
        <f t="shared" si="1"/>
        <v>96</v>
      </c>
    </row>
    <row r="20" spans="1:17" x14ac:dyDescent="0.25">
      <c r="A20">
        <f t="shared" si="3"/>
        <v>200019</v>
      </c>
      <c r="B20" t="s">
        <v>82</v>
      </c>
      <c r="D20" s="1"/>
      <c r="E20" t="s">
        <v>13</v>
      </c>
      <c r="F20" t="s">
        <v>86</v>
      </c>
      <c r="G20">
        <v>1</v>
      </c>
      <c r="H20">
        <v>45</v>
      </c>
      <c r="I20">
        <v>5</v>
      </c>
      <c r="J20">
        <v>1</v>
      </c>
      <c r="K20">
        <v>1</v>
      </c>
      <c r="L20">
        <v>0</v>
      </c>
      <c r="M20">
        <v>1</v>
      </c>
      <c r="N20">
        <v>1</v>
      </c>
      <c r="O20">
        <v>3</v>
      </c>
      <c r="P20">
        <f t="shared" si="0"/>
        <v>32</v>
      </c>
      <c r="Q20">
        <f t="shared" si="1"/>
        <v>96</v>
      </c>
    </row>
    <row r="21" spans="1:17" x14ac:dyDescent="0.25">
      <c r="A21">
        <f t="shared" si="3"/>
        <v>200020</v>
      </c>
      <c r="B21" t="s">
        <v>84</v>
      </c>
      <c r="D21" s="1"/>
      <c r="E21" t="s">
        <v>13</v>
      </c>
      <c r="F21" t="s">
        <v>86</v>
      </c>
      <c r="G21">
        <v>1</v>
      </c>
      <c r="H21">
        <v>50</v>
      </c>
      <c r="I21">
        <v>5</v>
      </c>
      <c r="J21">
        <v>1</v>
      </c>
      <c r="K21">
        <v>1</v>
      </c>
      <c r="L21">
        <v>0</v>
      </c>
      <c r="M21">
        <v>1</v>
      </c>
      <c r="N21">
        <v>1</v>
      </c>
      <c r="O21">
        <v>3</v>
      </c>
      <c r="P21">
        <f t="shared" si="0"/>
        <v>32</v>
      </c>
      <c r="Q21">
        <f t="shared" si="1"/>
        <v>96</v>
      </c>
    </row>
    <row r="22" spans="1:17" x14ac:dyDescent="0.25">
      <c r="A22">
        <f t="shared" si="3"/>
        <v>200021</v>
      </c>
      <c r="B22" t="s">
        <v>85</v>
      </c>
      <c r="D22" s="1"/>
      <c r="E22" t="s">
        <v>13</v>
      </c>
      <c r="F22" t="s">
        <v>86</v>
      </c>
      <c r="G22">
        <v>1</v>
      </c>
      <c r="H22">
        <v>55</v>
      </c>
      <c r="I22">
        <v>6</v>
      </c>
      <c r="J22">
        <v>1</v>
      </c>
      <c r="K22">
        <v>1</v>
      </c>
      <c r="L22">
        <v>0</v>
      </c>
      <c r="M22">
        <v>1</v>
      </c>
      <c r="N22">
        <v>1</v>
      </c>
      <c r="O22">
        <v>3</v>
      </c>
      <c r="P22">
        <f t="shared" si="0"/>
        <v>32</v>
      </c>
      <c r="Q22">
        <f t="shared" si="1"/>
        <v>96</v>
      </c>
    </row>
    <row r="23" spans="1:17" x14ac:dyDescent="0.25">
      <c r="A23">
        <f t="shared" si="3"/>
        <v>200022</v>
      </c>
      <c r="B23" t="s">
        <v>88</v>
      </c>
      <c r="D23" s="1"/>
      <c r="E23" t="s">
        <v>13</v>
      </c>
      <c r="F23" t="s">
        <v>87</v>
      </c>
      <c r="G23">
        <v>1.5</v>
      </c>
      <c r="H23">
        <v>15</v>
      </c>
      <c r="I23">
        <v>0</v>
      </c>
      <c r="J23">
        <v>1.5</v>
      </c>
      <c r="K23">
        <v>0.5</v>
      </c>
      <c r="L23">
        <v>0</v>
      </c>
      <c r="M23">
        <v>1</v>
      </c>
      <c r="N23">
        <v>1</v>
      </c>
      <c r="O23">
        <v>4</v>
      </c>
      <c r="P23">
        <f t="shared" si="0"/>
        <v>32</v>
      </c>
      <c r="Q23">
        <f t="shared" si="1"/>
        <v>128</v>
      </c>
    </row>
    <row r="24" spans="1:17" x14ac:dyDescent="0.25">
      <c r="A24">
        <f t="shared" si="3"/>
        <v>200023</v>
      </c>
      <c r="B24" t="s">
        <v>89</v>
      </c>
      <c r="D24" s="1"/>
      <c r="E24" t="s">
        <v>13</v>
      </c>
      <c r="F24" t="s">
        <v>87</v>
      </c>
      <c r="G24">
        <v>1.5</v>
      </c>
      <c r="H24">
        <v>25</v>
      </c>
      <c r="I24">
        <v>1</v>
      </c>
      <c r="J24">
        <v>1.5</v>
      </c>
      <c r="K24">
        <v>0.5</v>
      </c>
      <c r="L24">
        <v>0</v>
      </c>
      <c r="M24">
        <v>1</v>
      </c>
      <c r="N24">
        <v>1</v>
      </c>
      <c r="O24">
        <v>4</v>
      </c>
      <c r="P24">
        <f t="shared" si="0"/>
        <v>32</v>
      </c>
      <c r="Q24">
        <f t="shared" si="1"/>
        <v>128</v>
      </c>
    </row>
    <row r="25" spans="1:17" x14ac:dyDescent="0.25">
      <c r="A25">
        <f t="shared" si="3"/>
        <v>200024</v>
      </c>
      <c r="B25" t="s">
        <v>90</v>
      </c>
      <c r="D25" s="1"/>
      <c r="E25" t="s">
        <v>13</v>
      </c>
      <c r="F25" t="s">
        <v>87</v>
      </c>
      <c r="G25">
        <v>1.5</v>
      </c>
      <c r="H25">
        <v>30</v>
      </c>
      <c r="I25">
        <v>1</v>
      </c>
      <c r="J25">
        <v>1.5</v>
      </c>
      <c r="K25">
        <v>0.5</v>
      </c>
      <c r="L25">
        <v>0</v>
      </c>
      <c r="M25">
        <v>1</v>
      </c>
      <c r="N25">
        <v>1</v>
      </c>
      <c r="O25">
        <v>4</v>
      </c>
      <c r="P25">
        <f t="shared" si="0"/>
        <v>32</v>
      </c>
      <c r="Q25">
        <f t="shared" si="1"/>
        <v>128</v>
      </c>
    </row>
    <row r="26" spans="1:17" x14ac:dyDescent="0.25">
      <c r="A26">
        <f t="shared" si="3"/>
        <v>200025</v>
      </c>
      <c r="B26" t="s">
        <v>91</v>
      </c>
      <c r="D26" s="1"/>
      <c r="E26" t="s">
        <v>13</v>
      </c>
      <c r="F26" t="s">
        <v>87</v>
      </c>
      <c r="G26">
        <v>1.5</v>
      </c>
      <c r="H26">
        <v>35</v>
      </c>
      <c r="I26">
        <v>2</v>
      </c>
      <c r="J26">
        <v>1.5</v>
      </c>
      <c r="K26">
        <v>0.5</v>
      </c>
      <c r="L26">
        <v>0</v>
      </c>
      <c r="M26">
        <v>1</v>
      </c>
      <c r="N26">
        <v>1</v>
      </c>
      <c r="O26">
        <v>4</v>
      </c>
      <c r="P26">
        <f t="shared" si="0"/>
        <v>32</v>
      </c>
      <c r="Q26">
        <f t="shared" si="1"/>
        <v>128</v>
      </c>
    </row>
    <row r="27" spans="1:17" x14ac:dyDescent="0.25">
      <c r="A27">
        <f t="shared" si="3"/>
        <v>200026</v>
      </c>
      <c r="B27" t="s">
        <v>92</v>
      </c>
      <c r="D27" s="1"/>
      <c r="E27" t="s">
        <v>13</v>
      </c>
      <c r="F27" t="s">
        <v>87</v>
      </c>
      <c r="G27">
        <v>1.5</v>
      </c>
      <c r="H27">
        <v>40</v>
      </c>
      <c r="I27">
        <v>2</v>
      </c>
      <c r="J27">
        <v>1.5</v>
      </c>
      <c r="K27">
        <v>0.5</v>
      </c>
      <c r="L27">
        <v>0</v>
      </c>
      <c r="M27">
        <v>1</v>
      </c>
      <c r="N27">
        <v>1</v>
      </c>
      <c r="O27">
        <v>4</v>
      </c>
      <c r="P27">
        <f t="shared" si="0"/>
        <v>32</v>
      </c>
      <c r="Q27">
        <f t="shared" si="1"/>
        <v>128</v>
      </c>
    </row>
    <row r="28" spans="1:17" x14ac:dyDescent="0.25">
      <c r="A28">
        <f t="shared" si="3"/>
        <v>200027</v>
      </c>
      <c r="B28" t="s">
        <v>93</v>
      </c>
      <c r="D28" s="1"/>
      <c r="E28" t="s">
        <v>13</v>
      </c>
      <c r="F28" t="s">
        <v>87</v>
      </c>
      <c r="G28">
        <v>1.5</v>
      </c>
      <c r="H28">
        <v>45</v>
      </c>
      <c r="I28">
        <v>3</v>
      </c>
      <c r="J28">
        <v>1.5</v>
      </c>
      <c r="K28">
        <v>0.5</v>
      </c>
      <c r="L28">
        <v>0</v>
      </c>
      <c r="M28">
        <v>1</v>
      </c>
      <c r="N28">
        <v>1</v>
      </c>
      <c r="O28">
        <v>4</v>
      </c>
      <c r="P28">
        <f t="shared" si="0"/>
        <v>32</v>
      </c>
      <c r="Q28">
        <f t="shared" si="1"/>
        <v>128</v>
      </c>
    </row>
    <row r="29" spans="1:17" x14ac:dyDescent="0.25">
      <c r="A29">
        <f t="shared" si="3"/>
        <v>200028</v>
      </c>
      <c r="B29" t="s">
        <v>94</v>
      </c>
      <c r="D29" s="1"/>
      <c r="E29" t="s">
        <v>13</v>
      </c>
      <c r="F29" t="s">
        <v>87</v>
      </c>
      <c r="G29">
        <v>1.5</v>
      </c>
      <c r="H29">
        <v>50</v>
      </c>
      <c r="I29">
        <v>3</v>
      </c>
      <c r="J29">
        <v>1.5</v>
      </c>
      <c r="K29">
        <v>0.5</v>
      </c>
      <c r="L29">
        <v>0</v>
      </c>
      <c r="M29">
        <v>1</v>
      </c>
      <c r="N29">
        <v>1</v>
      </c>
      <c r="O29">
        <v>4</v>
      </c>
      <c r="P29">
        <f t="shared" si="0"/>
        <v>32</v>
      </c>
      <c r="Q29">
        <f t="shared" si="1"/>
        <v>128</v>
      </c>
    </row>
    <row r="30" spans="1:17" x14ac:dyDescent="0.25">
      <c r="A30">
        <f t="shared" si="3"/>
        <v>200029</v>
      </c>
      <c r="B30" t="s">
        <v>95</v>
      </c>
      <c r="D30" s="1"/>
      <c r="E30" t="s">
        <v>13</v>
      </c>
      <c r="F30" t="s">
        <v>87</v>
      </c>
      <c r="G30">
        <v>1.5</v>
      </c>
      <c r="H30">
        <v>55</v>
      </c>
      <c r="I30">
        <v>4</v>
      </c>
      <c r="J30">
        <v>1.5</v>
      </c>
      <c r="K30">
        <v>0.5</v>
      </c>
      <c r="L30">
        <v>0</v>
      </c>
      <c r="M30">
        <v>1</v>
      </c>
      <c r="N30">
        <v>1</v>
      </c>
      <c r="O30">
        <v>4</v>
      </c>
      <c r="P30">
        <f t="shared" si="0"/>
        <v>32</v>
      </c>
      <c r="Q30">
        <f t="shared" si="1"/>
        <v>128</v>
      </c>
    </row>
    <row r="31" spans="1:17" x14ac:dyDescent="0.25">
      <c r="A31">
        <f t="shared" si="3"/>
        <v>200030</v>
      </c>
      <c r="B31" t="s">
        <v>96</v>
      </c>
      <c r="D31" s="1"/>
      <c r="E31" t="s">
        <v>13</v>
      </c>
      <c r="F31" t="s">
        <v>87</v>
      </c>
      <c r="G31">
        <v>1.5</v>
      </c>
      <c r="H31">
        <v>60</v>
      </c>
      <c r="I31">
        <v>4</v>
      </c>
      <c r="J31">
        <v>1.5</v>
      </c>
      <c r="K31">
        <v>0.5</v>
      </c>
      <c r="L31">
        <v>0</v>
      </c>
      <c r="M31">
        <v>1</v>
      </c>
      <c r="N31">
        <v>1</v>
      </c>
      <c r="O31">
        <v>4</v>
      </c>
      <c r="P31">
        <f t="shared" si="0"/>
        <v>32</v>
      </c>
      <c r="Q31">
        <f t="shared" si="1"/>
        <v>128</v>
      </c>
    </row>
    <row r="32" spans="1:17" x14ac:dyDescent="0.25">
      <c r="A32">
        <f t="shared" si="3"/>
        <v>200031</v>
      </c>
      <c r="B32" t="s">
        <v>100</v>
      </c>
      <c r="D32" s="1"/>
      <c r="E32" t="s">
        <v>13</v>
      </c>
      <c r="F32" t="s">
        <v>110</v>
      </c>
      <c r="G32">
        <v>2</v>
      </c>
      <c r="H32">
        <v>20</v>
      </c>
      <c r="I32">
        <v>0</v>
      </c>
      <c r="J32">
        <v>2</v>
      </c>
      <c r="K32">
        <v>0</v>
      </c>
      <c r="L32">
        <v>0</v>
      </c>
      <c r="M32">
        <v>2</v>
      </c>
      <c r="N32">
        <v>2</v>
      </c>
      <c r="O32">
        <v>5</v>
      </c>
      <c r="P32">
        <f t="shared" si="0"/>
        <v>64</v>
      </c>
      <c r="Q32">
        <f t="shared" si="1"/>
        <v>160</v>
      </c>
    </row>
    <row r="33" spans="1:17" x14ac:dyDescent="0.25">
      <c r="A33">
        <f t="shared" si="3"/>
        <v>200032</v>
      </c>
      <c r="B33" t="s">
        <v>101</v>
      </c>
      <c r="D33" s="1"/>
      <c r="E33" t="s">
        <v>13</v>
      </c>
      <c r="F33" t="s">
        <v>110</v>
      </c>
      <c r="G33">
        <v>2</v>
      </c>
      <c r="H33">
        <v>30</v>
      </c>
      <c r="I33">
        <v>0</v>
      </c>
      <c r="J33">
        <v>2</v>
      </c>
      <c r="K33">
        <v>0</v>
      </c>
      <c r="L33">
        <v>0</v>
      </c>
      <c r="M33">
        <v>2</v>
      </c>
      <c r="N33">
        <v>2</v>
      </c>
      <c r="O33">
        <v>5</v>
      </c>
      <c r="P33">
        <f t="shared" si="0"/>
        <v>64</v>
      </c>
      <c r="Q33">
        <f t="shared" si="1"/>
        <v>160</v>
      </c>
    </row>
    <row r="34" spans="1:17" x14ac:dyDescent="0.25">
      <c r="A34">
        <f t="shared" si="3"/>
        <v>200033</v>
      </c>
      <c r="B34" t="s">
        <v>102</v>
      </c>
      <c r="D34" s="1"/>
      <c r="E34" t="s">
        <v>13</v>
      </c>
      <c r="F34" t="s">
        <v>110</v>
      </c>
      <c r="G34">
        <v>2</v>
      </c>
      <c r="H34">
        <v>40</v>
      </c>
      <c r="I34">
        <v>0</v>
      </c>
      <c r="J34">
        <v>2</v>
      </c>
      <c r="K34">
        <v>0</v>
      </c>
      <c r="L34">
        <v>0</v>
      </c>
      <c r="M34">
        <v>2</v>
      </c>
      <c r="N34">
        <v>2</v>
      </c>
      <c r="O34">
        <v>5</v>
      </c>
      <c r="P34">
        <f t="shared" si="0"/>
        <v>64</v>
      </c>
      <c r="Q34">
        <f t="shared" si="1"/>
        <v>160</v>
      </c>
    </row>
    <row r="35" spans="1:17" x14ac:dyDescent="0.25">
      <c r="A35">
        <f t="shared" si="3"/>
        <v>200034</v>
      </c>
      <c r="B35" t="s">
        <v>103</v>
      </c>
      <c r="D35" s="1"/>
      <c r="E35" t="s">
        <v>13</v>
      </c>
      <c r="F35" t="s">
        <v>110</v>
      </c>
      <c r="G35">
        <v>2</v>
      </c>
      <c r="H35">
        <v>50</v>
      </c>
      <c r="I35">
        <v>0</v>
      </c>
      <c r="J35">
        <v>2</v>
      </c>
      <c r="K35">
        <v>0</v>
      </c>
      <c r="L35">
        <v>0</v>
      </c>
      <c r="M35">
        <v>2</v>
      </c>
      <c r="N35">
        <v>2</v>
      </c>
      <c r="O35">
        <v>5</v>
      </c>
      <c r="P35">
        <f t="shared" si="0"/>
        <v>64</v>
      </c>
      <c r="Q35">
        <f t="shared" si="1"/>
        <v>160</v>
      </c>
    </row>
    <row r="36" spans="1:17" x14ac:dyDescent="0.25">
      <c r="A36">
        <f t="shared" si="3"/>
        <v>200035</v>
      </c>
      <c r="B36" t="s">
        <v>104</v>
      </c>
      <c r="D36" s="1"/>
      <c r="E36" t="s">
        <v>13</v>
      </c>
      <c r="F36" t="s">
        <v>110</v>
      </c>
      <c r="G36">
        <v>2</v>
      </c>
      <c r="H36">
        <v>60</v>
      </c>
      <c r="I36">
        <v>0</v>
      </c>
      <c r="J36">
        <v>2</v>
      </c>
      <c r="K36">
        <v>0</v>
      </c>
      <c r="L36">
        <v>0</v>
      </c>
      <c r="M36">
        <v>2</v>
      </c>
      <c r="N36">
        <v>2</v>
      </c>
      <c r="O36">
        <v>5</v>
      </c>
      <c r="P36">
        <f t="shared" si="0"/>
        <v>64</v>
      </c>
      <c r="Q36">
        <f t="shared" si="1"/>
        <v>160</v>
      </c>
    </row>
    <row r="37" spans="1:17" x14ac:dyDescent="0.25">
      <c r="A37">
        <f t="shared" si="3"/>
        <v>200036</v>
      </c>
      <c r="B37" t="s">
        <v>105</v>
      </c>
      <c r="D37" s="1"/>
      <c r="E37" t="s">
        <v>13</v>
      </c>
      <c r="F37" t="s">
        <v>110</v>
      </c>
      <c r="G37">
        <v>2</v>
      </c>
      <c r="H37">
        <v>70</v>
      </c>
      <c r="I37">
        <v>0</v>
      </c>
      <c r="J37">
        <v>2</v>
      </c>
      <c r="K37">
        <v>0</v>
      </c>
      <c r="L37">
        <v>0</v>
      </c>
      <c r="M37">
        <v>2</v>
      </c>
      <c r="N37">
        <v>2</v>
      </c>
      <c r="O37">
        <v>5</v>
      </c>
      <c r="P37">
        <f t="shared" si="0"/>
        <v>64</v>
      </c>
      <c r="Q37">
        <f t="shared" si="1"/>
        <v>160</v>
      </c>
    </row>
    <row r="38" spans="1:17" x14ac:dyDescent="0.25">
      <c r="A38">
        <f t="shared" si="3"/>
        <v>200037</v>
      </c>
      <c r="B38" t="s">
        <v>107</v>
      </c>
      <c r="D38" s="1"/>
      <c r="E38" t="s">
        <v>13</v>
      </c>
      <c r="F38" t="s">
        <v>110</v>
      </c>
      <c r="G38">
        <v>2</v>
      </c>
      <c r="H38">
        <v>75</v>
      </c>
      <c r="I38">
        <v>0</v>
      </c>
      <c r="J38">
        <v>2</v>
      </c>
      <c r="K38">
        <v>0</v>
      </c>
      <c r="L38">
        <v>0</v>
      </c>
      <c r="M38">
        <v>2</v>
      </c>
      <c r="N38">
        <v>2</v>
      </c>
      <c r="O38">
        <v>5</v>
      </c>
      <c r="P38">
        <f t="shared" si="0"/>
        <v>64</v>
      </c>
      <c r="Q38">
        <f t="shared" si="1"/>
        <v>160</v>
      </c>
    </row>
    <row r="39" spans="1:17" x14ac:dyDescent="0.25">
      <c r="A39">
        <f t="shared" si="3"/>
        <v>200038</v>
      </c>
      <c r="B39" t="s">
        <v>106</v>
      </c>
      <c r="D39" s="1"/>
      <c r="E39" t="s">
        <v>13</v>
      </c>
      <c r="F39" t="s">
        <v>110</v>
      </c>
      <c r="G39">
        <v>2</v>
      </c>
      <c r="H39">
        <v>80</v>
      </c>
      <c r="I39">
        <v>0</v>
      </c>
      <c r="J39">
        <v>2</v>
      </c>
      <c r="K39">
        <v>0</v>
      </c>
      <c r="L39">
        <v>0</v>
      </c>
      <c r="M39">
        <v>2</v>
      </c>
      <c r="N39">
        <v>2</v>
      </c>
      <c r="O39">
        <v>5</v>
      </c>
      <c r="P39">
        <f t="shared" si="0"/>
        <v>64</v>
      </c>
      <c r="Q39">
        <f t="shared" si="1"/>
        <v>160</v>
      </c>
    </row>
    <row r="40" spans="1:17" x14ac:dyDescent="0.25">
      <c r="A40">
        <f t="shared" si="3"/>
        <v>200039</v>
      </c>
      <c r="B40" t="s">
        <v>108</v>
      </c>
      <c r="D40" s="1"/>
      <c r="E40" t="s">
        <v>13</v>
      </c>
      <c r="F40" t="s">
        <v>110</v>
      </c>
      <c r="G40">
        <v>2</v>
      </c>
      <c r="H40">
        <v>85</v>
      </c>
      <c r="I40">
        <v>0</v>
      </c>
      <c r="J40">
        <v>2</v>
      </c>
      <c r="K40">
        <v>0</v>
      </c>
      <c r="L40">
        <v>0</v>
      </c>
      <c r="M40">
        <v>2</v>
      </c>
      <c r="N40">
        <v>2</v>
      </c>
      <c r="O40">
        <v>5</v>
      </c>
      <c r="P40">
        <f t="shared" si="0"/>
        <v>64</v>
      </c>
      <c r="Q40">
        <f t="shared" si="1"/>
        <v>160</v>
      </c>
    </row>
    <row r="41" spans="1:17" x14ac:dyDescent="0.25">
      <c r="A41">
        <f t="shared" si="3"/>
        <v>200040</v>
      </c>
      <c r="B41" t="s">
        <v>109</v>
      </c>
      <c r="D41" s="1"/>
      <c r="E41" t="s">
        <v>13</v>
      </c>
      <c r="F41" t="s">
        <v>110</v>
      </c>
      <c r="G41">
        <v>2</v>
      </c>
      <c r="H41">
        <v>90</v>
      </c>
      <c r="I41">
        <v>0</v>
      </c>
      <c r="J41">
        <v>2</v>
      </c>
      <c r="K41">
        <v>0</v>
      </c>
      <c r="L41">
        <v>0</v>
      </c>
      <c r="M41">
        <v>2</v>
      </c>
      <c r="N41">
        <v>2</v>
      </c>
      <c r="O41">
        <v>5</v>
      </c>
      <c r="P41">
        <f t="shared" si="0"/>
        <v>64</v>
      </c>
      <c r="Q41">
        <f t="shared" si="1"/>
        <v>160</v>
      </c>
    </row>
    <row r="42" spans="1:17" x14ac:dyDescent="0.25">
      <c r="A42">
        <f t="shared" si="3"/>
        <v>200041</v>
      </c>
      <c r="B42" t="s">
        <v>111</v>
      </c>
      <c r="D42" s="1"/>
      <c r="E42" t="s">
        <v>13</v>
      </c>
      <c r="F42" t="s">
        <v>118</v>
      </c>
      <c r="G42">
        <v>2</v>
      </c>
      <c r="H42">
        <v>10</v>
      </c>
      <c r="I42">
        <v>0</v>
      </c>
      <c r="J42">
        <v>1</v>
      </c>
      <c r="K42">
        <v>2</v>
      </c>
      <c r="L42">
        <v>0</v>
      </c>
      <c r="M42">
        <v>5</v>
      </c>
      <c r="N42">
        <v>2</v>
      </c>
      <c r="O42">
        <v>3</v>
      </c>
      <c r="P42">
        <f t="shared" si="0"/>
        <v>64</v>
      </c>
      <c r="Q42">
        <f t="shared" si="1"/>
        <v>96</v>
      </c>
    </row>
    <row r="43" spans="1:17" x14ac:dyDescent="0.25">
      <c r="A43">
        <f t="shared" si="3"/>
        <v>200042</v>
      </c>
      <c r="B43" t="s">
        <v>112</v>
      </c>
      <c r="D43" s="1"/>
      <c r="E43" t="s">
        <v>13</v>
      </c>
      <c r="F43" t="s">
        <v>118</v>
      </c>
      <c r="G43">
        <v>2</v>
      </c>
      <c r="H43">
        <f>H42+5</f>
        <v>15</v>
      </c>
      <c r="I43">
        <v>0</v>
      </c>
      <c r="J43">
        <v>1</v>
      </c>
      <c r="K43">
        <v>2</v>
      </c>
      <c r="L43">
        <v>0</v>
      </c>
      <c r="M43">
        <v>5</v>
      </c>
      <c r="N43">
        <v>2</v>
      </c>
      <c r="O43">
        <v>3</v>
      </c>
      <c r="P43">
        <f t="shared" si="0"/>
        <v>64</v>
      </c>
      <c r="Q43">
        <f t="shared" si="1"/>
        <v>96</v>
      </c>
    </row>
    <row r="44" spans="1:17" x14ac:dyDescent="0.25">
      <c r="A44">
        <f t="shared" si="3"/>
        <v>200043</v>
      </c>
      <c r="B44" t="s">
        <v>113</v>
      </c>
      <c r="D44" s="1"/>
      <c r="E44" t="s">
        <v>13</v>
      </c>
      <c r="F44" t="s">
        <v>118</v>
      </c>
      <c r="G44">
        <v>2</v>
      </c>
      <c r="H44">
        <v>11</v>
      </c>
      <c r="I44">
        <v>0</v>
      </c>
      <c r="J44">
        <v>1</v>
      </c>
      <c r="K44">
        <v>2</v>
      </c>
      <c r="L44">
        <v>0</v>
      </c>
      <c r="M44">
        <v>6</v>
      </c>
      <c r="N44">
        <v>2</v>
      </c>
      <c r="O44">
        <v>3</v>
      </c>
      <c r="P44">
        <f t="shared" si="0"/>
        <v>64</v>
      </c>
      <c r="Q44">
        <f t="shared" si="1"/>
        <v>96</v>
      </c>
    </row>
    <row r="45" spans="1:17" x14ac:dyDescent="0.25">
      <c r="A45">
        <f t="shared" si="3"/>
        <v>200044</v>
      </c>
      <c r="B45" t="s">
        <v>114</v>
      </c>
      <c r="D45" s="1"/>
      <c r="E45" t="s">
        <v>13</v>
      </c>
      <c r="F45" t="s">
        <v>118</v>
      </c>
      <c r="G45">
        <v>2</v>
      </c>
      <c r="H45">
        <f t="shared" ref="H45:H48" si="4">H44+5</f>
        <v>16</v>
      </c>
      <c r="I45">
        <v>0</v>
      </c>
      <c r="J45">
        <v>1</v>
      </c>
      <c r="K45">
        <v>2</v>
      </c>
      <c r="L45">
        <v>0</v>
      </c>
      <c r="M45">
        <v>6</v>
      </c>
      <c r="N45">
        <v>2</v>
      </c>
      <c r="O45">
        <v>4</v>
      </c>
      <c r="P45">
        <f t="shared" si="0"/>
        <v>64</v>
      </c>
      <c r="Q45">
        <f t="shared" si="1"/>
        <v>128</v>
      </c>
    </row>
    <row r="46" spans="1:17" x14ac:dyDescent="0.25">
      <c r="A46">
        <f t="shared" si="3"/>
        <v>200045</v>
      </c>
      <c r="B46" t="s">
        <v>115</v>
      </c>
      <c r="D46" s="1"/>
      <c r="E46" t="s">
        <v>13</v>
      </c>
      <c r="F46" t="s">
        <v>118</v>
      </c>
      <c r="G46">
        <v>2</v>
      </c>
      <c r="H46">
        <v>12</v>
      </c>
      <c r="I46">
        <v>0</v>
      </c>
      <c r="J46">
        <v>2</v>
      </c>
      <c r="K46">
        <v>2</v>
      </c>
      <c r="L46">
        <v>0</v>
      </c>
      <c r="M46">
        <v>7</v>
      </c>
      <c r="N46">
        <v>2</v>
      </c>
      <c r="O46">
        <v>4</v>
      </c>
      <c r="P46">
        <f t="shared" si="0"/>
        <v>64</v>
      </c>
      <c r="Q46">
        <f t="shared" si="1"/>
        <v>128</v>
      </c>
    </row>
    <row r="47" spans="1:17" x14ac:dyDescent="0.25">
      <c r="A47">
        <f t="shared" si="3"/>
        <v>200046</v>
      </c>
      <c r="B47" t="s">
        <v>116</v>
      </c>
      <c r="D47" s="1"/>
      <c r="E47" t="s">
        <v>13</v>
      </c>
      <c r="F47" t="s">
        <v>118</v>
      </c>
      <c r="G47">
        <v>2</v>
      </c>
      <c r="H47">
        <f t="shared" ref="H47:H48" si="5">H46+5</f>
        <v>17</v>
      </c>
      <c r="I47">
        <v>0</v>
      </c>
      <c r="J47">
        <v>2</v>
      </c>
      <c r="K47">
        <v>2</v>
      </c>
      <c r="L47">
        <v>0</v>
      </c>
      <c r="M47">
        <v>7</v>
      </c>
      <c r="N47">
        <v>2</v>
      </c>
      <c r="O47">
        <v>5</v>
      </c>
      <c r="P47">
        <f t="shared" si="0"/>
        <v>64</v>
      </c>
      <c r="Q47">
        <f t="shared" si="1"/>
        <v>160</v>
      </c>
    </row>
    <row r="48" spans="1:17" x14ac:dyDescent="0.25">
      <c r="A48">
        <f t="shared" si="3"/>
        <v>200047</v>
      </c>
      <c r="B48" t="s">
        <v>117</v>
      </c>
      <c r="D48" s="1"/>
      <c r="E48" t="s">
        <v>13</v>
      </c>
      <c r="F48" t="s">
        <v>118</v>
      </c>
      <c r="G48">
        <v>2</v>
      </c>
      <c r="H48">
        <v>13</v>
      </c>
      <c r="I48">
        <v>0</v>
      </c>
      <c r="J48">
        <v>2</v>
      </c>
      <c r="K48">
        <v>2</v>
      </c>
      <c r="L48">
        <v>1</v>
      </c>
      <c r="M48">
        <v>8</v>
      </c>
      <c r="N48">
        <v>2</v>
      </c>
      <c r="O48">
        <v>5</v>
      </c>
      <c r="P48">
        <f t="shared" si="0"/>
        <v>64</v>
      </c>
      <c r="Q48">
        <f t="shared" si="1"/>
        <v>160</v>
      </c>
    </row>
    <row r="49" spans="1:17" x14ac:dyDescent="0.25">
      <c r="A49">
        <f t="shared" si="3"/>
        <v>200048</v>
      </c>
      <c r="B49" t="s">
        <v>121</v>
      </c>
      <c r="E49" t="s">
        <v>13</v>
      </c>
      <c r="F49" t="s">
        <v>131</v>
      </c>
      <c r="G49">
        <v>1</v>
      </c>
      <c r="H49">
        <v>15</v>
      </c>
      <c r="I49">
        <v>1</v>
      </c>
      <c r="J49">
        <v>2</v>
      </c>
      <c r="K49">
        <v>0</v>
      </c>
      <c r="L49">
        <v>0</v>
      </c>
      <c r="M49">
        <v>3</v>
      </c>
      <c r="N49">
        <v>1</v>
      </c>
      <c r="O49">
        <v>3</v>
      </c>
      <c r="P49">
        <f t="shared" si="0"/>
        <v>32</v>
      </c>
      <c r="Q49">
        <f t="shared" si="1"/>
        <v>96</v>
      </c>
    </row>
    <row r="50" spans="1:17" x14ac:dyDescent="0.25">
      <c r="A50">
        <f t="shared" si="3"/>
        <v>200049</v>
      </c>
      <c r="B50" t="s">
        <v>122</v>
      </c>
      <c r="E50" t="s">
        <v>13</v>
      </c>
      <c r="F50" t="s">
        <v>131</v>
      </c>
      <c r="G50">
        <v>1</v>
      </c>
      <c r="H50">
        <v>20</v>
      </c>
      <c r="I50">
        <v>1</v>
      </c>
      <c r="J50">
        <v>2</v>
      </c>
      <c r="K50">
        <v>0</v>
      </c>
      <c r="L50">
        <v>0</v>
      </c>
      <c r="M50">
        <v>3</v>
      </c>
      <c r="N50">
        <v>1</v>
      </c>
      <c r="O50">
        <v>3</v>
      </c>
      <c r="P50">
        <f t="shared" si="0"/>
        <v>32</v>
      </c>
      <c r="Q50">
        <f t="shared" si="1"/>
        <v>96</v>
      </c>
    </row>
    <row r="51" spans="1:17" x14ac:dyDescent="0.25">
      <c r="A51">
        <f t="shared" si="3"/>
        <v>200050</v>
      </c>
      <c r="B51" t="s">
        <v>128</v>
      </c>
      <c r="E51" t="s">
        <v>13</v>
      </c>
      <c r="F51" t="s">
        <v>131</v>
      </c>
      <c r="G51">
        <v>1</v>
      </c>
      <c r="H51">
        <v>25</v>
      </c>
      <c r="I51">
        <v>1</v>
      </c>
      <c r="J51">
        <v>2</v>
      </c>
      <c r="K51">
        <v>0</v>
      </c>
      <c r="L51">
        <v>0</v>
      </c>
      <c r="M51">
        <v>1</v>
      </c>
      <c r="N51">
        <v>1</v>
      </c>
      <c r="O51">
        <v>3</v>
      </c>
      <c r="P51">
        <f t="shared" si="0"/>
        <v>32</v>
      </c>
      <c r="Q51">
        <f t="shared" si="1"/>
        <v>96</v>
      </c>
    </row>
    <row r="52" spans="1:17" x14ac:dyDescent="0.25">
      <c r="A52">
        <f t="shared" si="3"/>
        <v>200051</v>
      </c>
      <c r="B52" t="s">
        <v>123</v>
      </c>
      <c r="E52" t="s">
        <v>13</v>
      </c>
      <c r="F52" t="s">
        <v>131</v>
      </c>
      <c r="G52">
        <v>1</v>
      </c>
      <c r="H52">
        <v>30</v>
      </c>
      <c r="I52">
        <v>1</v>
      </c>
      <c r="J52">
        <v>2</v>
      </c>
      <c r="K52">
        <v>0</v>
      </c>
      <c r="L52">
        <v>0</v>
      </c>
      <c r="M52">
        <v>1</v>
      </c>
      <c r="N52">
        <v>2</v>
      </c>
      <c r="O52">
        <v>3</v>
      </c>
      <c r="P52">
        <f t="shared" si="0"/>
        <v>64</v>
      </c>
      <c r="Q52">
        <f t="shared" si="1"/>
        <v>96</v>
      </c>
    </row>
    <row r="53" spans="1:17" x14ac:dyDescent="0.25">
      <c r="A53">
        <f t="shared" si="3"/>
        <v>200052</v>
      </c>
      <c r="B53" t="s">
        <v>129</v>
      </c>
      <c r="E53" t="s">
        <v>13</v>
      </c>
      <c r="F53" t="s">
        <v>131</v>
      </c>
      <c r="G53">
        <v>1</v>
      </c>
      <c r="H53">
        <v>35</v>
      </c>
      <c r="I53">
        <v>1</v>
      </c>
      <c r="J53">
        <v>2</v>
      </c>
      <c r="K53">
        <v>0</v>
      </c>
      <c r="L53">
        <v>0</v>
      </c>
      <c r="M53">
        <v>1</v>
      </c>
      <c r="N53">
        <v>2</v>
      </c>
      <c r="O53">
        <v>3</v>
      </c>
      <c r="P53">
        <f t="shared" si="0"/>
        <v>64</v>
      </c>
      <c r="Q53">
        <f t="shared" si="1"/>
        <v>96</v>
      </c>
    </row>
    <row r="54" spans="1:17" x14ac:dyDescent="0.25">
      <c r="A54">
        <f t="shared" si="3"/>
        <v>200053</v>
      </c>
      <c r="B54" t="s">
        <v>130</v>
      </c>
      <c r="E54" t="s">
        <v>13</v>
      </c>
      <c r="F54" t="s">
        <v>131</v>
      </c>
      <c r="G54">
        <v>2</v>
      </c>
      <c r="H54">
        <v>45</v>
      </c>
      <c r="I54">
        <v>0</v>
      </c>
      <c r="J54">
        <v>2</v>
      </c>
      <c r="K54">
        <v>0</v>
      </c>
      <c r="L54">
        <v>0</v>
      </c>
      <c r="M54">
        <v>1</v>
      </c>
      <c r="N54">
        <v>2</v>
      </c>
      <c r="O54">
        <v>3</v>
      </c>
      <c r="P54">
        <f t="shared" si="0"/>
        <v>64</v>
      </c>
      <c r="Q54">
        <f t="shared" si="1"/>
        <v>96</v>
      </c>
    </row>
    <row r="55" spans="1:17" x14ac:dyDescent="0.25">
      <c r="A55">
        <f t="shared" si="3"/>
        <v>200054</v>
      </c>
      <c r="B55" t="s">
        <v>124</v>
      </c>
      <c r="E55" t="s">
        <v>13</v>
      </c>
      <c r="F55" t="s">
        <v>131</v>
      </c>
      <c r="G55">
        <v>2</v>
      </c>
      <c r="H55">
        <v>55</v>
      </c>
      <c r="I55">
        <v>0</v>
      </c>
      <c r="J55">
        <v>2</v>
      </c>
      <c r="K55">
        <v>0</v>
      </c>
      <c r="L55">
        <v>0</v>
      </c>
      <c r="M55">
        <v>1</v>
      </c>
      <c r="N55">
        <v>2</v>
      </c>
      <c r="O55">
        <v>3</v>
      </c>
      <c r="P55">
        <f t="shared" si="0"/>
        <v>64</v>
      </c>
      <c r="Q55">
        <f t="shared" si="1"/>
        <v>96</v>
      </c>
    </row>
    <row r="56" spans="1:17" x14ac:dyDescent="0.25">
      <c r="A56">
        <f t="shared" si="3"/>
        <v>200055</v>
      </c>
      <c r="B56" t="s">
        <v>125</v>
      </c>
      <c r="E56" t="s">
        <v>13</v>
      </c>
      <c r="F56" t="s">
        <v>131</v>
      </c>
      <c r="G56">
        <v>2</v>
      </c>
      <c r="H56">
        <v>65</v>
      </c>
      <c r="I56">
        <v>0</v>
      </c>
      <c r="J56">
        <v>2</v>
      </c>
      <c r="K56">
        <v>0</v>
      </c>
      <c r="L56">
        <v>0</v>
      </c>
      <c r="M56">
        <v>1</v>
      </c>
      <c r="N56">
        <v>2</v>
      </c>
      <c r="O56">
        <v>4</v>
      </c>
      <c r="P56">
        <f t="shared" si="0"/>
        <v>64</v>
      </c>
      <c r="Q56">
        <f t="shared" si="1"/>
        <v>128</v>
      </c>
    </row>
    <row r="57" spans="1:17" x14ac:dyDescent="0.25">
      <c r="A57">
        <f t="shared" si="3"/>
        <v>200056</v>
      </c>
      <c r="B57" t="s">
        <v>126</v>
      </c>
      <c r="E57" t="s">
        <v>13</v>
      </c>
      <c r="F57" t="s">
        <v>131</v>
      </c>
      <c r="G57">
        <v>2</v>
      </c>
      <c r="H57">
        <v>75</v>
      </c>
      <c r="I57">
        <v>0</v>
      </c>
      <c r="J57">
        <v>2</v>
      </c>
      <c r="K57">
        <v>0</v>
      </c>
      <c r="L57">
        <v>0</v>
      </c>
      <c r="M57">
        <v>2</v>
      </c>
      <c r="N57">
        <v>2</v>
      </c>
      <c r="O57">
        <v>4</v>
      </c>
      <c r="P57">
        <f t="shared" si="0"/>
        <v>64</v>
      </c>
      <c r="Q57">
        <f t="shared" si="1"/>
        <v>128</v>
      </c>
    </row>
    <row r="58" spans="1:17" x14ac:dyDescent="0.25">
      <c r="A58">
        <f t="shared" si="3"/>
        <v>200057</v>
      </c>
      <c r="B58" t="s">
        <v>127</v>
      </c>
      <c r="E58" t="s">
        <v>13</v>
      </c>
      <c r="F58" t="s">
        <v>131</v>
      </c>
      <c r="G58">
        <v>2</v>
      </c>
      <c r="H58">
        <v>85</v>
      </c>
      <c r="I58">
        <v>0</v>
      </c>
      <c r="J58">
        <v>2</v>
      </c>
      <c r="K58">
        <v>0</v>
      </c>
      <c r="L58">
        <v>0</v>
      </c>
      <c r="M58">
        <v>1</v>
      </c>
      <c r="N58">
        <v>2</v>
      </c>
      <c r="O58">
        <v>4</v>
      </c>
      <c r="P58">
        <f t="shared" si="0"/>
        <v>64</v>
      </c>
      <c r="Q58">
        <f t="shared" si="1"/>
        <v>128</v>
      </c>
    </row>
    <row r="59" spans="1:17" x14ac:dyDescent="0.25">
      <c r="A59">
        <f t="shared" si="3"/>
        <v>200058</v>
      </c>
      <c r="B59" t="s">
        <v>53</v>
      </c>
      <c r="E59" t="s">
        <v>13</v>
      </c>
      <c r="F59" t="s">
        <v>53</v>
      </c>
      <c r="G59">
        <v>1</v>
      </c>
      <c r="H59">
        <v>10</v>
      </c>
      <c r="I59">
        <v>10</v>
      </c>
      <c r="J59">
        <v>1</v>
      </c>
      <c r="K59">
        <v>0</v>
      </c>
      <c r="L59">
        <v>0</v>
      </c>
      <c r="M59">
        <v>1</v>
      </c>
      <c r="N59">
        <v>1</v>
      </c>
      <c r="O59">
        <v>3</v>
      </c>
      <c r="P59">
        <f t="shared" si="0"/>
        <v>32</v>
      </c>
      <c r="Q59">
        <f t="shared" si="1"/>
        <v>96</v>
      </c>
    </row>
    <row r="60" spans="1:17" x14ac:dyDescent="0.25">
      <c r="A60">
        <f t="shared" si="3"/>
        <v>200059</v>
      </c>
      <c r="B60" t="s">
        <v>134</v>
      </c>
      <c r="E60" t="s">
        <v>13</v>
      </c>
      <c r="F60" t="s">
        <v>53</v>
      </c>
      <c r="G60">
        <v>1</v>
      </c>
      <c r="H60">
        <v>15</v>
      </c>
      <c r="I60">
        <v>15</v>
      </c>
      <c r="J60">
        <v>1</v>
      </c>
      <c r="K60">
        <v>0</v>
      </c>
      <c r="L60">
        <v>0</v>
      </c>
      <c r="M60">
        <v>1</v>
      </c>
      <c r="N60">
        <v>1</v>
      </c>
      <c r="O60">
        <v>3</v>
      </c>
      <c r="P60">
        <f t="shared" si="0"/>
        <v>32</v>
      </c>
      <c r="Q60">
        <f t="shared" si="1"/>
        <v>96</v>
      </c>
    </row>
    <row r="61" spans="1:17" x14ac:dyDescent="0.25">
      <c r="A61">
        <f t="shared" si="3"/>
        <v>200060</v>
      </c>
      <c r="B61" t="s">
        <v>135</v>
      </c>
      <c r="E61" t="s">
        <v>13</v>
      </c>
      <c r="F61" t="s">
        <v>53</v>
      </c>
      <c r="G61">
        <v>1</v>
      </c>
      <c r="H61">
        <v>20</v>
      </c>
      <c r="I61">
        <v>20</v>
      </c>
      <c r="J61">
        <v>1</v>
      </c>
      <c r="K61">
        <v>0</v>
      </c>
      <c r="L61">
        <v>0</v>
      </c>
      <c r="M61">
        <v>1</v>
      </c>
      <c r="N61">
        <v>1</v>
      </c>
      <c r="O61">
        <v>3</v>
      </c>
      <c r="P61">
        <f t="shared" si="0"/>
        <v>32</v>
      </c>
      <c r="Q61">
        <f t="shared" si="1"/>
        <v>96</v>
      </c>
    </row>
    <row r="62" spans="1:17" x14ac:dyDescent="0.25">
      <c r="A62">
        <f t="shared" si="3"/>
        <v>200061</v>
      </c>
      <c r="B62" t="s">
        <v>136</v>
      </c>
      <c r="E62" t="s">
        <v>13</v>
      </c>
      <c r="F62" t="s">
        <v>53</v>
      </c>
      <c r="G62">
        <v>1</v>
      </c>
      <c r="H62">
        <v>25</v>
      </c>
      <c r="I62">
        <v>25</v>
      </c>
      <c r="J62">
        <v>1</v>
      </c>
      <c r="K62">
        <v>0</v>
      </c>
      <c r="L62">
        <v>0</v>
      </c>
      <c r="M62">
        <v>1</v>
      </c>
      <c r="N62">
        <v>1</v>
      </c>
      <c r="O62">
        <v>3</v>
      </c>
      <c r="P62">
        <f t="shared" si="0"/>
        <v>32</v>
      </c>
      <c r="Q62">
        <f t="shared" si="1"/>
        <v>96</v>
      </c>
    </row>
    <row r="63" spans="1:17" x14ac:dyDescent="0.25">
      <c r="A63">
        <f t="shared" si="3"/>
        <v>200062</v>
      </c>
      <c r="B63" t="s">
        <v>54</v>
      </c>
      <c r="E63" t="s">
        <v>13</v>
      </c>
      <c r="F63" t="s">
        <v>53</v>
      </c>
      <c r="G63">
        <v>1</v>
      </c>
      <c r="H63">
        <v>30</v>
      </c>
      <c r="I63">
        <v>30</v>
      </c>
      <c r="J63">
        <v>1</v>
      </c>
      <c r="K63">
        <v>0</v>
      </c>
      <c r="L63">
        <v>0</v>
      </c>
      <c r="M63">
        <v>1</v>
      </c>
      <c r="N63">
        <v>2</v>
      </c>
      <c r="O63">
        <v>3</v>
      </c>
      <c r="P63">
        <f t="shared" si="0"/>
        <v>64</v>
      </c>
      <c r="Q63">
        <f t="shared" si="1"/>
        <v>96</v>
      </c>
    </row>
    <row r="64" spans="1:17" x14ac:dyDescent="0.25">
      <c r="A64">
        <f t="shared" si="3"/>
        <v>200063</v>
      </c>
      <c r="B64" t="s">
        <v>137</v>
      </c>
      <c r="E64" t="s">
        <v>13</v>
      </c>
      <c r="F64" t="s">
        <v>53</v>
      </c>
      <c r="G64">
        <v>1</v>
      </c>
      <c r="H64">
        <v>35</v>
      </c>
      <c r="I64">
        <v>35</v>
      </c>
      <c r="J64">
        <v>1</v>
      </c>
      <c r="K64">
        <v>0</v>
      </c>
      <c r="L64">
        <v>0</v>
      </c>
      <c r="M64">
        <v>1</v>
      </c>
      <c r="N64">
        <v>2</v>
      </c>
      <c r="O64">
        <v>3</v>
      </c>
      <c r="P64">
        <f t="shared" si="0"/>
        <v>64</v>
      </c>
      <c r="Q64">
        <f t="shared" si="1"/>
        <v>96</v>
      </c>
    </row>
    <row r="65" spans="1:17" x14ac:dyDescent="0.25">
      <c r="A65">
        <f t="shared" si="3"/>
        <v>200064</v>
      </c>
      <c r="B65" t="s">
        <v>138</v>
      </c>
      <c r="E65" t="s">
        <v>13</v>
      </c>
      <c r="F65" t="s">
        <v>53</v>
      </c>
      <c r="G65">
        <v>1</v>
      </c>
      <c r="H65">
        <v>40</v>
      </c>
      <c r="I65">
        <v>40</v>
      </c>
      <c r="J65">
        <v>1</v>
      </c>
      <c r="K65">
        <v>0</v>
      </c>
      <c r="L65">
        <v>0</v>
      </c>
      <c r="M65">
        <v>1</v>
      </c>
      <c r="N65">
        <v>2</v>
      </c>
      <c r="O65">
        <v>3</v>
      </c>
      <c r="P65">
        <f t="shared" si="0"/>
        <v>64</v>
      </c>
      <c r="Q65">
        <f t="shared" si="1"/>
        <v>96</v>
      </c>
    </row>
    <row r="66" spans="1:17" x14ac:dyDescent="0.25">
      <c r="A66">
        <f t="shared" si="3"/>
        <v>200065</v>
      </c>
    </row>
    <row r="67" spans="1:17" x14ac:dyDescent="0.25">
      <c r="A67">
        <f t="shared" si="3"/>
        <v>200066</v>
      </c>
    </row>
    <row r="68" spans="1:17" x14ac:dyDescent="0.25">
      <c r="A68">
        <f t="shared" si="3"/>
        <v>200067</v>
      </c>
    </row>
    <row r="69" spans="1:17" x14ac:dyDescent="0.25">
      <c r="A69">
        <f t="shared" si="3"/>
        <v>200068</v>
      </c>
    </row>
    <row r="70" spans="1:17" x14ac:dyDescent="0.25">
      <c r="A70">
        <f t="shared" si="3"/>
        <v>200069</v>
      </c>
    </row>
    <row r="71" spans="1:17" x14ac:dyDescent="0.25">
      <c r="A71">
        <f t="shared" si="3"/>
        <v>200070</v>
      </c>
      <c r="B71" t="s">
        <v>58</v>
      </c>
      <c r="E71" t="s">
        <v>13</v>
      </c>
    </row>
    <row r="72" spans="1:17" x14ac:dyDescent="0.25">
      <c r="A72">
        <f t="shared" si="3"/>
        <v>200071</v>
      </c>
      <c r="B72" t="s">
        <v>52</v>
      </c>
      <c r="E72" t="s">
        <v>13</v>
      </c>
    </row>
    <row r="73" spans="1:17" x14ac:dyDescent="0.25">
      <c r="A73">
        <f t="shared" si="3"/>
        <v>200072</v>
      </c>
      <c r="B73" t="s">
        <v>59</v>
      </c>
      <c r="E73" t="s">
        <v>13</v>
      </c>
    </row>
    <row r="74" spans="1:17" x14ac:dyDescent="0.25">
      <c r="A74">
        <f t="shared" si="3"/>
        <v>200073</v>
      </c>
      <c r="B74" t="s">
        <v>60</v>
      </c>
      <c r="E74" t="s">
        <v>13</v>
      </c>
    </row>
  </sheetData>
  <mergeCells count="3">
    <mergeCell ref="J1:L1"/>
    <mergeCell ref="P1:Q1"/>
    <mergeCell ref="N1:O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0D4A-5C3D-4919-ABDA-D6AC860AAAA5}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>
        <f>300000 + ROW()-1</f>
        <v>300000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itemTypes</vt:lpstr>
      <vt:lpstr>materials</vt:lpstr>
      <vt:lpstr>weapons</vt:lpstr>
      <vt:lpstr>armors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Givanio Melo</dc:creator>
  <cp:lastModifiedBy>Givanio Melo</cp:lastModifiedBy>
  <dcterms:created xsi:type="dcterms:W3CDTF">2024-08-05T01:33:13Z</dcterms:created>
  <dcterms:modified xsi:type="dcterms:W3CDTF">2024-11-14T04:31:58Z</dcterms:modified>
</cp:coreProperties>
</file>