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JPZ031127\Desktop\auto_make_invoice\"/>
    </mc:Choice>
  </mc:AlternateContent>
  <xr:revisionPtr revIDLastSave="0" documentId="13_ncr:1_{35F1FF98-3D66-49A0-B68B-8A62CBEA6FE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Sheet1!$A$9:$AA$53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J53" i="1"/>
  <c r="U52" i="1"/>
  <c r="T52" i="1"/>
  <c r="P52" i="1"/>
  <c r="P51" i="1"/>
  <c r="U50" i="1"/>
  <c r="T50" i="1"/>
  <c r="P50" i="1"/>
  <c r="P49" i="1"/>
  <c r="P48" i="1"/>
  <c r="U47" i="1"/>
  <c r="T47" i="1"/>
  <c r="P47" i="1"/>
  <c r="P46" i="1"/>
  <c r="U45" i="1"/>
  <c r="T45" i="1"/>
  <c r="P44" i="1"/>
  <c r="U43" i="1"/>
  <c r="T43" i="1"/>
  <c r="P43" i="1"/>
  <c r="U42" i="1"/>
  <c r="T42" i="1"/>
  <c r="P42" i="1"/>
  <c r="P41" i="1"/>
  <c r="P40" i="1"/>
  <c r="P39" i="1"/>
  <c r="P38" i="1"/>
  <c r="U37" i="1"/>
  <c r="T37" i="1"/>
  <c r="P37" i="1"/>
  <c r="U36" i="1"/>
  <c r="T36" i="1"/>
  <c r="P36" i="1"/>
  <c r="P35" i="1"/>
  <c r="U34" i="1"/>
  <c r="T34" i="1"/>
  <c r="P33" i="1"/>
  <c r="P32" i="1"/>
  <c r="P31" i="1"/>
  <c r="P30" i="1"/>
  <c r="P29" i="1"/>
  <c r="U28" i="1"/>
  <c r="T28" i="1"/>
  <c r="P28" i="1"/>
  <c r="P27" i="1"/>
  <c r="P26" i="1"/>
  <c r="P25" i="1"/>
  <c r="P24" i="1"/>
  <c r="P23" i="1"/>
  <c r="U22" i="1"/>
  <c r="T22" i="1"/>
  <c r="P21" i="1"/>
  <c r="U20" i="1"/>
  <c r="T20" i="1"/>
  <c r="P20" i="1"/>
  <c r="P19" i="1"/>
  <c r="U18" i="1"/>
  <c r="T18" i="1"/>
  <c r="P18" i="1"/>
  <c r="P17" i="1"/>
  <c r="P16" i="1"/>
  <c r="P15" i="1"/>
  <c r="P14" i="1"/>
  <c r="P13" i="1"/>
  <c r="U12" i="1"/>
  <c r="T12" i="1"/>
  <c r="P12" i="1"/>
  <c r="P11" i="1"/>
  <c r="P10" i="1"/>
  <c r="O5" i="1"/>
  <c r="O4" i="1"/>
  <c r="P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  <author>JPZ031117</author>
  </authors>
  <commentList>
    <comment ref="I12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8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8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6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2" authorId="0" shapeId="0" xr:uid="{00000000-0006-0000-0000-000007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7" authorId="1" shapeId="0" xr:uid="{00000000-0006-0000-0000-000009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50" authorId="1" shapeId="0" xr:uid="{00000000-0006-0000-0000-00000A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52" authorId="0" shapeId="0" xr:uid="{00000000-0006-0000-0000-00000B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27-30小皮</t>
        </r>
      </text>
    </comment>
  </commentList>
</comments>
</file>

<file path=xl/sharedStrings.xml><?xml version="1.0" encoding="utf-8"?>
<sst xmlns="http://schemas.openxmlformats.org/spreadsheetml/2006/main" count="419" uniqueCount="105">
  <si>
    <t>客户公司名称：JASON FURNITURE VIET NAM COMPANY LIMITED</t>
  </si>
  <si>
    <t>装运日期：</t>
  </si>
  <si>
    <t>形式发票号：</t>
  </si>
  <si>
    <t>JF25017</t>
  </si>
  <si>
    <t>B2牛皮仓</t>
  </si>
  <si>
    <t>出口国：VIETNAM （越南）
                                                            港口：BINH PHUOC PROVINCE, VIETNAM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</si>
  <si>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</si>
  <si>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</si>
  <si>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</si>
  <si>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</si>
  <si>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</si>
  <si>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</si>
  <si>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</si>
  <si>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</si>
  <si>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</si>
  <si>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</si>
  <si>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</si>
  <si>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</si>
  <si>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</si>
  <si>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</si>
  <si>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</si>
  <si>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</si>
  <si>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</si>
  <si>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</si>
  <si>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</si>
  <si>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</si>
  <si>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</si>
  <si>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</si>
  <si>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</si>
  <si>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</si>
  <si>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CLF-250322</t>
  </si>
  <si>
    <t>2503065-01</t>
  </si>
  <si>
    <t>XPAY-FX-灰657</t>
  </si>
  <si>
    <t>01.10.U528073</t>
  </si>
  <si>
    <t>A级</t>
  </si>
  <si>
    <t>99版</t>
  </si>
  <si>
    <t>2.2*1.8*0.64</t>
  </si>
  <si>
    <t>02T25032201</t>
  </si>
  <si>
    <t>2.2*1.8*0.65</t>
  </si>
  <si>
    <t>02T25032202</t>
  </si>
  <si>
    <t>A级/42尺以下9折</t>
  </si>
  <si>
    <t>2.2*1.8*0.67</t>
  </si>
  <si>
    <t>02T25032203</t>
  </si>
  <si>
    <t>02T25032204</t>
  </si>
  <si>
    <t>2.2*1.8*0.63</t>
  </si>
  <si>
    <t>02T25032205</t>
  </si>
  <si>
    <t>02T25032206</t>
  </si>
  <si>
    <t>02T25032207</t>
  </si>
  <si>
    <t>2.2*1.8*0.68</t>
  </si>
  <si>
    <t>02T25032208</t>
  </si>
  <si>
    <t>折扣/85折</t>
  </si>
  <si>
    <t>02T25032209</t>
  </si>
  <si>
    <t>2.2*1.8*0.7</t>
  </si>
  <si>
    <t>02T25032210</t>
  </si>
  <si>
    <t>CLF-250321</t>
  </si>
  <si>
    <t>2503069-01</t>
  </si>
  <si>
    <t>2.2*1.8*0.61</t>
  </si>
  <si>
    <t>01T25032101</t>
  </si>
  <si>
    <t>01T25032102</t>
  </si>
  <si>
    <t>2.2*1.8*0.62</t>
  </si>
  <si>
    <t>01T25032103</t>
  </si>
  <si>
    <t>01T25032104</t>
  </si>
  <si>
    <t>2.2*1.8*0.56</t>
  </si>
  <si>
    <t>01T25032105</t>
  </si>
  <si>
    <t>01T25032106</t>
  </si>
  <si>
    <t>01T25032107</t>
  </si>
  <si>
    <t>01T25032108</t>
  </si>
  <si>
    <t>01T25032201</t>
  </si>
  <si>
    <t>2.2*1.8*0.77</t>
  </si>
  <si>
    <t>01T25032202</t>
  </si>
  <si>
    <t>CLF-250323</t>
  </si>
  <si>
    <t>2503084-01</t>
  </si>
  <si>
    <t>02T25032211</t>
  </si>
  <si>
    <t>02T25032301</t>
  </si>
  <si>
    <t>02T25032302</t>
  </si>
  <si>
    <t>02T25032303</t>
  </si>
  <si>
    <t>02T25032304</t>
  </si>
  <si>
    <t>CLF-250203</t>
  </si>
  <si>
    <t>9000632434</t>
  </si>
  <si>
    <t>10</t>
  </si>
  <si>
    <t>0181384624</t>
  </si>
  <si>
    <t>2502040-01</t>
  </si>
  <si>
    <t>XPAY-FX-深蓝91</t>
  </si>
  <si>
    <t>01.10.U528110</t>
  </si>
  <si>
    <t>2.2*1.8*0.44</t>
  </si>
  <si>
    <t>01T25020307</t>
  </si>
  <si>
    <t>01T25020401</t>
  </si>
  <si>
    <t>2.2*1.8*0.6</t>
  </si>
  <si>
    <t>01T25020402</t>
  </si>
  <si>
    <t>CLF-250305</t>
  </si>
  <si>
    <t>9000635294</t>
  </si>
  <si>
    <t>20</t>
  </si>
  <si>
    <t>0181349741</t>
  </si>
  <si>
    <t>2503018-01</t>
  </si>
  <si>
    <t>XDSS-EB-橄榄118</t>
  </si>
  <si>
    <t>01.10.W061058</t>
  </si>
  <si>
    <t>98版</t>
  </si>
  <si>
    <t>2.2*1.8*0.45</t>
  </si>
  <si>
    <t>02T25030507</t>
  </si>
  <si>
    <t>price</t>
  </si>
  <si>
    <t>asdfasdf</t>
  </si>
  <si>
    <t>cbm</t>
  </si>
  <si>
    <t>sqft</t>
  </si>
  <si>
    <t>po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</si>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</sst>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_ "/>
    <numFmt numFmtId="165" formatCode="yyyy/m/d;@"/>
    <numFmt numFmtId="166" formatCode="[$-409]dd\-mmm\-yy;@"/>
    <numFmt numFmtId="167" formatCode="0.00;[Red]0.00"/>
  </numFmts>
  <fonts count="22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1"/>
      <name val="Calibri"/>
      <charset val="134"/>
      <scheme val="minor"/>
    </font>
    <font>
      <sz val="1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6" fontId="15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40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/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164" fontId="18" fillId="0" borderId="1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/>
    </xf>
    <xf numFmtId="164" fontId="3" fillId="0" borderId="0" xfId="0" applyNumberFormat="1" applyFont="1">
      <alignment vertical="center"/>
    </xf>
    <xf numFmtId="0" fontId="17" fillId="0" borderId="4" xfId="0" applyFont="1" applyBorder="1">
      <alignment vertical="center"/>
    </xf>
    <xf numFmtId="0" fontId="17" fillId="0" borderId="2" xfId="0" applyFont="1" applyBorder="1">
      <alignment vertical="center"/>
    </xf>
    <xf numFmtId="0" fontId="17" fillId="0" borderId="3" xfId="0" applyFont="1" applyBorder="1">
      <alignment vertical="center"/>
    </xf>
    <xf numFmtId="0" fontId="18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 shrinkToFi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42" name="图片 141" descr="image[1]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264795</xdr:rowOff>
    </xdr:to>
    <xdr:pic>
      <xdr:nvPicPr>
        <xdr:cNvPr id="143" name="图片 142" descr="image[1]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144" name="图片 143" descr="image[1]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45" name="图片 144" descr="image[1]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46" name="图片 145" descr="image[1]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147" name="图片 146" descr="image[1]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48" name="图片 147" descr="image[1]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264795</xdr:rowOff>
    </xdr:to>
    <xdr:pic>
      <xdr:nvPicPr>
        <xdr:cNvPr id="149" name="图片 148" descr="image[1]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150" name="图片 149" descr="image[1]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151" name="图片 150" descr="image[1]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152" name="图片 151" descr="image[1]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264795</xdr:rowOff>
    </xdr:to>
    <xdr:pic>
      <xdr:nvPicPr>
        <xdr:cNvPr id="153" name="图片 152" descr="image[1]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154" name="图片 153" descr="image[1]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55" name="图片 154" descr="image[1]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56" name="图片 155" descr="image[1]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264795</xdr:rowOff>
    </xdr:to>
    <xdr:pic>
      <xdr:nvPicPr>
        <xdr:cNvPr id="157" name="图片 156" descr="image[1]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158" name="图片 157" descr="image[1]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59" name="图片 158" descr="image[1]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60" name="图片 159" descr="image[1]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161" name="图片 160" descr="image[1]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62" name="图片 161" descr="image[1]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264795</xdr:rowOff>
    </xdr:to>
    <xdr:pic>
      <xdr:nvPicPr>
        <xdr:cNvPr id="163" name="图片 162" descr="image[1]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164" name="图片 163" descr="image[1]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165" name="图片 164" descr="image[1]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222250</xdr:rowOff>
    </xdr:to>
    <xdr:pic>
      <xdr:nvPicPr>
        <xdr:cNvPr id="166" name="图片 165" descr="image[1]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167" name="图片 166" descr="image[1]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264795</xdr:rowOff>
    </xdr:to>
    <xdr:pic>
      <xdr:nvPicPr>
        <xdr:cNvPr id="168" name="图片 167" descr="image[1]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169" name="图片 168" descr="image[1]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170" name="图片 169" descr="image[1]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1" name="图片 170" descr="image[1]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2" name="图片 171" descr="image[1]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3" name="图片 172" descr="image[1]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4" name="图片 173" descr="image[1]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75" name="图片 174" descr="image[1]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6" name="图片 175" descr="image[1]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7" name="图片 176" descr="image[1]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222250</xdr:rowOff>
    </xdr:to>
    <xdr:pic>
      <xdr:nvPicPr>
        <xdr:cNvPr id="178" name="图片 177" descr="image[1]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179" name="图片 178" descr="image[1]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180" name="图片 179" descr="image[1]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222250</xdr:rowOff>
    </xdr:to>
    <xdr:pic>
      <xdr:nvPicPr>
        <xdr:cNvPr id="181" name="图片 180" descr="image[1]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82" name="图片 181" descr="image[1]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222250</xdr:rowOff>
    </xdr:to>
    <xdr:pic>
      <xdr:nvPicPr>
        <xdr:cNvPr id="183" name="图片 182" descr="image[1]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137160</xdr:rowOff>
    </xdr:to>
    <xdr:pic>
      <xdr:nvPicPr>
        <xdr:cNvPr id="184" name="图片 183" descr="image[1]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179705</xdr:rowOff>
    </xdr:to>
    <xdr:pic>
      <xdr:nvPicPr>
        <xdr:cNvPr id="185" name="图片 184" descr="image[1]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222250</xdr:rowOff>
    </xdr:to>
    <xdr:pic>
      <xdr:nvPicPr>
        <xdr:cNvPr id="186" name="图片 185" descr="image[1]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8</xdr:row>
      <xdr:rowOff>42545</xdr:rowOff>
    </xdr:from>
    <xdr:to>
      <xdr:col>12</xdr:col>
      <xdr:colOff>198755</xdr:colOff>
      <xdr:row>8</xdr:row>
      <xdr:rowOff>222250</xdr:rowOff>
    </xdr:to>
    <xdr:pic>
      <xdr:nvPicPr>
        <xdr:cNvPr id="187" name="图片 186" descr="image[1]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222250</xdr:rowOff>
    </xdr:to>
    <xdr:pic>
      <xdr:nvPicPr>
        <xdr:cNvPr id="188" name="图片 187" descr="image[1]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3</xdr:row>
      <xdr:rowOff>42545</xdr:rowOff>
    </xdr:from>
    <xdr:to>
      <xdr:col>12</xdr:col>
      <xdr:colOff>198755</xdr:colOff>
      <xdr:row>3</xdr:row>
      <xdr:rowOff>52070</xdr:rowOff>
    </xdr:to>
    <xdr:pic>
      <xdr:nvPicPr>
        <xdr:cNvPr id="189" name="图片 188" descr="image[1]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12236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8</xdr:row>
      <xdr:rowOff>42545</xdr:rowOff>
    </xdr:from>
    <xdr:to>
      <xdr:col>12</xdr:col>
      <xdr:colOff>198755</xdr:colOff>
      <xdr:row>8</xdr:row>
      <xdr:rowOff>94615</xdr:rowOff>
    </xdr:to>
    <xdr:pic>
      <xdr:nvPicPr>
        <xdr:cNvPr id="190" name="图片 189" descr="image[1]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191" name="图片 190" descr="image[1]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192" name="图片 191" descr="image[1]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193" name="图片 192" descr="image[1]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194" name="图片 193" descr="image[1]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195" name="图片 194" descr="image[1]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196" name="图片 195" descr="image[1]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197" name="图片 196" descr="image[1]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98" name="图片 197" descr="image[1]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179705</xdr:rowOff>
    </xdr:to>
    <xdr:pic>
      <xdr:nvPicPr>
        <xdr:cNvPr id="199" name="图片 198" descr="image[1]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00" name="图片 199" descr="image[1]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94615</xdr:rowOff>
    </xdr:to>
    <xdr:pic>
      <xdr:nvPicPr>
        <xdr:cNvPr id="201" name="图片 200" descr="image[1]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02" name="图片 201" descr="image[1]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203" name="图片 202" descr="image[1]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04" name="图片 203" descr="image[1]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05" name="图片 204" descr="image[1]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06" name="图片 205" descr="image[1]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07" name="图片 206" descr="image[1]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208" name="图片 207" descr="image[1]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09" name="图片 208" descr="image[1]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10" name="图片 209" descr="image[1]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1" name="图片 210" descr="image[1]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12" name="图片 211" descr="image[1]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3" name="图片 212" descr="image[1]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14" name="图片 213" descr="image[1]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52070</xdr:rowOff>
    </xdr:to>
    <xdr:pic>
      <xdr:nvPicPr>
        <xdr:cNvPr id="215" name="图片 214" descr="image[1]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16" name="图片 215" descr="image[1]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17" name="图片 216" descr="image[1]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18" name="图片 217" descr="image[1]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9" name="图片 218" descr="image[1]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94615</xdr:rowOff>
    </xdr:to>
    <xdr:pic>
      <xdr:nvPicPr>
        <xdr:cNvPr id="220" name="图片 219" descr="image[1]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52070</xdr:rowOff>
    </xdr:to>
    <xdr:pic>
      <xdr:nvPicPr>
        <xdr:cNvPr id="221" name="图片 220" descr="image[1]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22" name="图片 221" descr="image[1]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23" name="图片 222" descr="image[1]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24" name="图片 223" descr="image[1]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25" name="图片 224" descr="image[1]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94615</xdr:rowOff>
    </xdr:to>
    <xdr:pic>
      <xdr:nvPicPr>
        <xdr:cNvPr id="226" name="图片 225" descr="image[1]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94615</xdr:rowOff>
    </xdr:to>
    <xdr:pic>
      <xdr:nvPicPr>
        <xdr:cNvPr id="227" name="图片 226" descr="image[1]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137160</xdr:rowOff>
    </xdr:to>
    <xdr:pic>
      <xdr:nvPicPr>
        <xdr:cNvPr id="228" name="图片 227" descr="image[1]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29" name="图片 228" descr="image[1]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30" name="图片 229" descr="image[1]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31" name="图片 230" descr="image[1]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32" name="图片 231" descr="image[1]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33" name="图片 232" descr="image[1]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34" name="图片 233" descr="image[1]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35" name="图片 234" descr="image[1]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36" name="图片 235" descr="image[1]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37" name="图片 236" descr="image[1]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38" name="图片 237" descr="image[1]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39" name="图片 238" descr="image[1]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137160</xdr:rowOff>
    </xdr:to>
    <xdr:pic>
      <xdr:nvPicPr>
        <xdr:cNvPr id="240" name="图片 239" descr="image[1]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241" name="图片 240" descr="image[1]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42" name="图片 241" descr="image[1]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43" name="图片 242" descr="image[1]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44" name="图片 243" descr="image[1]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45" name="图片 244" descr="image[1]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46" name="图片 245" descr="image[1]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247" name="图片 246" descr="image[1]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48" name="图片 247" descr="image[1]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49" name="图片 248" descr="image[1]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50" name="图片 249" descr="image[1]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51" name="图片 250" descr="image[1]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252" name="图片 251" descr="image[1]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137160</xdr:rowOff>
    </xdr:to>
    <xdr:pic>
      <xdr:nvPicPr>
        <xdr:cNvPr id="253" name="图片 252" descr="image[1]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54" name="图片 253" descr="image[1]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55" name="图片 254" descr="image[1]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56" name="图片 255" descr="image[1]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57" name="图片 256" descr="image[1]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58" name="图片 257" descr="image[1]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59" name="图片 258" descr="image[1]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60" name="图片 259" descr="image[1]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261" name="图片 260" descr="image[1]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62" name="图片 261" descr="image[1]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222250</xdr:rowOff>
    </xdr:to>
    <xdr:pic>
      <xdr:nvPicPr>
        <xdr:cNvPr id="263" name="图片 262" descr="image[1]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64" name="图片 263" descr="image[1]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65" name="图片 264" descr="image[1]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66" name="图片 265" descr="image[1]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179705</xdr:rowOff>
    </xdr:to>
    <xdr:pic>
      <xdr:nvPicPr>
        <xdr:cNvPr id="267" name="图片 266" descr="image[1]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268" name="图片 267" descr="image[1]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137160</xdr:rowOff>
    </xdr:to>
    <xdr:pic>
      <xdr:nvPicPr>
        <xdr:cNvPr id="269" name="图片 268" descr="image[1]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70" name="图片 269" descr="image[1]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71" name="图片 270" descr="image[1]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72" name="图片 271" descr="image[1]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73" name="图片 272" descr="image[1]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74" name="图片 273" descr="image[1]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75" name="图片 274" descr="image[1]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276" name="图片 275" descr="image[1]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77" name="图片 276" descr="image[1]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278" name="图片 277" descr="image[1]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279" name="图片 278" descr="image[1]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80" name="图片 279" descr="image[1]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281" name="图片 280" descr="image[1]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" name="图片 148" descr="image[1]">
          <a:extLst>
            <a:ext uri="{FF2B5EF4-FFF2-40B4-BE49-F238E27FC236}">
              <a16:creationId xmlns:a16="http://schemas.microsoft.com/office/drawing/2014/main" id="{EEFE9AF2-B24E-4F83-8B25-E7F7E4DD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3" name="图片 162" descr="image[1]">
          <a:extLst>
            <a:ext uri="{FF2B5EF4-FFF2-40B4-BE49-F238E27FC236}">
              <a16:creationId xmlns:a16="http://schemas.microsoft.com/office/drawing/2014/main" id="{302554AB-BCB5-4D39-8131-1877058D6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" name="图片 171" descr="image[1]">
          <a:extLst>
            <a:ext uri="{FF2B5EF4-FFF2-40B4-BE49-F238E27FC236}">
              <a16:creationId xmlns:a16="http://schemas.microsoft.com/office/drawing/2014/main" id="{29E54A02-54A0-4F18-9D6E-34D1F6795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" name="图片 173" descr="image[1]">
          <a:extLst>
            <a:ext uri="{FF2B5EF4-FFF2-40B4-BE49-F238E27FC236}">
              <a16:creationId xmlns:a16="http://schemas.microsoft.com/office/drawing/2014/main" id="{16A2E9A3-9FE3-4D3E-9A08-A23A07C8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6" name="图片 175" descr="image[1]">
          <a:extLst>
            <a:ext uri="{FF2B5EF4-FFF2-40B4-BE49-F238E27FC236}">
              <a16:creationId xmlns:a16="http://schemas.microsoft.com/office/drawing/2014/main" id="{D3494077-F38F-4667-B0B0-DF8A44BC9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7" name="图片 180" descr="image[1]">
          <a:extLst>
            <a:ext uri="{FF2B5EF4-FFF2-40B4-BE49-F238E27FC236}">
              <a16:creationId xmlns:a16="http://schemas.microsoft.com/office/drawing/2014/main" id="{3587E1A1-9E2E-4CAD-AEC6-DB8FFAEC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8" name="图片 182" descr="image[1]">
          <a:extLst>
            <a:ext uri="{FF2B5EF4-FFF2-40B4-BE49-F238E27FC236}">
              <a16:creationId xmlns:a16="http://schemas.microsoft.com/office/drawing/2014/main" id="{49FF11B6-F081-4353-99F9-0413EBD5B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9" name="图片 186" descr="image[1]">
          <a:extLst>
            <a:ext uri="{FF2B5EF4-FFF2-40B4-BE49-F238E27FC236}">
              <a16:creationId xmlns:a16="http://schemas.microsoft.com/office/drawing/2014/main" id="{CB4AE0D7-2B4D-41B8-A6FA-EE0EE893E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10" name="图片 189" descr="image[1]">
          <a:extLst>
            <a:ext uri="{FF2B5EF4-FFF2-40B4-BE49-F238E27FC236}">
              <a16:creationId xmlns:a16="http://schemas.microsoft.com/office/drawing/2014/main" id="{16E80E98-609C-470E-9801-4D2C8C05C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11" name="图片 214" descr="image[1]">
          <a:extLst>
            <a:ext uri="{FF2B5EF4-FFF2-40B4-BE49-F238E27FC236}">
              <a16:creationId xmlns:a16="http://schemas.microsoft.com/office/drawing/2014/main" id="{FEB62720-CB3A-407A-9CAC-8FB836B0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2" name="图片 243" descr="image[1]">
          <a:extLst>
            <a:ext uri="{FF2B5EF4-FFF2-40B4-BE49-F238E27FC236}">
              <a16:creationId xmlns:a16="http://schemas.microsoft.com/office/drawing/2014/main" id="{7F259A22-0F49-4474-8A1D-C5562D41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3" name="图片 254" descr="image[1]">
          <a:extLst>
            <a:ext uri="{FF2B5EF4-FFF2-40B4-BE49-F238E27FC236}">
              <a16:creationId xmlns:a16="http://schemas.microsoft.com/office/drawing/2014/main" id="{9970DC62-44F9-4F39-BB8D-55B19973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4" name="图片 270" descr="image[1]">
          <a:extLst>
            <a:ext uri="{FF2B5EF4-FFF2-40B4-BE49-F238E27FC236}">
              <a16:creationId xmlns:a16="http://schemas.microsoft.com/office/drawing/2014/main" id="{01E81BDB-0A65-40DC-85DB-A0CF72B4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15" name="图片 148" descr="image[1]">
          <a:extLst>
            <a:ext uri="{FF2B5EF4-FFF2-40B4-BE49-F238E27FC236}">
              <a16:creationId xmlns:a16="http://schemas.microsoft.com/office/drawing/2014/main" id="{A6FE8543-D625-4EA4-8B3D-C63F0C57B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16" name="图片 162" descr="image[1]">
          <a:extLst>
            <a:ext uri="{FF2B5EF4-FFF2-40B4-BE49-F238E27FC236}">
              <a16:creationId xmlns:a16="http://schemas.microsoft.com/office/drawing/2014/main" id="{99F82460-6F96-4912-ABF3-7A4D7764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7" name="图片 171" descr="image[1]">
          <a:extLst>
            <a:ext uri="{FF2B5EF4-FFF2-40B4-BE49-F238E27FC236}">
              <a16:creationId xmlns:a16="http://schemas.microsoft.com/office/drawing/2014/main" id="{5702DBAD-8490-4C00-9AB9-C8B9E2E1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8" name="图片 173" descr="image[1]">
          <a:extLst>
            <a:ext uri="{FF2B5EF4-FFF2-40B4-BE49-F238E27FC236}">
              <a16:creationId xmlns:a16="http://schemas.microsoft.com/office/drawing/2014/main" id="{8B16844D-9DFB-4441-8030-1412807B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9" name="图片 175" descr="image[1]">
          <a:extLst>
            <a:ext uri="{FF2B5EF4-FFF2-40B4-BE49-F238E27FC236}">
              <a16:creationId xmlns:a16="http://schemas.microsoft.com/office/drawing/2014/main" id="{118FC139-323E-4DDB-92EB-17FA8510A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20" name="图片 180" descr="image[1]">
          <a:extLst>
            <a:ext uri="{FF2B5EF4-FFF2-40B4-BE49-F238E27FC236}">
              <a16:creationId xmlns:a16="http://schemas.microsoft.com/office/drawing/2014/main" id="{72B0E000-B82B-425F-B5D2-D4768CF8B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21" name="图片 182" descr="image[1]">
          <a:extLst>
            <a:ext uri="{FF2B5EF4-FFF2-40B4-BE49-F238E27FC236}">
              <a16:creationId xmlns:a16="http://schemas.microsoft.com/office/drawing/2014/main" id="{CCB6F4DF-F165-490A-8E21-167D32D06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22" name="图片 186" descr="image[1]">
          <a:extLst>
            <a:ext uri="{FF2B5EF4-FFF2-40B4-BE49-F238E27FC236}">
              <a16:creationId xmlns:a16="http://schemas.microsoft.com/office/drawing/2014/main" id="{2BAE7258-11D9-4670-8378-0F96EA672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23" name="图片 189" descr="image[1]">
          <a:extLst>
            <a:ext uri="{FF2B5EF4-FFF2-40B4-BE49-F238E27FC236}">
              <a16:creationId xmlns:a16="http://schemas.microsoft.com/office/drawing/2014/main" id="{B28B3100-F02A-4778-AC72-A57B5FC4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24" name="图片 214" descr="image[1]">
          <a:extLst>
            <a:ext uri="{FF2B5EF4-FFF2-40B4-BE49-F238E27FC236}">
              <a16:creationId xmlns:a16="http://schemas.microsoft.com/office/drawing/2014/main" id="{8B6CD35E-48E1-48EA-AC7B-DAFE901A6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5" name="图片 243" descr="image[1]">
          <a:extLst>
            <a:ext uri="{FF2B5EF4-FFF2-40B4-BE49-F238E27FC236}">
              <a16:creationId xmlns:a16="http://schemas.microsoft.com/office/drawing/2014/main" id="{A627EB02-6C94-4855-B24E-F00FBDF0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6" name="图片 254" descr="image[1]">
          <a:extLst>
            <a:ext uri="{FF2B5EF4-FFF2-40B4-BE49-F238E27FC236}">
              <a16:creationId xmlns:a16="http://schemas.microsoft.com/office/drawing/2014/main" id="{F9AA7AD7-2199-4769-96C3-BD6CAE51F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7" name="图片 270" descr="image[1]">
          <a:extLst>
            <a:ext uri="{FF2B5EF4-FFF2-40B4-BE49-F238E27FC236}">
              <a16:creationId xmlns:a16="http://schemas.microsoft.com/office/drawing/2014/main" id="{75705436-7D5E-4EA5-97E5-8EFBCA89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28" name="图片 148" descr="image[1]">
          <a:extLst>
            <a:ext uri="{FF2B5EF4-FFF2-40B4-BE49-F238E27FC236}">
              <a16:creationId xmlns:a16="http://schemas.microsoft.com/office/drawing/2014/main" id="{0C825B7E-AABF-480D-B841-82BB3ABCC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29" name="图片 162" descr="image[1]">
          <a:extLst>
            <a:ext uri="{FF2B5EF4-FFF2-40B4-BE49-F238E27FC236}">
              <a16:creationId xmlns:a16="http://schemas.microsoft.com/office/drawing/2014/main" id="{BD5A01B9-40AF-437F-827B-565B8BE80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0" name="图片 171" descr="image[1]">
          <a:extLst>
            <a:ext uri="{FF2B5EF4-FFF2-40B4-BE49-F238E27FC236}">
              <a16:creationId xmlns:a16="http://schemas.microsoft.com/office/drawing/2014/main" id="{A1D448F5-E06F-4D07-92BD-8054F703E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" name="图片 173" descr="image[1]">
          <a:extLst>
            <a:ext uri="{FF2B5EF4-FFF2-40B4-BE49-F238E27FC236}">
              <a16:creationId xmlns:a16="http://schemas.microsoft.com/office/drawing/2014/main" id="{14EAFA96-798D-4644-B186-68F34267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" name="图片 175" descr="image[1]">
          <a:extLst>
            <a:ext uri="{FF2B5EF4-FFF2-40B4-BE49-F238E27FC236}">
              <a16:creationId xmlns:a16="http://schemas.microsoft.com/office/drawing/2014/main" id="{CF299145-18BC-488E-96ED-89A4080E0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3" name="图片 180" descr="image[1]">
          <a:extLst>
            <a:ext uri="{FF2B5EF4-FFF2-40B4-BE49-F238E27FC236}">
              <a16:creationId xmlns:a16="http://schemas.microsoft.com/office/drawing/2014/main" id="{48F780FE-7681-4E4E-92FD-CEDAD6339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4" name="图片 182" descr="image[1]">
          <a:extLst>
            <a:ext uri="{FF2B5EF4-FFF2-40B4-BE49-F238E27FC236}">
              <a16:creationId xmlns:a16="http://schemas.microsoft.com/office/drawing/2014/main" id="{36DB4F3E-3B27-404F-8D8C-BDC3467C9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35" name="图片 186" descr="image[1]">
          <a:extLst>
            <a:ext uri="{FF2B5EF4-FFF2-40B4-BE49-F238E27FC236}">
              <a16:creationId xmlns:a16="http://schemas.microsoft.com/office/drawing/2014/main" id="{FDFF7B26-647C-42B7-8B55-139E806A2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36" name="图片 189" descr="image[1]">
          <a:extLst>
            <a:ext uri="{FF2B5EF4-FFF2-40B4-BE49-F238E27FC236}">
              <a16:creationId xmlns:a16="http://schemas.microsoft.com/office/drawing/2014/main" id="{2DEFD22F-6503-4139-899B-775459369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37" name="图片 214" descr="image[1]">
          <a:extLst>
            <a:ext uri="{FF2B5EF4-FFF2-40B4-BE49-F238E27FC236}">
              <a16:creationId xmlns:a16="http://schemas.microsoft.com/office/drawing/2014/main" id="{A482706F-5A4A-4CBA-AAF2-88859FB9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8" name="图片 243" descr="image[1]">
          <a:extLst>
            <a:ext uri="{FF2B5EF4-FFF2-40B4-BE49-F238E27FC236}">
              <a16:creationId xmlns:a16="http://schemas.microsoft.com/office/drawing/2014/main" id="{F7289381-0CDB-4EAA-B83A-19B7950B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9" name="图片 254" descr="image[1]">
          <a:extLst>
            <a:ext uri="{FF2B5EF4-FFF2-40B4-BE49-F238E27FC236}">
              <a16:creationId xmlns:a16="http://schemas.microsoft.com/office/drawing/2014/main" id="{3AB740DA-541F-410F-A1E5-02AB8554E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40" name="图片 270" descr="image[1]">
          <a:extLst>
            <a:ext uri="{FF2B5EF4-FFF2-40B4-BE49-F238E27FC236}">
              <a16:creationId xmlns:a16="http://schemas.microsoft.com/office/drawing/2014/main" id="{6531EE82-8F40-4BE9-BE74-E43EFDA7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41" name="图片 148" descr="image[1]">
          <a:extLst>
            <a:ext uri="{FF2B5EF4-FFF2-40B4-BE49-F238E27FC236}">
              <a16:creationId xmlns:a16="http://schemas.microsoft.com/office/drawing/2014/main" id="{DF11940D-814E-401D-9627-D37ABAB9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42" name="图片 162" descr="image[1]">
          <a:extLst>
            <a:ext uri="{FF2B5EF4-FFF2-40B4-BE49-F238E27FC236}">
              <a16:creationId xmlns:a16="http://schemas.microsoft.com/office/drawing/2014/main" id="{7FB2682E-2047-4314-AD88-AF1331C7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3" name="图片 171" descr="image[1]">
          <a:extLst>
            <a:ext uri="{FF2B5EF4-FFF2-40B4-BE49-F238E27FC236}">
              <a16:creationId xmlns:a16="http://schemas.microsoft.com/office/drawing/2014/main" id="{C83A3BED-E9A9-44AE-9699-FB3577F9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4" name="图片 173" descr="image[1]">
          <a:extLst>
            <a:ext uri="{FF2B5EF4-FFF2-40B4-BE49-F238E27FC236}">
              <a16:creationId xmlns:a16="http://schemas.microsoft.com/office/drawing/2014/main" id="{2CFDC3D4-3828-4264-B749-52647F70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5" name="图片 175" descr="image[1]">
          <a:extLst>
            <a:ext uri="{FF2B5EF4-FFF2-40B4-BE49-F238E27FC236}">
              <a16:creationId xmlns:a16="http://schemas.microsoft.com/office/drawing/2014/main" id="{C6B9D4E3-D879-4D89-B3CA-CA5C30742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46" name="图片 180" descr="image[1]">
          <a:extLst>
            <a:ext uri="{FF2B5EF4-FFF2-40B4-BE49-F238E27FC236}">
              <a16:creationId xmlns:a16="http://schemas.microsoft.com/office/drawing/2014/main" id="{C0E01BBA-40CB-4479-B59F-9532A311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47" name="图片 182" descr="image[1]">
          <a:extLst>
            <a:ext uri="{FF2B5EF4-FFF2-40B4-BE49-F238E27FC236}">
              <a16:creationId xmlns:a16="http://schemas.microsoft.com/office/drawing/2014/main" id="{563999C9-46D7-4FEF-B4BB-9D38678C1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48" name="图片 186" descr="image[1]">
          <a:extLst>
            <a:ext uri="{FF2B5EF4-FFF2-40B4-BE49-F238E27FC236}">
              <a16:creationId xmlns:a16="http://schemas.microsoft.com/office/drawing/2014/main" id="{C2C134C1-B331-489A-9C6D-7D284CCA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49" name="图片 189" descr="image[1]">
          <a:extLst>
            <a:ext uri="{FF2B5EF4-FFF2-40B4-BE49-F238E27FC236}">
              <a16:creationId xmlns:a16="http://schemas.microsoft.com/office/drawing/2014/main" id="{E16DCA85-FBFC-4C9E-8F5B-8846FD97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50" name="图片 214" descr="image[1]">
          <a:extLst>
            <a:ext uri="{FF2B5EF4-FFF2-40B4-BE49-F238E27FC236}">
              <a16:creationId xmlns:a16="http://schemas.microsoft.com/office/drawing/2014/main" id="{638DB48A-5B38-4B8E-8B36-C671B1640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1" name="图片 243" descr="image[1]">
          <a:extLst>
            <a:ext uri="{FF2B5EF4-FFF2-40B4-BE49-F238E27FC236}">
              <a16:creationId xmlns:a16="http://schemas.microsoft.com/office/drawing/2014/main" id="{6D1339FE-06DE-43B8-B04F-9089FBA37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2" name="图片 254" descr="image[1]">
          <a:extLst>
            <a:ext uri="{FF2B5EF4-FFF2-40B4-BE49-F238E27FC236}">
              <a16:creationId xmlns:a16="http://schemas.microsoft.com/office/drawing/2014/main" id="{91DEDB77-E0EC-4CFB-8186-34A000E6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3" name="图片 270" descr="image[1]">
          <a:extLst>
            <a:ext uri="{FF2B5EF4-FFF2-40B4-BE49-F238E27FC236}">
              <a16:creationId xmlns:a16="http://schemas.microsoft.com/office/drawing/2014/main" id="{4E5FE211-5FED-4063-8EB5-E9F85727F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54" name="图片 148" descr="image[1]">
          <a:extLst>
            <a:ext uri="{FF2B5EF4-FFF2-40B4-BE49-F238E27FC236}">
              <a16:creationId xmlns:a16="http://schemas.microsoft.com/office/drawing/2014/main" id="{59916AFF-0F63-4F8C-A328-7D256C3B5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55" name="图片 162" descr="image[1]">
          <a:extLst>
            <a:ext uri="{FF2B5EF4-FFF2-40B4-BE49-F238E27FC236}">
              <a16:creationId xmlns:a16="http://schemas.microsoft.com/office/drawing/2014/main" id="{73749887-C51B-4A21-8C5D-15DE2A3E0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6" name="图片 171" descr="image[1]">
          <a:extLst>
            <a:ext uri="{FF2B5EF4-FFF2-40B4-BE49-F238E27FC236}">
              <a16:creationId xmlns:a16="http://schemas.microsoft.com/office/drawing/2014/main" id="{7534687C-A741-46C8-BD54-6A2F31AB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7" name="图片 173" descr="image[1]">
          <a:extLst>
            <a:ext uri="{FF2B5EF4-FFF2-40B4-BE49-F238E27FC236}">
              <a16:creationId xmlns:a16="http://schemas.microsoft.com/office/drawing/2014/main" id="{632EACD5-DDD5-4372-BCAA-92A20F7D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8" name="图片 175" descr="image[1]">
          <a:extLst>
            <a:ext uri="{FF2B5EF4-FFF2-40B4-BE49-F238E27FC236}">
              <a16:creationId xmlns:a16="http://schemas.microsoft.com/office/drawing/2014/main" id="{D9245537-5156-4586-AB4D-4C91E5816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59" name="图片 180" descr="image[1]">
          <a:extLst>
            <a:ext uri="{FF2B5EF4-FFF2-40B4-BE49-F238E27FC236}">
              <a16:creationId xmlns:a16="http://schemas.microsoft.com/office/drawing/2014/main" id="{64C65864-AC4C-403B-9A24-A1EB3292A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60" name="图片 182" descr="image[1]">
          <a:extLst>
            <a:ext uri="{FF2B5EF4-FFF2-40B4-BE49-F238E27FC236}">
              <a16:creationId xmlns:a16="http://schemas.microsoft.com/office/drawing/2014/main" id="{C41E5CEA-3715-484C-A503-7E7ABCD6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61" name="图片 186" descr="image[1]">
          <a:extLst>
            <a:ext uri="{FF2B5EF4-FFF2-40B4-BE49-F238E27FC236}">
              <a16:creationId xmlns:a16="http://schemas.microsoft.com/office/drawing/2014/main" id="{6CBEC649-F1A9-431F-B531-6853F3DA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62" name="图片 189" descr="image[1]">
          <a:extLst>
            <a:ext uri="{FF2B5EF4-FFF2-40B4-BE49-F238E27FC236}">
              <a16:creationId xmlns:a16="http://schemas.microsoft.com/office/drawing/2014/main" id="{0E27441B-2191-4C81-9D3C-2E7AE048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63" name="图片 214" descr="image[1]">
          <a:extLst>
            <a:ext uri="{FF2B5EF4-FFF2-40B4-BE49-F238E27FC236}">
              <a16:creationId xmlns:a16="http://schemas.microsoft.com/office/drawing/2014/main" id="{7780DB43-5942-4B90-BFEC-080D7E45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28" name="图片 243" descr="image[1]">
          <a:extLst>
            <a:ext uri="{FF2B5EF4-FFF2-40B4-BE49-F238E27FC236}">
              <a16:creationId xmlns:a16="http://schemas.microsoft.com/office/drawing/2014/main" id="{DA775819-0D2D-45B3-9817-32D5791BA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29" name="图片 254" descr="image[1]">
          <a:extLst>
            <a:ext uri="{FF2B5EF4-FFF2-40B4-BE49-F238E27FC236}">
              <a16:creationId xmlns:a16="http://schemas.microsoft.com/office/drawing/2014/main" id="{C0F73513-3E86-47C6-905F-167A4689F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30" name="图片 270" descr="image[1]">
          <a:extLst>
            <a:ext uri="{FF2B5EF4-FFF2-40B4-BE49-F238E27FC236}">
              <a16:creationId xmlns:a16="http://schemas.microsoft.com/office/drawing/2014/main" id="{1D035E86-BB97-4C6F-9F3E-C191E8F4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131" name="图片 148" descr="image[1]">
          <a:extLst>
            <a:ext uri="{FF2B5EF4-FFF2-40B4-BE49-F238E27FC236}">
              <a16:creationId xmlns:a16="http://schemas.microsoft.com/office/drawing/2014/main" id="{9FA23980-8850-4533-A45F-6E7F7AAE3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132" name="图片 162" descr="image[1]">
          <a:extLst>
            <a:ext uri="{FF2B5EF4-FFF2-40B4-BE49-F238E27FC236}">
              <a16:creationId xmlns:a16="http://schemas.microsoft.com/office/drawing/2014/main" id="{3CFB528E-C504-4599-9AEC-98110F97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3" name="图片 171" descr="image[1]">
          <a:extLst>
            <a:ext uri="{FF2B5EF4-FFF2-40B4-BE49-F238E27FC236}">
              <a16:creationId xmlns:a16="http://schemas.microsoft.com/office/drawing/2014/main" id="{8C0DA1A5-E7C3-4CA0-A0D6-2A82DE92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4" name="图片 173" descr="image[1]">
          <a:extLst>
            <a:ext uri="{FF2B5EF4-FFF2-40B4-BE49-F238E27FC236}">
              <a16:creationId xmlns:a16="http://schemas.microsoft.com/office/drawing/2014/main" id="{7045ABE5-D150-45C2-96DD-73490999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5" name="图片 175" descr="image[1]">
          <a:extLst>
            <a:ext uri="{FF2B5EF4-FFF2-40B4-BE49-F238E27FC236}">
              <a16:creationId xmlns:a16="http://schemas.microsoft.com/office/drawing/2014/main" id="{21CCE4AD-BD27-4370-995F-C9C34E8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136" name="图片 180" descr="image[1]">
          <a:extLst>
            <a:ext uri="{FF2B5EF4-FFF2-40B4-BE49-F238E27FC236}">
              <a16:creationId xmlns:a16="http://schemas.microsoft.com/office/drawing/2014/main" id="{C5F70C54-8598-4868-82DB-A9E94408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137" name="图片 182" descr="image[1]">
          <a:extLst>
            <a:ext uri="{FF2B5EF4-FFF2-40B4-BE49-F238E27FC236}">
              <a16:creationId xmlns:a16="http://schemas.microsoft.com/office/drawing/2014/main" id="{C83D8B80-6DEB-484F-B8C6-E62B183A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138" name="图片 186" descr="image[1]">
          <a:extLst>
            <a:ext uri="{FF2B5EF4-FFF2-40B4-BE49-F238E27FC236}">
              <a16:creationId xmlns:a16="http://schemas.microsoft.com/office/drawing/2014/main" id="{E5732F9A-1D0D-4FCE-BD89-8D707C9D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139" name="图片 189" descr="image[1]">
          <a:extLst>
            <a:ext uri="{FF2B5EF4-FFF2-40B4-BE49-F238E27FC236}">
              <a16:creationId xmlns:a16="http://schemas.microsoft.com/office/drawing/2014/main" id="{1B4AAE29-4843-4975-BEFA-3F1D0595D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140" name="图片 214" descr="image[1]">
          <a:extLst>
            <a:ext uri="{FF2B5EF4-FFF2-40B4-BE49-F238E27FC236}">
              <a16:creationId xmlns:a16="http://schemas.microsoft.com/office/drawing/2014/main" id="{D67ADF90-302B-4850-8B59-18961E7CB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41" name="图片 243" descr="image[1]">
          <a:extLst>
            <a:ext uri="{FF2B5EF4-FFF2-40B4-BE49-F238E27FC236}">
              <a16:creationId xmlns:a16="http://schemas.microsoft.com/office/drawing/2014/main" id="{38DBC68C-F4C9-4C5C-A3F1-4F8AFF90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282" name="图片 254" descr="image[1]">
          <a:extLst>
            <a:ext uri="{FF2B5EF4-FFF2-40B4-BE49-F238E27FC236}">
              <a16:creationId xmlns:a16="http://schemas.microsoft.com/office/drawing/2014/main" id="{F7A968EB-4F9D-4F82-AC25-38DEEFAE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283" name="图片 270" descr="image[1]">
          <a:extLst>
            <a:ext uri="{FF2B5EF4-FFF2-40B4-BE49-F238E27FC236}">
              <a16:creationId xmlns:a16="http://schemas.microsoft.com/office/drawing/2014/main" id="{9FED4D57-538C-408C-9D7C-8E541CA37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84" name="图片 148" descr="image[1]">
          <a:extLst>
            <a:ext uri="{FF2B5EF4-FFF2-40B4-BE49-F238E27FC236}">
              <a16:creationId xmlns:a16="http://schemas.microsoft.com/office/drawing/2014/main" id="{C9F501FD-1EB9-44FE-8283-ABFCAB77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85" name="图片 162" descr="image[1]">
          <a:extLst>
            <a:ext uri="{FF2B5EF4-FFF2-40B4-BE49-F238E27FC236}">
              <a16:creationId xmlns:a16="http://schemas.microsoft.com/office/drawing/2014/main" id="{472F1B13-657E-4184-81E9-884E44FF4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6" name="图片 171" descr="image[1]">
          <a:extLst>
            <a:ext uri="{FF2B5EF4-FFF2-40B4-BE49-F238E27FC236}">
              <a16:creationId xmlns:a16="http://schemas.microsoft.com/office/drawing/2014/main" id="{E6A44F36-4AAC-4DC0-A2A8-8635C4EA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7" name="图片 173" descr="image[1]">
          <a:extLst>
            <a:ext uri="{FF2B5EF4-FFF2-40B4-BE49-F238E27FC236}">
              <a16:creationId xmlns:a16="http://schemas.microsoft.com/office/drawing/2014/main" id="{F925F647-9477-45DB-8E51-5CE2C8CB6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8" name="图片 175" descr="image[1]">
          <a:extLst>
            <a:ext uri="{FF2B5EF4-FFF2-40B4-BE49-F238E27FC236}">
              <a16:creationId xmlns:a16="http://schemas.microsoft.com/office/drawing/2014/main" id="{00CD0CF6-E67D-42B3-A07C-2CBEDFD2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289" name="图片 180" descr="image[1]">
          <a:extLst>
            <a:ext uri="{FF2B5EF4-FFF2-40B4-BE49-F238E27FC236}">
              <a16:creationId xmlns:a16="http://schemas.microsoft.com/office/drawing/2014/main" id="{2E136E5E-41ED-4ECC-A3AB-2FC96D54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290" name="图片 182" descr="image[1]">
          <a:extLst>
            <a:ext uri="{FF2B5EF4-FFF2-40B4-BE49-F238E27FC236}">
              <a16:creationId xmlns:a16="http://schemas.microsoft.com/office/drawing/2014/main" id="{D03A7C46-6BEE-4DF2-A1C4-A601ED750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291" name="图片 186" descr="image[1]">
          <a:extLst>
            <a:ext uri="{FF2B5EF4-FFF2-40B4-BE49-F238E27FC236}">
              <a16:creationId xmlns:a16="http://schemas.microsoft.com/office/drawing/2014/main" id="{2CA65D33-DD84-498B-8D9A-9093ADFB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292" name="图片 189" descr="image[1]">
          <a:extLst>
            <a:ext uri="{FF2B5EF4-FFF2-40B4-BE49-F238E27FC236}">
              <a16:creationId xmlns:a16="http://schemas.microsoft.com/office/drawing/2014/main" id="{E88569C9-9F70-41C0-B13C-37D1E09F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293" name="图片 214" descr="image[1]">
          <a:extLst>
            <a:ext uri="{FF2B5EF4-FFF2-40B4-BE49-F238E27FC236}">
              <a16:creationId xmlns:a16="http://schemas.microsoft.com/office/drawing/2014/main" id="{E986CB28-EDEB-404E-9CAB-C01B3704A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4" name="图片 243" descr="image[1]">
          <a:extLst>
            <a:ext uri="{FF2B5EF4-FFF2-40B4-BE49-F238E27FC236}">
              <a16:creationId xmlns:a16="http://schemas.microsoft.com/office/drawing/2014/main" id="{01C07CEC-5B41-406A-ABF1-F0E82CDC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5" name="图片 254" descr="image[1]">
          <a:extLst>
            <a:ext uri="{FF2B5EF4-FFF2-40B4-BE49-F238E27FC236}">
              <a16:creationId xmlns:a16="http://schemas.microsoft.com/office/drawing/2014/main" id="{774360AA-9C34-49BC-9C87-1E21A2C4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6" name="图片 270" descr="image[1]">
          <a:extLst>
            <a:ext uri="{FF2B5EF4-FFF2-40B4-BE49-F238E27FC236}">
              <a16:creationId xmlns:a16="http://schemas.microsoft.com/office/drawing/2014/main" id="{720D9239-E804-40F1-9551-065794C4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297" name="图片 148" descr="image[1]">
          <a:extLst>
            <a:ext uri="{FF2B5EF4-FFF2-40B4-BE49-F238E27FC236}">
              <a16:creationId xmlns:a16="http://schemas.microsoft.com/office/drawing/2014/main" id="{4F52F6A0-8951-40CA-B030-20019A935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298" name="图片 162" descr="image[1]">
          <a:extLst>
            <a:ext uri="{FF2B5EF4-FFF2-40B4-BE49-F238E27FC236}">
              <a16:creationId xmlns:a16="http://schemas.microsoft.com/office/drawing/2014/main" id="{DB3F63C1-2343-449F-975C-036D4CB8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99" name="图片 171" descr="image[1]">
          <a:extLst>
            <a:ext uri="{FF2B5EF4-FFF2-40B4-BE49-F238E27FC236}">
              <a16:creationId xmlns:a16="http://schemas.microsoft.com/office/drawing/2014/main" id="{328A6DB4-D976-403E-AF84-802AD8229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0" name="图片 173" descr="image[1]">
          <a:extLst>
            <a:ext uri="{FF2B5EF4-FFF2-40B4-BE49-F238E27FC236}">
              <a16:creationId xmlns:a16="http://schemas.microsoft.com/office/drawing/2014/main" id="{477A96A4-1990-4696-A213-A95B730D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1" name="图片 175" descr="image[1]">
          <a:extLst>
            <a:ext uri="{FF2B5EF4-FFF2-40B4-BE49-F238E27FC236}">
              <a16:creationId xmlns:a16="http://schemas.microsoft.com/office/drawing/2014/main" id="{8881A1AB-71B6-4E04-B9B8-5D742725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302" name="图片 180" descr="image[1]">
          <a:extLst>
            <a:ext uri="{FF2B5EF4-FFF2-40B4-BE49-F238E27FC236}">
              <a16:creationId xmlns:a16="http://schemas.microsoft.com/office/drawing/2014/main" id="{B1CC9DC5-473F-4EA3-AEF8-8FCF2A01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303" name="图片 182" descr="image[1]">
          <a:extLst>
            <a:ext uri="{FF2B5EF4-FFF2-40B4-BE49-F238E27FC236}">
              <a16:creationId xmlns:a16="http://schemas.microsoft.com/office/drawing/2014/main" id="{BB23A89E-4A41-41A9-9D9B-ACE586F25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304" name="图片 186" descr="image[1]">
          <a:extLst>
            <a:ext uri="{FF2B5EF4-FFF2-40B4-BE49-F238E27FC236}">
              <a16:creationId xmlns:a16="http://schemas.microsoft.com/office/drawing/2014/main" id="{54CE6789-8A05-4F80-A11C-291468FDC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305" name="图片 189" descr="image[1]">
          <a:extLst>
            <a:ext uri="{FF2B5EF4-FFF2-40B4-BE49-F238E27FC236}">
              <a16:creationId xmlns:a16="http://schemas.microsoft.com/office/drawing/2014/main" id="{8E241D8B-E668-411F-907B-7B1D9C77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306" name="图片 214" descr="image[1]">
          <a:extLst>
            <a:ext uri="{FF2B5EF4-FFF2-40B4-BE49-F238E27FC236}">
              <a16:creationId xmlns:a16="http://schemas.microsoft.com/office/drawing/2014/main" id="{F09232AE-03B9-46B1-BE1E-B0E8EDE26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7" name="图片 243" descr="image[1]">
          <a:extLst>
            <a:ext uri="{FF2B5EF4-FFF2-40B4-BE49-F238E27FC236}">
              <a16:creationId xmlns:a16="http://schemas.microsoft.com/office/drawing/2014/main" id="{A934D561-CDB4-4E3E-A70C-849076A6F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8" name="图片 254" descr="image[1]">
          <a:extLst>
            <a:ext uri="{FF2B5EF4-FFF2-40B4-BE49-F238E27FC236}">
              <a16:creationId xmlns:a16="http://schemas.microsoft.com/office/drawing/2014/main" id="{A59072DA-02F7-4789-BD0E-55763488B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9" name="图片 270" descr="image[1]">
          <a:extLst>
            <a:ext uri="{FF2B5EF4-FFF2-40B4-BE49-F238E27FC236}">
              <a16:creationId xmlns:a16="http://schemas.microsoft.com/office/drawing/2014/main" id="{F86C8119-D60C-4E4A-A2BB-458E7BCC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310" name="图片 148" descr="image[1]">
          <a:extLst>
            <a:ext uri="{FF2B5EF4-FFF2-40B4-BE49-F238E27FC236}">
              <a16:creationId xmlns:a16="http://schemas.microsoft.com/office/drawing/2014/main" id="{901FFBEA-AB94-4B00-952A-A6BF2537F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311" name="图片 162" descr="image[1]">
          <a:extLst>
            <a:ext uri="{FF2B5EF4-FFF2-40B4-BE49-F238E27FC236}">
              <a16:creationId xmlns:a16="http://schemas.microsoft.com/office/drawing/2014/main" id="{D38D08A1-E2F9-4189-B4E8-8CE5AC30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2" name="图片 171" descr="image[1]">
          <a:extLst>
            <a:ext uri="{FF2B5EF4-FFF2-40B4-BE49-F238E27FC236}">
              <a16:creationId xmlns:a16="http://schemas.microsoft.com/office/drawing/2014/main" id="{1C314DE2-2EDD-4EE9-B19F-E6759BBD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3" name="图片 173" descr="image[1]">
          <a:extLst>
            <a:ext uri="{FF2B5EF4-FFF2-40B4-BE49-F238E27FC236}">
              <a16:creationId xmlns:a16="http://schemas.microsoft.com/office/drawing/2014/main" id="{3CB6BC58-69C1-43EB-A121-C110BBAB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4" name="图片 175" descr="image[1]">
          <a:extLst>
            <a:ext uri="{FF2B5EF4-FFF2-40B4-BE49-F238E27FC236}">
              <a16:creationId xmlns:a16="http://schemas.microsoft.com/office/drawing/2014/main" id="{A01BB32B-64BB-4571-892F-6B9EEC47E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15" name="图片 180" descr="image[1]">
          <a:extLst>
            <a:ext uri="{FF2B5EF4-FFF2-40B4-BE49-F238E27FC236}">
              <a16:creationId xmlns:a16="http://schemas.microsoft.com/office/drawing/2014/main" id="{072F1E62-98E3-49A5-B03A-5D4F38C38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16" name="图片 182" descr="image[1]">
          <a:extLst>
            <a:ext uri="{FF2B5EF4-FFF2-40B4-BE49-F238E27FC236}">
              <a16:creationId xmlns:a16="http://schemas.microsoft.com/office/drawing/2014/main" id="{266FF01F-1C79-4442-BAC7-1F05201B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317" name="图片 186" descr="image[1]">
          <a:extLst>
            <a:ext uri="{FF2B5EF4-FFF2-40B4-BE49-F238E27FC236}">
              <a16:creationId xmlns:a16="http://schemas.microsoft.com/office/drawing/2014/main" id="{B223B2B7-1611-41CD-BBB7-BDFF3E2E2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318" name="图片 189" descr="image[1]">
          <a:extLst>
            <a:ext uri="{FF2B5EF4-FFF2-40B4-BE49-F238E27FC236}">
              <a16:creationId xmlns:a16="http://schemas.microsoft.com/office/drawing/2014/main" id="{BB8071CD-38FB-400A-82B5-162D778E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319" name="图片 214" descr="image[1]">
          <a:extLst>
            <a:ext uri="{FF2B5EF4-FFF2-40B4-BE49-F238E27FC236}">
              <a16:creationId xmlns:a16="http://schemas.microsoft.com/office/drawing/2014/main" id="{BF0043E8-22C4-4E37-9E2C-0AFF3A30C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0" name="图片 243" descr="image[1]">
          <a:extLst>
            <a:ext uri="{FF2B5EF4-FFF2-40B4-BE49-F238E27FC236}">
              <a16:creationId xmlns:a16="http://schemas.microsoft.com/office/drawing/2014/main" id="{3BE024CF-93E9-4646-B15A-145B298A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1" name="图片 254" descr="image[1]">
          <a:extLst>
            <a:ext uri="{FF2B5EF4-FFF2-40B4-BE49-F238E27FC236}">
              <a16:creationId xmlns:a16="http://schemas.microsoft.com/office/drawing/2014/main" id="{BB22E94C-D427-479F-810A-A9378B37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2" name="图片 270" descr="image[1]">
          <a:extLst>
            <a:ext uri="{FF2B5EF4-FFF2-40B4-BE49-F238E27FC236}">
              <a16:creationId xmlns:a16="http://schemas.microsoft.com/office/drawing/2014/main" id="{9394C718-BA85-4869-98B4-716D1C460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topLeftCell="A3" workbookViewId="0">
      <selection activeCell="H10" sqref="H10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9.7109375" customWidth="1"/>
    <col min="7" max="7" width="20.28515625" customWidth="1"/>
    <col min="8" max="9" width="21.5703125" customWidth="1"/>
    <col min="10" max="10" width="16.7109375" customWidth="1"/>
    <col min="11" max="11" width="18" customWidth="1"/>
    <col min="12" max="12" width="16.140625" customWidth="1"/>
    <col min="13" max="13" width="17" customWidth="1"/>
    <col min="14" max="14" width="11.140625" customWidth="1"/>
    <col min="15" max="15" width="12.5703125"/>
    <col min="16" max="16" width="14.85546875" customWidth="1"/>
    <col min="17" max="17" width="20.425781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7" s="1" customFormat="1" ht="36.950000000000003" customHeight="1">
      <c r="A1" s="61" t="s">
        <v>0</v>
      </c>
      <c r="B1" s="61"/>
      <c r="C1" s="61"/>
      <c r="D1" s="61"/>
      <c r="E1" s="5"/>
      <c r="F1" s="5"/>
      <c r="G1" s="5"/>
      <c r="H1" s="5"/>
      <c r="N1" s="2"/>
      <c r="O1" s="8"/>
      <c r="Q1" s="43"/>
      <c r="W1" s="43"/>
    </row>
    <row r="2" spans="1:27" s="1" customFormat="1" ht="27" customHeight="1">
      <c r="A2" s="6" t="s">
        <v>1</v>
      </c>
      <c r="B2" s="7">
        <v>45740</v>
      </c>
      <c r="C2" s="8"/>
      <c r="D2" s="9"/>
      <c r="E2" s="5"/>
      <c r="F2" s="5"/>
      <c r="G2" s="5"/>
      <c r="H2" s="5"/>
      <c r="I2" s="27"/>
      <c r="J2" s="27"/>
      <c r="K2" s="27"/>
      <c r="L2" s="27"/>
      <c r="M2" s="27"/>
      <c r="N2" s="28"/>
      <c r="O2" s="28"/>
      <c r="P2" s="28"/>
      <c r="Q2" s="44"/>
      <c r="R2" s="28"/>
      <c r="W2" s="43"/>
    </row>
    <row r="3" spans="1:27" s="1" customFormat="1" ht="29.1" customHeight="1">
      <c r="A3" s="6" t="s">
        <v>2</v>
      </c>
      <c r="B3" s="6" t="s">
        <v>3</v>
      </c>
      <c r="C3" s="10" t="s">
        <v>4</v>
      </c>
      <c r="D3" s="9"/>
      <c r="E3" s="5"/>
      <c r="F3" s="5"/>
      <c r="G3" s="11"/>
      <c r="H3" s="5"/>
      <c r="I3" s="27"/>
      <c r="J3" s="27"/>
      <c r="K3" s="27"/>
      <c r="L3" s="27"/>
      <c r="M3" s="27"/>
      <c r="N3" s="28"/>
      <c r="O3" s="28"/>
      <c r="P3" s="28"/>
      <c r="Q3" s="44"/>
      <c r="R3" s="28"/>
      <c r="W3" s="43"/>
    </row>
    <row r="4" spans="1:27" s="1" customFormat="1" ht="45.95" customHeight="1">
      <c r="A4" s="62" t="s">
        <v>5</v>
      </c>
      <c r="B4" s="62"/>
      <c r="C4" s="62"/>
      <c r="D4" s="62"/>
      <c r="E4" s="12"/>
      <c r="F4" s="5"/>
      <c r="G4" s="11" t="s">
        <v>6</v>
      </c>
      <c r="H4" s="5"/>
      <c r="I4" s="27"/>
      <c r="J4" s="27"/>
      <c r="K4" s="27"/>
      <c r="M4" s="28" t="s">
        <v>7</v>
      </c>
      <c r="N4" s="29" t="s">
        <v>8</v>
      </c>
      <c r="O4" s="30">
        <f>B2</f>
        <v>45740</v>
      </c>
      <c r="Q4" s="45"/>
      <c r="R4" s="46"/>
      <c r="W4" s="43"/>
    </row>
    <row r="5" spans="1:27" s="1" customFormat="1" ht="27.95" customHeight="1">
      <c r="A5" s="13" t="s">
        <v>9</v>
      </c>
      <c r="B5" s="13"/>
      <c r="C5" s="12"/>
      <c r="D5" s="12"/>
      <c r="F5" s="14"/>
      <c r="G5" s="12"/>
      <c r="H5" s="15"/>
      <c r="I5" s="14"/>
      <c r="M5" s="31" t="s">
        <v>10</v>
      </c>
      <c r="N5" s="32" t="s">
        <v>11</v>
      </c>
      <c r="O5" s="30">
        <f>O4+1</f>
        <v>45741</v>
      </c>
      <c r="Q5" s="45"/>
      <c r="R5" s="47"/>
      <c r="W5" s="43"/>
    </row>
    <row r="6" spans="1:27" s="1" customFormat="1" ht="27.95" customHeight="1">
      <c r="A6" s="16" t="s">
        <v>12</v>
      </c>
      <c r="B6" s="13"/>
      <c r="C6" s="12"/>
      <c r="D6" s="13"/>
      <c r="E6" s="13"/>
      <c r="F6" s="12"/>
      <c r="G6" s="12"/>
      <c r="H6" s="14"/>
      <c r="I6" s="14"/>
      <c r="J6" s="14"/>
      <c r="K6" s="12"/>
      <c r="L6" s="15"/>
      <c r="N6" s="2"/>
      <c r="O6" s="8"/>
      <c r="Q6" s="43"/>
      <c r="T6" s="8"/>
      <c r="U6" s="9"/>
      <c r="V6" s="8"/>
      <c r="W6" s="48"/>
    </row>
    <row r="7" spans="1:27" s="2" customFormat="1" ht="21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33"/>
      <c r="L7" s="18"/>
      <c r="M7" s="18"/>
      <c r="N7" s="18"/>
      <c r="O7" s="34"/>
      <c r="P7" s="35"/>
      <c r="T7" s="49"/>
    </row>
    <row r="8" spans="1:27" s="2" customFormat="1" ht="21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33"/>
      <c r="L8" s="18"/>
      <c r="M8" s="18"/>
      <c r="N8" s="18"/>
      <c r="O8" s="36"/>
      <c r="P8" s="35"/>
      <c r="T8" s="49"/>
    </row>
    <row r="9" spans="1:27" s="3" customFormat="1" ht="45" customHeight="1">
      <c r="A9" s="19" t="s">
        <v>13</v>
      </c>
      <c r="B9" s="19" t="s">
        <v>103</v>
      </c>
      <c r="C9" s="20" t="s">
        <v>15</v>
      </c>
      <c r="D9" s="19" t="s">
        <v>16</v>
      </c>
      <c r="E9" s="20" t="s">
        <v>17</v>
      </c>
      <c r="F9" s="20" t="s">
        <v>18</v>
      </c>
      <c r="G9" s="19" t="s">
        <v>19</v>
      </c>
      <c r="H9" s="19" t="s">
        <v>104</v>
      </c>
      <c r="I9" s="19" t="s">
        <v>21</v>
      </c>
      <c r="J9" s="19" t="s">
        <v>22</v>
      </c>
      <c r="K9" s="37" t="s">
        <v>102</v>
      </c>
      <c r="L9" s="19" t="s">
        <v>24</v>
      </c>
      <c r="M9" s="20" t="s">
        <v>25</v>
      </c>
      <c r="N9" s="38" t="s">
        <v>26</v>
      </c>
      <c r="O9" s="39" t="s">
        <v>99</v>
      </c>
      <c r="P9" s="39" t="s">
        <v>27</v>
      </c>
      <c r="Q9" s="50" t="s">
        <v>28</v>
      </c>
      <c r="R9" s="50" t="s">
        <v>101</v>
      </c>
      <c r="S9" s="3" t="s">
        <v>100</v>
      </c>
      <c r="T9" s="51"/>
    </row>
    <row r="10" spans="1:27" s="4" customFormat="1" ht="45" customHeight="1">
      <c r="A10" s="21" t="s">
        <v>30</v>
      </c>
      <c r="B10" s="22">
        <v>9000640437</v>
      </c>
      <c r="C10" s="22">
        <v>10</v>
      </c>
      <c r="D10" s="23"/>
      <c r="E10" s="24">
        <v>45738</v>
      </c>
      <c r="F10" s="25" t="s">
        <v>31</v>
      </c>
      <c r="G10" s="26" t="s">
        <v>32</v>
      </c>
      <c r="H10" s="21" t="s">
        <v>33</v>
      </c>
      <c r="I10" s="40" t="s">
        <v>34</v>
      </c>
      <c r="J10" s="41">
        <v>215</v>
      </c>
      <c r="K10" s="41">
        <v>10735.3</v>
      </c>
      <c r="L10" s="41">
        <v>1</v>
      </c>
      <c r="M10" s="42">
        <v>854.5</v>
      </c>
      <c r="N10" s="40">
        <v>899.5</v>
      </c>
      <c r="O10" s="41">
        <v>1.27</v>
      </c>
      <c r="P10" s="40">
        <f t="shared" ref="P10:P52" si="0">O10*K10</f>
        <v>13633.831</v>
      </c>
      <c r="Q10" s="41" t="s">
        <v>35</v>
      </c>
      <c r="R10" s="41" t="s">
        <v>36</v>
      </c>
      <c r="S10" s="41" t="s">
        <v>37</v>
      </c>
      <c r="T10" s="52"/>
      <c r="U10" s="53"/>
      <c r="V10" s="53"/>
      <c r="W10" s="54"/>
      <c r="X10" s="54"/>
      <c r="Y10" s="54"/>
      <c r="AA10" s="54"/>
    </row>
    <row r="11" spans="1:27" s="4" customFormat="1" ht="45" customHeight="1">
      <c r="A11" s="21" t="s">
        <v>30</v>
      </c>
      <c r="B11" s="22">
        <v>9000640437</v>
      </c>
      <c r="C11" s="22">
        <v>10</v>
      </c>
      <c r="D11" s="23"/>
      <c r="E11" s="24">
        <v>45738</v>
      </c>
      <c r="F11" s="25" t="s">
        <v>31</v>
      </c>
      <c r="G11" s="26" t="s">
        <v>32</v>
      </c>
      <c r="H11" s="21" t="s">
        <v>33</v>
      </c>
      <c r="I11" s="40" t="s">
        <v>34</v>
      </c>
      <c r="J11" s="41">
        <v>185</v>
      </c>
      <c r="K11" s="41">
        <v>9327.2000000000007</v>
      </c>
      <c r="L11" s="57">
        <v>1</v>
      </c>
      <c r="M11" s="58">
        <v>804</v>
      </c>
      <c r="N11" s="55">
        <v>849</v>
      </c>
      <c r="O11" s="41">
        <v>1.27</v>
      </c>
      <c r="P11" s="40">
        <f t="shared" si="0"/>
        <v>11845.544000000002</v>
      </c>
      <c r="Q11" s="41" t="s">
        <v>35</v>
      </c>
      <c r="R11" s="41" t="s">
        <v>38</v>
      </c>
      <c r="S11" s="41" t="s">
        <v>39</v>
      </c>
      <c r="T11" s="52"/>
      <c r="U11" s="53"/>
      <c r="V11" s="53"/>
      <c r="W11" s="54"/>
      <c r="X11" s="54"/>
      <c r="Y11" s="54"/>
      <c r="AA11" s="54"/>
    </row>
    <row r="12" spans="1:27" s="4" customFormat="1" ht="45" customHeight="1">
      <c r="A12" s="21" t="s">
        <v>30</v>
      </c>
      <c r="B12" s="22">
        <v>9000640437</v>
      </c>
      <c r="C12" s="22">
        <v>10</v>
      </c>
      <c r="D12" s="23"/>
      <c r="E12" s="24">
        <v>45738</v>
      </c>
      <c r="F12" s="25" t="s">
        <v>31</v>
      </c>
      <c r="G12" s="26" t="s">
        <v>32</v>
      </c>
      <c r="H12" s="21" t="s">
        <v>33</v>
      </c>
      <c r="I12" s="40" t="s">
        <v>40</v>
      </c>
      <c r="J12" s="41">
        <v>20</v>
      </c>
      <c r="K12" s="41">
        <v>800.5</v>
      </c>
      <c r="L12" s="56"/>
      <c r="M12" s="59"/>
      <c r="N12" s="56"/>
      <c r="O12" s="41">
        <v>1.1399999999999999</v>
      </c>
      <c r="P12" s="40">
        <f t="shared" si="0"/>
        <v>912.56999999999994</v>
      </c>
      <c r="Q12" s="41" t="s">
        <v>35</v>
      </c>
      <c r="R12" s="41"/>
      <c r="S12" s="41" t="s">
        <v>39</v>
      </c>
      <c r="T12" s="52">
        <f>1.27*0.9</f>
        <v>1.143</v>
      </c>
      <c r="U12" s="53">
        <f>O12-T12</f>
        <v>-3.0000000000001137E-3</v>
      </c>
      <c r="V12" s="53"/>
      <c r="W12" s="54"/>
      <c r="X12" s="54"/>
      <c r="Y12" s="54"/>
      <c r="AA12" s="54"/>
    </row>
    <row r="13" spans="1:27" s="4" customFormat="1" ht="45" customHeight="1">
      <c r="A13" s="21" t="s">
        <v>30</v>
      </c>
      <c r="B13" s="22">
        <v>9000640437</v>
      </c>
      <c r="C13" s="22">
        <v>10</v>
      </c>
      <c r="D13" s="23"/>
      <c r="E13" s="24">
        <v>45738</v>
      </c>
      <c r="F13" s="25" t="s">
        <v>31</v>
      </c>
      <c r="G13" s="26" t="s">
        <v>32</v>
      </c>
      <c r="H13" s="21" t="s">
        <v>33</v>
      </c>
      <c r="I13" s="40" t="s">
        <v>34</v>
      </c>
      <c r="J13" s="41">
        <v>200</v>
      </c>
      <c r="K13" s="41">
        <v>10149</v>
      </c>
      <c r="L13" s="41">
        <v>1</v>
      </c>
      <c r="M13" s="42">
        <v>807</v>
      </c>
      <c r="N13" s="40">
        <v>852</v>
      </c>
      <c r="O13" s="41">
        <v>1.27</v>
      </c>
      <c r="P13" s="40">
        <f t="shared" si="0"/>
        <v>12889.23</v>
      </c>
      <c r="Q13" s="41" t="s">
        <v>35</v>
      </c>
      <c r="R13" s="41" t="s">
        <v>41</v>
      </c>
      <c r="S13" s="41" t="s">
        <v>42</v>
      </c>
      <c r="T13" s="52"/>
      <c r="U13" s="53"/>
      <c r="V13" s="53"/>
      <c r="W13" s="54"/>
      <c r="X13" s="54"/>
      <c r="Y13" s="54"/>
      <c r="AA13" s="54"/>
    </row>
    <row r="14" spans="1:27" s="4" customFormat="1" ht="45" customHeight="1">
      <c r="A14" s="21" t="s">
        <v>30</v>
      </c>
      <c r="B14" s="22">
        <v>9000640437</v>
      </c>
      <c r="C14" s="22">
        <v>10</v>
      </c>
      <c r="D14" s="23"/>
      <c r="E14" s="24">
        <v>45738</v>
      </c>
      <c r="F14" s="25" t="s">
        <v>31</v>
      </c>
      <c r="G14" s="26" t="s">
        <v>32</v>
      </c>
      <c r="H14" s="21" t="s">
        <v>33</v>
      </c>
      <c r="I14" s="40" t="s">
        <v>34</v>
      </c>
      <c r="J14" s="41">
        <v>200</v>
      </c>
      <c r="K14" s="41">
        <v>10034.9</v>
      </c>
      <c r="L14" s="41">
        <v>1</v>
      </c>
      <c r="M14" s="42">
        <v>787</v>
      </c>
      <c r="N14" s="40">
        <v>832</v>
      </c>
      <c r="O14" s="41">
        <v>1.27</v>
      </c>
      <c r="P14" s="40">
        <f t="shared" si="0"/>
        <v>12744.323</v>
      </c>
      <c r="Q14" s="41" t="s">
        <v>35</v>
      </c>
      <c r="R14" s="41" t="s">
        <v>36</v>
      </c>
      <c r="S14" s="41" t="s">
        <v>43</v>
      </c>
      <c r="T14" s="52"/>
      <c r="U14" s="53"/>
      <c r="V14" s="53"/>
      <c r="W14" s="54"/>
      <c r="X14" s="54"/>
      <c r="Y14" s="54"/>
      <c r="AA14" s="54"/>
    </row>
    <row r="15" spans="1:27" s="4" customFormat="1" ht="45" customHeight="1">
      <c r="A15" s="21" t="s">
        <v>30</v>
      </c>
      <c r="B15" s="22">
        <v>9000640437</v>
      </c>
      <c r="C15" s="22">
        <v>10</v>
      </c>
      <c r="D15" s="23"/>
      <c r="E15" s="24">
        <v>45738</v>
      </c>
      <c r="F15" s="25" t="s">
        <v>31</v>
      </c>
      <c r="G15" s="26" t="s">
        <v>32</v>
      </c>
      <c r="H15" s="21" t="s">
        <v>33</v>
      </c>
      <c r="I15" s="40" t="s">
        <v>34</v>
      </c>
      <c r="J15" s="41">
        <v>195</v>
      </c>
      <c r="K15" s="41">
        <v>9803</v>
      </c>
      <c r="L15" s="41">
        <v>1</v>
      </c>
      <c r="M15" s="42">
        <v>775</v>
      </c>
      <c r="N15" s="40">
        <v>820</v>
      </c>
      <c r="O15" s="41">
        <v>1.27</v>
      </c>
      <c r="P15" s="40">
        <f t="shared" si="0"/>
        <v>12449.81</v>
      </c>
      <c r="Q15" s="41" t="s">
        <v>35</v>
      </c>
      <c r="R15" s="41" t="s">
        <v>44</v>
      </c>
      <c r="S15" s="41" t="s">
        <v>45</v>
      </c>
      <c r="T15" s="52"/>
      <c r="U15" s="53"/>
      <c r="V15" s="53"/>
      <c r="W15" s="54"/>
      <c r="X15" s="54"/>
      <c r="Y15" s="54"/>
      <c r="AA15" s="54"/>
    </row>
    <row r="16" spans="1:27" s="4" customFormat="1" ht="45" customHeight="1">
      <c r="A16" s="21" t="s">
        <v>30</v>
      </c>
      <c r="B16" s="22">
        <v>9000640437</v>
      </c>
      <c r="C16" s="22">
        <v>20</v>
      </c>
      <c r="D16" s="23"/>
      <c r="E16" s="24">
        <v>45738</v>
      </c>
      <c r="F16" s="25" t="s">
        <v>31</v>
      </c>
      <c r="G16" s="26" t="s">
        <v>32</v>
      </c>
      <c r="H16" s="21" t="s">
        <v>33</v>
      </c>
      <c r="I16" s="40" t="s">
        <v>34</v>
      </c>
      <c r="J16" s="41">
        <v>200</v>
      </c>
      <c r="K16" s="41">
        <v>10130.700000000001</v>
      </c>
      <c r="L16" s="41">
        <v>1</v>
      </c>
      <c r="M16" s="42">
        <v>811.5</v>
      </c>
      <c r="N16" s="40">
        <v>856.5</v>
      </c>
      <c r="O16" s="41">
        <v>1.27</v>
      </c>
      <c r="P16" s="40">
        <f t="shared" si="0"/>
        <v>12865.989000000001</v>
      </c>
      <c r="Q16" s="41" t="s">
        <v>35</v>
      </c>
      <c r="R16" s="41" t="s">
        <v>36</v>
      </c>
      <c r="S16" s="41" t="s">
        <v>46</v>
      </c>
      <c r="T16" s="52"/>
      <c r="U16" s="53"/>
      <c r="V16" s="53"/>
      <c r="W16" s="54"/>
      <c r="X16" s="54"/>
      <c r="Y16" s="54"/>
      <c r="AA16" s="54"/>
    </row>
    <row r="17" spans="1:27" s="4" customFormat="1" ht="45" customHeight="1">
      <c r="A17" s="21" t="s">
        <v>30</v>
      </c>
      <c r="B17" s="22">
        <v>9000640437</v>
      </c>
      <c r="C17" s="22">
        <v>20</v>
      </c>
      <c r="D17" s="23"/>
      <c r="E17" s="24">
        <v>45738</v>
      </c>
      <c r="F17" s="25" t="s">
        <v>31</v>
      </c>
      <c r="G17" s="26" t="s">
        <v>32</v>
      </c>
      <c r="H17" s="21" t="s">
        <v>33</v>
      </c>
      <c r="I17" s="40" t="s">
        <v>34</v>
      </c>
      <c r="J17" s="41">
        <v>180</v>
      </c>
      <c r="K17" s="41">
        <v>9061.7999999999993</v>
      </c>
      <c r="L17" s="57">
        <v>1</v>
      </c>
      <c r="M17" s="58">
        <v>863</v>
      </c>
      <c r="N17" s="55">
        <v>908</v>
      </c>
      <c r="O17" s="41">
        <v>1.27</v>
      </c>
      <c r="P17" s="40">
        <f t="shared" si="0"/>
        <v>11508.485999999999</v>
      </c>
      <c r="Q17" s="41" t="s">
        <v>35</v>
      </c>
      <c r="R17" s="41" t="s">
        <v>41</v>
      </c>
      <c r="S17" s="41" t="s">
        <v>47</v>
      </c>
      <c r="T17" s="52"/>
      <c r="U17" s="53"/>
      <c r="V17" s="53"/>
      <c r="W17" s="54"/>
      <c r="X17" s="54"/>
      <c r="Y17" s="54"/>
      <c r="AA17" s="54"/>
    </row>
    <row r="18" spans="1:27" s="4" customFormat="1" ht="45" customHeight="1">
      <c r="A18" s="21" t="s">
        <v>30</v>
      </c>
      <c r="B18" s="22">
        <v>9000640437</v>
      </c>
      <c r="C18" s="22">
        <v>10</v>
      </c>
      <c r="D18" s="23"/>
      <c r="E18" s="24">
        <v>45738</v>
      </c>
      <c r="F18" s="25" t="s">
        <v>31</v>
      </c>
      <c r="G18" s="26" t="s">
        <v>32</v>
      </c>
      <c r="H18" s="21" t="s">
        <v>33</v>
      </c>
      <c r="I18" s="40" t="s">
        <v>40</v>
      </c>
      <c r="J18" s="41">
        <v>51</v>
      </c>
      <c r="K18" s="41">
        <v>2040.7</v>
      </c>
      <c r="L18" s="56"/>
      <c r="M18" s="59"/>
      <c r="N18" s="56"/>
      <c r="O18" s="41">
        <v>1.1399999999999999</v>
      </c>
      <c r="P18" s="40">
        <f t="shared" si="0"/>
        <v>2326.3979999999997</v>
      </c>
      <c r="Q18" s="41" t="s">
        <v>35</v>
      </c>
      <c r="R18" s="41"/>
      <c r="S18" s="41" t="s">
        <v>47</v>
      </c>
      <c r="T18" s="52">
        <f>1.27*0.9</f>
        <v>1.143</v>
      </c>
      <c r="U18" s="53">
        <f>O18-T18</f>
        <v>-3.0000000000001137E-3</v>
      </c>
      <c r="V18" s="53"/>
      <c r="W18" s="54"/>
      <c r="X18" s="54"/>
      <c r="Y18" s="54"/>
      <c r="AA18" s="54"/>
    </row>
    <row r="19" spans="1:27" s="4" customFormat="1" ht="45" customHeight="1">
      <c r="A19" s="21" t="s">
        <v>30</v>
      </c>
      <c r="B19" s="22">
        <v>9000640437</v>
      </c>
      <c r="C19" s="22">
        <v>20</v>
      </c>
      <c r="D19" s="23"/>
      <c r="E19" s="24">
        <v>45738</v>
      </c>
      <c r="F19" s="25" t="s">
        <v>31</v>
      </c>
      <c r="G19" s="26" t="s">
        <v>32</v>
      </c>
      <c r="H19" s="21" t="s">
        <v>33</v>
      </c>
      <c r="I19" s="40" t="s">
        <v>34</v>
      </c>
      <c r="J19" s="41">
        <v>205</v>
      </c>
      <c r="K19" s="41">
        <v>10261.700000000001</v>
      </c>
      <c r="L19" s="57">
        <v>1</v>
      </c>
      <c r="M19" s="58">
        <v>838</v>
      </c>
      <c r="N19" s="55">
        <v>883</v>
      </c>
      <c r="O19" s="41">
        <v>1.27</v>
      </c>
      <c r="P19" s="40">
        <f t="shared" si="0"/>
        <v>13032.359</v>
      </c>
      <c r="Q19" s="41" t="s">
        <v>35</v>
      </c>
      <c r="R19" s="41" t="s">
        <v>48</v>
      </c>
      <c r="S19" s="41" t="s">
        <v>49</v>
      </c>
      <c r="T19" s="52"/>
      <c r="U19" s="53"/>
      <c r="V19" s="53"/>
      <c r="W19" s="54"/>
      <c r="X19" s="54"/>
      <c r="Y19" s="54"/>
      <c r="AA19" s="54"/>
    </row>
    <row r="20" spans="1:27" s="4" customFormat="1" ht="45" customHeight="1">
      <c r="A20" s="21" t="s">
        <v>30</v>
      </c>
      <c r="B20" s="22">
        <v>9000640437</v>
      </c>
      <c r="C20" s="22">
        <v>20</v>
      </c>
      <c r="D20" s="23"/>
      <c r="E20" s="24">
        <v>45738</v>
      </c>
      <c r="F20" s="25" t="s">
        <v>31</v>
      </c>
      <c r="G20" s="26" t="s">
        <v>32</v>
      </c>
      <c r="H20" s="21" t="s">
        <v>33</v>
      </c>
      <c r="I20" s="40" t="s">
        <v>50</v>
      </c>
      <c r="J20" s="41">
        <v>7</v>
      </c>
      <c r="K20" s="41">
        <v>333.5</v>
      </c>
      <c r="L20" s="56"/>
      <c r="M20" s="59"/>
      <c r="N20" s="56"/>
      <c r="O20" s="41">
        <v>1.08</v>
      </c>
      <c r="P20" s="40">
        <f t="shared" si="0"/>
        <v>360.18</v>
      </c>
      <c r="Q20" s="41" t="s">
        <v>35</v>
      </c>
      <c r="R20" s="41"/>
      <c r="S20" s="41" t="s">
        <v>49</v>
      </c>
      <c r="T20" s="52">
        <f>1.27*0.85</f>
        <v>1.0794999999999999</v>
      </c>
      <c r="U20" s="53">
        <f>O20-T20</f>
        <v>5.0000000000016698E-4</v>
      </c>
      <c r="V20" s="53"/>
      <c r="W20" s="54"/>
      <c r="X20" s="54"/>
      <c r="Y20" s="54"/>
      <c r="AA20" s="54"/>
    </row>
    <row r="21" spans="1:27" s="4" customFormat="1" ht="45" customHeight="1">
      <c r="A21" s="21" t="s">
        <v>30</v>
      </c>
      <c r="B21" s="22">
        <v>9000640437</v>
      </c>
      <c r="C21" s="22">
        <v>20</v>
      </c>
      <c r="D21" s="23"/>
      <c r="E21" s="24">
        <v>45738</v>
      </c>
      <c r="F21" s="25" t="s">
        <v>31</v>
      </c>
      <c r="G21" s="26" t="s">
        <v>32</v>
      </c>
      <c r="H21" s="21" t="s">
        <v>33</v>
      </c>
      <c r="I21" s="40" t="s">
        <v>34</v>
      </c>
      <c r="J21" s="41">
        <v>200</v>
      </c>
      <c r="K21" s="41">
        <v>10059.700000000001</v>
      </c>
      <c r="L21" s="57">
        <v>1</v>
      </c>
      <c r="M21" s="58">
        <v>887.5</v>
      </c>
      <c r="N21" s="55">
        <v>932.5</v>
      </c>
      <c r="O21" s="41">
        <v>1.27</v>
      </c>
      <c r="P21" s="40">
        <f t="shared" si="0"/>
        <v>12775.819000000001</v>
      </c>
      <c r="Q21" s="41" t="s">
        <v>35</v>
      </c>
      <c r="R21" s="41" t="s">
        <v>44</v>
      </c>
      <c r="S21" s="41" t="s">
        <v>51</v>
      </c>
      <c r="T21" s="52"/>
      <c r="U21" s="53"/>
      <c r="V21" s="53"/>
      <c r="W21" s="54"/>
      <c r="X21" s="54"/>
      <c r="Y21" s="54"/>
      <c r="AA21" s="54"/>
    </row>
    <row r="22" spans="1:27" s="4" customFormat="1" ht="45" customHeight="1">
      <c r="A22" s="19" t="s">
        <v>13</v>
      </c>
      <c r="B22" s="19" t="s">
        <v>14</v>
      </c>
      <c r="C22" s="20" t="s">
        <v>15</v>
      </c>
      <c r="D22" s="19" t="s">
        <v>16</v>
      </c>
      <c r="E22" s="20" t="s">
        <v>17</v>
      </c>
      <c r="F22" s="20" t="s">
        <v>18</v>
      </c>
      <c r="G22" s="19" t="s">
        <v>19</v>
      </c>
      <c r="H22" s="19" t="s">
        <v>20</v>
      </c>
      <c r="I22" s="19" t="s">
        <v>21</v>
      </c>
      <c r="J22" s="19" t="s">
        <v>22</v>
      </c>
      <c r="K22" s="37" t="s">
        <v>23</v>
      </c>
      <c r="L22" s="19" t="s">
        <v>24</v>
      </c>
      <c r="M22" s="20" t="s">
        <v>25</v>
      </c>
      <c r="N22" s="38" t="s">
        <v>26</v>
      </c>
      <c r="O22" s="39" t="s">
        <v>99</v>
      </c>
      <c r="P22" s="39" t="s">
        <v>27</v>
      </c>
      <c r="Q22" s="50" t="s">
        <v>28</v>
      </c>
      <c r="R22" s="50" t="s">
        <v>101</v>
      </c>
      <c r="S22" s="3" t="s">
        <v>100</v>
      </c>
      <c r="T22" s="52">
        <f>1.27*0.9</f>
        <v>1.143</v>
      </c>
      <c r="U22" s="53" t="e">
        <f>O22-T22</f>
        <v>#VALUE!</v>
      </c>
      <c r="V22" s="53"/>
      <c r="W22" s="54"/>
      <c r="X22" s="54"/>
      <c r="Y22" s="54"/>
      <c r="AA22" s="54"/>
    </row>
    <row r="23" spans="1:27" s="4" customFormat="1" ht="45" customHeight="1">
      <c r="A23" s="21" t="s">
        <v>30</v>
      </c>
      <c r="B23" s="22">
        <v>9000640437</v>
      </c>
      <c r="C23" s="22">
        <v>20</v>
      </c>
      <c r="D23" s="23"/>
      <c r="E23" s="24">
        <v>45738</v>
      </c>
      <c r="F23" s="25" t="s">
        <v>31</v>
      </c>
      <c r="G23" s="26" t="s">
        <v>32</v>
      </c>
      <c r="H23" s="21" t="s">
        <v>33</v>
      </c>
      <c r="I23" s="40" t="s">
        <v>34</v>
      </c>
      <c r="J23" s="41">
        <v>263</v>
      </c>
      <c r="K23" s="41">
        <v>13135.7</v>
      </c>
      <c r="L23" s="41">
        <v>1</v>
      </c>
      <c r="M23" s="42">
        <v>1042.5</v>
      </c>
      <c r="N23" s="40">
        <v>1087.5</v>
      </c>
      <c r="O23" s="41">
        <v>1.27</v>
      </c>
      <c r="P23" s="40">
        <f t="shared" si="0"/>
        <v>16682.339</v>
      </c>
      <c r="Q23" s="41" t="s">
        <v>35</v>
      </c>
      <c r="R23" s="41" t="s">
        <v>52</v>
      </c>
      <c r="S23" s="41" t="s">
        <v>53</v>
      </c>
      <c r="T23" s="52"/>
      <c r="U23" s="53"/>
      <c r="V23" s="53"/>
      <c r="W23" s="54"/>
      <c r="X23" s="54"/>
      <c r="Y23" s="54"/>
      <c r="AA23" s="54"/>
    </row>
    <row r="24" spans="1:27" s="4" customFormat="1" ht="45" customHeight="1">
      <c r="A24" s="21" t="s">
        <v>54</v>
      </c>
      <c r="B24" s="22">
        <v>9000640437</v>
      </c>
      <c r="C24" s="22">
        <v>50</v>
      </c>
      <c r="D24" s="23"/>
      <c r="E24" s="24">
        <v>45737</v>
      </c>
      <c r="F24" s="25" t="s">
        <v>55</v>
      </c>
      <c r="G24" s="26" t="s">
        <v>32</v>
      </c>
      <c r="H24" s="21" t="s">
        <v>33</v>
      </c>
      <c r="I24" s="40" t="s">
        <v>34</v>
      </c>
      <c r="J24" s="41">
        <v>200</v>
      </c>
      <c r="K24" s="41">
        <v>10031.700000000001</v>
      </c>
      <c r="L24" s="41">
        <v>1</v>
      </c>
      <c r="M24" s="42">
        <v>805.5</v>
      </c>
      <c r="N24" s="40">
        <v>850.5</v>
      </c>
      <c r="O24" s="41">
        <v>1.27</v>
      </c>
      <c r="P24" s="40">
        <f t="shared" si="0"/>
        <v>12740.259000000002</v>
      </c>
      <c r="Q24" s="41" t="s">
        <v>35</v>
      </c>
      <c r="R24" s="41" t="s">
        <v>56</v>
      </c>
      <c r="S24" s="41" t="s">
        <v>57</v>
      </c>
      <c r="T24" s="52"/>
      <c r="U24" s="53"/>
      <c r="V24" s="53"/>
      <c r="W24" s="54"/>
      <c r="X24" s="54"/>
      <c r="Y24" s="54"/>
      <c r="AA24" s="54"/>
    </row>
    <row r="25" spans="1:27" s="4" customFormat="1" ht="45" customHeight="1">
      <c r="A25" s="21" t="s">
        <v>54</v>
      </c>
      <c r="B25" s="22">
        <v>9000640437</v>
      </c>
      <c r="C25" s="22">
        <v>50</v>
      </c>
      <c r="D25" s="23"/>
      <c r="E25" s="24">
        <v>45737</v>
      </c>
      <c r="F25" s="25" t="s">
        <v>55</v>
      </c>
      <c r="G25" s="26" t="s">
        <v>32</v>
      </c>
      <c r="H25" s="21" t="s">
        <v>33</v>
      </c>
      <c r="I25" s="40" t="s">
        <v>34</v>
      </c>
      <c r="J25" s="41">
        <v>205</v>
      </c>
      <c r="K25" s="41">
        <v>10224.9</v>
      </c>
      <c r="L25" s="41">
        <v>1</v>
      </c>
      <c r="M25" s="42">
        <v>823.5</v>
      </c>
      <c r="N25" s="40">
        <v>868.5</v>
      </c>
      <c r="O25" s="41">
        <v>1.27</v>
      </c>
      <c r="P25" s="40">
        <f t="shared" si="0"/>
        <v>12985.623</v>
      </c>
      <c r="Q25" s="41" t="s">
        <v>35</v>
      </c>
      <c r="R25" s="41" t="s">
        <v>56</v>
      </c>
      <c r="S25" s="41" t="s">
        <v>58</v>
      </c>
      <c r="T25" s="52"/>
      <c r="U25" s="53"/>
      <c r="V25" s="53"/>
      <c r="W25" s="54"/>
      <c r="X25" s="54"/>
      <c r="Y25" s="54"/>
      <c r="AA25" s="54"/>
    </row>
    <row r="26" spans="1:27" s="4" customFormat="1" ht="45" customHeight="1">
      <c r="A26" s="21" t="s">
        <v>54</v>
      </c>
      <c r="B26" s="22">
        <v>9000640437</v>
      </c>
      <c r="C26" s="22">
        <v>50</v>
      </c>
      <c r="D26" s="23"/>
      <c r="E26" s="24">
        <v>45737</v>
      </c>
      <c r="F26" s="25" t="s">
        <v>55</v>
      </c>
      <c r="G26" s="26" t="s">
        <v>32</v>
      </c>
      <c r="H26" s="21" t="s">
        <v>33</v>
      </c>
      <c r="I26" s="40" t="s">
        <v>34</v>
      </c>
      <c r="J26" s="41">
        <v>205</v>
      </c>
      <c r="K26" s="41">
        <v>10198.1</v>
      </c>
      <c r="L26" s="41">
        <v>1</v>
      </c>
      <c r="M26" s="42">
        <v>818.5</v>
      </c>
      <c r="N26" s="40">
        <v>863.5</v>
      </c>
      <c r="O26" s="41">
        <v>1.27</v>
      </c>
      <c r="P26" s="40">
        <f t="shared" si="0"/>
        <v>12951.587000000001</v>
      </c>
      <c r="Q26" s="41" t="s">
        <v>35</v>
      </c>
      <c r="R26" s="41" t="s">
        <v>59</v>
      </c>
      <c r="S26" s="41" t="s">
        <v>60</v>
      </c>
      <c r="T26" s="52"/>
      <c r="U26" s="53"/>
      <c r="V26" s="53"/>
      <c r="W26" s="54"/>
      <c r="X26" s="54"/>
      <c r="Y26" s="54"/>
      <c r="AA26" s="54"/>
    </row>
    <row r="27" spans="1:27" s="4" customFormat="1" ht="45" customHeight="1">
      <c r="A27" s="21" t="s">
        <v>54</v>
      </c>
      <c r="B27" s="22">
        <v>9000640437</v>
      </c>
      <c r="C27" s="22">
        <v>50</v>
      </c>
      <c r="D27" s="23"/>
      <c r="E27" s="24">
        <v>45737</v>
      </c>
      <c r="F27" s="25" t="s">
        <v>55</v>
      </c>
      <c r="G27" s="26" t="s">
        <v>32</v>
      </c>
      <c r="H27" s="21" t="s">
        <v>33</v>
      </c>
      <c r="I27" s="40" t="s">
        <v>34</v>
      </c>
      <c r="J27" s="41">
        <v>180</v>
      </c>
      <c r="K27" s="41">
        <v>8988.6</v>
      </c>
      <c r="L27" s="57">
        <v>1</v>
      </c>
      <c r="M27" s="58">
        <v>820</v>
      </c>
      <c r="N27" s="55">
        <v>865</v>
      </c>
      <c r="O27" s="41">
        <v>1.27</v>
      </c>
      <c r="P27" s="40">
        <f t="shared" si="0"/>
        <v>11415.522000000001</v>
      </c>
      <c r="Q27" s="41" t="s">
        <v>35</v>
      </c>
      <c r="R27" s="41" t="s">
        <v>59</v>
      </c>
      <c r="S27" s="41" t="s">
        <v>61</v>
      </c>
      <c r="T27" s="52"/>
      <c r="U27" s="53"/>
      <c r="V27" s="53"/>
      <c r="W27" s="54"/>
      <c r="X27" s="54"/>
      <c r="Y27" s="54"/>
      <c r="AA27" s="54"/>
    </row>
    <row r="28" spans="1:27" s="4" customFormat="1" ht="45" customHeight="1">
      <c r="A28" s="21" t="s">
        <v>54</v>
      </c>
      <c r="B28" s="22">
        <v>9000640437</v>
      </c>
      <c r="C28" s="22">
        <v>50</v>
      </c>
      <c r="D28" s="23"/>
      <c r="E28" s="24">
        <v>45737</v>
      </c>
      <c r="F28" s="25" t="s">
        <v>55</v>
      </c>
      <c r="G28" s="26" t="s">
        <v>32</v>
      </c>
      <c r="H28" s="21" t="s">
        <v>33</v>
      </c>
      <c r="I28" s="40" t="s">
        <v>40</v>
      </c>
      <c r="J28" s="41">
        <v>30</v>
      </c>
      <c r="K28" s="41">
        <v>1203.4000000000001</v>
      </c>
      <c r="L28" s="56"/>
      <c r="M28" s="59"/>
      <c r="N28" s="56"/>
      <c r="O28" s="41">
        <v>1.1399999999999999</v>
      </c>
      <c r="P28" s="40">
        <f t="shared" si="0"/>
        <v>1371.876</v>
      </c>
      <c r="Q28" s="41" t="s">
        <v>35</v>
      </c>
      <c r="R28" s="41"/>
      <c r="S28" s="41" t="s">
        <v>61</v>
      </c>
      <c r="T28" s="52">
        <f>1.27*0.9</f>
        <v>1.143</v>
      </c>
      <c r="U28" s="53">
        <f>O28-T28</f>
        <v>-3.0000000000001137E-3</v>
      </c>
      <c r="V28" s="53"/>
      <c r="W28" s="54"/>
      <c r="X28" s="54"/>
      <c r="Y28" s="54"/>
      <c r="AA28" s="54"/>
    </row>
    <row r="29" spans="1:27" s="4" customFormat="1" ht="45" customHeight="1">
      <c r="A29" s="21" t="s">
        <v>54</v>
      </c>
      <c r="B29" s="22">
        <v>9000640437</v>
      </c>
      <c r="C29" s="22">
        <v>50</v>
      </c>
      <c r="D29" s="23"/>
      <c r="E29" s="24">
        <v>45737</v>
      </c>
      <c r="F29" s="25" t="s">
        <v>55</v>
      </c>
      <c r="G29" s="26" t="s">
        <v>32</v>
      </c>
      <c r="H29" s="21" t="s">
        <v>33</v>
      </c>
      <c r="I29" s="40" t="s">
        <v>34</v>
      </c>
      <c r="J29" s="41">
        <v>205</v>
      </c>
      <c r="K29" s="41">
        <v>10170.9</v>
      </c>
      <c r="L29" s="41">
        <v>1</v>
      </c>
      <c r="M29" s="42">
        <v>822.5</v>
      </c>
      <c r="N29" s="40">
        <v>867.5</v>
      </c>
      <c r="O29" s="41">
        <v>1.27</v>
      </c>
      <c r="P29" s="40">
        <f t="shared" si="0"/>
        <v>12917.043</v>
      </c>
      <c r="Q29" s="41" t="s">
        <v>35</v>
      </c>
      <c r="R29" s="41" t="s">
        <v>62</v>
      </c>
      <c r="S29" s="41" t="s">
        <v>63</v>
      </c>
      <c r="T29" s="52"/>
      <c r="U29" s="53"/>
      <c r="V29" s="53"/>
      <c r="W29" s="54"/>
      <c r="X29" s="54"/>
      <c r="Y29" s="54"/>
      <c r="AA29" s="54"/>
    </row>
    <row r="30" spans="1:27" s="4" customFormat="1" ht="45" customHeight="1">
      <c r="A30" s="21" t="s">
        <v>54</v>
      </c>
      <c r="B30" s="22">
        <v>9000640437</v>
      </c>
      <c r="C30" s="22">
        <v>90</v>
      </c>
      <c r="D30" s="23"/>
      <c r="E30" s="24">
        <v>45737</v>
      </c>
      <c r="F30" s="25" t="s">
        <v>55</v>
      </c>
      <c r="G30" s="26" t="s">
        <v>32</v>
      </c>
      <c r="H30" s="21" t="s">
        <v>33</v>
      </c>
      <c r="I30" s="40" t="s">
        <v>34</v>
      </c>
      <c r="J30" s="41">
        <v>205</v>
      </c>
      <c r="K30" s="41">
        <v>10219.799999999999</v>
      </c>
      <c r="L30" s="41">
        <v>1</v>
      </c>
      <c r="M30" s="42">
        <v>817</v>
      </c>
      <c r="N30" s="40">
        <v>862</v>
      </c>
      <c r="O30" s="41">
        <v>1.27</v>
      </c>
      <c r="P30" s="40">
        <f t="shared" si="0"/>
        <v>12979.145999999999</v>
      </c>
      <c r="Q30" s="41" t="s">
        <v>35</v>
      </c>
      <c r="R30" s="41" t="s">
        <v>41</v>
      </c>
      <c r="S30" s="41" t="s">
        <v>64</v>
      </c>
      <c r="T30" s="52"/>
      <c r="U30" s="53"/>
      <c r="V30" s="53"/>
      <c r="W30" s="54"/>
      <c r="X30" s="54"/>
      <c r="Y30" s="54"/>
      <c r="AA30" s="54"/>
    </row>
    <row r="31" spans="1:27" s="4" customFormat="1" ht="45" customHeight="1">
      <c r="A31" s="21" t="s">
        <v>54</v>
      </c>
      <c r="B31" s="22">
        <v>9000640437</v>
      </c>
      <c r="C31" s="22">
        <v>90</v>
      </c>
      <c r="D31" s="23"/>
      <c r="E31" s="24">
        <v>45737</v>
      </c>
      <c r="F31" s="25" t="s">
        <v>55</v>
      </c>
      <c r="G31" s="26" t="s">
        <v>32</v>
      </c>
      <c r="H31" s="21" t="s">
        <v>33</v>
      </c>
      <c r="I31" s="40" t="s">
        <v>34</v>
      </c>
      <c r="J31" s="41">
        <v>210</v>
      </c>
      <c r="K31" s="41">
        <v>10438.700000000001</v>
      </c>
      <c r="L31" s="41">
        <v>1</v>
      </c>
      <c r="M31" s="42">
        <v>839</v>
      </c>
      <c r="N31" s="40">
        <v>884</v>
      </c>
      <c r="O31" s="41">
        <v>1.27</v>
      </c>
      <c r="P31" s="40">
        <f t="shared" si="0"/>
        <v>13257.149000000001</v>
      </c>
      <c r="Q31" s="41" t="s">
        <v>35</v>
      </c>
      <c r="R31" s="41" t="s">
        <v>41</v>
      </c>
      <c r="S31" s="41" t="s">
        <v>65</v>
      </c>
      <c r="T31" s="52"/>
      <c r="U31" s="53"/>
      <c r="V31" s="53"/>
      <c r="W31" s="54"/>
      <c r="X31" s="54"/>
      <c r="Y31" s="54"/>
      <c r="AA31" s="54"/>
    </row>
    <row r="32" spans="1:27" s="4" customFormat="1" ht="45" customHeight="1">
      <c r="A32" s="21" t="s">
        <v>54</v>
      </c>
      <c r="B32" s="22">
        <v>9000640437</v>
      </c>
      <c r="C32" s="22">
        <v>90</v>
      </c>
      <c r="D32" s="23"/>
      <c r="E32" s="24">
        <v>45737</v>
      </c>
      <c r="F32" s="25" t="s">
        <v>55</v>
      </c>
      <c r="G32" s="26" t="s">
        <v>32</v>
      </c>
      <c r="H32" s="21" t="s">
        <v>33</v>
      </c>
      <c r="I32" s="40" t="s">
        <v>34</v>
      </c>
      <c r="J32" s="41">
        <v>200</v>
      </c>
      <c r="K32" s="41">
        <v>10099.5</v>
      </c>
      <c r="L32" s="41">
        <v>1</v>
      </c>
      <c r="M32" s="42">
        <v>813</v>
      </c>
      <c r="N32" s="40">
        <v>858</v>
      </c>
      <c r="O32" s="41">
        <v>1.27</v>
      </c>
      <c r="P32" s="40">
        <f t="shared" si="0"/>
        <v>12826.365</v>
      </c>
      <c r="Q32" s="41" t="s">
        <v>35</v>
      </c>
      <c r="R32" s="41" t="s">
        <v>48</v>
      </c>
      <c r="S32" s="41" t="s">
        <v>66</v>
      </c>
      <c r="T32" s="52"/>
      <c r="U32" s="53"/>
      <c r="V32" s="53"/>
      <c r="W32" s="54"/>
      <c r="X32" s="54"/>
      <c r="Y32" s="54"/>
      <c r="AA32" s="54"/>
    </row>
    <row r="33" spans="1:27" s="4" customFormat="1" ht="45" customHeight="1">
      <c r="A33" s="21" t="s">
        <v>54</v>
      </c>
      <c r="B33" s="22">
        <v>9000640437</v>
      </c>
      <c r="C33" s="22">
        <v>90</v>
      </c>
      <c r="D33" s="23"/>
      <c r="E33" s="24">
        <v>45738</v>
      </c>
      <c r="F33" s="25" t="s">
        <v>55</v>
      </c>
      <c r="G33" s="26" t="s">
        <v>32</v>
      </c>
      <c r="H33" s="21" t="s">
        <v>33</v>
      </c>
      <c r="I33" s="40" t="s">
        <v>34</v>
      </c>
      <c r="J33" s="41">
        <v>160</v>
      </c>
      <c r="K33" s="41">
        <v>8041.4</v>
      </c>
      <c r="L33" s="57">
        <v>1</v>
      </c>
      <c r="M33" s="58">
        <v>877</v>
      </c>
      <c r="N33" s="55">
        <v>922</v>
      </c>
      <c r="O33" s="41">
        <v>1.27</v>
      </c>
      <c r="P33" s="40">
        <f t="shared" si="0"/>
        <v>10212.578</v>
      </c>
      <c r="Q33" s="41" t="s">
        <v>35</v>
      </c>
      <c r="R33" s="41" t="s">
        <v>59</v>
      </c>
      <c r="S33" s="41" t="s">
        <v>67</v>
      </c>
      <c r="T33" s="52"/>
      <c r="U33" s="53"/>
      <c r="V33" s="53"/>
      <c r="W33" s="54"/>
      <c r="X33" s="54"/>
      <c r="Y33" s="54"/>
      <c r="AA33" s="54"/>
    </row>
    <row r="34" spans="1:27" s="4" customFormat="1" ht="45" customHeight="1">
      <c r="A34" s="19" t="s">
        <v>13</v>
      </c>
      <c r="B34" s="19" t="s">
        <v>14</v>
      </c>
      <c r="C34" s="20" t="s">
        <v>15</v>
      </c>
      <c r="D34" s="19" t="s">
        <v>16</v>
      </c>
      <c r="E34" s="20" t="s">
        <v>17</v>
      </c>
      <c r="F34" s="20" t="s">
        <v>18</v>
      </c>
      <c r="G34" s="19" t="s">
        <v>19</v>
      </c>
      <c r="H34" s="19" t="s">
        <v>20</v>
      </c>
      <c r="I34" s="19" t="s">
        <v>21</v>
      </c>
      <c r="J34" s="19" t="s">
        <v>22</v>
      </c>
      <c r="K34" s="37" t="s">
        <v>23</v>
      </c>
      <c r="L34" s="19" t="s">
        <v>24</v>
      </c>
      <c r="M34" s="20" t="s">
        <v>25</v>
      </c>
      <c r="N34" s="38" t="s">
        <v>26</v>
      </c>
      <c r="O34" s="39" t="s">
        <v>99</v>
      </c>
      <c r="P34" s="39" t="s">
        <v>27</v>
      </c>
      <c r="Q34" s="50" t="s">
        <v>28</v>
      </c>
      <c r="R34" s="50" t="s">
        <v>101</v>
      </c>
      <c r="S34" s="3" t="s">
        <v>100</v>
      </c>
      <c r="T34" s="52">
        <f>1.27*0.9</f>
        <v>1.143</v>
      </c>
      <c r="U34" s="53" t="e">
        <f t="shared" ref="U34:U37" si="1">O34-T34</f>
        <v>#VALUE!</v>
      </c>
      <c r="V34" s="53"/>
      <c r="W34" s="54"/>
      <c r="X34" s="54"/>
      <c r="Y34" s="54"/>
      <c r="AA34" s="54"/>
    </row>
    <row r="35" spans="1:27" s="4" customFormat="1" ht="45" customHeight="1">
      <c r="A35" s="21" t="s">
        <v>54</v>
      </c>
      <c r="B35" s="22">
        <v>9000640437</v>
      </c>
      <c r="C35" s="22">
        <v>90</v>
      </c>
      <c r="D35" s="23"/>
      <c r="E35" s="24">
        <v>45738</v>
      </c>
      <c r="F35" s="25" t="s">
        <v>55</v>
      </c>
      <c r="G35" s="26" t="s">
        <v>32</v>
      </c>
      <c r="H35" s="21" t="s">
        <v>33</v>
      </c>
      <c r="I35" s="40" t="s">
        <v>34</v>
      </c>
      <c r="J35" s="41">
        <v>244</v>
      </c>
      <c r="K35" s="41">
        <v>12352.3</v>
      </c>
      <c r="L35" s="57">
        <v>1</v>
      </c>
      <c r="M35" s="58">
        <v>1049</v>
      </c>
      <c r="N35" s="55">
        <v>1094</v>
      </c>
      <c r="O35" s="41">
        <v>1.27</v>
      </c>
      <c r="P35" s="40">
        <f t="shared" si="0"/>
        <v>15687.420999999998</v>
      </c>
      <c r="Q35" s="41" t="s">
        <v>35</v>
      </c>
      <c r="R35" s="41" t="s">
        <v>68</v>
      </c>
      <c r="S35" s="41" t="s">
        <v>69</v>
      </c>
      <c r="T35" s="52"/>
      <c r="U35" s="53"/>
      <c r="V35" s="53"/>
      <c r="W35" s="54"/>
      <c r="X35" s="54"/>
      <c r="Y35" s="54"/>
      <c r="AA35" s="54"/>
    </row>
    <row r="36" spans="1:27" s="4" customFormat="1" ht="45" customHeight="1">
      <c r="A36" s="21" t="s">
        <v>54</v>
      </c>
      <c r="B36" s="22">
        <v>9000640437</v>
      </c>
      <c r="C36" s="22">
        <v>90</v>
      </c>
      <c r="D36" s="23"/>
      <c r="E36" s="24">
        <v>45738</v>
      </c>
      <c r="F36" s="25" t="s">
        <v>55</v>
      </c>
      <c r="G36" s="26" t="s">
        <v>32</v>
      </c>
      <c r="H36" s="21" t="s">
        <v>33</v>
      </c>
      <c r="I36" s="40" t="s">
        <v>40</v>
      </c>
      <c r="J36" s="41">
        <v>11</v>
      </c>
      <c r="K36" s="41">
        <v>443.8</v>
      </c>
      <c r="L36" s="57"/>
      <c r="M36" s="60"/>
      <c r="N36" s="57"/>
      <c r="O36" s="41">
        <v>1.1399999999999999</v>
      </c>
      <c r="P36" s="40">
        <f t="shared" si="0"/>
        <v>505.93199999999996</v>
      </c>
      <c r="Q36" s="41" t="s">
        <v>35</v>
      </c>
      <c r="R36" s="41"/>
      <c r="S36" s="41" t="s">
        <v>69</v>
      </c>
      <c r="T36" s="52">
        <f>1.27*0.9</f>
        <v>1.143</v>
      </c>
      <c r="U36" s="53">
        <f t="shared" si="1"/>
        <v>-3.0000000000001137E-3</v>
      </c>
      <c r="V36" s="53"/>
      <c r="W36" s="54"/>
      <c r="X36" s="54"/>
      <c r="Y36" s="54"/>
      <c r="AA36" s="54"/>
    </row>
    <row r="37" spans="1:27" s="4" customFormat="1" ht="45" customHeight="1">
      <c r="A37" s="21" t="s">
        <v>54</v>
      </c>
      <c r="B37" s="22">
        <v>9000640437</v>
      </c>
      <c r="C37" s="22">
        <v>90</v>
      </c>
      <c r="D37" s="23"/>
      <c r="E37" s="24">
        <v>45738</v>
      </c>
      <c r="F37" s="25" t="s">
        <v>55</v>
      </c>
      <c r="G37" s="26" t="s">
        <v>32</v>
      </c>
      <c r="H37" s="21" t="s">
        <v>33</v>
      </c>
      <c r="I37" s="40" t="s">
        <v>50</v>
      </c>
      <c r="J37" s="41">
        <v>3</v>
      </c>
      <c r="K37" s="41">
        <v>129.9</v>
      </c>
      <c r="L37" s="56"/>
      <c r="M37" s="59"/>
      <c r="N37" s="56"/>
      <c r="O37" s="41">
        <v>1.08</v>
      </c>
      <c r="P37" s="40">
        <f t="shared" si="0"/>
        <v>140.292</v>
      </c>
      <c r="Q37" s="41" t="s">
        <v>35</v>
      </c>
      <c r="R37" s="41"/>
      <c r="S37" s="41" t="s">
        <v>69</v>
      </c>
      <c r="T37" s="52">
        <f>1.27*0.85</f>
        <v>1.0794999999999999</v>
      </c>
      <c r="U37" s="53">
        <f t="shared" si="1"/>
        <v>5.0000000000016698E-4</v>
      </c>
      <c r="V37" s="53"/>
      <c r="W37" s="54"/>
      <c r="X37" s="54"/>
      <c r="Y37" s="54"/>
      <c r="AA37" s="54"/>
    </row>
    <row r="38" spans="1:27" s="4" customFormat="1" ht="45" customHeight="1">
      <c r="A38" s="21" t="s">
        <v>70</v>
      </c>
      <c r="B38" s="22">
        <v>9000643227</v>
      </c>
      <c r="C38" s="22">
        <v>10</v>
      </c>
      <c r="D38" s="23"/>
      <c r="E38" s="24">
        <v>45738</v>
      </c>
      <c r="F38" s="25" t="s">
        <v>71</v>
      </c>
      <c r="G38" s="26" t="s">
        <v>32</v>
      </c>
      <c r="H38" s="21" t="s">
        <v>33</v>
      </c>
      <c r="I38" s="40" t="s">
        <v>34</v>
      </c>
      <c r="J38" s="41">
        <v>210</v>
      </c>
      <c r="K38" s="41">
        <v>10426.4</v>
      </c>
      <c r="L38" s="41">
        <v>1</v>
      </c>
      <c r="M38" s="42">
        <v>816.5</v>
      </c>
      <c r="N38" s="40">
        <v>861.5</v>
      </c>
      <c r="O38" s="41">
        <v>1.27</v>
      </c>
      <c r="P38" s="40">
        <f t="shared" si="0"/>
        <v>13241.528</v>
      </c>
      <c r="Q38" s="41" t="s">
        <v>35</v>
      </c>
      <c r="R38" s="41" t="s">
        <v>56</v>
      </c>
      <c r="S38" s="41" t="s">
        <v>72</v>
      </c>
      <c r="T38" s="52"/>
      <c r="U38" s="53"/>
      <c r="V38" s="53"/>
      <c r="W38" s="54"/>
      <c r="X38" s="54"/>
      <c r="Y38" s="54"/>
      <c r="AA38" s="54"/>
    </row>
    <row r="39" spans="1:27" s="4" customFormat="1" ht="45" customHeight="1">
      <c r="A39" s="21" t="s">
        <v>70</v>
      </c>
      <c r="B39" s="22">
        <v>9000643227</v>
      </c>
      <c r="C39" s="22">
        <v>10</v>
      </c>
      <c r="D39" s="23"/>
      <c r="E39" s="24">
        <v>45739</v>
      </c>
      <c r="F39" s="25" t="s">
        <v>71</v>
      </c>
      <c r="G39" s="26" t="s">
        <v>32</v>
      </c>
      <c r="H39" s="21" t="s">
        <v>33</v>
      </c>
      <c r="I39" s="40" t="s">
        <v>34</v>
      </c>
      <c r="J39" s="41">
        <v>200</v>
      </c>
      <c r="K39" s="41">
        <v>10097.4</v>
      </c>
      <c r="L39" s="41">
        <v>1</v>
      </c>
      <c r="M39" s="42">
        <v>787</v>
      </c>
      <c r="N39" s="40">
        <v>832</v>
      </c>
      <c r="O39" s="41">
        <v>1.27</v>
      </c>
      <c r="P39" s="40">
        <f t="shared" si="0"/>
        <v>12823.698</v>
      </c>
      <c r="Q39" s="41" t="s">
        <v>35</v>
      </c>
      <c r="R39" s="41" t="s">
        <v>56</v>
      </c>
      <c r="S39" s="41" t="s">
        <v>73</v>
      </c>
      <c r="T39" s="52"/>
      <c r="U39" s="53"/>
      <c r="V39" s="53"/>
      <c r="W39" s="54"/>
      <c r="X39" s="54"/>
      <c r="Y39" s="54"/>
      <c r="AA39" s="54"/>
    </row>
    <row r="40" spans="1:27" s="4" customFormat="1" ht="45" customHeight="1">
      <c r="A40" s="21" t="s">
        <v>70</v>
      </c>
      <c r="B40" s="22">
        <v>9000643227</v>
      </c>
      <c r="C40" s="22">
        <v>10</v>
      </c>
      <c r="D40" s="23"/>
      <c r="E40" s="24">
        <v>45739</v>
      </c>
      <c r="F40" s="25" t="s">
        <v>71</v>
      </c>
      <c r="G40" s="26" t="s">
        <v>32</v>
      </c>
      <c r="H40" s="21" t="s">
        <v>33</v>
      </c>
      <c r="I40" s="40" t="s">
        <v>34</v>
      </c>
      <c r="J40" s="41">
        <v>205</v>
      </c>
      <c r="K40" s="41">
        <v>10192</v>
      </c>
      <c r="L40" s="41">
        <v>1</v>
      </c>
      <c r="M40" s="42">
        <v>797</v>
      </c>
      <c r="N40" s="40">
        <v>842</v>
      </c>
      <c r="O40" s="41">
        <v>1.27</v>
      </c>
      <c r="P40" s="40">
        <f t="shared" si="0"/>
        <v>12943.84</v>
      </c>
      <c r="Q40" s="41" t="s">
        <v>35</v>
      </c>
      <c r="R40" s="41" t="s">
        <v>56</v>
      </c>
      <c r="S40" s="41" t="s">
        <v>74</v>
      </c>
      <c r="T40" s="52"/>
      <c r="U40" s="53"/>
      <c r="V40" s="53"/>
      <c r="W40" s="54"/>
      <c r="X40" s="54"/>
      <c r="Y40" s="54"/>
      <c r="AA40" s="54"/>
    </row>
    <row r="41" spans="1:27" s="4" customFormat="1" ht="45" customHeight="1">
      <c r="A41" s="21" t="s">
        <v>70</v>
      </c>
      <c r="B41" s="22">
        <v>9000643227</v>
      </c>
      <c r="C41" s="22">
        <v>10</v>
      </c>
      <c r="D41" s="23"/>
      <c r="E41" s="24">
        <v>45739</v>
      </c>
      <c r="F41" s="25" t="s">
        <v>71</v>
      </c>
      <c r="G41" s="26" t="s">
        <v>32</v>
      </c>
      <c r="H41" s="21" t="s">
        <v>33</v>
      </c>
      <c r="I41" s="40" t="s">
        <v>34</v>
      </c>
      <c r="J41" s="41">
        <v>185</v>
      </c>
      <c r="K41" s="41">
        <v>9249.2999999999993</v>
      </c>
      <c r="L41" s="57">
        <v>1</v>
      </c>
      <c r="M41" s="58">
        <v>878</v>
      </c>
      <c r="N41" s="55">
        <v>923</v>
      </c>
      <c r="O41" s="41">
        <v>1.27</v>
      </c>
      <c r="P41" s="40">
        <f t="shared" si="0"/>
        <v>11746.610999999999</v>
      </c>
      <c r="Q41" s="41" t="s">
        <v>35</v>
      </c>
      <c r="R41" s="41" t="s">
        <v>56</v>
      </c>
      <c r="S41" s="41" t="s">
        <v>75</v>
      </c>
      <c r="T41" s="52"/>
      <c r="U41" s="53"/>
      <c r="V41" s="53"/>
      <c r="W41" s="54"/>
      <c r="X41" s="54"/>
      <c r="Y41" s="54"/>
      <c r="AA41" s="54"/>
    </row>
    <row r="42" spans="1:27" s="4" customFormat="1" ht="45" customHeight="1">
      <c r="A42" s="21" t="s">
        <v>70</v>
      </c>
      <c r="B42" s="22">
        <v>9000643227</v>
      </c>
      <c r="C42" s="22">
        <v>10</v>
      </c>
      <c r="D42" s="23"/>
      <c r="E42" s="24">
        <v>45739</v>
      </c>
      <c r="F42" s="25" t="s">
        <v>71</v>
      </c>
      <c r="G42" s="26" t="s">
        <v>32</v>
      </c>
      <c r="H42" s="21" t="s">
        <v>33</v>
      </c>
      <c r="I42" s="40" t="s">
        <v>40</v>
      </c>
      <c r="J42" s="41">
        <v>39</v>
      </c>
      <c r="K42" s="41">
        <v>1558.1</v>
      </c>
      <c r="L42" s="57"/>
      <c r="M42" s="60"/>
      <c r="N42" s="57"/>
      <c r="O42" s="41">
        <v>1.1399999999999999</v>
      </c>
      <c r="P42" s="40">
        <f t="shared" si="0"/>
        <v>1776.2339999999997</v>
      </c>
      <c r="Q42" s="41" t="s">
        <v>35</v>
      </c>
      <c r="R42" s="41"/>
      <c r="S42" s="41" t="s">
        <v>75</v>
      </c>
      <c r="T42" s="52">
        <f t="shared" ref="T42:T47" si="2">1.27*0.9</f>
        <v>1.143</v>
      </c>
      <c r="U42" s="53">
        <f t="shared" ref="U42:U45" si="3">O42-T42</f>
        <v>-3.0000000000001137E-3</v>
      </c>
      <c r="V42" s="53"/>
      <c r="W42" s="54"/>
      <c r="X42" s="54"/>
      <c r="Y42" s="54"/>
      <c r="AA42" s="54"/>
    </row>
    <row r="43" spans="1:27" s="4" customFormat="1" ht="45" customHeight="1">
      <c r="A43" s="21" t="s">
        <v>70</v>
      </c>
      <c r="B43" s="22">
        <v>9000643227</v>
      </c>
      <c r="C43" s="22">
        <v>10</v>
      </c>
      <c r="D43" s="23"/>
      <c r="E43" s="24">
        <v>45739</v>
      </c>
      <c r="F43" s="25" t="s">
        <v>71</v>
      </c>
      <c r="G43" s="26" t="s">
        <v>32</v>
      </c>
      <c r="H43" s="21" t="s">
        <v>33</v>
      </c>
      <c r="I43" s="40" t="s">
        <v>50</v>
      </c>
      <c r="J43" s="41">
        <v>7</v>
      </c>
      <c r="K43" s="41">
        <v>302.3</v>
      </c>
      <c r="L43" s="56"/>
      <c r="M43" s="59"/>
      <c r="N43" s="56"/>
      <c r="O43" s="41">
        <v>1.08</v>
      </c>
      <c r="P43" s="40">
        <f t="shared" si="0"/>
        <v>326.48400000000004</v>
      </c>
      <c r="Q43" s="41" t="s">
        <v>35</v>
      </c>
      <c r="R43" s="41"/>
      <c r="S43" s="41" t="s">
        <v>75</v>
      </c>
      <c r="T43" s="52">
        <f>1.27*0.85</f>
        <v>1.0794999999999999</v>
      </c>
      <c r="U43" s="53">
        <f t="shared" si="3"/>
        <v>5.0000000000016698E-4</v>
      </c>
      <c r="V43" s="53"/>
      <c r="W43" s="54"/>
      <c r="X43" s="54"/>
      <c r="Y43" s="54"/>
      <c r="AA43" s="54"/>
    </row>
    <row r="44" spans="1:27" s="4" customFormat="1" ht="45" customHeight="1">
      <c r="A44" s="21" t="s">
        <v>70</v>
      </c>
      <c r="B44" s="22">
        <v>9000643227</v>
      </c>
      <c r="C44" s="22">
        <v>10</v>
      </c>
      <c r="D44" s="23"/>
      <c r="E44" s="24">
        <v>45739</v>
      </c>
      <c r="F44" s="25" t="s">
        <v>71</v>
      </c>
      <c r="G44" s="26" t="s">
        <v>32</v>
      </c>
      <c r="H44" s="21" t="s">
        <v>33</v>
      </c>
      <c r="I44" s="40" t="s">
        <v>34</v>
      </c>
      <c r="J44" s="41">
        <v>223</v>
      </c>
      <c r="K44" s="41">
        <v>11255.7</v>
      </c>
      <c r="L44" s="57">
        <v>1</v>
      </c>
      <c r="M44" s="58">
        <v>929</v>
      </c>
      <c r="N44" s="55">
        <v>974</v>
      </c>
      <c r="O44" s="41">
        <v>1.27</v>
      </c>
      <c r="P44" s="40">
        <f t="shared" si="0"/>
        <v>14294.739000000001</v>
      </c>
      <c r="Q44" s="41" t="s">
        <v>35</v>
      </c>
      <c r="R44" s="41" t="s">
        <v>56</v>
      </c>
      <c r="S44" s="41" t="s">
        <v>76</v>
      </c>
      <c r="T44" s="52"/>
      <c r="U44" s="53"/>
      <c r="V44" s="53"/>
      <c r="W44" s="54"/>
      <c r="X44" s="54"/>
      <c r="Y44" s="54"/>
      <c r="AA44" s="54"/>
    </row>
    <row r="45" spans="1:27" s="4" customFormat="1" ht="45" customHeight="1">
      <c r="A45" s="19" t="s">
        <v>13</v>
      </c>
      <c r="B45" s="19" t="s">
        <v>14</v>
      </c>
      <c r="C45" s="20" t="s">
        <v>15</v>
      </c>
      <c r="D45" s="19" t="s">
        <v>16</v>
      </c>
      <c r="E45" s="20" t="s">
        <v>17</v>
      </c>
      <c r="F45" s="20" t="s">
        <v>18</v>
      </c>
      <c r="G45" s="19" t="s">
        <v>19</v>
      </c>
      <c r="H45" s="19" t="s">
        <v>20</v>
      </c>
      <c r="I45" s="19" t="s">
        <v>21</v>
      </c>
      <c r="J45" s="19" t="s">
        <v>22</v>
      </c>
      <c r="K45" s="37" t="s">
        <v>23</v>
      </c>
      <c r="L45" s="19" t="s">
        <v>24</v>
      </c>
      <c r="M45" s="20" t="s">
        <v>25</v>
      </c>
      <c r="N45" s="38" t="s">
        <v>26</v>
      </c>
      <c r="O45" s="39" t="s">
        <v>99</v>
      </c>
      <c r="P45" s="39" t="s">
        <v>27</v>
      </c>
      <c r="Q45" s="50" t="s">
        <v>28</v>
      </c>
      <c r="R45" s="50" t="s">
        <v>29</v>
      </c>
      <c r="S45" s="3" t="s">
        <v>100</v>
      </c>
      <c r="T45" s="52">
        <f t="shared" si="2"/>
        <v>1.143</v>
      </c>
      <c r="U45" s="53" t="e">
        <f t="shared" si="3"/>
        <v>#VALUE!</v>
      </c>
      <c r="V45" s="53"/>
      <c r="W45" s="54"/>
      <c r="X45" s="54"/>
      <c r="Y45" s="54"/>
      <c r="AA45" s="54"/>
    </row>
    <row r="46" spans="1:27" s="4" customFormat="1" ht="45" customHeight="1">
      <c r="A46" s="21" t="s">
        <v>77</v>
      </c>
      <c r="B46" s="22" t="s">
        <v>78</v>
      </c>
      <c r="C46" s="22" t="s">
        <v>79</v>
      </c>
      <c r="D46" s="23" t="s">
        <v>80</v>
      </c>
      <c r="E46" s="24">
        <v>45691</v>
      </c>
      <c r="F46" s="25" t="s">
        <v>81</v>
      </c>
      <c r="G46" s="26" t="s">
        <v>82</v>
      </c>
      <c r="H46" s="21" t="s">
        <v>83</v>
      </c>
      <c r="I46" s="40" t="s">
        <v>34</v>
      </c>
      <c r="J46" s="41">
        <v>118</v>
      </c>
      <c r="K46" s="41">
        <v>6044.5</v>
      </c>
      <c r="L46" s="57">
        <v>1</v>
      </c>
      <c r="M46" s="58">
        <v>529.5</v>
      </c>
      <c r="N46" s="55">
        <v>574.5</v>
      </c>
      <c r="O46" s="41">
        <v>1.27</v>
      </c>
      <c r="P46" s="40">
        <f t="shared" si="0"/>
        <v>7676.5150000000003</v>
      </c>
      <c r="Q46" s="41" t="s">
        <v>35</v>
      </c>
      <c r="R46" s="41" t="s">
        <v>84</v>
      </c>
      <c r="S46" s="41" t="s">
        <v>85</v>
      </c>
      <c r="T46" s="52"/>
      <c r="U46" s="53"/>
      <c r="V46" s="53"/>
      <c r="W46" s="54"/>
      <c r="X46" s="54"/>
      <c r="Y46" s="54"/>
      <c r="AA46" s="54"/>
    </row>
    <row r="47" spans="1:27" s="4" customFormat="1" ht="45" customHeight="1">
      <c r="A47" s="21" t="s">
        <v>77</v>
      </c>
      <c r="B47" s="22" t="s">
        <v>78</v>
      </c>
      <c r="C47" s="22" t="s">
        <v>79</v>
      </c>
      <c r="D47" s="23" t="s">
        <v>80</v>
      </c>
      <c r="E47" s="24">
        <v>45691</v>
      </c>
      <c r="F47" s="25" t="s">
        <v>81</v>
      </c>
      <c r="G47" s="26" t="s">
        <v>82</v>
      </c>
      <c r="H47" s="21" t="s">
        <v>83</v>
      </c>
      <c r="I47" s="40" t="s">
        <v>40</v>
      </c>
      <c r="J47" s="41">
        <v>6</v>
      </c>
      <c r="K47" s="41">
        <v>238.1</v>
      </c>
      <c r="L47" s="56"/>
      <c r="M47" s="59"/>
      <c r="N47" s="56"/>
      <c r="O47" s="41">
        <v>1.1399999999999999</v>
      </c>
      <c r="P47" s="40">
        <f t="shared" si="0"/>
        <v>271.43399999999997</v>
      </c>
      <c r="Q47" s="41" t="s">
        <v>35</v>
      </c>
      <c r="R47" s="41"/>
      <c r="S47" s="41" t="s">
        <v>85</v>
      </c>
      <c r="T47" s="52">
        <f t="shared" si="2"/>
        <v>1.143</v>
      </c>
      <c r="U47" s="53">
        <f t="shared" ref="U47:U52" si="4">O47-T47</f>
        <v>-3.0000000000001137E-3</v>
      </c>
      <c r="V47" s="53"/>
      <c r="W47" s="54"/>
      <c r="X47" s="54"/>
      <c r="Y47" s="54"/>
      <c r="AA47" s="54"/>
    </row>
    <row r="48" spans="1:27" s="4" customFormat="1" ht="45" customHeight="1">
      <c r="A48" s="21" t="s">
        <v>77</v>
      </c>
      <c r="B48" s="22" t="s">
        <v>78</v>
      </c>
      <c r="C48" s="22" t="s">
        <v>79</v>
      </c>
      <c r="D48" s="23" t="s">
        <v>80</v>
      </c>
      <c r="E48" s="24">
        <v>45692</v>
      </c>
      <c r="F48" s="25" t="s">
        <v>81</v>
      </c>
      <c r="G48" s="26" t="s">
        <v>82</v>
      </c>
      <c r="H48" s="21" t="s">
        <v>83</v>
      </c>
      <c r="I48" s="40" t="s">
        <v>34</v>
      </c>
      <c r="J48" s="41">
        <v>190</v>
      </c>
      <c r="K48" s="41">
        <v>9952.9</v>
      </c>
      <c r="L48" s="41">
        <v>1</v>
      </c>
      <c r="M48" s="42">
        <v>845</v>
      </c>
      <c r="N48" s="40">
        <v>890</v>
      </c>
      <c r="O48" s="41">
        <v>1.27</v>
      </c>
      <c r="P48" s="40">
        <f t="shared" si="0"/>
        <v>12640.182999999999</v>
      </c>
      <c r="Q48" s="41" t="s">
        <v>35</v>
      </c>
      <c r="R48" s="41" t="s">
        <v>38</v>
      </c>
      <c r="S48" s="41" t="s">
        <v>86</v>
      </c>
      <c r="T48" s="52"/>
      <c r="U48" s="53"/>
      <c r="V48" s="53"/>
      <c r="W48" s="54"/>
      <c r="X48" s="54"/>
      <c r="Y48" s="54"/>
      <c r="AA48" s="54"/>
    </row>
    <row r="49" spans="1:27" s="4" customFormat="1" ht="45" customHeight="1">
      <c r="A49" s="21" t="s">
        <v>77</v>
      </c>
      <c r="B49" s="22" t="s">
        <v>78</v>
      </c>
      <c r="C49" s="22" t="s">
        <v>79</v>
      </c>
      <c r="D49" s="23" t="s">
        <v>80</v>
      </c>
      <c r="E49" s="24">
        <v>45692</v>
      </c>
      <c r="F49" s="25" t="s">
        <v>81</v>
      </c>
      <c r="G49" s="26" t="s">
        <v>82</v>
      </c>
      <c r="H49" s="21" t="s">
        <v>83</v>
      </c>
      <c r="I49" s="40" t="s">
        <v>34</v>
      </c>
      <c r="J49" s="41">
        <v>157</v>
      </c>
      <c r="K49" s="41">
        <v>8182.4</v>
      </c>
      <c r="L49" s="57">
        <v>1</v>
      </c>
      <c r="M49" s="58">
        <v>773</v>
      </c>
      <c r="N49" s="55">
        <v>818</v>
      </c>
      <c r="O49" s="41">
        <v>1.27</v>
      </c>
      <c r="P49" s="40">
        <f t="shared" si="0"/>
        <v>10391.647999999999</v>
      </c>
      <c r="Q49" s="41" t="s">
        <v>35</v>
      </c>
      <c r="R49" s="41" t="s">
        <v>87</v>
      </c>
      <c r="S49" s="41" t="s">
        <v>88</v>
      </c>
      <c r="T49" s="52"/>
      <c r="U49" s="53"/>
      <c r="V49" s="53"/>
      <c r="W49" s="54"/>
      <c r="X49" s="54"/>
      <c r="Y49" s="54"/>
      <c r="AA49" s="54"/>
    </row>
    <row r="50" spans="1:27" s="4" customFormat="1" ht="45" customHeight="1">
      <c r="A50" s="21" t="s">
        <v>77</v>
      </c>
      <c r="B50" s="22" t="s">
        <v>78</v>
      </c>
      <c r="C50" s="22" t="s">
        <v>79</v>
      </c>
      <c r="D50" s="23" t="s">
        <v>80</v>
      </c>
      <c r="E50" s="24">
        <v>45692</v>
      </c>
      <c r="F50" s="25" t="s">
        <v>81</v>
      </c>
      <c r="G50" s="26" t="s">
        <v>82</v>
      </c>
      <c r="H50" s="21" t="s">
        <v>83</v>
      </c>
      <c r="I50" s="40" t="s">
        <v>40</v>
      </c>
      <c r="J50" s="41">
        <v>25</v>
      </c>
      <c r="K50" s="41">
        <v>987.5</v>
      </c>
      <c r="L50" s="56"/>
      <c r="M50" s="59"/>
      <c r="N50" s="56"/>
      <c r="O50" s="41">
        <v>1.1399999999999999</v>
      </c>
      <c r="P50" s="40">
        <f t="shared" si="0"/>
        <v>1125.75</v>
      </c>
      <c r="Q50" s="41" t="s">
        <v>35</v>
      </c>
      <c r="R50" s="41"/>
      <c r="S50" s="41" t="s">
        <v>88</v>
      </c>
      <c r="T50" s="52">
        <f>1.27*0.9</f>
        <v>1.143</v>
      </c>
      <c r="U50" s="53">
        <f t="shared" si="4"/>
        <v>-3.0000000000001137E-3</v>
      </c>
      <c r="V50" s="53"/>
      <c r="W50" s="54"/>
      <c r="X50" s="54"/>
      <c r="Y50" s="54"/>
      <c r="AA50" s="54"/>
    </row>
    <row r="51" spans="1:27" s="4" customFormat="1" ht="45" customHeight="1">
      <c r="A51" s="21" t="s">
        <v>89</v>
      </c>
      <c r="B51" s="22" t="s">
        <v>90</v>
      </c>
      <c r="C51" s="22" t="s">
        <v>91</v>
      </c>
      <c r="D51" s="23" t="s">
        <v>92</v>
      </c>
      <c r="E51" s="24">
        <v>45721</v>
      </c>
      <c r="F51" s="25" t="s">
        <v>93</v>
      </c>
      <c r="G51" s="26" t="s">
        <v>94</v>
      </c>
      <c r="H51" s="21" t="s">
        <v>95</v>
      </c>
      <c r="I51" s="40" t="s">
        <v>34</v>
      </c>
      <c r="J51" s="41">
        <v>145</v>
      </c>
      <c r="K51" s="41">
        <v>5143.3</v>
      </c>
      <c r="L51" s="57">
        <v>1</v>
      </c>
      <c r="M51" s="58">
        <v>353.5</v>
      </c>
      <c r="N51" s="55">
        <v>398.5</v>
      </c>
      <c r="O51" s="41">
        <v>1</v>
      </c>
      <c r="P51" s="40">
        <f t="shared" si="0"/>
        <v>5143.3</v>
      </c>
      <c r="Q51" s="41" t="s">
        <v>96</v>
      </c>
      <c r="R51" s="41" t="s">
        <v>97</v>
      </c>
      <c r="S51" s="41" t="s">
        <v>98</v>
      </c>
      <c r="T51" s="52"/>
      <c r="U51" s="53"/>
      <c r="V51" s="53"/>
      <c r="W51" s="54"/>
      <c r="X51" s="54"/>
      <c r="Y51" s="54"/>
      <c r="AA51" s="54"/>
    </row>
    <row r="52" spans="1:27" s="4" customFormat="1" ht="45" customHeight="1">
      <c r="A52" s="21" t="s">
        <v>89</v>
      </c>
      <c r="B52" s="22" t="s">
        <v>90</v>
      </c>
      <c r="C52" s="22" t="s">
        <v>91</v>
      </c>
      <c r="D52" s="23" t="s">
        <v>92</v>
      </c>
      <c r="E52" s="24">
        <v>45721</v>
      </c>
      <c r="F52" s="25" t="s">
        <v>93</v>
      </c>
      <c r="G52" s="26" t="s">
        <v>94</v>
      </c>
      <c r="H52" s="21" t="s">
        <v>95</v>
      </c>
      <c r="I52" s="40" t="s">
        <v>40</v>
      </c>
      <c r="J52" s="41">
        <v>3</v>
      </c>
      <c r="K52" s="41">
        <v>85.6</v>
      </c>
      <c r="L52" s="56"/>
      <c r="M52" s="59"/>
      <c r="N52" s="56"/>
      <c r="O52" s="41">
        <v>0.9</v>
      </c>
      <c r="P52" s="40">
        <f t="shared" si="0"/>
        <v>77.039999999999992</v>
      </c>
      <c r="Q52" s="41" t="s">
        <v>96</v>
      </c>
      <c r="R52" s="41"/>
      <c r="S52" s="41" t="s">
        <v>98</v>
      </c>
      <c r="T52" s="52">
        <f>1*0.9</f>
        <v>0.9</v>
      </c>
      <c r="U52" s="53">
        <f t="shared" si="4"/>
        <v>0</v>
      </c>
      <c r="V52" s="53"/>
      <c r="W52" s="54"/>
      <c r="X52" s="54"/>
      <c r="Y52" s="54"/>
      <c r="AA52" s="54"/>
    </row>
    <row r="53" spans="1:27">
      <c r="J53">
        <f t="shared" ref="J53:L53" si="5">SUM(J10:J52)</f>
        <v>5892</v>
      </c>
      <c r="K53">
        <f t="shared" si="5"/>
        <v>292132.1999999999</v>
      </c>
      <c r="L53">
        <f t="shared" si="5"/>
        <v>29</v>
      </c>
      <c r="P53">
        <f>SUM(P10:P52)</f>
        <v>368496.67499999993</v>
      </c>
    </row>
  </sheetData>
  <autoFilter ref="A9:AA53" xr:uid="{00000000-0009-0000-0000-000000000000}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2025-03-24T10:47:16Z</dcterms:created>
  <dcterms:modified xsi:type="dcterms:W3CDTF">2025-03-29T03:17:17Z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910C2C540E1B4CCF919D29B1D8EDD4B3_11</vt:lpwstr>
  </property>
  <property fmtid="{D5CDD505-2E9C-101B-9397-08002B2CF9AE}" pid="3" name="KSOProductBuildVer">
    <vt:lpwstr>2052-12.1.0.20305</vt:lpwstr>
  </property>
</Properties>
</file>