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Users\JPZ031127\Desktop\automate invoice\"/>
    </mc:Choice>
  </mc:AlternateContent>
  <xr:revisionPtr revIDLastSave="0" documentId="13_ncr:1_{23BD334D-69AE-495C-B62E-8484575F30DB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Contract" sheetId="1" r:id="rId1"/>
    <sheet name="Invoice" sheetId="2" r:id="rId2"/>
    <sheet name="Packing list" sheetId="3" r:id="rId3"/>
  </sheets>
  <externalReferences>
    <externalReference r:id="rId4"/>
  </externalReferences>
  <definedNames>
    <definedName name="_xlnm._FilterDatabase" localSheetId="1" hidden="1">Invoice!$A$20:$G$26</definedName>
    <definedName name="_xlnm._FilterDatabase" localSheetId="2" hidden="1">'Packing list'!$A$20:$I$44</definedName>
    <definedName name="_xlnm.Print_Area" localSheetId="1">Invoice!$A$1:$G$39</definedName>
    <definedName name="_xlnm.Print_Area" localSheetId="2">'Packing list'!$A$1:$I$45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I14" i="1"/>
  <c r="I13" i="1"/>
  <c r="I12" i="1"/>
  <c r="G24" i="2"/>
  <c r="G23" i="2"/>
  <c r="G22" i="2"/>
  <c r="G21" i="2"/>
  <c r="I34" i="3" l="1"/>
  <c r="H34" i="3"/>
  <c r="G34" i="3"/>
  <c r="F34" i="3"/>
  <c r="E34" i="3"/>
  <c r="G26" i="2"/>
  <c r="E26" i="2"/>
  <c r="G10" i="2"/>
  <c r="I16" i="1"/>
  <c r="H16" i="1"/>
  <c r="A10" i="1"/>
  <c r="D8" i="1"/>
</calcChain>
</file>

<file path=xl/sharedStrings.xml><?xml version="1.0" encoding="utf-8"?>
<sst xmlns="http://schemas.openxmlformats.org/spreadsheetml/2006/main" count="166" uniqueCount="87">
  <si>
    <t xml:space="preserve">CALIFOR UPHOLSTERY MATERIALS CO., LTD.
XIN BAVET SEZ, Road No. 316A, Trapeang Bon and  Prey Kokir  Villages, Prey Kokir Commune, Chantrea District, Svay Rieng Province, Kingdom of Cambodia.
TEL:+855 975910636
</t>
  </si>
  <si>
    <t>SALES CONTRACT</t>
  </si>
  <si>
    <t>ORIGINAL</t>
  </si>
  <si>
    <t>Exporter</t>
  </si>
  <si>
    <t>Importer</t>
  </si>
  <si>
    <t>TRADE REGISTER NUMBER:3702213621
Key Bay Furniture Co., Ltd
Binh Chanh Quarter, Khanh Binh Ward, 
Tan Uyen City, Binh Duong Province, Vietnam.
CONTACT: Mr. Khang TEL: 0865215784   EMAIL: sales_vn@bjtjfurniture.com</t>
  </si>
  <si>
    <t>Sales Contract Number</t>
  </si>
  <si>
    <t>Date of Issued</t>
  </si>
  <si>
    <t>Place of Departure</t>
  </si>
  <si>
    <t>BAVET,CAMBOIDA</t>
  </si>
  <si>
    <t>Place of Delivery</t>
  </si>
  <si>
    <t>Payment Terms</t>
  </si>
  <si>
    <t>Incoterms</t>
  </si>
  <si>
    <t>Binh Duong Province, Vietnam.</t>
  </si>
  <si>
    <t>DAP</t>
  </si>
  <si>
    <t>Date of Shipment</t>
  </si>
  <si>
    <t>Original</t>
  </si>
  <si>
    <t>Mode of Transportation</t>
  </si>
  <si>
    <t>Cambodia</t>
  </si>
  <si>
    <t>By Truck</t>
  </si>
  <si>
    <t>Description of Goods</t>
  </si>
  <si>
    <t>Unit Price</t>
  </si>
  <si>
    <t>Quantity (SF)</t>
  </si>
  <si>
    <t>Amount</t>
  </si>
  <si>
    <t>TOTAL</t>
  </si>
  <si>
    <t>Authorized Signature For EXporter</t>
  </si>
  <si>
    <t>Authorized Signature For Importer</t>
  </si>
  <si>
    <t>CALIFOR UPHOLSTERY MATERIALS CO., LTD.</t>
  </si>
  <si>
    <t xml:space="preserve"> XIN BAVET SEZ, Road No. 316A, Trapeang Bon and  Prey Kokir  Villages, Prey Kokir  Commune, Chantrea District, </t>
  </si>
  <si>
    <t>Svay Rieng Province, Kingdom of Cambodia.</t>
  </si>
  <si>
    <t>VAT:L001-901903209</t>
  </si>
  <si>
    <t>Tel: +855   975910636</t>
  </si>
  <si>
    <t>INVOICE</t>
  </si>
  <si>
    <t>Ref No.:</t>
  </si>
  <si>
    <t>EXPORTER:</t>
  </si>
  <si>
    <t>INVOICE NO :</t>
  </si>
  <si>
    <t xml:space="preserve">XIN BAVET SEZ, Road No. 316A, Trapeang Bon and Prey Kokir Villages, </t>
  </si>
  <si>
    <t>Date:</t>
  </si>
  <si>
    <t xml:space="preserve">Prey Kokir Commune, Chantrea District,Svay Rieng Province, Kingdom of Cambodia </t>
  </si>
  <si>
    <t>DAP :</t>
  </si>
  <si>
    <t>CONSIGNEE :</t>
  </si>
  <si>
    <t>Key Bay Furniture Co.,Ltd.</t>
  </si>
  <si>
    <t>Binh Chanh Quarter, Khanh Binh Ward,Tan Uyen City, Binh Duong Province, Vietnam.</t>
  </si>
  <si>
    <t>CONTACT: Mr. Khang TEL: 0865215784</t>
  </si>
  <si>
    <t>EMAIL: sales_vn@bjtjfurniture.com</t>
  </si>
  <si>
    <t xml:space="preserve">SHIP: </t>
  </si>
  <si>
    <t>BY TRUCK FROM BAVET, SVAY RIENG, CAMBODIA TO BINH DUONG PROVINCE, VIETNAM.</t>
  </si>
  <si>
    <t>Mark &amp; Nº</t>
  </si>
  <si>
    <t>P.O Nº</t>
  </si>
  <si>
    <t>ITEM Nº</t>
  </si>
  <si>
    <t>Description</t>
  </si>
  <si>
    <t>Quantity               (SF)</t>
  </si>
  <si>
    <t>Unite price   (USD)</t>
  </si>
  <si>
    <t>Amount (USD)</t>
  </si>
  <si>
    <t>VENDOR#:</t>
  </si>
  <si>
    <t>Des: LEATHER</t>
  </si>
  <si>
    <t>Case Qty:</t>
  </si>
  <si>
    <t>MADE IN CAMBODIA</t>
  </si>
  <si>
    <t>HS.CODE: 4107.12.00</t>
  </si>
  <si>
    <t>TOTAL OF :</t>
  </si>
  <si>
    <t xml:space="preserve">Country of Original Cambodia 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</si>
  <si>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</si>
  <si>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</si>
  <si>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r>
      <rPr>
        <sz val="11"/>
        <color rgb="FF000000"/>
        <rFont val="Times New Roman"/>
        <charset val="134"/>
      </rPr>
      <t>BENEFICIARY BANK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Times New Roman"/>
        <charset val="134"/>
      </rPr>
      <t>BANK OF CHINA(HONG KONG)LIMITED PHNOM PENH BRANCH
                                                  /BANK OF CHINA PHNOM PENH BRANCH</t>
    </r>
  </si>
  <si>
    <t>A/C NO:100001100764430</t>
  </si>
  <si>
    <r>
      <rPr>
        <sz val="11"/>
        <color rgb="FF000000"/>
        <rFont val="Times New Roman"/>
        <charset val="134"/>
      </rPr>
      <t xml:space="preserve">SWIFT CODE  </t>
    </r>
    <r>
      <rPr>
        <sz val="11"/>
        <color indexed="8"/>
        <rFont val="Times New Roman"/>
        <charset val="134"/>
      </rPr>
      <t>：BKCHKHPPXXX</t>
    </r>
  </si>
  <si>
    <t>Sign &amp; Stamp</t>
  </si>
  <si>
    <t>ZENG XUELI</t>
  </si>
  <si>
    <t>PACKING LIST</t>
  </si>
  <si>
    <t>BINH DUONG</t>
  </si>
  <si>
    <t>Quantity</t>
  </si>
  <si>
    <t>N.W (kgs)</t>
  </si>
  <si>
    <t>G.W(kgs)</t>
  </si>
  <si>
    <t>CBM</t>
  </si>
  <si>
    <t>PCS</t>
  </si>
  <si>
    <t>SF</t>
  </si>
  <si>
    <r>
      <rPr>
        <sz val="11"/>
        <color rgb="FF000000"/>
        <rFont val="Times New Roman"/>
        <charset val="134"/>
      </rPr>
      <t>BENEFICIARY BANK</t>
    </r>
    <r>
      <rPr>
        <sz val="11"/>
        <color indexed="8"/>
        <rFont val="Times New Roman"/>
        <charset val="134"/>
      </rPr>
      <t>：BANK OF CHINA(HONG KONG)LIMITED PHNOM PENH BRANCH
                                          /BANK OF CHINA PHNOM PENH BRANCH</t>
    </r>
  </si>
  <si>
    <t>CLF2025-152</t>
  </si>
  <si>
    <t>KB25012</t>
  </si>
  <si>
    <t>RB0604</t>
  </si>
  <si>
    <t>1.23.07.0154J</t>
  </si>
  <si>
    <t>RB3358</t>
  </si>
  <si>
    <t>1.23.07.0157J</t>
  </si>
  <si>
    <t>SJ0B-317</t>
  </si>
  <si>
    <t>1.23.07.0220D</t>
  </si>
  <si>
    <t>LEATHER</t>
  </si>
  <si>
    <t>12 PALLETS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</si>
</sst>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d/m/yyyy"/>
    <numFmt numFmtId="165" formatCode="0.00_ "/>
    <numFmt numFmtId="166" formatCode="[$USD]\ #,##0.00;[$USD]\ \-#,##0.00"/>
    <numFmt numFmtId="167" formatCode="#,##0.00_ "/>
    <numFmt numFmtId="168" formatCode="dd/mm/yyyy"/>
  </numFmts>
  <fonts count="38">
    <font>
      <sz val="11"/>
      <name val="Calibri"/>
      <charset val="134"/>
    </font>
    <font>
      <sz val="11"/>
      <color rgb="FF000000"/>
      <name val="Calibri"/>
      <charset val="134"/>
    </font>
    <font>
      <b/>
      <sz val="20"/>
      <color rgb="FF000000"/>
      <name val="Times New Roman"/>
      <charset val="134"/>
    </font>
    <font>
      <sz val="11"/>
      <color rgb="FF000000"/>
      <name val="Times New Roman"/>
      <charset val="134"/>
    </font>
    <font>
      <sz val="10"/>
      <color rgb="FF000000"/>
      <name val="Times New Roman"/>
      <charset val="134"/>
    </font>
    <font>
      <b/>
      <sz val="24"/>
      <color rgb="FF000000"/>
      <name val="Times New Roman"/>
      <charset val="134"/>
    </font>
    <font>
      <b/>
      <u/>
      <sz val="11"/>
      <color rgb="FF000000"/>
      <name val="Times New Roman"/>
      <charset val="134"/>
    </font>
    <font>
      <b/>
      <sz val="12"/>
      <color rgb="FF000000"/>
      <name val="Times New Roman"/>
      <charset val="134"/>
    </font>
    <font>
      <sz val="12"/>
      <color rgb="FF000000"/>
      <name val="Times New Roman"/>
      <charset val="134"/>
    </font>
    <font>
      <sz val="12"/>
      <color rgb="FF000000"/>
      <name val="Calibri"/>
      <charset val="134"/>
    </font>
    <font>
      <b/>
      <u/>
      <sz val="12"/>
      <color rgb="FF000000"/>
      <name val="Times New Roman"/>
      <charset val="134"/>
    </font>
    <font>
      <sz val="10"/>
      <color rgb="FF000000"/>
      <name val="Book Antiqua"/>
      <charset val="134"/>
    </font>
    <font>
      <sz val="12"/>
      <color rgb="FF000000"/>
      <name val="Book Antiqua"/>
      <charset val="134"/>
    </font>
    <font>
      <sz val="11"/>
      <color rgb="FF000000"/>
      <name val="Book Antiqua"/>
      <charset val="134"/>
    </font>
    <font>
      <sz val="12"/>
      <color theme="1"/>
      <name val="Times New Roman"/>
      <charset val="134"/>
    </font>
    <font>
      <sz val="12"/>
      <name val="Times New Roman"/>
      <charset val="134"/>
    </font>
    <font>
      <b/>
      <sz val="11"/>
      <color rgb="FF000000"/>
      <name val="Times New Roman"/>
      <charset val="134"/>
    </font>
    <font>
      <b/>
      <sz val="14"/>
      <color rgb="FF000000"/>
      <name val="Times New Roman"/>
      <charset val="134"/>
    </font>
    <font>
      <sz val="11"/>
      <color rgb="FFFFFFFF"/>
      <name val="Times New Roman"/>
      <charset val="134"/>
    </font>
    <font>
      <sz val="9"/>
      <color rgb="FF000000"/>
      <name val="微软雅黑"/>
      <charset val="134"/>
    </font>
    <font>
      <sz val="8"/>
      <color rgb="FF000000"/>
      <name val="微软雅黑"/>
      <charset val="134"/>
    </font>
    <font>
      <b/>
      <sz val="18"/>
      <color rgb="FF000000"/>
      <name val="微软雅黑"/>
      <charset val="134"/>
    </font>
    <font>
      <b/>
      <sz val="9"/>
      <color rgb="FF000000"/>
      <name val="微软雅黑"/>
      <charset val="134"/>
    </font>
    <font>
      <sz val="7"/>
      <name val="微软雅黑"/>
      <charset val="134"/>
    </font>
    <font>
      <sz val="10"/>
      <name val="Times New Roman"/>
      <charset val="134"/>
    </font>
    <font>
      <b/>
      <sz val="8"/>
      <color rgb="FF000000"/>
      <name val="微软雅黑"/>
      <charset val="134"/>
    </font>
    <font>
      <b/>
      <sz val="10"/>
      <color rgb="FF000000"/>
      <name val="Times New Roman"/>
      <charset val="134"/>
    </font>
    <font>
      <sz val="7"/>
      <color rgb="FF000000"/>
      <name val="微软雅黑"/>
      <charset val="134"/>
    </font>
    <font>
      <sz val="11"/>
      <color indexed="8"/>
      <name val="Times New Roman"/>
      <charset val="134"/>
    </font>
    <font>
      <sz val="11"/>
      <color rgb="FF000000"/>
      <name val="宋体"/>
      <charset val="134"/>
    </font>
    <font>
      <sz val="11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微软雅黑"/>
      <family val="2"/>
      <charset val="134"/>
    </font>
    <font>
      <sz val="12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43" fontId="1" fillId="0" borderId="0">
      <protection locked="0"/>
    </xf>
  </cellStyleXfs>
  <cellXfs count="141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11" fillId="0" borderId="0" xfId="0" applyFont="1">
      <alignment vertical="center"/>
    </xf>
    <xf numFmtId="0" fontId="8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3" fillId="0" borderId="5" xfId="0" applyFont="1" applyBorder="1" applyAlignment="1">
      <alignment horizontal="right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>
      <alignment vertical="center"/>
    </xf>
    <xf numFmtId="0" fontId="7" fillId="0" borderId="3" xfId="1" applyNumberFormat="1" applyFont="1" applyBorder="1" applyAlignment="1" applyProtection="1">
      <alignment horizontal="center" vertical="center"/>
    </xf>
    <xf numFmtId="2" fontId="7" fillId="0" borderId="3" xfId="1" applyNumberFormat="1" applyFont="1" applyBorder="1" applyAlignment="1" applyProtection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18" fillId="0" borderId="0" xfId="0" applyFont="1" applyAlignment="1">
      <alignment horizontal="center" vertical="center"/>
    </xf>
    <xf numFmtId="0" fontId="2" fillId="0" borderId="0" xfId="0" applyFont="1" applyAlignment="1"/>
    <xf numFmtId="0" fontId="5" fillId="0" borderId="0" xfId="0" applyFont="1">
      <alignment vertical="center"/>
    </xf>
    <xf numFmtId="164" fontId="7" fillId="0" borderId="0" xfId="0" applyNumberFormat="1" applyFont="1" applyAlignment="1">
      <alignment horizontal="left" vertical="center"/>
    </xf>
    <xf numFmtId="165" fontId="1" fillId="0" borderId="0" xfId="0" applyNumberFormat="1" applyFont="1" applyAlignment="1"/>
    <xf numFmtId="2" fontId="1" fillId="0" borderId="0" xfId="0" applyNumberFormat="1" applyFont="1" applyAlignment="1"/>
    <xf numFmtId="0" fontId="10" fillId="0" borderId="0" xfId="0" applyFont="1" applyAlignment="1">
      <alignment horizontal="right"/>
    </xf>
    <xf numFmtId="0" fontId="12" fillId="0" borderId="0" xfId="0" applyFont="1" applyAlignment="1"/>
    <xf numFmtId="0" fontId="8" fillId="2" borderId="8" xfId="0" applyFont="1" applyFill="1" applyBorder="1" applyAlignment="1">
      <alignment horizontal="left"/>
    </xf>
    <xf numFmtId="165" fontId="15" fillId="0" borderId="3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right"/>
    </xf>
    <xf numFmtId="0" fontId="7" fillId="0" borderId="6" xfId="0" applyFont="1" applyBorder="1" applyAlignment="1">
      <alignment horizontal="left"/>
    </xf>
    <xf numFmtId="0" fontId="8" fillId="0" borderId="3" xfId="0" applyFont="1" applyBorder="1" applyAlignment="1"/>
    <xf numFmtId="0" fontId="8" fillId="0" borderId="5" xfId="0" applyFont="1" applyBorder="1" applyAlignment="1">
      <alignment horizontal="right"/>
    </xf>
    <xf numFmtId="4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/>
    <xf numFmtId="0" fontId="13" fillId="0" borderId="0" xfId="0" applyFont="1" applyAlignment="1">
      <alignment horizontal="right"/>
    </xf>
    <xf numFmtId="0" fontId="13" fillId="0" borderId="0" xfId="0" applyFont="1" applyAlignment="1"/>
    <xf numFmtId="0" fontId="18" fillId="0" borderId="0" xfId="0" applyFont="1" applyAlignment="1">
      <alignment horizontal="center"/>
    </xf>
    <xf numFmtId="166" fontId="15" fillId="0" borderId="0" xfId="0" applyNumberFormat="1" applyFont="1" applyAlignment="1">
      <alignment horizontal="center" vertical="center"/>
    </xf>
    <xf numFmtId="166" fontId="19" fillId="0" borderId="0" xfId="0" applyNumberFormat="1" applyFont="1" applyAlignment="1">
      <alignment horizontal="left" vertical="center"/>
    </xf>
    <xf numFmtId="166" fontId="20" fillId="0" borderId="0" xfId="0" applyNumberFormat="1" applyFont="1" applyAlignment="1">
      <alignment horizontal="left" vertical="center"/>
    </xf>
    <xf numFmtId="166" fontId="23" fillId="3" borderId="4" xfId="0" applyNumberFormat="1" applyFont="1" applyFill="1" applyBorder="1" applyAlignment="1">
      <alignment horizontal="left" vertical="center"/>
    </xf>
    <xf numFmtId="165" fontId="24" fillId="0" borderId="3" xfId="0" applyNumberFormat="1" applyFont="1" applyBorder="1" applyAlignment="1">
      <alignment horizontal="center" vertical="center"/>
    </xf>
    <xf numFmtId="4" fontId="24" fillId="0" borderId="3" xfId="0" applyNumberFormat="1" applyFont="1" applyBorder="1" applyAlignment="1">
      <alignment horizontal="center" vertical="center"/>
    </xf>
    <xf numFmtId="166" fontId="25" fillId="0" borderId="19" xfId="0" applyNumberFormat="1" applyFont="1" applyBorder="1" applyAlignment="1">
      <alignment horizontal="center" vertical="center"/>
    </xf>
    <xf numFmtId="167" fontId="26" fillId="0" borderId="3" xfId="1" applyNumberFormat="1" applyFont="1" applyBorder="1" applyAlignment="1" applyProtection="1">
      <alignment horizontal="center" vertical="center"/>
    </xf>
    <xf numFmtId="0" fontId="30" fillId="0" borderId="0" xfId="0" applyFont="1" applyAlignment="1"/>
    <xf numFmtId="0" fontId="31" fillId="0" borderId="0" xfId="0" applyFont="1" applyAlignment="1">
      <alignment horizontal="left" vertical="center"/>
    </xf>
    <xf numFmtId="168" fontId="32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/>
    </xf>
    <xf numFmtId="49" fontId="36" fillId="0" borderId="30" xfId="0" applyNumberFormat="1" applyFont="1" applyBorder="1" applyAlignment="1">
      <alignment horizontal="center" vertical="center" wrapText="1"/>
    </xf>
    <xf numFmtId="3" fontId="36" fillId="0" borderId="30" xfId="0" applyNumberFormat="1" applyFont="1" applyBorder="1" applyAlignment="1">
      <alignment horizontal="center" vertical="center" wrapText="1"/>
    </xf>
    <xf numFmtId="4" fontId="36" fillId="0" borderId="30" xfId="0" applyNumberFormat="1" applyFont="1" applyBorder="1" applyAlignment="1">
      <alignment horizontal="center" vertical="center" wrapText="1"/>
    </xf>
    <xf numFmtId="2" fontId="36" fillId="0" borderId="30" xfId="0" applyNumberFormat="1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/>
    </xf>
    <xf numFmtId="4" fontId="34" fillId="0" borderId="3" xfId="0" applyNumberFormat="1" applyFont="1" applyBorder="1" applyAlignment="1">
      <alignment horizontal="center" vertical="center"/>
    </xf>
    <xf numFmtId="166" fontId="21" fillId="0" borderId="2" xfId="0" applyNumberFormat="1" applyFont="1" applyBorder="1" applyAlignment="1">
      <alignment horizontal="center" vertical="center"/>
    </xf>
    <xf numFmtId="166" fontId="21" fillId="0" borderId="23" xfId="0" applyNumberFormat="1" applyFont="1" applyBorder="1" applyAlignment="1">
      <alignment horizontal="center" vertical="center"/>
    </xf>
    <xf numFmtId="166" fontId="22" fillId="0" borderId="11" xfId="0" applyNumberFormat="1" applyFont="1" applyBorder="1" applyAlignment="1">
      <alignment horizontal="center" vertical="center"/>
    </xf>
    <xf numFmtId="166" fontId="22" fillId="0" borderId="24" xfId="0" applyNumberFormat="1" applyFont="1" applyBorder="1" applyAlignment="1">
      <alignment horizontal="center" vertical="center"/>
    </xf>
    <xf numFmtId="166" fontId="23" fillId="3" borderId="12" xfId="0" applyNumberFormat="1" applyFont="1" applyFill="1" applyBorder="1" applyAlignment="1">
      <alignment horizontal="left" vertical="center"/>
    </xf>
    <xf numFmtId="166" fontId="23" fillId="3" borderId="4" xfId="0" applyNumberFormat="1" applyFont="1" applyFill="1" applyBorder="1" applyAlignment="1">
      <alignment horizontal="left" vertical="center"/>
    </xf>
    <xf numFmtId="166" fontId="23" fillId="3" borderId="25" xfId="0" applyNumberFormat="1" applyFont="1" applyFill="1" applyBorder="1" applyAlignment="1">
      <alignment horizontal="left" vertical="center"/>
    </xf>
    <xf numFmtId="166" fontId="20" fillId="0" borderId="13" xfId="0" applyNumberFormat="1" applyFont="1" applyBorder="1" applyAlignment="1">
      <alignment horizontal="left" vertical="top" wrapText="1"/>
    </xf>
    <xf numFmtId="166" fontId="20" fillId="0" borderId="5" xfId="0" applyNumberFormat="1" applyFont="1" applyBorder="1" applyAlignment="1">
      <alignment horizontal="left" vertical="top"/>
    </xf>
    <xf numFmtId="166" fontId="20" fillId="0" borderId="14" xfId="0" applyNumberFormat="1" applyFont="1" applyBorder="1" applyAlignment="1">
      <alignment horizontal="left" vertical="top" wrapText="1"/>
    </xf>
    <xf numFmtId="166" fontId="20" fillId="0" borderId="11" xfId="0" applyNumberFormat="1" applyFont="1" applyBorder="1" applyAlignment="1">
      <alignment horizontal="left" vertical="top" wrapText="1"/>
    </xf>
    <xf numFmtId="166" fontId="20" fillId="0" borderId="24" xfId="0" applyNumberFormat="1" applyFont="1" applyBorder="1" applyAlignment="1">
      <alignment horizontal="left" vertical="top" wrapText="1"/>
    </xf>
    <xf numFmtId="166" fontId="19" fillId="0" borderId="9" xfId="0" applyNumberFormat="1" applyFont="1" applyBorder="1" applyAlignment="1">
      <alignment horizontal="left" vertical="top" wrapText="1"/>
    </xf>
    <xf numFmtId="166" fontId="19" fillId="0" borderId="2" xfId="0" applyNumberFormat="1" applyFont="1" applyBorder="1" applyAlignment="1">
      <alignment horizontal="left" vertical="top" wrapText="1"/>
    </xf>
    <xf numFmtId="166" fontId="19" fillId="0" borderId="10" xfId="0" applyNumberFormat="1" applyFont="1" applyBorder="1" applyAlignment="1">
      <alignment horizontal="left" vertical="top" wrapText="1"/>
    </xf>
    <xf numFmtId="166" fontId="19" fillId="0" borderId="11" xfId="0" applyNumberFormat="1" applyFont="1" applyBorder="1" applyAlignment="1">
      <alignment horizontal="left" vertical="top" wrapText="1"/>
    </xf>
    <xf numFmtId="166" fontId="35" fillId="0" borderId="13" xfId="0" applyNumberFormat="1" applyFont="1" applyBorder="1" applyAlignment="1">
      <alignment horizontal="left" vertical="center"/>
    </xf>
    <xf numFmtId="166" fontId="20" fillId="0" borderId="5" xfId="0" applyNumberFormat="1" applyFont="1" applyBorder="1" applyAlignment="1">
      <alignment horizontal="left" vertical="center"/>
    </xf>
    <xf numFmtId="168" fontId="35" fillId="0" borderId="5" xfId="0" applyNumberFormat="1" applyFont="1" applyBorder="1" applyAlignment="1">
      <alignment horizontal="left" vertical="center"/>
    </xf>
    <xf numFmtId="168" fontId="20" fillId="0" borderId="5" xfId="0" applyNumberFormat="1" applyFont="1" applyBorder="1" applyAlignment="1">
      <alignment horizontal="left" vertical="center"/>
    </xf>
    <xf numFmtId="166" fontId="20" fillId="0" borderId="26" xfId="0" applyNumberFormat="1" applyFont="1" applyBorder="1" applyAlignment="1">
      <alignment horizontal="left" vertical="center"/>
    </xf>
    <xf numFmtId="166" fontId="20" fillId="0" borderId="13" xfId="0" applyNumberFormat="1" applyFont="1" applyBorder="1" applyAlignment="1">
      <alignment horizontal="left" vertical="center"/>
    </xf>
    <xf numFmtId="166" fontId="23" fillId="3" borderId="15" xfId="0" applyNumberFormat="1" applyFont="1" applyFill="1" applyBorder="1" applyAlignment="1">
      <alignment horizontal="left" vertical="center"/>
    </xf>
    <xf numFmtId="166" fontId="23" fillId="3" borderId="16" xfId="0" applyNumberFormat="1" applyFont="1" applyFill="1" applyBorder="1" applyAlignment="1">
      <alignment horizontal="left" vertical="center"/>
    </xf>
    <xf numFmtId="166" fontId="23" fillId="3" borderId="17" xfId="0" applyNumberFormat="1" applyFont="1" applyFill="1" applyBorder="1" applyAlignment="1">
      <alignment horizontal="left" vertical="center"/>
    </xf>
    <xf numFmtId="166" fontId="23" fillId="3" borderId="27" xfId="0" applyNumberFormat="1" applyFont="1" applyFill="1" applyBorder="1" applyAlignment="1">
      <alignment horizontal="center" vertical="center"/>
    </xf>
    <xf numFmtId="166" fontId="23" fillId="3" borderId="28" xfId="0" applyNumberFormat="1" applyFont="1" applyFill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66" fontId="4" fillId="0" borderId="3" xfId="1" applyNumberFormat="1" applyFont="1" applyBorder="1" applyAlignment="1" applyProtection="1">
      <alignment horizontal="center" vertical="center"/>
    </xf>
    <xf numFmtId="166" fontId="27" fillId="3" borderId="12" xfId="0" applyNumberFormat="1" applyFont="1" applyFill="1" applyBorder="1" applyAlignment="1">
      <alignment horizontal="center" vertical="center" wrapText="1"/>
    </xf>
    <xf numFmtId="166" fontId="27" fillId="3" borderId="4" xfId="0" applyNumberFormat="1" applyFont="1" applyFill="1" applyBorder="1" applyAlignment="1">
      <alignment horizontal="center" vertical="center"/>
    </xf>
    <xf numFmtId="166" fontId="27" fillId="3" borderId="4" xfId="0" applyNumberFormat="1" applyFont="1" applyFill="1" applyBorder="1" applyAlignment="1">
      <alignment horizontal="center" vertical="center" wrapText="1"/>
    </xf>
    <xf numFmtId="166" fontId="27" fillId="3" borderId="25" xfId="0" applyNumberFormat="1" applyFont="1" applyFill="1" applyBorder="1" applyAlignment="1">
      <alignment horizontal="center" vertical="center"/>
    </xf>
    <xf numFmtId="166" fontId="20" fillId="0" borderId="20" xfId="0" applyNumberFormat="1" applyFont="1" applyBorder="1" applyAlignment="1">
      <alignment horizontal="left" vertical="top" wrapText="1"/>
    </xf>
    <xf numFmtId="166" fontId="20" fillId="0" borderId="1" xfId="0" applyNumberFormat="1" applyFont="1" applyBorder="1" applyAlignment="1">
      <alignment horizontal="left" vertical="top"/>
    </xf>
    <xf numFmtId="166" fontId="20" fillId="0" borderId="21" xfId="0" applyNumberFormat="1" applyFont="1" applyBorder="1" applyAlignment="1">
      <alignment horizontal="left" vertical="top"/>
    </xf>
    <xf numFmtId="166" fontId="20" fillId="0" borderId="22" xfId="0" applyNumberFormat="1" applyFont="1" applyBorder="1" applyAlignment="1">
      <alignment horizontal="left" vertical="top"/>
    </xf>
    <xf numFmtId="166" fontId="20" fillId="0" borderId="29" xfId="0" applyNumberFormat="1" applyFont="1" applyBorder="1" applyAlignment="1">
      <alignment horizontal="left" vertical="top"/>
    </xf>
    <xf numFmtId="167" fontId="26" fillId="0" borderId="7" xfId="1" applyNumberFormat="1" applyFont="1" applyBorder="1" applyAlignment="1" applyProtection="1">
      <alignment horizontal="center" vertical="center"/>
    </xf>
    <xf numFmtId="167" fontId="26" fillId="0" borderId="18" xfId="1" applyNumberFormat="1" applyFont="1" applyBorder="1" applyAlignment="1" applyProtection="1">
      <alignment horizontal="center" vertical="center"/>
    </xf>
    <xf numFmtId="167" fontId="26" fillId="0" borderId="6" xfId="1" applyNumberFormat="1" applyFont="1" applyBorder="1" applyAlignment="1" applyProtection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0" xfId="0" applyFont="1" applyAlignment="1">
      <alignment vertical="top"/>
    </xf>
    <xf numFmtId="0" fontId="5" fillId="0" borderId="2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3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0" borderId="0" xfId="0" applyFont="1" applyAlignment="1"/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LCH\Documents\WeChat%20Files\wxid_payicstguybp22\FileStorage\File\2023-09\&#25253;&#20851;%20TKB23012-23.8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"/>
      <sheetName val="PKG"/>
      <sheetName val="PO"/>
      <sheetName val="申报要素"/>
      <sheetName val="Sheet1"/>
    </sheetNames>
    <sheetDataSet>
      <sheetData sheetId="0">
        <row r="8">
          <cell r="D8" t="str">
            <v>T/T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8"/>
  <sheetViews>
    <sheetView topLeftCell="A4" workbookViewId="0">
      <selection activeCell="D5" sqref="D5:F5"/>
    </sheetView>
  </sheetViews>
  <sheetFormatPr defaultColWidth="9.140625" defaultRowHeight="18" customHeight="1"/>
  <cols>
    <col min="1" max="7" width="9.5703125" style="60" customWidth="1"/>
    <col min="8" max="8" width="12.7109375" style="60" customWidth="1"/>
    <col min="9" max="10" width="9.5703125" style="60" customWidth="1"/>
    <col min="11" max="11" width="27.28515625" style="60" customWidth="1"/>
    <col min="12" max="16384" width="9.140625" style="60"/>
  </cols>
  <sheetData>
    <row r="1" spans="1:10" ht="35.1" customHeight="1">
      <c r="A1" s="90" t="s">
        <v>0</v>
      </c>
      <c r="B1" s="91"/>
      <c r="C1" s="91"/>
      <c r="D1" s="91"/>
      <c r="E1" s="91"/>
      <c r="F1" s="91"/>
      <c r="G1" s="78" t="s">
        <v>1</v>
      </c>
      <c r="H1" s="78"/>
      <c r="I1" s="78"/>
      <c r="J1" s="79"/>
    </row>
    <row r="2" spans="1:10" ht="35.1" customHeight="1">
      <c r="A2" s="92"/>
      <c r="B2" s="93"/>
      <c r="C2" s="93"/>
      <c r="D2" s="93"/>
      <c r="E2" s="93"/>
      <c r="F2" s="93"/>
      <c r="G2" s="80" t="s">
        <v>2</v>
      </c>
      <c r="H2" s="80"/>
      <c r="I2" s="80"/>
      <c r="J2" s="81"/>
    </row>
    <row r="3" spans="1:10" s="61" customFormat="1" ht="15" customHeight="1">
      <c r="A3" s="82" t="s">
        <v>3</v>
      </c>
      <c r="B3" s="83"/>
      <c r="C3" s="83"/>
      <c r="D3" s="83"/>
      <c r="E3" s="83"/>
      <c r="F3" s="83" t="s">
        <v>4</v>
      </c>
      <c r="G3" s="83"/>
      <c r="H3" s="83"/>
      <c r="I3" s="83"/>
      <c r="J3" s="84"/>
    </row>
    <row r="4" spans="1:10" ht="99.95" customHeight="1">
      <c r="A4" s="85" t="s">
        <v>0</v>
      </c>
      <c r="B4" s="86"/>
      <c r="C4" s="86"/>
      <c r="D4" s="86"/>
      <c r="E4" s="86"/>
      <c r="F4" s="87" t="s">
        <v>5</v>
      </c>
      <c r="G4" s="88"/>
      <c r="H4" s="88"/>
      <c r="I4" s="88"/>
      <c r="J4" s="89"/>
    </row>
    <row r="5" spans="1:10" s="61" customFormat="1" ht="14.1" customHeight="1">
      <c r="A5" s="82" t="s">
        <v>6</v>
      </c>
      <c r="B5" s="83"/>
      <c r="C5" s="83"/>
      <c r="D5" s="83" t="s">
        <v>7</v>
      </c>
      <c r="E5" s="83"/>
      <c r="F5" s="83"/>
      <c r="G5" s="83" t="s">
        <v>8</v>
      </c>
      <c r="H5" s="83"/>
      <c r="I5" s="83"/>
      <c r="J5" s="84"/>
    </row>
    <row r="6" spans="1:10" ht="23.1" customHeight="1">
      <c r="A6" s="94" t="s">
        <v>78</v>
      </c>
      <c r="B6" s="95"/>
      <c r="C6" s="95"/>
      <c r="D6" s="96">
        <v>44342</v>
      </c>
      <c r="E6" s="97"/>
      <c r="F6" s="97"/>
      <c r="G6" s="95" t="s">
        <v>9</v>
      </c>
      <c r="H6" s="95"/>
      <c r="I6" s="95"/>
      <c r="J6" s="98"/>
    </row>
    <row r="7" spans="1:10" s="61" customFormat="1" ht="14.1" customHeight="1">
      <c r="A7" s="82" t="s">
        <v>10</v>
      </c>
      <c r="B7" s="83"/>
      <c r="C7" s="83"/>
      <c r="D7" s="83" t="s">
        <v>11</v>
      </c>
      <c r="E7" s="83"/>
      <c r="F7" s="83"/>
      <c r="G7" s="83" t="s">
        <v>12</v>
      </c>
      <c r="H7" s="83"/>
      <c r="I7" s="83"/>
      <c r="J7" s="84"/>
    </row>
    <row r="8" spans="1:10" ht="23.1" customHeight="1">
      <c r="A8" s="99" t="s">
        <v>13</v>
      </c>
      <c r="B8" s="95"/>
      <c r="C8" s="95"/>
      <c r="D8" s="95" t="str">
        <f>[1]INV!D8</f>
        <v>T/T</v>
      </c>
      <c r="E8" s="95"/>
      <c r="F8" s="95"/>
      <c r="G8" s="95" t="s">
        <v>14</v>
      </c>
      <c r="H8" s="95"/>
      <c r="I8" s="95"/>
      <c r="J8" s="98"/>
    </row>
    <row r="9" spans="1:10" s="61" customFormat="1" ht="14.1" customHeight="1">
      <c r="A9" s="82" t="s">
        <v>15</v>
      </c>
      <c r="B9" s="83"/>
      <c r="C9" s="83"/>
      <c r="D9" s="83" t="s">
        <v>16</v>
      </c>
      <c r="E9" s="83"/>
      <c r="F9" s="83"/>
      <c r="G9" s="83" t="s">
        <v>17</v>
      </c>
      <c r="H9" s="83"/>
      <c r="I9" s="83"/>
      <c r="J9" s="84"/>
    </row>
    <row r="10" spans="1:10" ht="23.1" customHeight="1">
      <c r="A10" s="96">
        <f>D6</f>
        <v>44342</v>
      </c>
      <c r="B10" s="97"/>
      <c r="C10" s="97"/>
      <c r="D10" s="95" t="s">
        <v>18</v>
      </c>
      <c r="E10" s="95"/>
      <c r="F10" s="95"/>
      <c r="G10" s="95" t="s">
        <v>19</v>
      </c>
      <c r="H10" s="95"/>
      <c r="I10" s="95"/>
      <c r="J10" s="98"/>
    </row>
    <row r="11" spans="1:10" s="61" customFormat="1" ht="14.1" customHeight="1">
      <c r="A11" s="100" t="s">
        <v>20</v>
      </c>
      <c r="B11" s="101"/>
      <c r="C11" s="101"/>
      <c r="D11" s="101"/>
      <c r="E11" s="101"/>
      <c r="F11" s="102"/>
      <c r="G11" s="62" t="s">
        <v>21</v>
      </c>
      <c r="H11" s="62" t="s">
        <v>22</v>
      </c>
      <c r="I11" s="103" t="s">
        <v>23</v>
      </c>
      <c r="J11" s="104"/>
    </row>
    <row r="12" spans="1:10" s="61" customFormat="1" ht="24.95" customHeight="1">
      <c r="A12" s="105" t="s">
        <v>80</v>
      </c>
      <c r="B12" s="106"/>
      <c r="C12" s="106"/>
      <c r="D12" s="106"/>
      <c r="E12" s="106"/>
      <c r="F12" s="107"/>
      <c r="G12" s="63">
        <v>1.3</v>
      </c>
      <c r="H12" s="64">
        <v>31925.1</v>
      </c>
      <c r="I12" s="108">
        <f>H12*G12</f>
        <v>41502.629999999997</v>
      </c>
      <c r="J12" s="108"/>
    </row>
    <row r="13" spans="1:10" s="61" customFormat="1" ht="24.95" customHeight="1">
      <c r="A13" s="105" t="s">
        <v>82</v>
      </c>
      <c r="B13" s="106"/>
      <c r="C13" s="106"/>
      <c r="D13" s="106"/>
      <c r="E13" s="106"/>
      <c r="F13" s="107"/>
      <c r="G13" s="63">
        <v>1.47</v>
      </c>
      <c r="H13" s="64">
        <v>11067.7</v>
      </c>
      <c r="I13" s="108">
        <f t="shared" ref="I13:I15" si="0">H13*G13</f>
        <v>16269.52</v>
      </c>
      <c r="J13" s="108"/>
    </row>
    <row r="14" spans="1:10" s="61" customFormat="1" ht="24.95" customHeight="1">
      <c r="A14" s="105" t="s">
        <v>84</v>
      </c>
      <c r="B14" s="106"/>
      <c r="C14" s="106"/>
      <c r="D14" s="106"/>
      <c r="E14" s="106"/>
      <c r="F14" s="107"/>
      <c r="G14" s="63">
        <v>1.47</v>
      </c>
      <c r="H14" s="64">
        <v>78616.800000000003</v>
      </c>
      <c r="I14" s="108">
        <f t="shared" si="0"/>
        <v>115566.7</v>
      </c>
      <c r="J14" s="108"/>
    </row>
    <row r="15" spans="1:10" s="61" customFormat="1" ht="24.95" customHeight="1">
      <c r="A15" s="105" t="s">
        <v>84</v>
      </c>
      <c r="B15" s="106"/>
      <c r="C15" s="106"/>
      <c r="D15" s="106"/>
      <c r="E15" s="106"/>
      <c r="F15" s="107"/>
      <c r="G15" s="63">
        <v>1.25</v>
      </c>
      <c r="H15" s="64">
        <v>1588.2</v>
      </c>
      <c r="I15" s="108">
        <f t="shared" si="0"/>
        <v>1985.25</v>
      </c>
      <c r="J15" s="108"/>
    </row>
    <row r="16" spans="1:10" ht="23.1" customHeight="1">
      <c r="A16" s="65" t="s">
        <v>24</v>
      </c>
      <c r="B16" s="118"/>
      <c r="C16" s="119"/>
      <c r="D16" s="119"/>
      <c r="E16" s="119"/>
      <c r="F16" s="119"/>
      <c r="G16" s="119"/>
      <c r="H16" s="66">
        <f>SUM(H12:H15)</f>
        <v>123197.8</v>
      </c>
      <c r="I16" s="118">
        <f>SUM(I12:J15)</f>
        <v>175324.1</v>
      </c>
      <c r="J16" s="120"/>
    </row>
    <row r="17" spans="1:10" s="61" customFormat="1" ht="14.1" customHeight="1">
      <c r="A17" s="109" t="s">
        <v>25</v>
      </c>
      <c r="B17" s="110"/>
      <c r="C17" s="110"/>
      <c r="D17" s="110"/>
      <c r="E17" s="110"/>
      <c r="F17" s="111" t="s">
        <v>26</v>
      </c>
      <c r="G17" s="110"/>
      <c r="H17" s="110"/>
      <c r="I17" s="110"/>
      <c r="J17" s="112"/>
    </row>
    <row r="18" spans="1:10" ht="115.5" customHeight="1">
      <c r="A18" s="113"/>
      <c r="B18" s="114"/>
      <c r="C18" s="114"/>
      <c r="D18" s="114"/>
      <c r="E18" s="115"/>
      <c r="F18" s="116"/>
      <c r="G18" s="114"/>
      <c r="H18" s="114"/>
      <c r="I18" s="114"/>
      <c r="J18" s="117"/>
    </row>
  </sheetData>
  <mergeCells count="41">
    <mergeCell ref="A17:E17"/>
    <mergeCell ref="F17:J17"/>
    <mergeCell ref="A18:E18"/>
    <mergeCell ref="F18:J18"/>
    <mergeCell ref="A14:F14"/>
    <mergeCell ref="I14:J14"/>
    <mergeCell ref="A15:F15"/>
    <mergeCell ref="I15:J15"/>
    <mergeCell ref="B16:G16"/>
    <mergeCell ref="I16:J16"/>
    <mergeCell ref="A11:F11"/>
    <mergeCell ref="I11:J11"/>
    <mergeCell ref="A12:F12"/>
    <mergeCell ref="I12:J12"/>
    <mergeCell ref="A13:F13"/>
    <mergeCell ref="I13:J13"/>
    <mergeCell ref="A9:C9"/>
    <mergeCell ref="D9:F9"/>
    <mergeCell ref="G9:J9"/>
    <mergeCell ref="A10:C10"/>
    <mergeCell ref="D10:F10"/>
    <mergeCell ref="G10:J10"/>
    <mergeCell ref="A7:C7"/>
    <mergeCell ref="D7:F7"/>
    <mergeCell ref="G7:J7"/>
    <mergeCell ref="A8:C8"/>
    <mergeCell ref="D8:F8"/>
    <mergeCell ref="G8:J8"/>
    <mergeCell ref="A5:C5"/>
    <mergeCell ref="D5:F5"/>
    <mergeCell ref="G5:J5"/>
    <mergeCell ref="A6:C6"/>
    <mergeCell ref="D6:F6"/>
    <mergeCell ref="G6:J6"/>
    <mergeCell ref="G1:J1"/>
    <mergeCell ref="G2:J2"/>
    <mergeCell ref="A3:E3"/>
    <mergeCell ref="F3:J3"/>
    <mergeCell ref="A4:E4"/>
    <mergeCell ref="F4:J4"/>
    <mergeCell ref="A1:F2"/>
  </mergeCells>
  <pageMargins left="0.75" right="0.75" top="1" bottom="1" header="0.5" footer="0.5"/>
  <pageSetup paperSize="9" scale="8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68"/>
  <sheetViews>
    <sheetView tabSelected="1" view="pageBreakPreview" topLeftCell="A17" zoomScale="85" zoomScaleNormal="100" workbookViewId="0">
      <selection activeCell="E28" sqref="E28"/>
    </sheetView>
  </sheetViews>
  <sheetFormatPr defaultColWidth="7.140625" defaultRowHeight="15"/>
  <cols>
    <col min="1" max="1" width="23.85546875" style="1" customWidth="1"/>
    <col min="2" max="2" width="31.7109375" style="1" customWidth="1"/>
    <col min="3" max="3" width="27.42578125" style="1" customWidth="1"/>
    <col min="4" max="4" width="19.5703125" style="1" customWidth="1"/>
    <col min="5" max="5" width="18.28515625" style="1" customWidth="1"/>
    <col min="6" max="6" width="18.7109375" style="1" customWidth="1"/>
    <col min="7" max="7" width="21.5703125" style="3" customWidth="1"/>
    <col min="8" max="8" width="5" style="1" customWidth="1"/>
    <col min="9" max="9" width="15.5703125" style="1" customWidth="1"/>
    <col min="10" max="11" width="15.85546875" style="1" customWidth="1"/>
    <col min="12" max="12" width="17.140625" style="1" customWidth="1"/>
    <col min="13" max="16384" width="7.140625" style="1"/>
  </cols>
  <sheetData>
    <row r="1" spans="1:7" ht="38.25" customHeight="1">
      <c r="A1" s="121" t="s">
        <v>27</v>
      </c>
      <c r="B1" s="121"/>
      <c r="C1" s="121"/>
      <c r="D1" s="121"/>
      <c r="E1" s="121"/>
      <c r="F1" s="121"/>
      <c r="G1" s="121"/>
    </row>
    <row r="2" spans="1:7" ht="24" customHeight="1">
      <c r="A2" s="122" t="s">
        <v>28</v>
      </c>
      <c r="B2" s="122"/>
      <c r="C2" s="122"/>
      <c r="D2" s="122"/>
      <c r="E2" s="122"/>
      <c r="F2" s="122"/>
      <c r="G2" s="122"/>
    </row>
    <row r="3" spans="1:7" ht="17.25" customHeight="1">
      <c r="A3" s="123" t="s">
        <v>29</v>
      </c>
      <c r="B3" s="123"/>
      <c r="C3" s="123"/>
      <c r="D3" s="123"/>
      <c r="E3" s="123"/>
      <c r="F3" s="123"/>
      <c r="G3" s="123"/>
    </row>
    <row r="4" spans="1:7" ht="17.25" customHeight="1">
      <c r="A4" s="123" t="s">
        <v>30</v>
      </c>
      <c r="B4" s="123"/>
      <c r="C4" s="123"/>
      <c r="D4" s="123"/>
      <c r="E4" s="123"/>
      <c r="F4" s="123"/>
      <c r="G4" s="123"/>
    </row>
    <row r="5" spans="1:7" ht="25.5" customHeight="1">
      <c r="A5" s="124" t="s">
        <v>31</v>
      </c>
      <c r="B5" s="124"/>
      <c r="C5" s="124"/>
      <c r="D5" s="124"/>
      <c r="E5" s="124"/>
      <c r="F5" s="124"/>
      <c r="G5" s="124"/>
    </row>
    <row r="6" spans="1:7" ht="83.25" customHeight="1">
      <c r="A6" s="126" t="s">
        <v>32</v>
      </c>
      <c r="B6" s="126"/>
      <c r="C6" s="126"/>
      <c r="D6" s="126"/>
      <c r="E6" s="126"/>
      <c r="F6" s="126"/>
      <c r="G6" s="126"/>
    </row>
    <row r="7" spans="1:7" ht="14.25" customHeight="1">
      <c r="A7" s="5"/>
      <c r="B7" s="5"/>
      <c r="C7" s="5"/>
      <c r="D7" s="5"/>
      <c r="E7" s="5"/>
      <c r="F7" s="6" t="s">
        <v>33</v>
      </c>
      <c r="G7" s="67" t="s">
        <v>77</v>
      </c>
    </row>
    <row r="8" spans="1:7" ht="30" customHeight="1">
      <c r="A8" s="46" t="s">
        <v>34</v>
      </c>
      <c r="B8" s="8" t="s">
        <v>27</v>
      </c>
      <c r="C8" s="10"/>
      <c r="D8" s="10"/>
      <c r="E8" s="8"/>
      <c r="F8" s="9" t="s">
        <v>35</v>
      </c>
      <c r="G8" s="68" t="s">
        <v>78</v>
      </c>
    </row>
    <row r="9" spans="1:7" ht="21" customHeight="1">
      <c r="A9" s="10"/>
      <c r="B9" s="10" t="s">
        <v>36</v>
      </c>
      <c r="C9" s="10"/>
      <c r="D9" s="10"/>
      <c r="E9" s="10"/>
      <c r="F9" s="9" t="s">
        <v>37</v>
      </c>
      <c r="G9" s="69">
        <v>44342</v>
      </c>
    </row>
    <row r="10" spans="1:7" ht="22.5" customHeight="1">
      <c r="A10" s="10"/>
      <c r="B10" s="10" t="s">
        <v>38</v>
      </c>
      <c r="C10" s="10"/>
      <c r="D10" s="10"/>
      <c r="E10" s="10"/>
      <c r="F10" s="12" t="s">
        <v>39</v>
      </c>
      <c r="G10" s="16" t="str">
        <f>'Packing list'!I10</f>
        <v>BINH DUONG</v>
      </c>
    </row>
    <row r="11" spans="1:7" ht="20.25" customHeight="1">
      <c r="A11" s="10"/>
      <c r="B11" s="10" t="s">
        <v>31</v>
      </c>
      <c r="C11" s="10"/>
      <c r="D11" s="10"/>
      <c r="E11" s="10"/>
      <c r="F11" s="5"/>
      <c r="G11" s="4"/>
    </row>
    <row r="12" spans="1:7" ht="15.75" customHeight="1">
      <c r="A12" s="10"/>
      <c r="B12" s="10"/>
      <c r="C12" s="10"/>
      <c r="D12" s="10"/>
      <c r="E12" s="10"/>
      <c r="F12" s="5"/>
      <c r="G12" s="4"/>
    </row>
    <row r="13" spans="1:7" ht="25.5" customHeight="1">
      <c r="A13" s="10"/>
      <c r="B13" s="8"/>
      <c r="C13" s="10"/>
      <c r="D13" s="10"/>
      <c r="E13" s="10"/>
      <c r="F13" s="47"/>
      <c r="G13" s="19"/>
    </row>
    <row r="14" spans="1:7" ht="25.5" customHeight="1">
      <c r="A14" s="46" t="s">
        <v>40</v>
      </c>
      <c r="B14" s="14" t="s">
        <v>41</v>
      </c>
      <c r="C14" s="16"/>
      <c r="D14" s="16"/>
      <c r="E14" s="16"/>
      <c r="F14" s="15"/>
    </row>
    <row r="15" spans="1:7" ht="25.5" customHeight="1">
      <c r="A15" s="10"/>
      <c r="B15" s="16" t="s">
        <v>42</v>
      </c>
      <c r="C15" s="16"/>
      <c r="D15" s="16"/>
      <c r="E15" s="16"/>
      <c r="F15" s="19"/>
    </row>
    <row r="16" spans="1:7" ht="25.5" customHeight="1">
      <c r="A16" s="10"/>
      <c r="B16" s="16" t="s">
        <v>43</v>
      </c>
      <c r="C16" s="16"/>
      <c r="D16" s="16"/>
      <c r="E16" s="16"/>
      <c r="F16" s="18"/>
    </row>
    <row r="17" spans="1:12" ht="25.5" customHeight="1">
      <c r="A17" s="10"/>
      <c r="B17" s="16" t="s">
        <v>44</v>
      </c>
      <c r="C17" s="16"/>
      <c r="D17" s="16"/>
      <c r="E17" s="16"/>
      <c r="F17" s="19"/>
    </row>
    <row r="18" spans="1:12" ht="27.75" customHeight="1">
      <c r="A18" s="20" t="s">
        <v>45</v>
      </c>
      <c r="B18" s="10" t="s">
        <v>46</v>
      </c>
      <c r="C18" s="10"/>
      <c r="D18" s="10"/>
      <c r="E18" s="10"/>
      <c r="F18" s="3"/>
    </row>
    <row r="19" spans="1:12" ht="27.75" customHeight="1">
      <c r="A19" s="21"/>
      <c r="B19" s="21"/>
    </row>
    <row r="20" spans="1:12" ht="36" customHeight="1">
      <c r="A20" s="22" t="s">
        <v>47</v>
      </c>
      <c r="B20" s="29" t="s">
        <v>48</v>
      </c>
      <c r="C20" s="22" t="s">
        <v>49</v>
      </c>
      <c r="D20" s="22" t="s">
        <v>50</v>
      </c>
      <c r="E20" s="23" t="s">
        <v>51</v>
      </c>
      <c r="F20" s="23" t="s">
        <v>52</v>
      </c>
      <c r="G20" s="22" t="s">
        <v>53</v>
      </c>
    </row>
    <row r="21" spans="1:12" ht="32.1" customHeight="1">
      <c r="A21" s="48" t="s">
        <v>54</v>
      </c>
      <c r="B21" s="72" t="s">
        <v>79</v>
      </c>
      <c r="C21" s="72" t="s">
        <v>80</v>
      </c>
      <c r="D21" s="130" t="s">
        <v>85</v>
      </c>
      <c r="E21" s="74">
        <v>31925.1</v>
      </c>
      <c r="F21" s="74">
        <v>1.3</v>
      </c>
      <c r="G21" s="74">
        <f>F21 * E21</f>
        <v>41502.629999999997</v>
      </c>
      <c r="H21" s="44"/>
    </row>
    <row r="22" spans="1:12" ht="32.1" customHeight="1">
      <c r="A22" s="48" t="s">
        <v>55</v>
      </c>
      <c r="B22" s="72" t="s">
        <v>81</v>
      </c>
      <c r="C22" s="72" t="s">
        <v>82</v>
      </c>
      <c r="D22" s="131"/>
      <c r="E22" s="74">
        <v>11067.7</v>
      </c>
      <c r="F22" s="74">
        <v>1.47</v>
      </c>
      <c r="G22" s="74">
        <f>F22 * E22</f>
        <v>16269.52</v>
      </c>
      <c r="I22" s="59"/>
      <c r="J22" s="59"/>
      <c r="K22" s="59"/>
      <c r="L22" s="59"/>
    </row>
    <row r="23" spans="1:12" ht="32.1" customHeight="1">
      <c r="A23" s="48" t="s">
        <v>56</v>
      </c>
      <c r="B23" s="72" t="s">
        <v>83</v>
      </c>
      <c r="C23" s="72" t="s">
        <v>84</v>
      </c>
      <c r="D23" s="131"/>
      <c r="E23" s="74">
        <v>78616.800000000003</v>
      </c>
      <c r="F23" s="74">
        <v>1.47</v>
      </c>
      <c r="G23" s="74">
        <f>F23 * E23</f>
        <v>115566.7</v>
      </c>
      <c r="I23" s="59"/>
      <c r="J23" s="59"/>
      <c r="K23" s="59"/>
      <c r="L23" s="59"/>
    </row>
    <row r="24" spans="1:12" ht="32.1" customHeight="1">
      <c r="A24" s="48" t="s">
        <v>57</v>
      </c>
      <c r="B24" s="72" t="s">
        <v>83</v>
      </c>
      <c r="C24" s="72" t="s">
        <v>84</v>
      </c>
      <c r="D24" s="132"/>
      <c r="E24" s="74">
        <v>1588.2</v>
      </c>
      <c r="F24" s="74">
        <v>1.25</v>
      </c>
      <c r="G24" s="74">
        <f>F24 * E24</f>
        <v>1985.25</v>
      </c>
      <c r="I24" s="59"/>
      <c r="J24" s="59"/>
      <c r="K24" s="59"/>
      <c r="L24" s="59"/>
    </row>
    <row r="25" spans="1:12" ht="27.75" customHeight="1">
      <c r="A25" s="50"/>
      <c r="B25" s="29" t="s">
        <v>58</v>
      </c>
      <c r="C25" s="52"/>
      <c r="D25" s="52"/>
      <c r="E25" s="52"/>
      <c r="F25" s="52"/>
      <c r="G25" s="49"/>
    </row>
    <row r="26" spans="1:12" ht="27.75" customHeight="1">
      <c r="A26" s="53"/>
      <c r="B26" s="51" t="s">
        <v>59</v>
      </c>
      <c r="C26" s="77" t="s">
        <v>86</v>
      </c>
      <c r="D26" s="54"/>
      <c r="E26" s="54">
        <f>SUM(E21:E25)</f>
        <v>123197.8</v>
      </c>
      <c r="F26" s="55"/>
      <c r="G26" s="54">
        <f>SUM(G21:G25)</f>
        <v>175324.1</v>
      </c>
    </row>
    <row r="27" spans="1:12" ht="27.75" customHeight="1">
      <c r="A27" s="56"/>
      <c r="B27" s="56"/>
      <c r="C27" s="57"/>
      <c r="D27" s="57"/>
      <c r="E27" s="57"/>
      <c r="F27" s="57"/>
      <c r="G27" s="19"/>
    </row>
    <row r="28" spans="1:12" ht="42" customHeight="1">
      <c r="A28" s="127" t="s">
        <v>60</v>
      </c>
      <c r="B28" s="127"/>
      <c r="C28" s="127"/>
      <c r="D28" s="34"/>
      <c r="E28" s="5"/>
      <c r="F28" s="5"/>
      <c r="G28" s="4"/>
    </row>
    <row r="29" spans="1:12" ht="61.5" customHeight="1">
      <c r="A29" s="36" t="s">
        <v>61</v>
      </c>
      <c r="B29" s="128" t="s">
        <v>62</v>
      </c>
      <c r="C29" s="128"/>
      <c r="D29" s="37"/>
      <c r="E29" s="37"/>
      <c r="F29" s="5"/>
      <c r="G29" s="4"/>
    </row>
    <row r="30" spans="1:12" ht="42" customHeight="1">
      <c r="A30" s="129" t="s">
        <v>63</v>
      </c>
      <c r="B30" s="129"/>
      <c r="C30" s="129"/>
      <c r="D30" s="38"/>
      <c r="E30" s="38"/>
      <c r="F30" s="38"/>
      <c r="G30" s="4"/>
    </row>
    <row r="31" spans="1:12" ht="24.75" customHeight="1">
      <c r="A31" s="125" t="s">
        <v>64</v>
      </c>
      <c r="B31" s="125"/>
      <c r="C31" s="125"/>
      <c r="D31" s="125"/>
      <c r="E31" s="125"/>
      <c r="F31" s="125"/>
      <c r="G31" s="125"/>
    </row>
    <row r="32" spans="1:12" s="2" customFormat="1" ht="27" customHeight="1">
      <c r="A32" s="125" t="s">
        <v>65</v>
      </c>
      <c r="B32" s="125"/>
      <c r="C32" s="125"/>
      <c r="D32" s="125"/>
      <c r="E32" s="125"/>
      <c r="F32" s="125"/>
      <c r="G32" s="125"/>
    </row>
    <row r="33" spans="5:7" ht="42" customHeight="1">
      <c r="E33" s="10"/>
      <c r="F33" s="12" t="s">
        <v>27</v>
      </c>
      <c r="G33" s="4"/>
    </row>
    <row r="34" spans="5:7" ht="24" customHeight="1">
      <c r="E34" s="5"/>
      <c r="F34" s="40" t="s">
        <v>66</v>
      </c>
    </row>
    <row r="35" spans="5:7" ht="69.75" customHeight="1">
      <c r="E35" s="5"/>
      <c r="F35" s="5"/>
    </row>
    <row r="36" spans="5:7" ht="42" customHeight="1">
      <c r="E36" s="5"/>
      <c r="F36" s="6" t="s">
        <v>67</v>
      </c>
    </row>
    <row r="37" spans="5:7" ht="53.1" customHeight="1">
      <c r="E37" s="5"/>
      <c r="F37" s="58" t="s">
        <v>67</v>
      </c>
      <c r="G37" s="6"/>
    </row>
    <row r="38" spans="5:7" ht="27.75" customHeight="1"/>
    <row r="39" spans="5:7" ht="27.75" customHeight="1"/>
    <row r="40" spans="5:7" ht="27.75" customHeight="1"/>
    <row r="41" spans="5:7" ht="24.75" customHeight="1"/>
    <row r="42" spans="5:7" ht="21" customHeight="1"/>
    <row r="43" spans="5:7" ht="21" customHeight="1"/>
    <row r="44" spans="5:7" ht="21" customHeight="1"/>
    <row r="45" spans="5:7" ht="21" customHeight="1"/>
    <row r="46" spans="5:7" ht="21" customHeight="1"/>
    <row r="47" spans="5:7" ht="21" customHeight="1"/>
    <row r="48" spans="5:7" ht="21" customHeight="1"/>
    <row r="49" ht="21" customHeight="1"/>
    <row r="50" ht="25.5" customHeight="1"/>
    <row r="51" ht="21" customHeight="1"/>
    <row r="52" ht="21" customHeight="1"/>
    <row r="53" ht="21" customHeight="1"/>
    <row r="54" ht="21" customHeight="1"/>
    <row r="55" ht="21" customHeight="1"/>
    <row r="56" ht="17.25" customHeight="1"/>
    <row r="68" ht="15" customHeight="1"/>
  </sheetData>
  <autoFilter ref="A20:G26" xr:uid="{00000000-0009-0000-0000-000001000000}"/>
  <mergeCells count="12">
    <mergeCell ref="A32:G32"/>
    <mergeCell ref="A6:G6"/>
    <mergeCell ref="A28:C28"/>
    <mergeCell ref="B29:C29"/>
    <mergeCell ref="A30:C30"/>
    <mergeCell ref="A31:G31"/>
    <mergeCell ref="D21:D24"/>
    <mergeCell ref="A1:G1"/>
    <mergeCell ref="A2:G2"/>
    <mergeCell ref="A3:G3"/>
    <mergeCell ref="A4:G4"/>
    <mergeCell ref="A5:G5"/>
  </mergeCells>
  <conditionalFormatting sqref="J28:J40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paperSize="9" scale="5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76"/>
  <sheetViews>
    <sheetView view="pageBreakPreview" topLeftCell="A26" zoomScale="85" zoomScaleNormal="80" workbookViewId="0">
      <selection activeCell="D21" sqref="D21:D33"/>
    </sheetView>
  </sheetViews>
  <sheetFormatPr defaultColWidth="7.140625" defaultRowHeight="15"/>
  <cols>
    <col min="1" max="1" width="25.42578125" style="1" customWidth="1"/>
    <col min="2" max="2" width="31.7109375" style="1" customWidth="1"/>
    <col min="3" max="3" width="23.140625" style="1" customWidth="1"/>
    <col min="4" max="4" width="20.7109375" style="1" customWidth="1"/>
    <col min="5" max="5" width="13.28515625" style="1" customWidth="1"/>
    <col min="6" max="6" width="16.140625" style="1" customWidth="1"/>
    <col min="7" max="7" width="13.7109375" style="1" customWidth="1"/>
    <col min="8" max="8" width="16.85546875" style="1" customWidth="1"/>
    <col min="9" max="9" width="18.7109375" style="3" customWidth="1"/>
    <col min="10" max="10" width="20.5703125" style="1" customWidth="1"/>
    <col min="11" max="11" width="10" style="1" customWidth="1"/>
    <col min="12" max="12" width="25.140625" style="1" customWidth="1"/>
    <col min="13" max="13" width="15.5703125" style="1" customWidth="1"/>
    <col min="14" max="14" width="10.28515625" style="1" customWidth="1"/>
    <col min="15" max="15" width="7.140625" style="1"/>
    <col min="16" max="16" width="12.42578125" style="1" customWidth="1"/>
    <col min="17" max="16384" width="7.140625" style="1"/>
  </cols>
  <sheetData>
    <row r="1" spans="1:11" ht="38.25" customHeight="1">
      <c r="A1" s="121" t="s">
        <v>27</v>
      </c>
      <c r="B1" s="121"/>
      <c r="C1" s="121"/>
      <c r="D1" s="121"/>
      <c r="E1" s="121"/>
      <c r="F1" s="121"/>
      <c r="G1" s="121"/>
      <c r="H1" s="121"/>
      <c r="I1" s="121"/>
      <c r="J1" s="41"/>
      <c r="K1" s="41"/>
    </row>
    <row r="2" spans="1:11" ht="24" customHeight="1">
      <c r="A2" s="122" t="s">
        <v>28</v>
      </c>
      <c r="B2" s="122"/>
      <c r="C2" s="122"/>
      <c r="D2" s="122"/>
      <c r="E2" s="122"/>
      <c r="F2" s="122"/>
      <c r="G2" s="122"/>
      <c r="H2" s="122"/>
      <c r="I2" s="122"/>
      <c r="J2" s="5"/>
      <c r="K2" s="5"/>
    </row>
    <row r="3" spans="1:11" ht="25.5" customHeight="1">
      <c r="A3" s="123" t="s">
        <v>29</v>
      </c>
      <c r="B3" s="123"/>
      <c r="C3" s="123"/>
      <c r="D3" s="123"/>
      <c r="E3" s="123"/>
      <c r="F3" s="123"/>
      <c r="G3" s="123"/>
      <c r="H3" s="123"/>
      <c r="I3" s="123"/>
      <c r="J3" s="39"/>
      <c r="K3" s="39"/>
    </row>
    <row r="4" spans="1:11" ht="25.5" customHeight="1">
      <c r="A4" s="133" t="s">
        <v>30</v>
      </c>
      <c r="B4" s="133"/>
      <c r="C4" s="133"/>
      <c r="D4" s="133"/>
      <c r="E4" s="133"/>
      <c r="F4" s="133"/>
      <c r="G4" s="133"/>
      <c r="H4" s="133"/>
      <c r="I4" s="133"/>
      <c r="J4" s="39"/>
      <c r="K4" s="39"/>
    </row>
    <row r="5" spans="1:11" ht="25.5" customHeight="1">
      <c r="A5" s="124" t="s">
        <v>31</v>
      </c>
      <c r="B5" s="124"/>
      <c r="C5" s="124"/>
      <c r="D5" s="124"/>
      <c r="E5" s="124"/>
      <c r="F5" s="124"/>
      <c r="G5" s="124"/>
      <c r="H5" s="124"/>
      <c r="I5" s="124"/>
      <c r="J5" s="39"/>
      <c r="K5" s="39"/>
    </row>
    <row r="6" spans="1:11" ht="54" customHeight="1">
      <c r="A6" s="126" t="s">
        <v>68</v>
      </c>
      <c r="B6" s="126"/>
      <c r="C6" s="126"/>
      <c r="D6" s="126"/>
      <c r="E6" s="126"/>
      <c r="F6" s="126"/>
      <c r="G6" s="126"/>
      <c r="H6" s="126"/>
      <c r="I6" s="126"/>
      <c r="J6" s="42"/>
      <c r="K6" s="42"/>
    </row>
    <row r="7" spans="1:11" ht="14.25" customHeight="1">
      <c r="A7" s="5"/>
      <c r="B7" s="5"/>
      <c r="C7" s="5"/>
      <c r="D7" s="5"/>
      <c r="E7" s="5"/>
      <c r="F7" s="5"/>
      <c r="G7" s="5"/>
      <c r="H7" s="6" t="s">
        <v>33</v>
      </c>
      <c r="I7" s="70" t="s">
        <v>77</v>
      </c>
    </row>
    <row r="8" spans="1:11" ht="30" customHeight="1">
      <c r="A8" s="7" t="s">
        <v>34</v>
      </c>
      <c r="B8" s="8" t="s">
        <v>27</v>
      </c>
      <c r="F8" s="8"/>
      <c r="G8" s="8"/>
      <c r="H8" s="9" t="s">
        <v>35</v>
      </c>
      <c r="I8" s="71" t="s">
        <v>78</v>
      </c>
    </row>
    <row r="9" spans="1:11" ht="21" customHeight="1">
      <c r="A9" s="5"/>
      <c r="B9" s="10" t="s">
        <v>36</v>
      </c>
      <c r="C9" s="11"/>
      <c r="D9" s="11"/>
      <c r="F9" s="5"/>
      <c r="G9" s="5"/>
      <c r="H9" s="9" t="s">
        <v>37</v>
      </c>
      <c r="I9" s="43">
        <v>44342</v>
      </c>
    </row>
    <row r="10" spans="1:11" ht="22.5" customHeight="1">
      <c r="A10" s="5"/>
      <c r="B10" s="10" t="s">
        <v>38</v>
      </c>
      <c r="C10" s="11"/>
      <c r="D10" s="11"/>
      <c r="F10" s="5"/>
      <c r="G10" s="5"/>
      <c r="H10" s="12" t="s">
        <v>39</v>
      </c>
      <c r="I10" s="16" t="s">
        <v>69</v>
      </c>
      <c r="J10" s="10"/>
    </row>
    <row r="11" spans="1:11" ht="20.25" customHeight="1">
      <c r="A11" s="5"/>
      <c r="B11" s="10" t="s">
        <v>31</v>
      </c>
      <c r="C11" s="11"/>
      <c r="D11" s="11"/>
      <c r="F11" s="5"/>
      <c r="G11" s="5"/>
      <c r="H11" s="5"/>
      <c r="I11" s="4"/>
      <c r="J11" s="5"/>
      <c r="K11" s="5"/>
    </row>
    <row r="12" spans="1:11" ht="15.75" customHeight="1">
      <c r="A12" s="5"/>
      <c r="B12" s="10"/>
      <c r="C12" s="10"/>
      <c r="D12" s="10"/>
      <c r="E12" s="5"/>
      <c r="F12" s="5"/>
      <c r="G12" s="5"/>
      <c r="H12" s="5"/>
      <c r="I12" s="4"/>
      <c r="J12" s="5"/>
      <c r="K12" s="5"/>
    </row>
    <row r="13" spans="1:11" ht="25.5" customHeight="1">
      <c r="A13" s="13" t="s">
        <v>40</v>
      </c>
      <c r="B13" s="14" t="s">
        <v>41</v>
      </c>
      <c r="C13" s="15"/>
      <c r="D13" s="15"/>
      <c r="E13" s="15"/>
      <c r="F13" s="15"/>
      <c r="G13" s="3"/>
      <c r="I13" s="1"/>
    </row>
    <row r="14" spans="1:11" ht="25.5" customHeight="1">
      <c r="A14" s="5"/>
      <c r="B14" s="16" t="s">
        <v>42</v>
      </c>
      <c r="C14" s="17"/>
      <c r="D14" s="17"/>
      <c r="E14" s="18"/>
      <c r="F14" s="19"/>
      <c r="G14" s="3"/>
      <c r="I14" s="1"/>
    </row>
    <row r="15" spans="1:11" ht="25.5" customHeight="1">
      <c r="A15" s="5"/>
      <c r="B15" s="16" t="s">
        <v>43</v>
      </c>
      <c r="C15" s="17"/>
      <c r="D15" s="17"/>
      <c r="E15" s="18"/>
      <c r="F15" s="18"/>
      <c r="G15" s="3"/>
      <c r="I15" s="1"/>
    </row>
    <row r="16" spans="1:11" ht="25.5" customHeight="1">
      <c r="A16" s="5"/>
      <c r="B16" s="16" t="s">
        <v>44</v>
      </c>
      <c r="C16" s="17"/>
      <c r="D16" s="17"/>
      <c r="E16" s="18"/>
      <c r="F16" s="19"/>
      <c r="G16" s="3"/>
      <c r="I16" s="1"/>
    </row>
    <row r="17" spans="1:14" ht="27.75" customHeight="1">
      <c r="A17" s="20" t="s">
        <v>45</v>
      </c>
      <c r="B17" s="10" t="s">
        <v>46</v>
      </c>
      <c r="C17" s="10"/>
      <c r="D17" s="10"/>
      <c r="E17" s="10"/>
      <c r="F17" s="3"/>
      <c r="G17" s="3"/>
      <c r="I17" s="1"/>
    </row>
    <row r="18" spans="1:14" ht="27.75" customHeight="1">
      <c r="A18" s="21"/>
      <c r="B18" s="21"/>
    </row>
    <row r="19" spans="1:14" ht="27.75" customHeight="1">
      <c r="A19" s="136" t="s">
        <v>47</v>
      </c>
      <c r="B19" s="137" t="s">
        <v>48</v>
      </c>
      <c r="C19" s="137" t="s">
        <v>49</v>
      </c>
      <c r="D19" s="137" t="s">
        <v>50</v>
      </c>
      <c r="E19" s="134" t="s">
        <v>70</v>
      </c>
      <c r="F19" s="134"/>
      <c r="G19" s="134" t="s">
        <v>71</v>
      </c>
      <c r="H19" s="134" t="s">
        <v>72</v>
      </c>
      <c r="I19" s="136" t="s">
        <v>73</v>
      </c>
    </row>
    <row r="20" spans="1:14" ht="27.75" customHeight="1">
      <c r="A20" s="136"/>
      <c r="B20" s="138"/>
      <c r="C20" s="138"/>
      <c r="D20" s="138"/>
      <c r="E20" s="23" t="s">
        <v>74</v>
      </c>
      <c r="F20" s="23" t="s">
        <v>75</v>
      </c>
      <c r="G20" s="134"/>
      <c r="H20" s="134"/>
      <c r="I20" s="136"/>
    </row>
    <row r="21" spans="1:14" ht="27.75" customHeight="1">
      <c r="A21" s="24" t="s">
        <v>54</v>
      </c>
      <c r="B21" s="25" t="s">
        <v>79</v>
      </c>
      <c r="C21" s="26" t="s">
        <v>80</v>
      </c>
      <c r="D21" s="139" t="s">
        <v>85</v>
      </c>
      <c r="E21" s="73">
        <v>220</v>
      </c>
      <c r="F21" s="74">
        <v>11723.6</v>
      </c>
      <c r="G21" s="74">
        <v>940.5</v>
      </c>
      <c r="H21" s="74">
        <v>985.5</v>
      </c>
      <c r="I21" s="75">
        <v>2.57</v>
      </c>
      <c r="M21" s="44"/>
    </row>
    <row r="22" spans="1:14" ht="27.75" customHeight="1">
      <c r="A22" s="27" t="s">
        <v>55</v>
      </c>
      <c r="B22" s="25" t="s">
        <v>79</v>
      </c>
      <c r="C22" s="26" t="s">
        <v>80</v>
      </c>
      <c r="D22" s="140"/>
      <c r="E22" s="73">
        <v>185</v>
      </c>
      <c r="F22" s="74">
        <v>10157.799999999999</v>
      </c>
      <c r="G22" s="74">
        <v>803.5</v>
      </c>
      <c r="H22" s="74">
        <v>848.5</v>
      </c>
      <c r="I22" s="75">
        <v>2.4900000000000002</v>
      </c>
      <c r="M22" s="44"/>
    </row>
    <row r="23" spans="1:14" ht="27.75" customHeight="1">
      <c r="A23" s="27" t="s">
        <v>56</v>
      </c>
      <c r="B23" s="25" t="s">
        <v>79</v>
      </c>
      <c r="C23" s="26" t="s">
        <v>80</v>
      </c>
      <c r="D23" s="140"/>
      <c r="E23" s="73">
        <v>185</v>
      </c>
      <c r="F23" s="74">
        <v>10043.700000000001</v>
      </c>
      <c r="G23" s="74">
        <v>799.5</v>
      </c>
      <c r="H23" s="74">
        <v>844.5</v>
      </c>
      <c r="I23" s="75">
        <v>2.38</v>
      </c>
      <c r="M23" s="44"/>
      <c r="N23" s="44"/>
    </row>
    <row r="24" spans="1:14" ht="27.75" customHeight="1">
      <c r="A24" s="27" t="s">
        <v>57</v>
      </c>
      <c r="B24" s="25" t="s">
        <v>81</v>
      </c>
      <c r="C24" s="26" t="s">
        <v>82</v>
      </c>
      <c r="D24" s="140"/>
      <c r="E24" s="73">
        <v>190</v>
      </c>
      <c r="F24" s="74">
        <v>11067.7</v>
      </c>
      <c r="G24" s="74">
        <v>843.5</v>
      </c>
      <c r="H24" s="74">
        <v>888.5</v>
      </c>
      <c r="I24" s="75">
        <v>2.97</v>
      </c>
      <c r="J24" s="45"/>
    </row>
    <row r="25" spans="1:14" ht="27.75" customHeight="1">
      <c r="A25" s="27"/>
      <c r="B25" s="25" t="s">
        <v>83</v>
      </c>
      <c r="C25" s="26" t="s">
        <v>84</v>
      </c>
      <c r="D25" s="140"/>
      <c r="E25" s="73">
        <v>185</v>
      </c>
      <c r="F25" s="74">
        <v>10308</v>
      </c>
      <c r="G25" s="74">
        <v>742</v>
      </c>
      <c r="H25" s="74">
        <v>787</v>
      </c>
      <c r="I25" s="75">
        <v>2.65</v>
      </c>
      <c r="J25" s="45"/>
    </row>
    <row r="26" spans="1:14" ht="27.75" customHeight="1">
      <c r="A26" s="27"/>
      <c r="B26" s="25" t="s">
        <v>83</v>
      </c>
      <c r="C26" s="26" t="s">
        <v>84</v>
      </c>
      <c r="D26" s="140"/>
      <c r="E26" s="73">
        <v>183</v>
      </c>
      <c r="F26" s="74">
        <v>10162.200000000001</v>
      </c>
      <c r="G26" s="74">
        <v>733.5</v>
      </c>
      <c r="H26" s="74">
        <v>778.5</v>
      </c>
      <c r="I26" s="75">
        <v>2.5299999999999998</v>
      </c>
    </row>
    <row r="27" spans="1:14" ht="27.75" customHeight="1">
      <c r="A27" s="27"/>
      <c r="B27" s="25" t="s">
        <v>83</v>
      </c>
      <c r="C27" s="26" t="s">
        <v>84</v>
      </c>
      <c r="D27" s="140"/>
      <c r="E27" s="73">
        <v>190</v>
      </c>
      <c r="F27" s="74">
        <v>10120.6</v>
      </c>
      <c r="G27" s="74">
        <v>731.5</v>
      </c>
      <c r="H27" s="74">
        <v>776.5</v>
      </c>
      <c r="I27" s="75">
        <v>3.05</v>
      </c>
    </row>
    <row r="28" spans="1:14" ht="27.75" customHeight="1">
      <c r="A28" s="27"/>
      <c r="B28" s="25" t="s">
        <v>83</v>
      </c>
      <c r="C28" s="26" t="s">
        <v>84</v>
      </c>
      <c r="D28" s="140"/>
      <c r="E28" s="73">
        <v>190</v>
      </c>
      <c r="F28" s="74">
        <v>10093.700000000001</v>
      </c>
      <c r="G28" s="74">
        <v>729.5</v>
      </c>
      <c r="H28" s="74">
        <v>774.5</v>
      </c>
      <c r="I28" s="75">
        <v>3.05</v>
      </c>
      <c r="J28" s="45"/>
    </row>
    <row r="29" spans="1:14" ht="27.75" customHeight="1">
      <c r="A29" s="27"/>
      <c r="B29" s="25" t="s">
        <v>83</v>
      </c>
      <c r="C29" s="26" t="s">
        <v>84</v>
      </c>
      <c r="D29" s="140"/>
      <c r="E29" s="73">
        <v>190</v>
      </c>
      <c r="F29" s="74">
        <v>10178.799999999999</v>
      </c>
      <c r="G29" s="74">
        <v>735</v>
      </c>
      <c r="H29" s="74">
        <v>780</v>
      </c>
      <c r="I29" s="75">
        <v>3.05</v>
      </c>
      <c r="J29" s="45"/>
    </row>
    <row r="30" spans="1:14" ht="27.75" customHeight="1">
      <c r="A30" s="27"/>
      <c r="B30" s="25" t="s">
        <v>83</v>
      </c>
      <c r="C30" s="26" t="s">
        <v>84</v>
      </c>
      <c r="D30" s="140"/>
      <c r="E30" s="73">
        <v>190</v>
      </c>
      <c r="F30" s="74">
        <v>10150.700000000001</v>
      </c>
      <c r="G30" s="74">
        <v>733</v>
      </c>
      <c r="H30" s="74">
        <v>778</v>
      </c>
      <c r="I30" s="75">
        <v>3.05</v>
      </c>
      <c r="J30" s="45"/>
    </row>
    <row r="31" spans="1:14" ht="27.75" customHeight="1">
      <c r="A31" s="27"/>
      <c r="B31" s="25" t="s">
        <v>83</v>
      </c>
      <c r="C31" s="26" t="s">
        <v>84</v>
      </c>
      <c r="D31" s="140"/>
      <c r="E31" s="73">
        <v>190</v>
      </c>
      <c r="F31" s="74">
        <v>10239.9</v>
      </c>
      <c r="G31" s="74">
        <v>739</v>
      </c>
      <c r="H31" s="74">
        <v>784</v>
      </c>
      <c r="I31" s="75">
        <v>3.05</v>
      </c>
      <c r="J31" s="45"/>
    </row>
    <row r="32" spans="1:14" ht="27.75" customHeight="1">
      <c r="A32" s="27"/>
      <c r="B32" s="25" t="s">
        <v>83</v>
      </c>
      <c r="C32" s="26" t="s">
        <v>84</v>
      </c>
      <c r="D32" s="140"/>
      <c r="E32" s="73">
        <v>142</v>
      </c>
      <c r="F32" s="74">
        <v>7362.9</v>
      </c>
      <c r="G32" s="74">
        <v>530.04999999999995</v>
      </c>
      <c r="H32" s="74">
        <v>566.78</v>
      </c>
      <c r="I32" s="75">
        <v>2.4900000000000002</v>
      </c>
      <c r="J32" s="45"/>
    </row>
    <row r="33" spans="1:12" ht="27.75" customHeight="1">
      <c r="A33" s="27"/>
      <c r="B33" s="25" t="s">
        <v>83</v>
      </c>
      <c r="C33" s="26" t="s">
        <v>84</v>
      </c>
      <c r="D33" s="140"/>
      <c r="E33" s="73">
        <v>32</v>
      </c>
      <c r="F33" s="74">
        <v>1588.2</v>
      </c>
      <c r="G33" s="74">
        <v>119.45</v>
      </c>
      <c r="H33" s="74">
        <v>127.72</v>
      </c>
      <c r="I33" s="75">
        <v>0.56000000000000005</v>
      </c>
      <c r="J33" s="45"/>
    </row>
    <row r="34" spans="1:12" ht="27.75" customHeight="1">
      <c r="A34" s="28"/>
      <c r="B34" s="29" t="s">
        <v>59</v>
      </c>
      <c r="C34" s="76" t="s">
        <v>86</v>
      </c>
      <c r="D34" s="30"/>
      <c r="E34" s="31">
        <f>SUM(E21:E33)</f>
        <v>2272</v>
      </c>
      <c r="F34" s="32">
        <f>SUM(F21:F33)</f>
        <v>123197.8</v>
      </c>
      <c r="G34" s="32">
        <f>SUM(G21:G33)</f>
        <v>9180</v>
      </c>
      <c r="H34" s="32">
        <f>SUM(H21:H33)</f>
        <v>9720</v>
      </c>
      <c r="I34" s="32">
        <f>SUM(I21:I33)</f>
        <v>33.89</v>
      </c>
      <c r="J34" s="45"/>
      <c r="L34" s="12"/>
    </row>
    <row r="35" spans="1:12" ht="27.75" customHeight="1">
      <c r="A35" s="9"/>
      <c r="B35" s="9"/>
      <c r="C35" s="9"/>
      <c r="D35" s="9"/>
      <c r="E35" s="33"/>
      <c r="F35" s="33"/>
      <c r="G35" s="33"/>
      <c r="H35" s="33"/>
      <c r="I35" s="9"/>
    </row>
    <row r="36" spans="1:12" ht="48" customHeight="1">
      <c r="A36" s="127" t="s">
        <v>60</v>
      </c>
      <c r="B36" s="127"/>
      <c r="C36" s="127"/>
      <c r="D36" s="35"/>
      <c r="E36" s="34"/>
      <c r="F36" s="5"/>
      <c r="G36" s="5"/>
      <c r="H36" s="5"/>
      <c r="I36" s="4"/>
      <c r="J36" s="5"/>
      <c r="K36" s="5"/>
      <c r="L36" s="12"/>
    </row>
    <row r="37" spans="1:12" ht="59.1" customHeight="1">
      <c r="A37" s="36" t="s">
        <v>61</v>
      </c>
      <c r="B37" s="128" t="s">
        <v>62</v>
      </c>
      <c r="C37" s="128"/>
      <c r="D37" s="37"/>
      <c r="E37" s="37"/>
      <c r="F37" s="37"/>
      <c r="G37" s="37"/>
      <c r="H37" s="5"/>
      <c r="I37" s="4"/>
      <c r="J37" s="5"/>
      <c r="K37" s="5"/>
      <c r="L37" s="12"/>
    </row>
    <row r="38" spans="1:12" ht="48" customHeight="1">
      <c r="A38" s="129" t="s">
        <v>76</v>
      </c>
      <c r="B38" s="129"/>
      <c r="C38" s="129"/>
      <c r="D38" s="38"/>
      <c r="E38" s="38"/>
      <c r="F38" s="38"/>
      <c r="G38" s="38"/>
      <c r="H38" s="38"/>
      <c r="I38" s="4"/>
      <c r="J38" s="39"/>
      <c r="K38" s="39"/>
      <c r="L38" s="12"/>
    </row>
    <row r="39" spans="1:12" ht="48" customHeight="1">
      <c r="A39" s="125" t="s">
        <v>64</v>
      </c>
      <c r="B39" s="125"/>
      <c r="C39" s="125"/>
      <c r="D39" s="125"/>
      <c r="E39" s="125"/>
      <c r="F39" s="125"/>
      <c r="G39" s="125"/>
      <c r="H39" s="125"/>
      <c r="I39" s="125"/>
      <c r="J39" s="125"/>
      <c r="K39" s="125"/>
    </row>
    <row r="40" spans="1:12" s="2" customFormat="1" ht="48" customHeight="1">
      <c r="A40" s="125" t="s">
        <v>65</v>
      </c>
      <c r="B40" s="125"/>
      <c r="C40" s="125"/>
      <c r="D40" s="125"/>
      <c r="E40" s="125"/>
      <c r="F40" s="125"/>
      <c r="G40" s="125"/>
      <c r="H40" s="125"/>
      <c r="I40" s="125"/>
      <c r="J40" s="125"/>
      <c r="K40" s="125"/>
    </row>
    <row r="41" spans="1:12" ht="42" customHeight="1">
      <c r="F41" s="5"/>
      <c r="G41" s="5"/>
      <c r="H41" s="12" t="s">
        <v>27</v>
      </c>
      <c r="I41" s="4"/>
    </row>
    <row r="42" spans="1:12" ht="24" customHeight="1">
      <c r="F42" s="5"/>
      <c r="G42" s="5"/>
      <c r="H42" s="40"/>
    </row>
    <row r="43" spans="1:12" ht="69.75" customHeight="1">
      <c r="F43" s="5"/>
      <c r="G43" s="5"/>
      <c r="H43" s="5"/>
    </row>
    <row r="44" spans="1:12" ht="42" customHeight="1">
      <c r="F44" s="5"/>
      <c r="G44" s="5"/>
      <c r="H44" s="6" t="s">
        <v>67</v>
      </c>
      <c r="J44" s="135"/>
      <c r="K44" s="135"/>
    </row>
    <row r="45" spans="1:12" ht="53.1" customHeight="1">
      <c r="F45" s="5"/>
      <c r="G45" s="5"/>
      <c r="H45" s="6"/>
      <c r="I45" s="6"/>
      <c r="J45" s="6"/>
    </row>
    <row r="46" spans="1:12" ht="27.75" customHeight="1"/>
    <row r="47" spans="1:12" ht="27.75" customHeight="1"/>
    <row r="48" spans="1:12" ht="27.75" customHeight="1"/>
    <row r="49" ht="24.75" customHeight="1"/>
    <row r="50" ht="21" customHeight="1"/>
    <row r="51" ht="21" customHeight="1"/>
    <row r="52" ht="21" customHeight="1"/>
    <row r="53" ht="21" customHeight="1"/>
    <row r="54" ht="21" customHeight="1"/>
    <row r="55" ht="21" customHeight="1"/>
    <row r="56" ht="21" customHeight="1"/>
    <row r="57" ht="21" customHeight="1"/>
    <row r="58" ht="25.5" customHeight="1"/>
    <row r="59" ht="21" customHeight="1"/>
    <row r="60" ht="21" customHeight="1"/>
    <row r="61" ht="21" customHeight="1"/>
    <row r="62" ht="21" customHeight="1"/>
    <row r="63" ht="21" customHeight="1"/>
    <row r="64" ht="17.25" customHeight="1"/>
    <row r="76" ht="15" customHeight="1"/>
  </sheetData>
  <autoFilter ref="A20:I44" xr:uid="{00000000-0009-0000-0000-000002000000}"/>
  <mergeCells count="21">
    <mergeCell ref="A39:K39"/>
    <mergeCell ref="A40:K40"/>
    <mergeCell ref="J44:K44"/>
    <mergeCell ref="A19:A20"/>
    <mergeCell ref="B19:B20"/>
    <mergeCell ref="C19:C20"/>
    <mergeCell ref="D19:D20"/>
    <mergeCell ref="D21:D33"/>
    <mergeCell ref="G19:G20"/>
    <mergeCell ref="H19:H20"/>
    <mergeCell ref="I19:I20"/>
    <mergeCell ref="A6:I6"/>
    <mergeCell ref="E19:F19"/>
    <mergeCell ref="A36:C36"/>
    <mergeCell ref="B37:C37"/>
    <mergeCell ref="A38:C38"/>
    <mergeCell ref="A1:I1"/>
    <mergeCell ref="A2:I2"/>
    <mergeCell ref="A3:I3"/>
    <mergeCell ref="A4:I4"/>
    <mergeCell ref="A5:I5"/>
  </mergeCells>
  <conditionalFormatting sqref="N36:N48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paperSize="9"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Contract</vt:lpstr>
      <vt:lpstr>Invoice</vt:lpstr>
      <vt:lpstr>Packing list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John Som</cp:lastModifiedBy>
  <dcterms:created xsi:type="dcterms:W3CDTF">2015-06-05T04:17:00Z</dcterms:created>
  <dcterms:modified xsi:type="dcterms:W3CDTF">2025-05-26T09:16:27Z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BFF541BFCBA247EA96B036B932189CC0_13</vt:lpwstr>
  </property>
  <property fmtid="{D5CDD505-2E9C-101B-9397-08002B2CF9AE}" pid="3" name="KSOProductBuildVer">
    <vt:lpwstr>1033-12.2.0.21179</vt:lpwstr>
  </property>
</Properties>
</file>