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8_{5CA4B5BE-88C5-482E-9D39-51A1914F956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1" l="1"/>
  <c r="L49" i="1"/>
  <c r="K49" i="1"/>
  <c r="J49" i="1"/>
  <c r="W48" i="1"/>
  <c r="V48" i="1"/>
  <c r="U48" i="1"/>
  <c r="T48" i="1"/>
  <c r="P48" i="1"/>
  <c r="P47" i="1"/>
  <c r="W46" i="1"/>
  <c r="V46" i="1"/>
  <c r="U46" i="1"/>
  <c r="T46" i="1"/>
  <c r="P46" i="1"/>
  <c r="P45" i="1"/>
  <c r="W44" i="1"/>
  <c r="V44" i="1"/>
  <c r="U44" i="1"/>
  <c r="T44" i="1"/>
  <c r="P44" i="1"/>
  <c r="P43" i="1"/>
  <c r="W42" i="1"/>
  <c r="V42" i="1"/>
  <c r="U42" i="1"/>
  <c r="T42" i="1"/>
  <c r="P42" i="1"/>
  <c r="P41" i="1"/>
  <c r="W40" i="1"/>
  <c r="V40" i="1"/>
  <c r="U40" i="1"/>
  <c r="T40" i="1"/>
  <c r="P40" i="1"/>
  <c r="P39" i="1"/>
  <c r="P38" i="1"/>
  <c r="P37" i="1"/>
  <c r="P36" i="1"/>
  <c r="W35" i="1"/>
  <c r="V35" i="1"/>
  <c r="U35" i="1"/>
  <c r="T35" i="1"/>
  <c r="P35" i="1"/>
  <c r="W34" i="1"/>
  <c r="V34" i="1"/>
  <c r="U34" i="1"/>
  <c r="T34" i="1"/>
  <c r="P34" i="1"/>
  <c r="P33" i="1"/>
  <c r="P32" i="1"/>
  <c r="P31" i="1"/>
  <c r="P30" i="1"/>
  <c r="M30" i="1"/>
  <c r="W29" i="1"/>
  <c r="V29" i="1"/>
  <c r="U29" i="1"/>
  <c r="T29" i="1"/>
  <c r="P29" i="1"/>
  <c r="W28" i="1"/>
  <c r="V28" i="1"/>
  <c r="U28" i="1"/>
  <c r="T28" i="1"/>
  <c r="P28" i="1"/>
  <c r="P27" i="1"/>
  <c r="W26" i="1"/>
  <c r="V26" i="1"/>
  <c r="U26" i="1"/>
  <c r="T26" i="1"/>
  <c r="P26" i="1"/>
  <c r="P25" i="1"/>
  <c r="P24" i="1"/>
  <c r="P23" i="1"/>
  <c r="P22" i="1"/>
  <c r="W21" i="1"/>
  <c r="V21" i="1"/>
  <c r="U21" i="1"/>
  <c r="T21" i="1"/>
  <c r="P21" i="1"/>
  <c r="P20" i="1"/>
  <c r="P19" i="1"/>
  <c r="P18" i="1"/>
  <c r="P17" i="1"/>
  <c r="P16" i="1"/>
  <c r="W15" i="1"/>
  <c r="V15" i="1"/>
  <c r="U15" i="1"/>
  <c r="T15" i="1"/>
  <c r="P15" i="1"/>
  <c r="P14" i="1"/>
  <c r="P13" i="1"/>
  <c r="P12" i="1"/>
  <c r="P11" i="1"/>
  <c r="M11" i="1"/>
  <c r="P10" i="1"/>
  <c r="M10" i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I15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1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6" authorId="0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8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4" authorId="0" shapeId="0" xr:uid="{00000000-0006-0000-0000-000005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0" authorId="0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4" authorId="0" shapeId="0" xr:uid="{00000000-0006-0000-0000-000007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6" authorId="0" shapeId="0" xr:uid="{00000000-0006-0000-0000-000008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8" authorId="0" shapeId="0" xr:uid="{00000000-0006-0000-0000-000009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<sst xmlns="http://schemas.openxmlformats.org/spreadsheetml/2006/main" count="347" uniqueCount="109">
  <si>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</si>
  <si>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</si>
  <si>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</si>
  <si>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</si>
  <si>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JF25034</t>
  </si>
  <si>
    <t>A1牛皮仓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</si>
  <si>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</si>
  <si>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</si>
  <si>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</si>
  <si>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</si>
  <si>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</si>
  <si>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</si>
  <si>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</si>
  <si>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</si>
  <si>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</si>
  <si>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P.O.NO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</si>
  <si>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</si>
  <si>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</si>
  <si>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</si>
  <si>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</si>
  <si>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</si>
  <si>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</si>
  <si>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</si>
  <si>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</si>
  <si>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</si>
  <si>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</si>
  <si>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</si>
  <si>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</si>
  <si>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</si>
  <si>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</si>
  <si>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</si>
  <si>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</si>
  <si>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</si>
  <si>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</si>
  <si>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</si>
  <si>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</si>
  <si>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</si>
  <si>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</si>
  <si>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</si>
  <si>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CLF-250522</t>
  </si>
  <si>
    <t>9000684226</t>
  </si>
  <si>
    <t>10</t>
  </si>
  <si>
    <t>0181476494</t>
  </si>
  <si>
    <t>2505083-01</t>
  </si>
  <si>
    <t>XPDY-EX-白162</t>
  </si>
  <si>
    <t>01.10.U756071</t>
  </si>
  <si>
    <t>A级</t>
  </si>
  <si>
    <t>99版</t>
  </si>
  <si>
    <t>2.2*1.8*0.65</t>
  </si>
  <si>
    <t>02T25052201</t>
  </si>
  <si>
    <t>2.2*1.8*0.54</t>
  </si>
  <si>
    <t>02T25052202</t>
  </si>
  <si>
    <t>CLF-250619</t>
  </si>
  <si>
    <t>2506034-01</t>
  </si>
  <si>
    <t>XPAY-FX-灰657</t>
  </si>
  <si>
    <t>01.10.U528073</t>
  </si>
  <si>
    <t>2.2*1.8*0.67</t>
  </si>
  <si>
    <t>02T25061906</t>
  </si>
  <si>
    <t>2.2*1.8*0.63</t>
  </si>
  <si>
    <t>02T25061907</t>
  </si>
  <si>
    <t>2.2*1.8*0.58</t>
  </si>
  <si>
    <t>02T25061908</t>
  </si>
  <si>
    <t>A级/42尺以下9折</t>
  </si>
  <si>
    <t>01T25062003</t>
  </si>
  <si>
    <t>2506033-01</t>
  </si>
  <si>
    <t>2.2*1.8*0.7</t>
  </si>
  <si>
    <t>01T25061902</t>
  </si>
  <si>
    <t>01T25061903</t>
  </si>
  <si>
    <t>01T25061904</t>
  </si>
  <si>
    <t>2.2*1.8*0.66</t>
  </si>
  <si>
    <t>01T25061905</t>
  </si>
  <si>
    <t>2.2*1.8*0.6</t>
  </si>
  <si>
    <t>01T25061906</t>
  </si>
  <si>
    <t>2.2*1.8*0.61</t>
  </si>
  <si>
    <t>01T25061907</t>
  </si>
  <si>
    <t>2.2*1.8*0.57</t>
  </si>
  <si>
    <t>01T25061908</t>
  </si>
  <si>
    <t>01T25061909</t>
  </si>
  <si>
    <t>2.2*1.8*0.64</t>
  </si>
  <si>
    <t>01T25062005</t>
  </si>
  <si>
    <t>折扣/85折</t>
  </si>
  <si>
    <t>2.2*1.8*0.35</t>
  </si>
  <si>
    <t>01T25062404</t>
  </si>
  <si>
    <t>CLF-250618</t>
  </si>
  <si>
    <t>2506057-01</t>
  </si>
  <si>
    <t>XDGY-ET-浅棕94</t>
  </si>
  <si>
    <t>01.10.U243022</t>
  </si>
  <si>
    <t>2.2*1.8*0.4</t>
  </si>
  <si>
    <t>01T25061801</t>
  </si>
  <si>
    <t>2.2*1.8*0.46</t>
  </si>
  <si>
    <t>01T25061802</t>
  </si>
  <si>
    <t>CLF-250621</t>
  </si>
  <si>
    <t>2506049-01</t>
  </si>
  <si>
    <t>2.2*1.8*0.68</t>
  </si>
  <si>
    <t>02T25062108</t>
  </si>
  <si>
    <t>CLF-250613</t>
  </si>
  <si>
    <t>2505089-01</t>
  </si>
  <si>
    <t>2.2*1.8*0.75</t>
  </si>
  <si>
    <t>01T25061307</t>
  </si>
  <si>
    <t>01T25061308</t>
  </si>
  <si>
    <t>01T25061309</t>
  </si>
  <si>
    <t>01T25061310</t>
  </si>
  <si>
    <t>2.2*1.8*0.69</t>
  </si>
  <si>
    <t>01T25061401</t>
  </si>
  <si>
    <t>2.2*1.8*0.47</t>
  </si>
  <si>
    <t>01T25061402</t>
  </si>
  <si>
    <t>2.2*1.8*0.71</t>
  </si>
  <si>
    <t>01T25061803</t>
  </si>
  <si>
    <t>01T25061804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</si>
</sst>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8" formatCode="0.00_ "/>
    <numFmt numFmtId="169" formatCode="yyyy/m/d;@"/>
    <numFmt numFmtId="170" formatCode="[$-409]dd\-mmm\-yy;@"/>
    <numFmt numFmtId="171" formatCode="0.00;[Red]0.00"/>
    <numFmt numFmtId="172" formatCode="0.000000_ "/>
  </numFmts>
  <fonts count="21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0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69" fontId="1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70" fontId="15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8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40" fontId="1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8" fontId="1" fillId="0" borderId="0" xfId="0" applyNumberFormat="1" applyFont="1" applyAlignment="1"/>
    <xf numFmtId="168" fontId="14" fillId="0" borderId="0" xfId="0" applyNumberFormat="1" applyFont="1" applyAlignment="1">
      <alignment horizontal="center" vertical="center" wrapText="1"/>
    </xf>
    <xf numFmtId="168" fontId="15" fillId="0" borderId="0" xfId="0" applyNumberFormat="1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3" fillId="0" borderId="2" xfId="0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 wrapText="1"/>
    </xf>
    <xf numFmtId="168" fontId="3" fillId="0" borderId="0" xfId="0" applyNumberFormat="1" applyFont="1">
      <alignment vertical="center"/>
    </xf>
    <xf numFmtId="172" fontId="17" fillId="0" borderId="1" xfId="0" applyNumberFormat="1" applyFont="1" applyBorder="1" applyAlignment="1">
      <alignment horizontal="center" vertical="center" wrapText="1"/>
    </xf>
    <xf numFmtId="172" fontId="1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workbookViewId="0">
      <selection activeCell="B7" sqref="B7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8" customWidth="1"/>
    <col min="7" max="7" width="17.42578125" customWidth="1"/>
    <col min="8" max="8" width="17.85546875" customWidth="1"/>
    <col min="9" max="9" width="13.5703125" customWidth="1"/>
    <col min="10" max="10" width="16.7109375" customWidth="1"/>
    <col min="11" max="11" width="18" customWidth="1"/>
    <col min="12" max="12" width="16.140625" customWidth="1"/>
    <col min="13" max="13" width="13.140625" customWidth="1"/>
    <col min="14" max="14" width="8.42578125" customWidth="1"/>
    <col min="15" max="15" width="12.5703125"/>
    <col min="16" max="16" width="14.85546875" customWidth="1"/>
    <col min="17" max="17" width="20.1406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8" s="1" customFormat="1" ht="36.950000000000003" customHeight="1">
      <c r="A1" s="57" t="s">
        <v>0</v>
      </c>
      <c r="B1" s="57"/>
      <c r="C1" s="58"/>
      <c r="D1" s="57"/>
      <c r="E1" s="5"/>
      <c r="F1" s="5"/>
      <c r="G1" s="67" t="s">
        <v>1</v>
      </c>
      <c r="H1" s="67"/>
      <c r="I1" s="67"/>
      <c r="J1" s="67"/>
      <c r="N1" s="2"/>
      <c r="O1" s="8"/>
      <c r="Q1" s="43"/>
      <c r="W1" s="43"/>
    </row>
    <row r="2" spans="1:28" s="1" customFormat="1" ht="27" customHeight="1">
      <c r="A2" s="6" t="s">
        <v>2</v>
      </c>
      <c r="B2" s="7">
        <v>45832</v>
      </c>
      <c r="C2" s="8"/>
      <c r="D2" s="9"/>
      <c r="E2" s="5"/>
      <c r="F2" s="5"/>
      <c r="G2" s="67"/>
      <c r="H2" s="67"/>
      <c r="I2" s="67"/>
      <c r="J2" s="67"/>
      <c r="K2" s="26"/>
      <c r="L2" s="26"/>
      <c r="M2" s="26"/>
      <c r="N2" s="27"/>
      <c r="O2" s="27"/>
      <c r="P2" s="27"/>
      <c r="Q2" s="44"/>
      <c r="R2" s="27"/>
      <c r="W2" s="43"/>
    </row>
    <row r="3" spans="1:28" s="1" customFormat="1" ht="29.1" customHeight="1">
      <c r="A3" s="6" t="s">
        <v>3</v>
      </c>
      <c r="B3" s="6" t="s">
        <v>4</v>
      </c>
      <c r="C3" s="10" t="s">
        <v>5</v>
      </c>
      <c r="D3" s="9"/>
      <c r="E3" s="5"/>
      <c r="F3" s="5"/>
      <c r="G3" s="67"/>
      <c r="H3" s="67"/>
      <c r="I3" s="67"/>
      <c r="J3" s="67"/>
      <c r="K3" s="26"/>
      <c r="L3" s="26"/>
      <c r="M3" s="26"/>
      <c r="N3" s="27"/>
      <c r="O3" s="27"/>
      <c r="P3" s="27"/>
      <c r="Q3" s="44"/>
      <c r="R3" s="27"/>
      <c r="W3" s="43"/>
    </row>
    <row r="4" spans="1:28" s="1" customFormat="1" ht="45.95" customHeight="1">
      <c r="A4" s="59" t="s">
        <v>6</v>
      </c>
      <c r="B4" s="59"/>
      <c r="C4" s="60"/>
      <c r="D4" s="59"/>
      <c r="E4" s="11"/>
      <c r="F4" s="5"/>
      <c r="G4" s="67"/>
      <c r="H4" s="67"/>
      <c r="I4" s="67"/>
      <c r="J4" s="67"/>
      <c r="K4" s="26"/>
      <c r="M4" s="27" t="s">
        <v>7</v>
      </c>
      <c r="N4" s="28" t="s">
        <v>8</v>
      </c>
      <c r="O4" s="29">
        <f>B2</f>
        <v>45832</v>
      </c>
      <c r="Q4" s="45"/>
      <c r="R4" s="46"/>
      <c r="W4" s="43"/>
    </row>
    <row r="5" spans="1:28" s="1" customFormat="1" ht="27.95" customHeight="1">
      <c r="A5" s="12" t="s">
        <v>9</v>
      </c>
      <c r="B5" s="12"/>
      <c r="C5" s="11"/>
      <c r="D5" s="11"/>
      <c r="F5" s="13"/>
      <c r="G5" s="11"/>
      <c r="H5" s="14"/>
      <c r="I5" s="13"/>
      <c r="M5" s="30" t="s">
        <v>10</v>
      </c>
      <c r="N5" s="31" t="s">
        <v>11</v>
      </c>
      <c r="O5" s="29">
        <f>O4+1</f>
        <v>45833</v>
      </c>
      <c r="Q5" s="45"/>
      <c r="R5" s="47"/>
      <c r="W5" s="43"/>
    </row>
    <row r="6" spans="1:28" s="1" customFormat="1" ht="27.95" customHeight="1">
      <c r="A6" s="15" t="s">
        <v>12</v>
      </c>
      <c r="B6" s="12"/>
      <c r="C6" s="11"/>
      <c r="D6" s="12"/>
      <c r="E6" s="12"/>
      <c r="F6" s="11"/>
      <c r="G6" s="11"/>
      <c r="H6" s="13"/>
      <c r="I6" s="13"/>
      <c r="J6" s="13"/>
      <c r="K6" s="11"/>
      <c r="L6" s="14"/>
      <c r="N6" s="2"/>
      <c r="O6" s="8"/>
      <c r="Q6" s="43"/>
      <c r="T6" s="8"/>
      <c r="U6" s="9"/>
      <c r="V6" s="8"/>
      <c r="W6" s="48"/>
    </row>
    <row r="7" spans="1:28" s="2" customFormat="1" ht="21" customHeight="1">
      <c r="A7" s="16" t="s">
        <v>13</v>
      </c>
      <c r="B7" s="17" t="s">
        <v>14</v>
      </c>
      <c r="C7" s="17" t="s">
        <v>14</v>
      </c>
      <c r="D7" s="17"/>
      <c r="E7" s="17"/>
      <c r="F7" s="17" t="s">
        <v>15</v>
      </c>
      <c r="G7" s="17"/>
      <c r="H7" s="17" t="s">
        <v>16</v>
      </c>
      <c r="I7" s="17"/>
      <c r="J7" s="17" t="s">
        <v>17</v>
      </c>
      <c r="K7" s="32" t="s">
        <v>18</v>
      </c>
      <c r="L7" s="17"/>
      <c r="M7" s="17"/>
      <c r="N7" s="17"/>
      <c r="O7" s="33"/>
      <c r="P7" s="34"/>
      <c r="T7" s="49"/>
    </row>
    <row r="8" spans="1:28" s="2" customFormat="1" ht="21" customHeight="1">
      <c r="A8" s="16"/>
      <c r="B8" s="17"/>
      <c r="C8" s="17"/>
      <c r="D8" s="17"/>
      <c r="E8" s="17"/>
      <c r="F8" s="17"/>
      <c r="G8" s="17"/>
      <c r="H8" s="17"/>
      <c r="I8" s="17"/>
      <c r="J8" s="17" t="s">
        <v>19</v>
      </c>
      <c r="K8" s="32" t="s">
        <v>20</v>
      </c>
      <c r="L8" s="17"/>
      <c r="M8" s="17"/>
      <c r="N8" s="17"/>
      <c r="O8" s="35" t="s">
        <v>21</v>
      </c>
      <c r="P8" s="34"/>
      <c r="T8" s="49"/>
    </row>
    <row r="9" spans="1:28" s="3" customFormat="1" ht="45" customHeight="1">
      <c r="A9" s="18" t="s">
        <v>22</v>
      </c>
      <c r="B9" s="18" t="s">
        <v>23</v>
      </c>
      <c r="C9" s="19" t="s">
        <v>24</v>
      </c>
      <c r="D9" s="18" t="s">
        <v>25</v>
      </c>
      <c r="E9" s="19" t="s">
        <v>26</v>
      </c>
      <c r="F9" s="19" t="s">
        <v>27</v>
      </c>
      <c r="G9" s="18" t="s">
        <v>28</v>
      </c>
      <c r="H9" s="18" t="s">
        <v>29</v>
      </c>
      <c r="I9" s="18" t="s">
        <v>30</v>
      </c>
      <c r="J9" s="18" t="s">
        <v>31</v>
      </c>
      <c r="K9" s="36" t="s">
        <v>32</v>
      </c>
      <c r="L9" s="18" t="s">
        <v>33</v>
      </c>
      <c r="M9" s="19" t="s">
        <v>34</v>
      </c>
      <c r="N9" s="37" t="s">
        <v>35</v>
      </c>
      <c r="O9" s="38" t="s">
        <v>36</v>
      </c>
      <c r="P9" s="38" t="s">
        <v>36</v>
      </c>
      <c r="Q9" s="50" t="s">
        <v>37</v>
      </c>
      <c r="R9" s="50" t="s">
        <v>38</v>
      </c>
      <c r="T9" s="51"/>
    </row>
    <row r="10" spans="1:28" s="4" customFormat="1" ht="45" customHeight="1">
      <c r="A10" s="20" t="s">
        <v>39</v>
      </c>
      <c r="B10" s="21" t="s">
        <v>40</v>
      </c>
      <c r="C10" s="21" t="s">
        <v>41</v>
      </c>
      <c r="D10" s="22" t="s">
        <v>42</v>
      </c>
      <c r="E10" s="23">
        <v>45799</v>
      </c>
      <c r="F10" s="24" t="s">
        <v>43</v>
      </c>
      <c r="G10" s="25" t="s">
        <v>44</v>
      </c>
      <c r="H10" s="20" t="s">
        <v>45</v>
      </c>
      <c r="I10" s="39" t="s">
        <v>46</v>
      </c>
      <c r="J10" s="40">
        <v>190</v>
      </c>
      <c r="K10" s="40">
        <v>10209.299999999999</v>
      </c>
      <c r="L10" s="40">
        <v>1</v>
      </c>
      <c r="M10" s="41">
        <f>N10-45</f>
        <v>768.5</v>
      </c>
      <c r="N10" s="42">
        <v>813.5</v>
      </c>
      <c r="O10" s="40">
        <v>1.25</v>
      </c>
      <c r="P10" s="40">
        <f t="shared" ref="P10:P48" si="0">O10*K10</f>
        <v>12761.625</v>
      </c>
      <c r="Q10" s="42" t="s">
        <v>47</v>
      </c>
      <c r="R10" s="40" t="s">
        <v>48</v>
      </c>
      <c r="S10" s="40" t="s">
        <v>49</v>
      </c>
      <c r="T10" s="52"/>
      <c r="U10" s="53"/>
      <c r="V10" s="52"/>
      <c r="W10" s="52"/>
      <c r="X10" s="54"/>
      <c r="Y10" s="54"/>
      <c r="Z10" s="54"/>
      <c r="AB10" s="54"/>
    </row>
    <row r="11" spans="1:28" s="4" customFormat="1" ht="45" customHeight="1">
      <c r="A11" s="20" t="s">
        <v>39</v>
      </c>
      <c r="B11" s="21" t="s">
        <v>40</v>
      </c>
      <c r="C11" s="21" t="s">
        <v>41</v>
      </c>
      <c r="D11" s="22" t="s">
        <v>42</v>
      </c>
      <c r="E11" s="23">
        <v>45799</v>
      </c>
      <c r="F11" s="24" t="s">
        <v>43</v>
      </c>
      <c r="G11" s="25" t="s">
        <v>44</v>
      </c>
      <c r="H11" s="20" t="s">
        <v>45</v>
      </c>
      <c r="I11" s="39" t="s">
        <v>46</v>
      </c>
      <c r="J11" s="40">
        <v>135</v>
      </c>
      <c r="K11" s="40">
        <v>7398.2</v>
      </c>
      <c r="L11" s="40">
        <v>1</v>
      </c>
      <c r="M11" s="41">
        <f>N11-45</f>
        <v>568.5</v>
      </c>
      <c r="N11" s="42">
        <v>613.5</v>
      </c>
      <c r="O11" s="40">
        <v>1.25</v>
      </c>
      <c r="P11" s="40">
        <f t="shared" si="0"/>
        <v>9247.75</v>
      </c>
      <c r="Q11" s="42" t="s">
        <v>47</v>
      </c>
      <c r="R11" s="40" t="s">
        <v>50</v>
      </c>
      <c r="S11" s="40" t="s">
        <v>51</v>
      </c>
      <c r="T11" s="52"/>
      <c r="U11" s="53"/>
      <c r="V11" s="52"/>
      <c r="W11" s="52"/>
      <c r="X11" s="54"/>
      <c r="Y11" s="54"/>
      <c r="Z11" s="54"/>
      <c r="AB11" s="54"/>
    </row>
    <row r="12" spans="1:28" s="4" customFormat="1" ht="45" customHeight="1">
      <c r="A12" s="20" t="s">
        <v>52</v>
      </c>
      <c r="B12" s="21">
        <v>9000714968</v>
      </c>
      <c r="C12" s="21">
        <v>20</v>
      </c>
      <c r="D12" s="22"/>
      <c r="E12" s="23">
        <v>45827</v>
      </c>
      <c r="F12" s="24" t="s">
        <v>53</v>
      </c>
      <c r="G12" s="25" t="s">
        <v>54</v>
      </c>
      <c r="H12" s="20" t="s">
        <v>55</v>
      </c>
      <c r="I12" s="39" t="s">
        <v>46</v>
      </c>
      <c r="J12" s="40">
        <v>200</v>
      </c>
      <c r="K12" s="40">
        <v>10724.7</v>
      </c>
      <c r="L12" s="40">
        <v>1</v>
      </c>
      <c r="M12" s="41">
        <v>835.5</v>
      </c>
      <c r="N12" s="42">
        <v>880.5</v>
      </c>
      <c r="O12" s="40">
        <v>1.25</v>
      </c>
      <c r="P12" s="40">
        <f t="shared" si="0"/>
        <v>13405.875</v>
      </c>
      <c r="Q12" s="42" t="s">
        <v>47</v>
      </c>
      <c r="R12" s="40" t="s">
        <v>56</v>
      </c>
      <c r="S12" s="40" t="s">
        <v>57</v>
      </c>
      <c r="T12" s="52"/>
      <c r="U12" s="53"/>
      <c r="V12" s="52"/>
      <c r="W12" s="52"/>
      <c r="X12" s="54"/>
      <c r="Y12" s="54"/>
      <c r="Z12" s="54"/>
      <c r="AB12" s="54"/>
    </row>
    <row r="13" spans="1:28" s="4" customFormat="1" ht="45" customHeight="1">
      <c r="A13" s="20" t="s">
        <v>52</v>
      </c>
      <c r="B13" s="21">
        <v>9000714968</v>
      </c>
      <c r="C13" s="21">
        <v>20</v>
      </c>
      <c r="D13" s="22"/>
      <c r="E13" s="23">
        <v>45827</v>
      </c>
      <c r="F13" s="24" t="s">
        <v>53</v>
      </c>
      <c r="G13" s="25" t="s">
        <v>54</v>
      </c>
      <c r="H13" s="20" t="s">
        <v>55</v>
      </c>
      <c r="I13" s="39" t="s">
        <v>46</v>
      </c>
      <c r="J13" s="40">
        <v>200</v>
      </c>
      <c r="K13" s="40">
        <v>10687.2</v>
      </c>
      <c r="L13" s="40">
        <v>1</v>
      </c>
      <c r="M13" s="41">
        <v>816</v>
      </c>
      <c r="N13" s="42">
        <v>861</v>
      </c>
      <c r="O13" s="40">
        <v>1.25</v>
      </c>
      <c r="P13" s="40">
        <f t="shared" si="0"/>
        <v>13359</v>
      </c>
      <c r="Q13" s="42" t="s">
        <v>47</v>
      </c>
      <c r="R13" s="40" t="s">
        <v>58</v>
      </c>
      <c r="S13" s="40" t="s">
        <v>59</v>
      </c>
      <c r="T13" s="52"/>
      <c r="U13" s="53"/>
      <c r="V13" s="52"/>
      <c r="W13" s="52"/>
      <c r="X13" s="54"/>
      <c r="Y13" s="54"/>
      <c r="Z13" s="54"/>
      <c r="AB13" s="54"/>
    </row>
    <row r="14" spans="1:28" s="4" customFormat="1" ht="45" customHeight="1">
      <c r="A14" s="20" t="s">
        <v>52</v>
      </c>
      <c r="B14" s="21">
        <v>9000714968</v>
      </c>
      <c r="C14" s="21">
        <v>20</v>
      </c>
      <c r="D14" s="22"/>
      <c r="E14" s="23">
        <v>45827</v>
      </c>
      <c r="F14" s="24" t="s">
        <v>53</v>
      </c>
      <c r="G14" s="25" t="s">
        <v>54</v>
      </c>
      <c r="H14" s="20" t="s">
        <v>55</v>
      </c>
      <c r="I14" s="39" t="s">
        <v>46</v>
      </c>
      <c r="J14" s="40">
        <v>133</v>
      </c>
      <c r="K14" s="40">
        <v>7188.2</v>
      </c>
      <c r="L14" s="61">
        <v>1</v>
      </c>
      <c r="M14" s="63">
        <v>562</v>
      </c>
      <c r="N14" s="66">
        <v>607</v>
      </c>
      <c r="O14" s="40">
        <v>1.25</v>
      </c>
      <c r="P14" s="40">
        <f t="shared" si="0"/>
        <v>8985.25</v>
      </c>
      <c r="Q14" s="42" t="s">
        <v>47</v>
      </c>
      <c r="R14" s="40" t="s">
        <v>60</v>
      </c>
      <c r="S14" s="40" t="s">
        <v>61</v>
      </c>
      <c r="T14" s="52"/>
      <c r="U14" s="53"/>
      <c r="V14" s="52"/>
      <c r="W14" s="52"/>
      <c r="X14" s="54"/>
      <c r="Y14" s="54"/>
      <c r="Z14" s="54"/>
      <c r="AB14" s="54"/>
    </row>
    <row r="15" spans="1:28" s="4" customFormat="1" ht="45" customHeight="1">
      <c r="A15" s="20" t="s">
        <v>52</v>
      </c>
      <c r="B15" s="21">
        <v>9000714968</v>
      </c>
      <c r="C15" s="21">
        <v>20</v>
      </c>
      <c r="D15" s="22"/>
      <c r="E15" s="23">
        <v>45827</v>
      </c>
      <c r="F15" s="24" t="s">
        <v>53</v>
      </c>
      <c r="G15" s="25" t="s">
        <v>54</v>
      </c>
      <c r="H15" s="20" t="s">
        <v>55</v>
      </c>
      <c r="I15" s="39" t="s">
        <v>62</v>
      </c>
      <c r="J15" s="40">
        <v>2</v>
      </c>
      <c r="K15" s="40">
        <v>79.599999999999994</v>
      </c>
      <c r="L15" s="62"/>
      <c r="M15" s="64"/>
      <c r="N15" s="62"/>
      <c r="O15" s="40">
        <v>1.1299999999999999</v>
      </c>
      <c r="P15" s="40">
        <f t="shared" si="0"/>
        <v>89.947999999999993</v>
      </c>
      <c r="Q15" s="42" t="s">
        <v>47</v>
      </c>
      <c r="R15" s="40"/>
      <c r="S15" s="40" t="s">
        <v>61</v>
      </c>
      <c r="T15" s="52">
        <f>1.25*0.9</f>
        <v>1.125</v>
      </c>
      <c r="U15" s="55">
        <f>T15-W15</f>
        <v>0</v>
      </c>
      <c r="V15" s="56">
        <f>O15-T15</f>
        <v>4.9999999999998899E-3</v>
      </c>
      <c r="W15" s="52">
        <f>1.25*0.9</f>
        <v>1.125</v>
      </c>
      <c r="X15" s="54"/>
      <c r="Y15" s="54"/>
      <c r="Z15" s="54"/>
      <c r="AB15" s="54"/>
    </row>
    <row r="16" spans="1:28" s="4" customFormat="1" ht="45" customHeight="1">
      <c r="A16" s="20" t="s">
        <v>52</v>
      </c>
      <c r="B16" s="21">
        <v>9000714968</v>
      </c>
      <c r="C16" s="21">
        <v>20</v>
      </c>
      <c r="D16" s="22"/>
      <c r="E16" s="23">
        <v>45828</v>
      </c>
      <c r="F16" s="24" t="s">
        <v>53</v>
      </c>
      <c r="G16" s="25" t="s">
        <v>54</v>
      </c>
      <c r="H16" s="20" t="s">
        <v>55</v>
      </c>
      <c r="I16" s="39" t="s">
        <v>46</v>
      </c>
      <c r="J16" s="40">
        <v>213</v>
      </c>
      <c r="K16" s="40">
        <v>11507.9</v>
      </c>
      <c r="L16" s="40">
        <v>1</v>
      </c>
      <c r="M16" s="41">
        <v>889</v>
      </c>
      <c r="N16" s="42">
        <v>934</v>
      </c>
      <c r="O16" s="40">
        <v>1.25</v>
      </c>
      <c r="P16" s="40">
        <f t="shared" si="0"/>
        <v>14384.875</v>
      </c>
      <c r="Q16" s="42" t="s">
        <v>47</v>
      </c>
      <c r="R16" s="40" t="s">
        <v>56</v>
      </c>
      <c r="S16" s="40" t="s">
        <v>63</v>
      </c>
      <c r="T16" s="52"/>
      <c r="U16" s="55"/>
      <c r="V16" s="56"/>
      <c r="W16" s="52"/>
      <c r="X16" s="54"/>
      <c r="Y16" s="54"/>
      <c r="Z16" s="54"/>
      <c r="AB16" s="54"/>
    </row>
    <row r="17" spans="1:28" s="4" customFormat="1" ht="45" customHeight="1">
      <c r="A17" s="20" t="s">
        <v>52</v>
      </c>
      <c r="B17" s="21">
        <v>9000714968</v>
      </c>
      <c r="C17" s="21">
        <v>20</v>
      </c>
      <c r="D17" s="22"/>
      <c r="E17" s="23">
        <v>45827</v>
      </c>
      <c r="F17" s="24" t="s">
        <v>64</v>
      </c>
      <c r="G17" s="25" t="s">
        <v>54</v>
      </c>
      <c r="H17" s="20" t="s">
        <v>55</v>
      </c>
      <c r="I17" s="39" t="s">
        <v>46</v>
      </c>
      <c r="J17" s="40">
        <v>200</v>
      </c>
      <c r="K17" s="40">
        <v>10652.9</v>
      </c>
      <c r="L17" s="40">
        <v>1</v>
      </c>
      <c r="M17" s="41">
        <v>827</v>
      </c>
      <c r="N17" s="42">
        <v>872</v>
      </c>
      <c r="O17" s="40">
        <v>1.25</v>
      </c>
      <c r="P17" s="40">
        <f t="shared" si="0"/>
        <v>13316.125</v>
      </c>
      <c r="Q17" s="42" t="s">
        <v>47</v>
      </c>
      <c r="R17" s="40" t="s">
        <v>65</v>
      </c>
      <c r="S17" s="40" t="s">
        <v>66</v>
      </c>
      <c r="T17" s="52"/>
      <c r="U17" s="55"/>
      <c r="V17" s="56"/>
      <c r="W17" s="52"/>
      <c r="X17" s="54"/>
      <c r="Y17" s="54"/>
      <c r="Z17" s="54"/>
      <c r="AB17" s="54"/>
    </row>
    <row r="18" spans="1:28" s="4" customFormat="1" ht="45" customHeight="1">
      <c r="A18" s="20" t="s">
        <v>52</v>
      </c>
      <c r="B18" s="21">
        <v>9000714968</v>
      </c>
      <c r="C18" s="21">
        <v>20</v>
      </c>
      <c r="D18" s="22"/>
      <c r="E18" s="23">
        <v>45827</v>
      </c>
      <c r="F18" s="24" t="s">
        <v>64</v>
      </c>
      <c r="G18" s="25" t="s">
        <v>54</v>
      </c>
      <c r="H18" s="20" t="s">
        <v>55</v>
      </c>
      <c r="I18" s="39" t="s">
        <v>46</v>
      </c>
      <c r="J18" s="40">
        <v>205</v>
      </c>
      <c r="K18" s="40">
        <v>10823.2</v>
      </c>
      <c r="L18" s="40">
        <v>1</v>
      </c>
      <c r="M18" s="41">
        <v>839.5</v>
      </c>
      <c r="N18" s="42">
        <v>884.5</v>
      </c>
      <c r="O18" s="40">
        <v>1.25</v>
      </c>
      <c r="P18" s="40">
        <f t="shared" si="0"/>
        <v>13529</v>
      </c>
      <c r="Q18" s="42" t="s">
        <v>47</v>
      </c>
      <c r="R18" s="40" t="s">
        <v>48</v>
      </c>
      <c r="S18" s="40" t="s">
        <v>67</v>
      </c>
      <c r="T18" s="52"/>
      <c r="U18" s="55"/>
      <c r="V18" s="56"/>
      <c r="W18" s="52"/>
      <c r="X18" s="54"/>
      <c r="Y18" s="54"/>
      <c r="Z18" s="54"/>
      <c r="AB18" s="54"/>
    </row>
    <row r="19" spans="1:28" s="4" customFormat="1" ht="45" customHeight="1">
      <c r="A19" s="20" t="s">
        <v>52</v>
      </c>
      <c r="B19" s="21">
        <v>9000714968</v>
      </c>
      <c r="C19" s="21">
        <v>20</v>
      </c>
      <c r="D19" s="22"/>
      <c r="E19" s="23">
        <v>45827</v>
      </c>
      <c r="F19" s="24" t="s">
        <v>64</v>
      </c>
      <c r="G19" s="25" t="s">
        <v>54</v>
      </c>
      <c r="H19" s="20" t="s">
        <v>55</v>
      </c>
      <c r="I19" s="39" t="s">
        <v>46</v>
      </c>
      <c r="J19" s="40">
        <v>195</v>
      </c>
      <c r="K19" s="40">
        <v>10340.1</v>
      </c>
      <c r="L19" s="40">
        <v>1</v>
      </c>
      <c r="M19" s="41">
        <v>800</v>
      </c>
      <c r="N19" s="42">
        <v>845</v>
      </c>
      <c r="O19" s="40">
        <v>1.25</v>
      </c>
      <c r="P19" s="40">
        <f t="shared" si="0"/>
        <v>12925.125</v>
      </c>
      <c r="Q19" s="42" t="s">
        <v>47</v>
      </c>
      <c r="R19" s="40" t="s">
        <v>58</v>
      </c>
      <c r="S19" s="40" t="s">
        <v>68</v>
      </c>
      <c r="T19" s="52"/>
      <c r="U19" s="55"/>
      <c r="V19" s="56"/>
      <c r="W19" s="52"/>
      <c r="X19" s="54"/>
      <c r="Y19" s="54"/>
      <c r="Z19" s="54"/>
      <c r="AB19" s="54"/>
    </row>
    <row r="20" spans="1:28" s="4" customFormat="1" ht="45" customHeight="1">
      <c r="A20" s="20" t="s">
        <v>52</v>
      </c>
      <c r="B20" s="21">
        <v>9000714968</v>
      </c>
      <c r="C20" s="21">
        <v>20</v>
      </c>
      <c r="D20" s="22"/>
      <c r="E20" s="23">
        <v>45827</v>
      </c>
      <c r="F20" s="24" t="s">
        <v>64</v>
      </c>
      <c r="G20" s="25" t="s">
        <v>54</v>
      </c>
      <c r="H20" s="20" t="s">
        <v>55</v>
      </c>
      <c r="I20" s="39" t="s">
        <v>46</v>
      </c>
      <c r="J20" s="40">
        <v>190</v>
      </c>
      <c r="K20" s="40">
        <v>10124.5</v>
      </c>
      <c r="L20" s="61">
        <v>1</v>
      </c>
      <c r="M20" s="63">
        <v>839.5</v>
      </c>
      <c r="N20" s="66">
        <v>884.5</v>
      </c>
      <c r="O20" s="40">
        <v>1.25</v>
      </c>
      <c r="P20" s="40">
        <f t="shared" si="0"/>
        <v>12655.625</v>
      </c>
      <c r="Q20" s="42" t="s">
        <v>47</v>
      </c>
      <c r="R20" s="40" t="s">
        <v>69</v>
      </c>
      <c r="S20" s="40" t="s">
        <v>70</v>
      </c>
      <c r="T20" s="52"/>
      <c r="U20" s="55"/>
      <c r="V20" s="56"/>
      <c r="W20" s="52"/>
      <c r="X20" s="54"/>
      <c r="Y20" s="54"/>
      <c r="Z20" s="54"/>
      <c r="AB20" s="54"/>
    </row>
    <row r="21" spans="1:28" s="4" customFormat="1" ht="45" customHeight="1">
      <c r="A21" s="20" t="s">
        <v>52</v>
      </c>
      <c r="B21" s="21">
        <v>9000714968</v>
      </c>
      <c r="C21" s="21">
        <v>20</v>
      </c>
      <c r="D21" s="22"/>
      <c r="E21" s="23">
        <v>45827</v>
      </c>
      <c r="F21" s="24" t="s">
        <v>64</v>
      </c>
      <c r="G21" s="25" t="s">
        <v>54</v>
      </c>
      <c r="H21" s="20" t="s">
        <v>55</v>
      </c>
      <c r="I21" s="39" t="s">
        <v>62</v>
      </c>
      <c r="J21" s="40">
        <v>18</v>
      </c>
      <c r="K21" s="40">
        <v>721.2</v>
      </c>
      <c r="L21" s="62"/>
      <c r="M21" s="64"/>
      <c r="N21" s="62"/>
      <c r="O21" s="40">
        <v>1.1299999999999999</v>
      </c>
      <c r="P21" s="40">
        <f t="shared" si="0"/>
        <v>814.95600000000002</v>
      </c>
      <c r="Q21" s="42" t="s">
        <v>47</v>
      </c>
      <c r="R21" s="40"/>
      <c r="S21" s="40" t="s">
        <v>70</v>
      </c>
      <c r="T21" s="52">
        <f>1.25*0.9</f>
        <v>1.125</v>
      </c>
      <c r="U21" s="55">
        <f>T21-W21</f>
        <v>0</v>
      </c>
      <c r="V21" s="56">
        <f>O21-T21</f>
        <v>4.9999999999998899E-3</v>
      </c>
      <c r="W21" s="52">
        <f>1.25*0.9</f>
        <v>1.125</v>
      </c>
      <c r="X21" s="54"/>
      <c r="Y21" s="54"/>
      <c r="Z21" s="54"/>
      <c r="AB21" s="54"/>
    </row>
    <row r="22" spans="1:28" s="4" customFormat="1" ht="45" customHeight="1">
      <c r="A22" s="20" t="s">
        <v>52</v>
      </c>
      <c r="B22" s="21">
        <v>9000714968</v>
      </c>
      <c r="C22" s="21">
        <v>20</v>
      </c>
      <c r="D22" s="22"/>
      <c r="E22" s="23">
        <v>45827</v>
      </c>
      <c r="F22" s="24" t="s">
        <v>64</v>
      </c>
      <c r="G22" s="25" t="s">
        <v>54</v>
      </c>
      <c r="H22" s="20" t="s">
        <v>55</v>
      </c>
      <c r="I22" s="39" t="s">
        <v>46</v>
      </c>
      <c r="J22" s="40">
        <v>195</v>
      </c>
      <c r="K22" s="40">
        <v>10519.3</v>
      </c>
      <c r="L22" s="40">
        <v>1</v>
      </c>
      <c r="M22" s="41">
        <v>822.5</v>
      </c>
      <c r="N22" s="42">
        <v>867.5</v>
      </c>
      <c r="O22" s="40">
        <v>1.25</v>
      </c>
      <c r="P22" s="40">
        <f t="shared" si="0"/>
        <v>13149.125</v>
      </c>
      <c r="Q22" s="42" t="s">
        <v>47</v>
      </c>
      <c r="R22" s="40" t="s">
        <v>71</v>
      </c>
      <c r="S22" s="40" t="s">
        <v>72</v>
      </c>
      <c r="T22" s="52"/>
      <c r="U22" s="55"/>
      <c r="V22" s="56"/>
      <c r="W22" s="52"/>
      <c r="X22" s="54"/>
      <c r="Y22" s="54"/>
      <c r="Z22" s="54"/>
      <c r="AB22" s="54"/>
    </row>
    <row r="23" spans="1:28" s="4" customFormat="1" ht="45" customHeight="1">
      <c r="A23" s="20" t="s">
        <v>52</v>
      </c>
      <c r="B23" s="21">
        <v>9000714968</v>
      </c>
      <c r="C23" s="21">
        <v>20</v>
      </c>
      <c r="D23" s="22"/>
      <c r="E23" s="23">
        <v>45827</v>
      </c>
      <c r="F23" s="24" t="s">
        <v>64</v>
      </c>
      <c r="G23" s="25" t="s">
        <v>54</v>
      </c>
      <c r="H23" s="20" t="s">
        <v>55</v>
      </c>
      <c r="I23" s="39" t="s">
        <v>46</v>
      </c>
      <c r="J23" s="40">
        <v>200</v>
      </c>
      <c r="K23" s="40">
        <v>10625.2</v>
      </c>
      <c r="L23" s="40">
        <v>1</v>
      </c>
      <c r="M23" s="41">
        <v>823.5</v>
      </c>
      <c r="N23" s="42">
        <v>868.5</v>
      </c>
      <c r="O23" s="40">
        <v>1.25</v>
      </c>
      <c r="P23" s="40">
        <f t="shared" si="0"/>
        <v>13281.5</v>
      </c>
      <c r="Q23" s="42" t="s">
        <v>47</v>
      </c>
      <c r="R23" s="40" t="s">
        <v>73</v>
      </c>
      <c r="S23" s="40" t="s">
        <v>74</v>
      </c>
      <c r="T23" s="52"/>
      <c r="U23" s="55"/>
      <c r="V23" s="56"/>
      <c r="W23" s="52"/>
      <c r="X23" s="54"/>
      <c r="Y23" s="54"/>
      <c r="Z23" s="54"/>
      <c r="AB23" s="54"/>
    </row>
    <row r="24" spans="1:28" s="4" customFormat="1" ht="45" customHeight="1">
      <c r="A24" s="20" t="s">
        <v>52</v>
      </c>
      <c r="B24" s="21">
        <v>9000714968</v>
      </c>
      <c r="C24" s="21">
        <v>20</v>
      </c>
      <c r="D24" s="22"/>
      <c r="E24" s="23">
        <v>45827</v>
      </c>
      <c r="F24" s="24" t="s">
        <v>64</v>
      </c>
      <c r="G24" s="25" t="s">
        <v>54</v>
      </c>
      <c r="H24" s="20" t="s">
        <v>55</v>
      </c>
      <c r="I24" s="39" t="s">
        <v>46</v>
      </c>
      <c r="J24" s="40">
        <v>195</v>
      </c>
      <c r="K24" s="40">
        <v>10195.5</v>
      </c>
      <c r="L24" s="40">
        <v>1</v>
      </c>
      <c r="M24" s="41">
        <v>798.5</v>
      </c>
      <c r="N24" s="42">
        <v>843.5</v>
      </c>
      <c r="O24" s="40">
        <v>1.25</v>
      </c>
      <c r="P24" s="40">
        <f t="shared" si="0"/>
        <v>12744.375</v>
      </c>
      <c r="Q24" s="42" t="s">
        <v>47</v>
      </c>
      <c r="R24" s="40" t="s">
        <v>75</v>
      </c>
      <c r="S24" s="40" t="s">
        <v>76</v>
      </c>
      <c r="T24" s="52"/>
      <c r="U24" s="55"/>
      <c r="V24" s="56"/>
      <c r="W24" s="52"/>
      <c r="X24" s="54"/>
      <c r="Y24" s="54"/>
      <c r="Z24" s="54"/>
      <c r="AB24" s="54"/>
    </row>
    <row r="25" spans="1:28" s="4" customFormat="1" ht="45" customHeight="1">
      <c r="A25" s="20" t="s">
        <v>52</v>
      </c>
      <c r="B25" s="21">
        <v>9000714968</v>
      </c>
      <c r="C25" s="21">
        <v>20</v>
      </c>
      <c r="D25" s="22"/>
      <c r="E25" s="23">
        <v>45827</v>
      </c>
      <c r="F25" s="24" t="s">
        <v>64</v>
      </c>
      <c r="G25" s="25" t="s">
        <v>54</v>
      </c>
      <c r="H25" s="20" t="s">
        <v>55</v>
      </c>
      <c r="I25" s="39" t="s">
        <v>46</v>
      </c>
      <c r="J25" s="40">
        <v>165</v>
      </c>
      <c r="K25" s="40">
        <v>8854.9</v>
      </c>
      <c r="L25" s="61">
        <v>1</v>
      </c>
      <c r="M25" s="63">
        <v>733.5</v>
      </c>
      <c r="N25" s="66">
        <v>778.5</v>
      </c>
      <c r="O25" s="40">
        <v>1.25</v>
      </c>
      <c r="P25" s="40">
        <f t="shared" si="0"/>
        <v>11068.625</v>
      </c>
      <c r="Q25" s="42" t="s">
        <v>47</v>
      </c>
      <c r="R25" s="40" t="s">
        <v>75</v>
      </c>
      <c r="S25" s="40" t="s">
        <v>77</v>
      </c>
      <c r="T25" s="52"/>
      <c r="U25" s="55"/>
      <c r="V25" s="56"/>
      <c r="W25" s="52"/>
      <c r="X25" s="54"/>
      <c r="Y25" s="54"/>
      <c r="Z25" s="54"/>
      <c r="AB25" s="54"/>
    </row>
    <row r="26" spans="1:28" s="4" customFormat="1" ht="45" customHeight="1">
      <c r="A26" s="20" t="s">
        <v>52</v>
      </c>
      <c r="B26" s="21">
        <v>9000714968</v>
      </c>
      <c r="C26" s="21">
        <v>20</v>
      </c>
      <c r="D26" s="22"/>
      <c r="E26" s="23">
        <v>45827</v>
      </c>
      <c r="F26" s="24" t="s">
        <v>64</v>
      </c>
      <c r="G26" s="25" t="s">
        <v>54</v>
      </c>
      <c r="H26" s="20" t="s">
        <v>55</v>
      </c>
      <c r="I26" s="39" t="s">
        <v>62</v>
      </c>
      <c r="J26" s="40">
        <v>14</v>
      </c>
      <c r="K26" s="40">
        <v>566.9</v>
      </c>
      <c r="L26" s="62"/>
      <c r="M26" s="64"/>
      <c r="N26" s="62"/>
      <c r="O26" s="40">
        <v>1.1299999999999999</v>
      </c>
      <c r="P26" s="40">
        <f t="shared" si="0"/>
        <v>640.59699999999998</v>
      </c>
      <c r="Q26" s="42" t="s">
        <v>47</v>
      </c>
      <c r="R26" s="40"/>
      <c r="S26" s="40" t="s">
        <v>77</v>
      </c>
      <c r="T26" s="52">
        <f>1.25*0.9</f>
        <v>1.125</v>
      </c>
      <c r="U26" s="55">
        <f t="shared" ref="U26:U29" si="1">T26-W26</f>
        <v>0</v>
      </c>
      <c r="V26" s="56">
        <f t="shared" ref="V26:V29" si="2">O26-T26</f>
        <v>4.9999999999998899E-3</v>
      </c>
      <c r="W26" s="52">
        <f>1.25*0.9</f>
        <v>1.125</v>
      </c>
      <c r="X26" s="54"/>
      <c r="Y26" s="54"/>
      <c r="Z26" s="54"/>
      <c r="AB26" s="54"/>
    </row>
    <row r="27" spans="1:28" s="4" customFormat="1" ht="45" customHeight="1">
      <c r="A27" s="20" t="s">
        <v>52</v>
      </c>
      <c r="B27" s="21">
        <v>9000714968</v>
      </c>
      <c r="C27" s="21">
        <v>20</v>
      </c>
      <c r="D27" s="22"/>
      <c r="E27" s="23">
        <v>45828</v>
      </c>
      <c r="F27" s="24" t="s">
        <v>64</v>
      </c>
      <c r="G27" s="25" t="s">
        <v>54</v>
      </c>
      <c r="H27" s="20" t="s">
        <v>55</v>
      </c>
      <c r="I27" s="39" t="s">
        <v>46</v>
      </c>
      <c r="J27" s="40">
        <v>171</v>
      </c>
      <c r="K27" s="40">
        <v>8935.7999999999993</v>
      </c>
      <c r="L27" s="61">
        <v>1</v>
      </c>
      <c r="M27" s="63">
        <v>763</v>
      </c>
      <c r="N27" s="66">
        <v>808</v>
      </c>
      <c r="O27" s="40">
        <v>1.25</v>
      </c>
      <c r="P27" s="40">
        <f t="shared" si="0"/>
        <v>11169.75</v>
      </c>
      <c r="Q27" s="42" t="s">
        <v>47</v>
      </c>
      <c r="R27" s="40" t="s">
        <v>78</v>
      </c>
      <c r="S27" s="40" t="s">
        <v>79</v>
      </c>
      <c r="T27" s="52"/>
      <c r="U27" s="55"/>
      <c r="V27" s="56"/>
      <c r="W27" s="52"/>
      <c r="X27" s="54"/>
      <c r="Y27" s="54"/>
      <c r="Z27" s="54"/>
      <c r="AB27" s="54"/>
    </row>
    <row r="28" spans="1:28" s="4" customFormat="1" ht="45" customHeight="1">
      <c r="A28" s="20" t="s">
        <v>52</v>
      </c>
      <c r="B28" s="21">
        <v>9000714968</v>
      </c>
      <c r="C28" s="21">
        <v>20</v>
      </c>
      <c r="D28" s="22"/>
      <c r="E28" s="23">
        <v>45828</v>
      </c>
      <c r="F28" s="24" t="s">
        <v>64</v>
      </c>
      <c r="G28" s="25" t="s">
        <v>54</v>
      </c>
      <c r="H28" s="20" t="s">
        <v>55</v>
      </c>
      <c r="I28" s="39" t="s">
        <v>62</v>
      </c>
      <c r="J28" s="40">
        <v>8</v>
      </c>
      <c r="K28" s="40">
        <v>316.89999999999998</v>
      </c>
      <c r="L28" s="61"/>
      <c r="M28" s="65"/>
      <c r="N28" s="61"/>
      <c r="O28" s="40">
        <v>1.1299999999999999</v>
      </c>
      <c r="P28" s="40">
        <f t="shared" si="0"/>
        <v>358.09699999999998</v>
      </c>
      <c r="Q28" s="42" t="s">
        <v>47</v>
      </c>
      <c r="R28" s="40"/>
      <c r="S28" s="40" t="s">
        <v>79</v>
      </c>
      <c r="T28" s="52">
        <f>1.25*0.9</f>
        <v>1.125</v>
      </c>
      <c r="U28" s="55">
        <f t="shared" si="1"/>
        <v>0</v>
      </c>
      <c r="V28" s="56">
        <f t="shared" si="2"/>
        <v>4.9999999999998899E-3</v>
      </c>
      <c r="W28" s="52">
        <f>1.25*0.9</f>
        <v>1.125</v>
      </c>
      <c r="X28" s="54"/>
      <c r="Y28" s="54"/>
      <c r="Z28" s="54"/>
      <c r="AB28" s="54"/>
    </row>
    <row r="29" spans="1:28" s="4" customFormat="1" ht="45" customHeight="1">
      <c r="A29" s="20" t="s">
        <v>52</v>
      </c>
      <c r="B29" s="21">
        <v>9000714968</v>
      </c>
      <c r="C29" s="21">
        <v>20</v>
      </c>
      <c r="D29" s="22"/>
      <c r="E29" s="23">
        <v>45828</v>
      </c>
      <c r="F29" s="24" t="s">
        <v>64</v>
      </c>
      <c r="G29" s="25" t="s">
        <v>54</v>
      </c>
      <c r="H29" s="20" t="s">
        <v>55</v>
      </c>
      <c r="I29" s="39" t="s">
        <v>80</v>
      </c>
      <c r="J29" s="40">
        <v>13</v>
      </c>
      <c r="K29" s="40">
        <v>659.6</v>
      </c>
      <c r="L29" s="62"/>
      <c r="M29" s="64"/>
      <c r="N29" s="62"/>
      <c r="O29" s="40">
        <v>1.06</v>
      </c>
      <c r="P29" s="40">
        <f t="shared" si="0"/>
        <v>699.17600000000004</v>
      </c>
      <c r="Q29" s="42" t="s">
        <v>47</v>
      </c>
      <c r="R29" s="40"/>
      <c r="S29" s="40" t="s">
        <v>79</v>
      </c>
      <c r="T29" s="52">
        <f>1.25*0.85</f>
        <v>1.0625</v>
      </c>
      <c r="U29" s="55">
        <f t="shared" si="1"/>
        <v>0</v>
      </c>
      <c r="V29" s="56">
        <f t="shared" si="2"/>
        <v>-2.4999999999999502E-3</v>
      </c>
      <c r="W29" s="52">
        <f>1.25*0.85</f>
        <v>1.0625</v>
      </c>
      <c r="X29" s="54"/>
      <c r="Y29" s="54"/>
      <c r="Z29" s="54"/>
      <c r="AB29" s="54"/>
    </row>
    <row r="30" spans="1:28" s="4" customFormat="1" ht="45" customHeight="1">
      <c r="A30" s="20" t="s">
        <v>52</v>
      </c>
      <c r="B30" s="21">
        <v>9000714968</v>
      </c>
      <c r="C30" s="21">
        <v>20</v>
      </c>
      <c r="D30" s="22"/>
      <c r="E30" s="23">
        <v>45832</v>
      </c>
      <c r="F30" s="24" t="s">
        <v>64</v>
      </c>
      <c r="G30" s="25" t="s">
        <v>54</v>
      </c>
      <c r="H30" s="20" t="s">
        <v>55</v>
      </c>
      <c r="I30" s="39" t="s">
        <v>46</v>
      </c>
      <c r="J30" s="40">
        <v>31</v>
      </c>
      <c r="K30" s="40">
        <v>1718.4</v>
      </c>
      <c r="L30" s="40">
        <v>1</v>
      </c>
      <c r="M30" s="41">
        <f>N30+45</f>
        <v>197</v>
      </c>
      <c r="N30" s="42">
        <v>152</v>
      </c>
      <c r="O30" s="40">
        <v>1.25</v>
      </c>
      <c r="P30" s="40">
        <f t="shared" si="0"/>
        <v>2148</v>
      </c>
      <c r="Q30" s="42" t="s">
        <v>47</v>
      </c>
      <c r="R30" s="40" t="s">
        <v>81</v>
      </c>
      <c r="S30" s="40" t="s">
        <v>82</v>
      </c>
      <c r="T30" s="52"/>
      <c r="U30" s="55"/>
      <c r="V30" s="56"/>
      <c r="W30" s="52"/>
      <c r="X30" s="54"/>
      <c r="Y30" s="54"/>
      <c r="Z30" s="54"/>
      <c r="AB30" s="54"/>
    </row>
    <row r="31" spans="1:28" s="4" customFormat="1" ht="45" customHeight="1">
      <c r="A31" s="20" t="s">
        <v>83</v>
      </c>
      <c r="B31" s="21">
        <v>9000726360</v>
      </c>
      <c r="C31" s="21">
        <v>10</v>
      </c>
      <c r="D31" s="22"/>
      <c r="E31" s="23">
        <v>45826</v>
      </c>
      <c r="F31" s="24" t="s">
        <v>84</v>
      </c>
      <c r="G31" s="25" t="s">
        <v>85</v>
      </c>
      <c r="H31" s="20" t="s">
        <v>86</v>
      </c>
      <c r="I31" s="39" t="s">
        <v>46</v>
      </c>
      <c r="J31" s="40">
        <v>98</v>
      </c>
      <c r="K31" s="40">
        <v>5010</v>
      </c>
      <c r="L31" s="40">
        <v>1</v>
      </c>
      <c r="M31" s="41">
        <v>443.5</v>
      </c>
      <c r="N31" s="42">
        <v>488.5</v>
      </c>
      <c r="O31" s="40">
        <v>1.05</v>
      </c>
      <c r="P31" s="40">
        <f t="shared" si="0"/>
        <v>5260.5</v>
      </c>
      <c r="Q31" s="42" t="s">
        <v>47</v>
      </c>
      <c r="R31" s="40" t="s">
        <v>87</v>
      </c>
      <c r="S31" s="40" t="s">
        <v>88</v>
      </c>
      <c r="T31" s="52"/>
      <c r="U31" s="55"/>
      <c r="V31" s="56"/>
      <c r="W31" s="52"/>
      <c r="X31" s="54"/>
      <c r="Y31" s="54"/>
      <c r="Z31" s="54"/>
      <c r="AB31" s="54"/>
    </row>
    <row r="32" spans="1:28" s="4" customFormat="1" ht="45" customHeight="1">
      <c r="A32" s="20" t="s">
        <v>83</v>
      </c>
      <c r="B32" s="21">
        <v>9000726360</v>
      </c>
      <c r="C32" s="21">
        <v>10</v>
      </c>
      <c r="D32" s="22"/>
      <c r="E32" s="23">
        <v>45826</v>
      </c>
      <c r="F32" s="24" t="s">
        <v>84</v>
      </c>
      <c r="G32" s="25" t="s">
        <v>85</v>
      </c>
      <c r="H32" s="20" t="s">
        <v>86</v>
      </c>
      <c r="I32" s="39" t="s">
        <v>46</v>
      </c>
      <c r="J32" s="40">
        <v>95</v>
      </c>
      <c r="K32" s="40">
        <v>5018.8</v>
      </c>
      <c r="L32" s="40">
        <v>1</v>
      </c>
      <c r="M32" s="41">
        <v>445.5</v>
      </c>
      <c r="N32" s="42">
        <v>490.5</v>
      </c>
      <c r="O32" s="40">
        <v>1.05</v>
      </c>
      <c r="P32" s="40">
        <f t="shared" si="0"/>
        <v>5269.74</v>
      </c>
      <c r="Q32" s="42" t="s">
        <v>47</v>
      </c>
      <c r="R32" s="40" t="s">
        <v>89</v>
      </c>
      <c r="S32" s="40" t="s">
        <v>90</v>
      </c>
      <c r="T32" s="52"/>
      <c r="U32" s="55"/>
      <c r="V32" s="56"/>
      <c r="W32" s="52"/>
      <c r="X32" s="54"/>
      <c r="Y32" s="54"/>
      <c r="Z32" s="54"/>
      <c r="AB32" s="54"/>
    </row>
    <row r="33" spans="1:28" s="4" customFormat="1" ht="45" customHeight="1">
      <c r="A33" s="20" t="s">
        <v>91</v>
      </c>
      <c r="B33" s="21">
        <v>9000706636</v>
      </c>
      <c r="C33" s="21">
        <v>10</v>
      </c>
      <c r="D33" s="22"/>
      <c r="E33" s="23">
        <v>45829</v>
      </c>
      <c r="F33" s="24" t="s">
        <v>92</v>
      </c>
      <c r="G33" s="25" t="s">
        <v>85</v>
      </c>
      <c r="H33" s="20" t="s">
        <v>86</v>
      </c>
      <c r="I33" s="39" t="s">
        <v>46</v>
      </c>
      <c r="J33" s="40">
        <v>169</v>
      </c>
      <c r="K33" s="40">
        <v>8994.2999999999993</v>
      </c>
      <c r="L33" s="61">
        <v>1</v>
      </c>
      <c r="M33" s="63">
        <v>986</v>
      </c>
      <c r="N33" s="66">
        <v>1031</v>
      </c>
      <c r="O33" s="40">
        <v>1.05</v>
      </c>
      <c r="P33" s="40">
        <f t="shared" si="0"/>
        <v>9444.0149999999994</v>
      </c>
      <c r="Q33" s="42" t="s">
        <v>47</v>
      </c>
      <c r="R33" s="40" t="s">
        <v>93</v>
      </c>
      <c r="S33" s="40" t="s">
        <v>94</v>
      </c>
      <c r="T33" s="52"/>
      <c r="U33" s="55"/>
      <c r="V33" s="56"/>
      <c r="W33" s="52"/>
      <c r="X33" s="54"/>
      <c r="Y33" s="54"/>
      <c r="Z33" s="54"/>
      <c r="AB33" s="54"/>
    </row>
    <row r="34" spans="1:28" s="4" customFormat="1" ht="45" customHeight="1">
      <c r="A34" s="20" t="s">
        <v>91</v>
      </c>
      <c r="B34" s="21">
        <v>9000706636</v>
      </c>
      <c r="C34" s="21">
        <v>10</v>
      </c>
      <c r="D34" s="22"/>
      <c r="E34" s="23">
        <v>45829</v>
      </c>
      <c r="F34" s="24" t="s">
        <v>92</v>
      </c>
      <c r="G34" s="25" t="s">
        <v>85</v>
      </c>
      <c r="H34" s="20" t="s">
        <v>86</v>
      </c>
      <c r="I34" s="39" t="s">
        <v>62</v>
      </c>
      <c r="J34" s="40">
        <v>10</v>
      </c>
      <c r="K34" s="40">
        <v>394.6</v>
      </c>
      <c r="L34" s="61"/>
      <c r="M34" s="65"/>
      <c r="N34" s="61"/>
      <c r="O34" s="40">
        <v>0.95</v>
      </c>
      <c r="P34" s="40">
        <f t="shared" si="0"/>
        <v>374.87</v>
      </c>
      <c r="Q34" s="42" t="s">
        <v>47</v>
      </c>
      <c r="R34" s="40"/>
      <c r="S34" s="40" t="s">
        <v>94</v>
      </c>
      <c r="T34" s="52">
        <f>1.05*0.9</f>
        <v>0.94499999999999995</v>
      </c>
      <c r="U34" s="55">
        <f>T34-W34</f>
        <v>0</v>
      </c>
      <c r="V34" s="56">
        <f>O34-T34</f>
        <v>4.9999999999998899E-3</v>
      </c>
      <c r="W34" s="52">
        <f>1.05*0.9</f>
        <v>0.94499999999999995</v>
      </c>
      <c r="X34" s="54"/>
      <c r="Y34" s="54"/>
      <c r="Z34" s="54"/>
      <c r="AB34" s="54"/>
    </row>
    <row r="35" spans="1:28" s="4" customFormat="1" ht="45" customHeight="1">
      <c r="A35" s="20" t="s">
        <v>91</v>
      </c>
      <c r="B35" s="21">
        <v>9000706636</v>
      </c>
      <c r="C35" s="21">
        <v>10</v>
      </c>
      <c r="D35" s="22"/>
      <c r="E35" s="23">
        <v>45829</v>
      </c>
      <c r="F35" s="24" t="s">
        <v>92</v>
      </c>
      <c r="G35" s="25" t="s">
        <v>85</v>
      </c>
      <c r="H35" s="20" t="s">
        <v>86</v>
      </c>
      <c r="I35" s="39" t="s">
        <v>80</v>
      </c>
      <c r="J35" s="40">
        <v>34</v>
      </c>
      <c r="K35" s="40">
        <v>1695.3</v>
      </c>
      <c r="L35" s="62"/>
      <c r="M35" s="64"/>
      <c r="N35" s="62"/>
      <c r="O35" s="40">
        <v>0.89</v>
      </c>
      <c r="P35" s="40">
        <f t="shared" si="0"/>
        <v>1508.817</v>
      </c>
      <c r="Q35" s="42" t="s">
        <v>47</v>
      </c>
      <c r="R35" s="40"/>
      <c r="S35" s="40" t="s">
        <v>94</v>
      </c>
      <c r="T35" s="52">
        <f>1.05*0.85</f>
        <v>0.89249999999999996</v>
      </c>
      <c r="U35" s="55">
        <f>T35-W35</f>
        <v>0</v>
      </c>
      <c r="V35" s="56">
        <f>O35-T35</f>
        <v>-2.4999999999999502E-3</v>
      </c>
      <c r="W35" s="52">
        <f>1.05*0.85</f>
        <v>0.89249999999999996</v>
      </c>
      <c r="X35" s="54"/>
      <c r="Y35" s="54"/>
      <c r="Z35" s="54"/>
      <c r="AB35" s="54"/>
    </row>
    <row r="36" spans="1:28" s="4" customFormat="1" ht="45" customHeight="1">
      <c r="A36" s="20" t="s">
        <v>95</v>
      </c>
      <c r="B36" s="21">
        <v>9000706636</v>
      </c>
      <c r="C36" s="21">
        <v>10</v>
      </c>
      <c r="D36" s="22"/>
      <c r="E36" s="23">
        <v>45821</v>
      </c>
      <c r="F36" s="24" t="s">
        <v>96</v>
      </c>
      <c r="G36" s="25" t="s">
        <v>85</v>
      </c>
      <c r="H36" s="20" t="s">
        <v>86</v>
      </c>
      <c r="I36" s="39" t="s">
        <v>46</v>
      </c>
      <c r="J36" s="40">
        <v>203</v>
      </c>
      <c r="K36" s="40">
        <v>10947.2</v>
      </c>
      <c r="L36" s="40">
        <v>1</v>
      </c>
      <c r="M36" s="41">
        <v>963</v>
      </c>
      <c r="N36" s="42">
        <v>1008</v>
      </c>
      <c r="O36" s="40">
        <v>1.05</v>
      </c>
      <c r="P36" s="40">
        <f t="shared" si="0"/>
        <v>11494.56</v>
      </c>
      <c r="Q36" s="42" t="s">
        <v>47</v>
      </c>
      <c r="R36" s="40" t="s">
        <v>97</v>
      </c>
      <c r="S36" s="40" t="s">
        <v>98</v>
      </c>
      <c r="T36" s="52"/>
      <c r="U36" s="55"/>
      <c r="V36" s="56"/>
      <c r="W36" s="52"/>
      <c r="X36" s="54"/>
      <c r="Y36" s="54"/>
      <c r="Z36" s="54"/>
      <c r="AB36" s="54"/>
    </row>
    <row r="37" spans="1:28" s="4" customFormat="1" ht="45" customHeight="1">
      <c r="A37" s="20" t="s">
        <v>95</v>
      </c>
      <c r="B37" s="21">
        <v>9000706636</v>
      </c>
      <c r="C37" s="21">
        <v>10</v>
      </c>
      <c r="D37" s="22"/>
      <c r="E37" s="23">
        <v>45821</v>
      </c>
      <c r="F37" s="24" t="s">
        <v>96</v>
      </c>
      <c r="G37" s="25" t="s">
        <v>85</v>
      </c>
      <c r="H37" s="20" t="s">
        <v>86</v>
      </c>
      <c r="I37" s="39" t="s">
        <v>46</v>
      </c>
      <c r="J37" s="40">
        <v>198</v>
      </c>
      <c r="K37" s="40">
        <v>10962.5</v>
      </c>
      <c r="L37" s="40">
        <v>1</v>
      </c>
      <c r="M37" s="41">
        <v>970.5</v>
      </c>
      <c r="N37" s="42">
        <v>1015.5</v>
      </c>
      <c r="O37" s="40">
        <v>1.05</v>
      </c>
      <c r="P37" s="40">
        <f t="shared" si="0"/>
        <v>11510.625</v>
      </c>
      <c r="Q37" s="42" t="s">
        <v>47</v>
      </c>
      <c r="R37" s="40" t="s">
        <v>97</v>
      </c>
      <c r="S37" s="40" t="s">
        <v>99</v>
      </c>
      <c r="T37" s="52"/>
      <c r="U37" s="55"/>
      <c r="V37" s="56"/>
      <c r="W37" s="52"/>
      <c r="X37" s="54"/>
      <c r="Y37" s="54"/>
      <c r="Z37" s="54"/>
      <c r="AB37" s="54"/>
    </row>
    <row r="38" spans="1:28" s="4" customFormat="1" ht="45" customHeight="1">
      <c r="A38" s="20" t="s">
        <v>95</v>
      </c>
      <c r="B38" s="21">
        <v>9000706636</v>
      </c>
      <c r="C38" s="21">
        <v>10</v>
      </c>
      <c r="D38" s="22"/>
      <c r="E38" s="23">
        <v>45821</v>
      </c>
      <c r="F38" s="24" t="s">
        <v>96</v>
      </c>
      <c r="G38" s="25" t="s">
        <v>85</v>
      </c>
      <c r="H38" s="20" t="s">
        <v>86</v>
      </c>
      <c r="I38" s="39" t="s">
        <v>46</v>
      </c>
      <c r="J38" s="40">
        <v>200</v>
      </c>
      <c r="K38" s="40">
        <v>10895.3</v>
      </c>
      <c r="L38" s="40">
        <v>1</v>
      </c>
      <c r="M38" s="41">
        <v>955</v>
      </c>
      <c r="N38" s="42">
        <v>1000</v>
      </c>
      <c r="O38" s="40">
        <v>1.05</v>
      </c>
      <c r="P38" s="40">
        <f t="shared" si="0"/>
        <v>11440.065000000001</v>
      </c>
      <c r="Q38" s="42" t="s">
        <v>47</v>
      </c>
      <c r="R38" s="40" t="s">
        <v>97</v>
      </c>
      <c r="S38" s="40" t="s">
        <v>100</v>
      </c>
      <c r="T38" s="52"/>
      <c r="U38" s="55"/>
      <c r="V38" s="56"/>
      <c r="W38" s="52"/>
      <c r="X38" s="54"/>
      <c r="Y38" s="54"/>
      <c r="Z38" s="54"/>
      <c r="AB38" s="54"/>
    </row>
    <row r="39" spans="1:28" s="4" customFormat="1" ht="45" customHeight="1">
      <c r="A39" s="20" t="s">
        <v>95</v>
      </c>
      <c r="B39" s="21">
        <v>9000706636</v>
      </c>
      <c r="C39" s="21">
        <v>10</v>
      </c>
      <c r="D39" s="22"/>
      <c r="E39" s="23">
        <v>45821</v>
      </c>
      <c r="F39" s="24" t="s">
        <v>96</v>
      </c>
      <c r="G39" s="25" t="s">
        <v>85</v>
      </c>
      <c r="H39" s="20" t="s">
        <v>86</v>
      </c>
      <c r="I39" s="39" t="s">
        <v>46</v>
      </c>
      <c r="J39" s="40">
        <v>195</v>
      </c>
      <c r="K39" s="40">
        <v>10077.299999999999</v>
      </c>
      <c r="L39" s="61">
        <v>1</v>
      </c>
      <c r="M39" s="63">
        <v>965.5</v>
      </c>
      <c r="N39" s="66">
        <v>1010.5</v>
      </c>
      <c r="O39" s="40">
        <v>1.05</v>
      </c>
      <c r="P39" s="40">
        <f t="shared" si="0"/>
        <v>10581.165000000001</v>
      </c>
      <c r="Q39" s="42" t="s">
        <v>47</v>
      </c>
      <c r="R39" s="40" t="s">
        <v>97</v>
      </c>
      <c r="S39" s="40" t="s">
        <v>101</v>
      </c>
      <c r="T39" s="52"/>
      <c r="U39" s="55"/>
      <c r="V39" s="56"/>
      <c r="W39" s="52"/>
      <c r="X39" s="54"/>
      <c r="Y39" s="54"/>
      <c r="Z39" s="54"/>
      <c r="AB39" s="54"/>
    </row>
    <row r="40" spans="1:28" s="4" customFormat="1" ht="45" customHeight="1">
      <c r="A40" s="20" t="s">
        <v>95</v>
      </c>
      <c r="B40" s="21">
        <v>9000706636</v>
      </c>
      <c r="C40" s="21">
        <v>10</v>
      </c>
      <c r="D40" s="22"/>
      <c r="E40" s="23">
        <v>45821</v>
      </c>
      <c r="F40" s="24" t="s">
        <v>96</v>
      </c>
      <c r="G40" s="25" t="s">
        <v>85</v>
      </c>
      <c r="H40" s="20" t="s">
        <v>86</v>
      </c>
      <c r="I40" s="39" t="s">
        <v>62</v>
      </c>
      <c r="J40" s="40">
        <v>23</v>
      </c>
      <c r="K40" s="40">
        <v>905.2</v>
      </c>
      <c r="L40" s="62"/>
      <c r="M40" s="64"/>
      <c r="N40" s="62"/>
      <c r="O40" s="40">
        <v>0.95</v>
      </c>
      <c r="P40" s="40">
        <f t="shared" si="0"/>
        <v>859.94</v>
      </c>
      <c r="Q40" s="42" t="s">
        <v>47</v>
      </c>
      <c r="R40" s="40"/>
      <c r="S40" s="40" t="s">
        <v>101</v>
      </c>
      <c r="T40" s="52">
        <f>1.05*0.9</f>
        <v>0.94499999999999995</v>
      </c>
      <c r="U40" s="55">
        <f t="shared" ref="U40:U44" si="3">T40-W40</f>
        <v>0</v>
      </c>
      <c r="V40" s="56">
        <f t="shared" ref="V40:V44" si="4">O40-T40</f>
        <v>4.9999999999998899E-3</v>
      </c>
      <c r="W40" s="52">
        <f>1.05*0.9</f>
        <v>0.94499999999999995</v>
      </c>
      <c r="X40" s="54"/>
      <c r="Y40" s="54"/>
      <c r="Z40" s="54"/>
      <c r="AB40" s="54"/>
    </row>
    <row r="41" spans="1:28" s="4" customFormat="1" ht="45" customHeight="1">
      <c r="A41" s="20" t="s">
        <v>95</v>
      </c>
      <c r="B41" s="21">
        <v>9000706636</v>
      </c>
      <c r="C41" s="21">
        <v>10</v>
      </c>
      <c r="D41" s="22"/>
      <c r="E41" s="23">
        <v>45822</v>
      </c>
      <c r="F41" s="24" t="s">
        <v>96</v>
      </c>
      <c r="G41" s="25" t="s">
        <v>85</v>
      </c>
      <c r="H41" s="20" t="s">
        <v>86</v>
      </c>
      <c r="I41" s="39" t="s">
        <v>46</v>
      </c>
      <c r="J41" s="40">
        <v>160</v>
      </c>
      <c r="K41" s="40">
        <v>8517.7000000000007</v>
      </c>
      <c r="L41" s="61">
        <v>1</v>
      </c>
      <c r="M41" s="63">
        <v>839</v>
      </c>
      <c r="N41" s="66">
        <v>884</v>
      </c>
      <c r="O41" s="40">
        <v>1.05</v>
      </c>
      <c r="P41" s="40">
        <f t="shared" si="0"/>
        <v>8943.5849999999991</v>
      </c>
      <c r="Q41" s="42" t="s">
        <v>47</v>
      </c>
      <c r="R41" s="40" t="s">
        <v>102</v>
      </c>
      <c r="S41" s="40" t="s">
        <v>103</v>
      </c>
      <c r="T41" s="52"/>
      <c r="U41" s="55"/>
      <c r="V41" s="56"/>
      <c r="W41" s="52"/>
      <c r="X41" s="54"/>
      <c r="Y41" s="54"/>
      <c r="Z41" s="54"/>
      <c r="AB41" s="54"/>
    </row>
    <row r="42" spans="1:28" s="4" customFormat="1" ht="45" customHeight="1">
      <c r="A42" s="20" t="s">
        <v>95</v>
      </c>
      <c r="B42" s="21">
        <v>9000706636</v>
      </c>
      <c r="C42" s="21">
        <v>10</v>
      </c>
      <c r="D42" s="22"/>
      <c r="E42" s="23">
        <v>45822</v>
      </c>
      <c r="F42" s="24" t="s">
        <v>96</v>
      </c>
      <c r="G42" s="25" t="s">
        <v>85</v>
      </c>
      <c r="H42" s="20" t="s">
        <v>86</v>
      </c>
      <c r="I42" s="39" t="s">
        <v>80</v>
      </c>
      <c r="J42" s="40">
        <v>19</v>
      </c>
      <c r="K42" s="40">
        <v>985.2</v>
      </c>
      <c r="L42" s="62"/>
      <c r="M42" s="64"/>
      <c r="N42" s="62"/>
      <c r="O42" s="40">
        <v>0.89</v>
      </c>
      <c r="P42" s="40">
        <f t="shared" si="0"/>
        <v>876.82799999999997</v>
      </c>
      <c r="Q42" s="42" t="s">
        <v>47</v>
      </c>
      <c r="R42" s="40"/>
      <c r="S42" s="40" t="s">
        <v>103</v>
      </c>
      <c r="T42" s="52">
        <f>1.05*0.85</f>
        <v>0.89249999999999996</v>
      </c>
      <c r="U42" s="55">
        <f t="shared" si="3"/>
        <v>0</v>
      </c>
      <c r="V42" s="56">
        <f t="shared" si="4"/>
        <v>-2.4999999999999502E-3</v>
      </c>
      <c r="W42" s="52">
        <f>1.05*0.85</f>
        <v>0.89249999999999996</v>
      </c>
      <c r="X42" s="54"/>
      <c r="Y42" s="54"/>
      <c r="Z42" s="54"/>
      <c r="AB42" s="54"/>
    </row>
    <row r="43" spans="1:28" s="4" customFormat="1" ht="45" customHeight="1">
      <c r="A43" s="20" t="s">
        <v>95</v>
      </c>
      <c r="B43" s="21">
        <v>9000706636</v>
      </c>
      <c r="C43" s="21">
        <v>10</v>
      </c>
      <c r="D43" s="22"/>
      <c r="E43" s="23">
        <v>45822</v>
      </c>
      <c r="F43" s="24" t="s">
        <v>96</v>
      </c>
      <c r="G43" s="25" t="s">
        <v>85</v>
      </c>
      <c r="H43" s="20" t="s">
        <v>86</v>
      </c>
      <c r="I43" s="39" t="s">
        <v>46</v>
      </c>
      <c r="J43" s="40">
        <v>51</v>
      </c>
      <c r="K43" s="40">
        <v>2828.1</v>
      </c>
      <c r="L43" s="61">
        <v>1</v>
      </c>
      <c r="M43" s="63">
        <v>317.5</v>
      </c>
      <c r="N43" s="66">
        <v>362.5</v>
      </c>
      <c r="O43" s="40">
        <v>1.05</v>
      </c>
      <c r="P43" s="40">
        <f t="shared" si="0"/>
        <v>2969.5050000000001</v>
      </c>
      <c r="Q43" s="42" t="s">
        <v>47</v>
      </c>
      <c r="R43" s="40" t="s">
        <v>104</v>
      </c>
      <c r="S43" s="40" t="s">
        <v>105</v>
      </c>
      <c r="T43" s="52"/>
      <c r="U43" s="55"/>
      <c r="V43" s="56"/>
      <c r="W43" s="52"/>
      <c r="X43" s="54"/>
      <c r="Y43" s="54"/>
      <c r="Z43" s="54"/>
      <c r="AB43" s="54"/>
    </row>
    <row r="44" spans="1:28" s="4" customFormat="1" ht="45" customHeight="1">
      <c r="A44" s="20" t="s">
        <v>95</v>
      </c>
      <c r="B44" s="21">
        <v>9000706636</v>
      </c>
      <c r="C44" s="21">
        <v>10</v>
      </c>
      <c r="D44" s="22"/>
      <c r="E44" s="23">
        <v>45822</v>
      </c>
      <c r="F44" s="24" t="s">
        <v>96</v>
      </c>
      <c r="G44" s="25" t="s">
        <v>85</v>
      </c>
      <c r="H44" s="20" t="s">
        <v>86</v>
      </c>
      <c r="I44" s="39" t="s">
        <v>62</v>
      </c>
      <c r="J44" s="40">
        <v>20</v>
      </c>
      <c r="K44" s="40">
        <v>782.6</v>
      </c>
      <c r="L44" s="62"/>
      <c r="M44" s="64"/>
      <c r="N44" s="62"/>
      <c r="O44" s="40">
        <v>0.95</v>
      </c>
      <c r="P44" s="40">
        <f t="shared" si="0"/>
        <v>743.47</v>
      </c>
      <c r="Q44" s="42" t="s">
        <v>47</v>
      </c>
      <c r="R44" s="40"/>
      <c r="S44" s="40" t="s">
        <v>105</v>
      </c>
      <c r="T44" s="52">
        <f t="shared" ref="T44:T48" si="5">1.05*0.9</f>
        <v>0.94499999999999995</v>
      </c>
      <c r="U44" s="55">
        <f t="shared" si="3"/>
        <v>0</v>
      </c>
      <c r="V44" s="56">
        <f t="shared" si="4"/>
        <v>4.9999999999998899E-3</v>
      </c>
      <c r="W44" s="52">
        <f t="shared" ref="W44:W48" si="6">1.05*0.9</f>
        <v>0.94499999999999995</v>
      </c>
      <c r="X44" s="54"/>
      <c r="Y44" s="54"/>
      <c r="Z44" s="54"/>
      <c r="AB44" s="54"/>
    </row>
    <row r="45" spans="1:28" s="4" customFormat="1" ht="45" customHeight="1">
      <c r="A45" s="20" t="s">
        <v>83</v>
      </c>
      <c r="B45" s="21">
        <v>9000722156</v>
      </c>
      <c r="C45" s="21">
        <v>10</v>
      </c>
      <c r="D45" s="22"/>
      <c r="E45" s="23">
        <v>45826</v>
      </c>
      <c r="F45" s="24" t="s">
        <v>84</v>
      </c>
      <c r="G45" s="25" t="s">
        <v>85</v>
      </c>
      <c r="H45" s="20" t="s">
        <v>86</v>
      </c>
      <c r="I45" s="39" t="s">
        <v>46</v>
      </c>
      <c r="J45" s="40">
        <v>190</v>
      </c>
      <c r="K45" s="40">
        <v>9986.6</v>
      </c>
      <c r="L45" s="61">
        <v>1</v>
      </c>
      <c r="M45" s="63">
        <v>965.5</v>
      </c>
      <c r="N45" s="66">
        <v>1010.5</v>
      </c>
      <c r="O45" s="40">
        <v>1.05</v>
      </c>
      <c r="P45" s="40">
        <f t="shared" si="0"/>
        <v>10485.93</v>
      </c>
      <c r="Q45" s="42" t="s">
        <v>47</v>
      </c>
      <c r="R45" s="40" t="s">
        <v>106</v>
      </c>
      <c r="S45" s="40" t="s">
        <v>107</v>
      </c>
      <c r="T45" s="52"/>
      <c r="U45" s="55"/>
      <c r="V45" s="56"/>
      <c r="W45" s="52"/>
      <c r="X45" s="54"/>
      <c r="Y45" s="54"/>
      <c r="Z45" s="54"/>
      <c r="AB45" s="54"/>
    </row>
    <row r="46" spans="1:28" s="4" customFormat="1" ht="45" customHeight="1">
      <c r="A46" s="20" t="s">
        <v>83</v>
      </c>
      <c r="B46" s="21">
        <v>9000722156</v>
      </c>
      <c r="C46" s="21">
        <v>10</v>
      </c>
      <c r="D46" s="22"/>
      <c r="E46" s="23">
        <v>45826</v>
      </c>
      <c r="F46" s="24" t="s">
        <v>84</v>
      </c>
      <c r="G46" s="25" t="s">
        <v>85</v>
      </c>
      <c r="H46" s="20" t="s">
        <v>86</v>
      </c>
      <c r="I46" s="39" t="s">
        <v>62</v>
      </c>
      <c r="J46" s="40">
        <v>20</v>
      </c>
      <c r="K46" s="40">
        <v>794.1</v>
      </c>
      <c r="L46" s="62"/>
      <c r="M46" s="64"/>
      <c r="N46" s="62"/>
      <c r="O46" s="40">
        <v>0.95</v>
      </c>
      <c r="P46" s="40">
        <f t="shared" si="0"/>
        <v>754.39499999999998</v>
      </c>
      <c r="Q46" s="42" t="s">
        <v>47</v>
      </c>
      <c r="R46" s="40"/>
      <c r="S46" s="40" t="s">
        <v>107</v>
      </c>
      <c r="T46" s="52">
        <f t="shared" si="5"/>
        <v>0.94499999999999995</v>
      </c>
      <c r="U46" s="55">
        <f>T46-W46</f>
        <v>0</v>
      </c>
      <c r="V46" s="56">
        <f>O46-T46</f>
        <v>4.9999999999998899E-3</v>
      </c>
      <c r="W46" s="52">
        <f t="shared" si="6"/>
        <v>0.94499999999999995</v>
      </c>
      <c r="X46" s="54"/>
      <c r="Y46" s="54"/>
      <c r="Z46" s="54"/>
      <c r="AB46" s="54"/>
    </row>
    <row r="47" spans="1:28" s="4" customFormat="1" ht="45" customHeight="1">
      <c r="A47" s="20" t="s">
        <v>83</v>
      </c>
      <c r="B47" s="21">
        <v>9000722156</v>
      </c>
      <c r="C47" s="21">
        <v>10</v>
      </c>
      <c r="D47" s="22"/>
      <c r="E47" s="23">
        <v>45826</v>
      </c>
      <c r="F47" s="24" t="s">
        <v>84</v>
      </c>
      <c r="G47" s="25" t="s">
        <v>85</v>
      </c>
      <c r="H47" s="20" t="s">
        <v>86</v>
      </c>
      <c r="I47" s="39" t="s">
        <v>46</v>
      </c>
      <c r="J47" s="40">
        <v>180</v>
      </c>
      <c r="K47" s="40">
        <v>9379.6</v>
      </c>
      <c r="L47" s="61">
        <v>1</v>
      </c>
      <c r="M47" s="63">
        <v>971</v>
      </c>
      <c r="N47" s="66">
        <v>1016</v>
      </c>
      <c r="O47" s="40">
        <v>1.05</v>
      </c>
      <c r="P47" s="40">
        <f t="shared" si="0"/>
        <v>9848.58</v>
      </c>
      <c r="Q47" s="42" t="s">
        <v>47</v>
      </c>
      <c r="R47" s="40" t="s">
        <v>102</v>
      </c>
      <c r="S47" s="40" t="s">
        <v>108</v>
      </c>
      <c r="T47" s="52"/>
      <c r="U47" s="55"/>
      <c r="V47" s="56"/>
      <c r="W47" s="52"/>
      <c r="X47" s="54"/>
      <c r="Y47" s="54"/>
      <c r="Z47" s="54"/>
      <c r="AB47" s="54"/>
    </row>
    <row r="48" spans="1:28" s="4" customFormat="1" ht="45" customHeight="1">
      <c r="A48" s="20" t="s">
        <v>83</v>
      </c>
      <c r="B48" s="21">
        <v>9000722156</v>
      </c>
      <c r="C48" s="21">
        <v>10</v>
      </c>
      <c r="D48" s="22"/>
      <c r="E48" s="23">
        <v>45826</v>
      </c>
      <c r="F48" s="24" t="s">
        <v>84</v>
      </c>
      <c r="G48" s="25" t="s">
        <v>85</v>
      </c>
      <c r="H48" s="20" t="s">
        <v>86</v>
      </c>
      <c r="I48" s="39" t="s">
        <v>62</v>
      </c>
      <c r="J48" s="40">
        <v>40</v>
      </c>
      <c r="K48" s="40">
        <v>1572.9</v>
      </c>
      <c r="L48" s="62"/>
      <c r="M48" s="64"/>
      <c r="N48" s="62"/>
      <c r="O48" s="40">
        <v>0.95</v>
      </c>
      <c r="P48" s="40">
        <f t="shared" si="0"/>
        <v>1494.2550000000001</v>
      </c>
      <c r="Q48" s="42" t="s">
        <v>47</v>
      </c>
      <c r="R48" s="40"/>
      <c r="S48" s="40" t="s">
        <v>108</v>
      </c>
      <c r="T48" s="52">
        <f t="shared" si="5"/>
        <v>0.94499999999999995</v>
      </c>
      <c r="U48" s="55">
        <f>T48-W48</f>
        <v>0</v>
      </c>
      <c r="V48" s="56">
        <f>O48-T48</f>
        <v>4.9999999999998899E-3</v>
      </c>
      <c r="W48" s="52">
        <f t="shared" si="6"/>
        <v>0.94499999999999995</v>
      </c>
      <c r="X48" s="54"/>
      <c r="Y48" s="54"/>
      <c r="Z48" s="54"/>
      <c r="AB48" s="54"/>
    </row>
    <row r="49" spans="10:16">
      <c r="J49">
        <f t="shared" ref="J49:L49" si="7">SUM(J10:J48)</f>
        <v>4778</v>
      </c>
      <c r="K49">
        <f t="shared" si="7"/>
        <v>252596.8</v>
      </c>
      <c r="L49">
        <f t="shared" si="7"/>
        <v>27</v>
      </c>
      <c r="P49">
        <f>SUM(P10:P48)</f>
        <v>294595.24400000001</v>
      </c>
    </row>
  </sheetData>
  <mergeCells count="33">
    <mergeCell ref="N39:N40"/>
    <mergeCell ref="N41:N42"/>
    <mergeCell ref="N43:N44"/>
    <mergeCell ref="N45:N46"/>
    <mergeCell ref="N47:N48"/>
    <mergeCell ref="N14:N15"/>
    <mergeCell ref="N20:N21"/>
    <mergeCell ref="N25:N26"/>
    <mergeCell ref="N27:N29"/>
    <mergeCell ref="N33:N35"/>
    <mergeCell ref="L45:L46"/>
    <mergeCell ref="L47:L48"/>
    <mergeCell ref="M14:M15"/>
    <mergeCell ref="M20:M21"/>
    <mergeCell ref="M25:M26"/>
    <mergeCell ref="M27:M29"/>
    <mergeCell ref="M33:M35"/>
    <mergeCell ref="M39:M40"/>
    <mergeCell ref="M41:M42"/>
    <mergeCell ref="M43:M44"/>
    <mergeCell ref="M45:M46"/>
    <mergeCell ref="M47:M48"/>
    <mergeCell ref="L27:L29"/>
    <mergeCell ref="L33:L35"/>
    <mergeCell ref="L39:L40"/>
    <mergeCell ref="L41:L42"/>
    <mergeCell ref="L43:L44"/>
    <mergeCell ref="A1:D1"/>
    <mergeCell ref="A4:D4"/>
    <mergeCell ref="L14:L15"/>
    <mergeCell ref="L20:L21"/>
    <mergeCell ref="L25:L26"/>
    <mergeCell ref="G1:J4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2025-06-24T07:34:10Z</dcterms:created>
  <dcterms:modified xsi:type="dcterms:W3CDTF">2025-06-28T00:52:59Z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708B7B96180D42ECA845C0435C664598_11</vt:lpwstr>
  </property>
  <property fmtid="{D5CDD505-2E9C-101B-9397-08002B2CF9AE}" pid="3" name="KSOProductBuildVer">
    <vt:lpwstr>2052-12.1.0.21541</vt:lpwstr>
  </property>
</Properties>
</file>