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13_ncr:1_{F44419FE-098D-4A36-9B44-0A37E6DAE21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给徐燕打印" sheetId="2" r:id="rId1"/>
    <sheet name="Sheet1" sheetId="1" r:id="rId2"/>
    <sheet name="Sheet3" sheetId="3" r:id="rId3"/>
  </sheets>
  <definedNames>
    <definedName name="_xlnm.Print_Area" localSheetId="0">给徐燕打印!#REF!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" i="2"/>
  <c r="K41" i="2"/>
  <c r="J41" i="2"/>
  <c r="I41" i="2"/>
  <c r="L40" i="2"/>
  <c r="J40" i="2"/>
  <c r="I40" i="2"/>
  <c r="L38" i="2"/>
  <c r="L35" i="2"/>
  <c r="L32" i="2"/>
  <c r="L29" i="2"/>
  <c r="L27" i="2"/>
  <c r="L25" i="2"/>
  <c r="L23" i="2"/>
  <c r="L22" i="2"/>
  <c r="L21" i="2"/>
  <c r="L20" i="2"/>
  <c r="L19" i="2"/>
  <c r="L18" i="2"/>
  <c r="L17" i="2"/>
  <c r="L13" i="2"/>
  <c r="L11" i="2"/>
  <c r="L9" i="2"/>
  <c r="L8" i="2"/>
  <c r="L6" i="2"/>
  <c r="J6" i="2"/>
  <c r="I6" i="2"/>
  <c r="L4" i="2"/>
</calcChain>
</file>

<file path=xl/sharedStrings.xml><?xml version="1.0" encoding="utf-8"?>
<sst xmlns="http://schemas.openxmlformats.org/spreadsheetml/2006/main" count="344" uniqueCount="79">
  <si>
    <t>货物装运通知单</t>
  </si>
  <si>
    <t>客户：MOTOMOTION VIETNAM LIMITED COMPANY.</t>
  </si>
  <si>
    <t>装运日期：2025.7.3</t>
  </si>
  <si>
    <t>装运物流：</t>
  </si>
  <si>
    <t>MOTO25030E</t>
  </si>
  <si>
    <t>入库日期</t>
  </si>
  <si>
    <t>订单号</t>
  </si>
  <si>
    <t>PO</t>
  </si>
  <si>
    <t>物料编码</t>
  </si>
  <si>
    <t>TTX编号</t>
  </si>
  <si>
    <t>产品编号</t>
  </si>
  <si>
    <t>厚度</t>
  </si>
  <si>
    <t>级别</t>
  </si>
  <si>
    <t>净重</t>
  </si>
  <si>
    <t>重量</t>
  </si>
  <si>
    <t>手册号</t>
  </si>
  <si>
    <t>备注</t>
  </si>
  <si>
    <t>价格</t>
  </si>
  <si>
    <t>2506045-01</t>
  </si>
  <si>
    <t>VPL2550333</t>
  </si>
  <si>
    <t>B13100272A</t>
  </si>
  <si>
    <t>XPAY-FX-咖啡110</t>
  </si>
  <si>
    <t>索伦咖啡色</t>
  </si>
  <si>
    <t>1.2-1.3</t>
  </si>
  <si>
    <t>B级</t>
  </si>
  <si>
    <t>加利福发越南</t>
  </si>
  <si>
    <t>2.2*1.8*0.58</t>
  </si>
  <si>
    <t>D级</t>
  </si>
  <si>
    <t>C级</t>
  </si>
  <si>
    <t>2.2*1.8*0.65</t>
  </si>
  <si>
    <t>等外</t>
  </si>
  <si>
    <t>2506079-01</t>
  </si>
  <si>
    <t>VPL2550898</t>
  </si>
  <si>
    <t>B13100488A</t>
  </si>
  <si>
    <t>XPSY-FT-黑715</t>
  </si>
  <si>
    <t>科纳暗黑色</t>
  </si>
  <si>
    <t>2.2*1.8*0.68</t>
  </si>
  <si>
    <t>VPL2550794</t>
  </si>
  <si>
    <t>2.2*1.8*0.63</t>
  </si>
  <si>
    <t>D级小皮</t>
  </si>
  <si>
    <t>C级小皮</t>
  </si>
  <si>
    <t>2.2*1.8*0.52</t>
  </si>
  <si>
    <t>2.2*1.8*0.3</t>
  </si>
  <si>
    <t>2506082-01</t>
  </si>
  <si>
    <t>VPL2550795</t>
  </si>
  <si>
    <t>B13100445A</t>
  </si>
  <si>
    <t>XPSY-FT-马鞍104</t>
  </si>
  <si>
    <t>科纳马鞍棕色</t>
  </si>
  <si>
    <t>2.2*1.8*0.7</t>
  </si>
  <si>
    <t>VPL2550653</t>
  </si>
  <si>
    <t>2.2*1.8*0.67</t>
  </si>
  <si>
    <t>B级小皮</t>
  </si>
  <si>
    <t>2.2*1.8*0.28</t>
  </si>
  <si>
    <t>2506040-01</t>
  </si>
  <si>
    <t>VPL2550334</t>
  </si>
  <si>
    <t>B13100349A</t>
  </si>
  <si>
    <t>XPDY-FX-白151</t>
  </si>
  <si>
    <t>索伦骨白色</t>
  </si>
  <si>
    <t>2506081-01</t>
  </si>
  <si>
    <t>VPL2550652</t>
  </si>
  <si>
    <t>B13100443A</t>
  </si>
  <si>
    <t>XPSY-FT-深灰11</t>
  </si>
  <si>
    <t>科纳深灰色</t>
  </si>
  <si>
    <t>2.2*1.8*0.45</t>
  </si>
  <si>
    <t>2506041-01</t>
  </si>
  <si>
    <t>VPL2550335</t>
  </si>
  <si>
    <t>B13100070A</t>
  </si>
  <si>
    <t>XPAY-FX-巧克力49</t>
  </si>
  <si>
    <t>L579</t>
  </si>
  <si>
    <t>2.2*1.8*0.57</t>
  </si>
  <si>
    <t>invoice no</t>
  </si>
  <si>
    <t>invoice ref</t>
  </si>
  <si>
    <t>invoice date</t>
  </si>
  <si>
    <t>CLF2025-193</t>
  </si>
  <si>
    <t>03/072025</t>
  </si>
  <si>
    <t>pallet</t>
  </si>
  <si>
    <t>pcs</t>
  </si>
  <si>
    <t>sqft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</si>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</sst>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0_ "/>
  </numFmts>
  <fonts count="9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20"/>
      <name val="微软雅黑"/>
      <charset val="134"/>
    </font>
    <font>
      <b/>
      <sz val="12"/>
      <name val="微软雅黑"/>
      <charset val="134"/>
    </font>
    <font>
      <sz val="11"/>
      <name val="宋体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宋体"/>
      <charset val="134"/>
    </font>
    <font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1"/>
  <sheetViews>
    <sheetView tabSelected="1" view="pageBreakPreview" zoomScaleNormal="100" workbookViewId="0">
      <selection activeCell="R8" sqref="R8"/>
    </sheetView>
  </sheetViews>
  <sheetFormatPr defaultColWidth="9" defaultRowHeight="15"/>
  <cols>
    <col min="1" max="1" width="11.7109375" style="2" customWidth="1"/>
    <col min="2" max="2" width="15.42578125" customWidth="1"/>
    <col min="3" max="3" width="13.42578125" customWidth="1"/>
    <col min="4" max="4" width="11.42578125" customWidth="1"/>
    <col min="5" max="5" width="17.42578125" customWidth="1"/>
    <col min="6" max="6" width="13.7109375" customWidth="1"/>
    <col min="7" max="7" width="12.85546875" customWidth="1"/>
    <col min="8" max="8" width="11" customWidth="1"/>
    <col min="9" max="9" width="10.42578125" customWidth="1"/>
    <col min="10" max="10" width="12" customWidth="1"/>
    <col min="11" max="11" width="7" customWidth="1"/>
    <col min="12" max="12" width="6.28515625" customWidth="1"/>
    <col min="13" max="13" width="8" customWidth="1"/>
    <col min="14" max="14" width="13.28515625" customWidth="1"/>
    <col min="15" max="15" width="14.140625" customWidth="1"/>
    <col min="16" max="16" width="7.28515625" customWidth="1"/>
    <col min="17" max="17" width="11.85546875" customWidth="1"/>
    <col min="18" max="18" width="15.5703125" customWidth="1"/>
  </cols>
  <sheetData>
    <row r="1" spans="1:20" s="1" customFormat="1" ht="29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20"/>
      <c r="Q1" s="22"/>
      <c r="R1" s="15"/>
    </row>
    <row r="2" spans="1:20" s="1" customFormat="1" ht="33.950000000000003" customHeight="1">
      <c r="A2" s="23" t="s">
        <v>1</v>
      </c>
      <c r="B2" s="23"/>
      <c r="C2" s="24"/>
      <c r="D2" s="24"/>
      <c r="E2" s="24"/>
      <c r="F2" s="24"/>
      <c r="G2" s="24" t="s">
        <v>2</v>
      </c>
      <c r="H2" s="24"/>
      <c r="I2" s="24"/>
      <c r="J2" s="24"/>
      <c r="K2" s="24"/>
      <c r="L2" s="24"/>
      <c r="M2" s="24" t="s">
        <v>3</v>
      </c>
      <c r="N2" s="24"/>
      <c r="O2" s="25"/>
      <c r="P2" s="26"/>
      <c r="Q2" s="27"/>
      <c r="R2" s="16" t="s">
        <v>4</v>
      </c>
    </row>
    <row r="3" spans="1:20" s="1" customFormat="1" ht="29.1" customHeight="1">
      <c r="A3" s="3" t="s">
        <v>5</v>
      </c>
      <c r="B3" s="4" t="s">
        <v>6</v>
      </c>
      <c r="C3" s="5" t="s">
        <v>7</v>
      </c>
      <c r="D3" s="5" t="s">
        <v>8</v>
      </c>
      <c r="E3" s="4" t="s">
        <v>9</v>
      </c>
      <c r="F3" s="4" t="s">
        <v>10</v>
      </c>
      <c r="G3" s="4" t="s">
        <v>11</v>
      </c>
      <c r="H3" s="6" t="s">
        <v>12</v>
      </c>
      <c r="I3" s="12" t="s">
        <v>76</v>
      </c>
      <c r="J3" s="12" t="s">
        <v>77</v>
      </c>
      <c r="K3" s="12" t="s">
        <v>75</v>
      </c>
      <c r="L3" s="4" t="s">
        <v>13</v>
      </c>
      <c r="M3" s="4" t="s">
        <v>14</v>
      </c>
      <c r="N3" s="5" t="s">
        <v>15</v>
      </c>
      <c r="O3" s="13" t="s">
        <v>16</v>
      </c>
      <c r="P3" s="12" t="s">
        <v>17</v>
      </c>
      <c r="Q3" s="5" t="s">
        <v>78</v>
      </c>
      <c r="R3" s="17" t="s">
        <v>70</v>
      </c>
      <c r="S3" s="1" t="s">
        <v>71</v>
      </c>
      <c r="T3" s="1" t="s">
        <v>72</v>
      </c>
    </row>
    <row r="4" spans="1:20" s="2" customFormat="1" ht="15.75">
      <c r="A4" s="7">
        <v>45827</v>
      </c>
      <c r="B4" s="8" t="s">
        <v>18</v>
      </c>
      <c r="C4" s="9" t="s">
        <v>19</v>
      </c>
      <c r="D4" s="10" t="s">
        <v>20</v>
      </c>
      <c r="E4" s="11" t="s">
        <v>21</v>
      </c>
      <c r="F4" s="10" t="s">
        <v>22</v>
      </c>
      <c r="G4" s="4" t="s">
        <v>23</v>
      </c>
      <c r="H4" s="8" t="s">
        <v>24</v>
      </c>
      <c r="I4" s="12">
        <v>156</v>
      </c>
      <c r="J4" s="12">
        <v>8216.1</v>
      </c>
      <c r="K4" s="10">
        <v>1</v>
      </c>
      <c r="L4" s="12">
        <f t="shared" ref="L4:L9" si="0">M4-45</f>
        <v>725.5</v>
      </c>
      <c r="M4" s="12">
        <v>770.5</v>
      </c>
      <c r="N4" s="10" t="s">
        <v>25</v>
      </c>
      <c r="O4" s="8" t="s">
        <v>26</v>
      </c>
      <c r="P4" s="8">
        <v>1.48</v>
      </c>
      <c r="Q4" s="8">
        <f>P4*J4</f>
        <v>12159.828</v>
      </c>
      <c r="R4" s="16" t="s">
        <v>4</v>
      </c>
      <c r="S4" s="19" t="s">
        <v>73</v>
      </c>
      <c r="T4" s="2" t="s">
        <v>74</v>
      </c>
    </row>
    <row r="5" spans="1:20" s="2" customFormat="1" ht="15.75">
      <c r="A5" s="7">
        <v>45827</v>
      </c>
      <c r="B5" s="8" t="s">
        <v>18</v>
      </c>
      <c r="C5" s="9" t="s">
        <v>19</v>
      </c>
      <c r="D5" s="10" t="s">
        <v>20</v>
      </c>
      <c r="E5" s="11" t="s">
        <v>21</v>
      </c>
      <c r="F5" s="10" t="s">
        <v>22</v>
      </c>
      <c r="G5" s="4" t="s">
        <v>23</v>
      </c>
      <c r="H5" s="8" t="s">
        <v>27</v>
      </c>
      <c r="I5" s="12">
        <v>30</v>
      </c>
      <c r="J5" s="12">
        <v>1522.1</v>
      </c>
      <c r="K5" s="10"/>
      <c r="L5" s="12"/>
      <c r="M5" s="12"/>
      <c r="N5" s="10" t="s">
        <v>25</v>
      </c>
      <c r="O5" s="8"/>
      <c r="P5" s="8">
        <v>1.48</v>
      </c>
      <c r="Q5" s="8">
        <f t="shared" ref="Q5:Q40" si="1">P5*J5</f>
        <v>2252.7079999999996</v>
      </c>
      <c r="R5" s="15"/>
    </row>
    <row r="6" spans="1:20" s="2" customFormat="1" ht="15.75">
      <c r="A6" s="7">
        <v>45827</v>
      </c>
      <c r="B6" s="8" t="s">
        <v>18</v>
      </c>
      <c r="C6" s="9" t="s">
        <v>19</v>
      </c>
      <c r="D6" s="10" t="s">
        <v>20</v>
      </c>
      <c r="E6" s="11" t="s">
        <v>21</v>
      </c>
      <c r="F6" s="10" t="s">
        <v>22</v>
      </c>
      <c r="G6" s="4" t="s">
        <v>23</v>
      </c>
      <c r="H6" s="8" t="s">
        <v>28</v>
      </c>
      <c r="I6" s="12">
        <f>198+10</f>
        <v>208</v>
      </c>
      <c r="J6" s="12">
        <f>10006.1+490.8</f>
        <v>10496.9</v>
      </c>
      <c r="K6" s="10">
        <v>1</v>
      </c>
      <c r="L6" s="12">
        <f t="shared" si="0"/>
        <v>750</v>
      </c>
      <c r="M6" s="12">
        <v>795</v>
      </c>
      <c r="N6" s="10" t="s">
        <v>25</v>
      </c>
      <c r="O6" s="8" t="s">
        <v>29</v>
      </c>
      <c r="P6" s="8">
        <v>1.48</v>
      </c>
      <c r="Q6" s="8">
        <f t="shared" si="1"/>
        <v>15535.411999999998</v>
      </c>
      <c r="R6" s="15"/>
    </row>
    <row r="7" spans="1:20" s="2" customFormat="1" ht="15.75">
      <c r="A7" s="7">
        <v>45827</v>
      </c>
      <c r="B7" s="8" t="s">
        <v>18</v>
      </c>
      <c r="C7" s="9" t="s">
        <v>19</v>
      </c>
      <c r="D7" s="10" t="s">
        <v>20</v>
      </c>
      <c r="E7" s="11" t="s">
        <v>21</v>
      </c>
      <c r="F7" s="10" t="s">
        <v>22</v>
      </c>
      <c r="G7" s="4" t="s">
        <v>23</v>
      </c>
      <c r="H7" s="8" t="s">
        <v>30</v>
      </c>
      <c r="I7" s="12">
        <v>2</v>
      </c>
      <c r="J7" s="12">
        <v>93.6</v>
      </c>
      <c r="K7" s="10"/>
      <c r="L7" s="12"/>
      <c r="M7" s="12"/>
      <c r="N7" s="10" t="s">
        <v>25</v>
      </c>
      <c r="O7" s="8"/>
      <c r="P7" s="8">
        <v>1.18</v>
      </c>
      <c r="Q7" s="8">
        <f t="shared" si="1"/>
        <v>110.44799999999999</v>
      </c>
      <c r="R7" s="15"/>
    </row>
    <row r="8" spans="1:20" s="2" customFormat="1" ht="15.75">
      <c r="A8" s="7">
        <v>45836</v>
      </c>
      <c r="B8" s="8" t="s">
        <v>31</v>
      </c>
      <c r="C8" s="9" t="s">
        <v>32</v>
      </c>
      <c r="D8" s="10" t="s">
        <v>33</v>
      </c>
      <c r="E8" s="11" t="s">
        <v>34</v>
      </c>
      <c r="F8" s="10" t="s">
        <v>35</v>
      </c>
      <c r="G8" s="4" t="s">
        <v>23</v>
      </c>
      <c r="H8" s="8" t="s">
        <v>24</v>
      </c>
      <c r="I8" s="12">
        <v>206</v>
      </c>
      <c r="J8" s="12">
        <v>10795.8</v>
      </c>
      <c r="K8" s="10">
        <v>1</v>
      </c>
      <c r="L8" s="12">
        <f t="shared" si="0"/>
        <v>916.5</v>
      </c>
      <c r="M8" s="12">
        <v>961.5</v>
      </c>
      <c r="N8" s="10" t="s">
        <v>25</v>
      </c>
      <c r="O8" s="8" t="s">
        <v>36</v>
      </c>
      <c r="P8" s="8">
        <v>1.1000000000000001</v>
      </c>
      <c r="Q8" s="8">
        <f t="shared" si="1"/>
        <v>11875.380000000001</v>
      </c>
      <c r="R8" s="15"/>
    </row>
    <row r="9" spans="1:20" s="2" customFormat="1" ht="15.75">
      <c r="A9" s="7">
        <v>45836</v>
      </c>
      <c r="B9" s="8" t="s">
        <v>31</v>
      </c>
      <c r="C9" s="9" t="s">
        <v>32</v>
      </c>
      <c r="D9" s="10" t="s">
        <v>33</v>
      </c>
      <c r="E9" s="11" t="s">
        <v>34</v>
      </c>
      <c r="F9" s="10" t="s">
        <v>35</v>
      </c>
      <c r="G9" s="4" t="s">
        <v>23</v>
      </c>
      <c r="H9" s="8" t="s">
        <v>28</v>
      </c>
      <c r="I9" s="12">
        <v>111</v>
      </c>
      <c r="J9" s="12">
        <v>5167.3999999999996</v>
      </c>
      <c r="K9" s="10">
        <v>1</v>
      </c>
      <c r="L9" s="12">
        <f t="shared" si="0"/>
        <v>883.5</v>
      </c>
      <c r="M9" s="12">
        <v>928.5</v>
      </c>
      <c r="N9" s="10" t="s">
        <v>25</v>
      </c>
      <c r="O9" s="8" t="s">
        <v>36</v>
      </c>
      <c r="P9" s="8">
        <v>1.1000000000000001</v>
      </c>
      <c r="Q9" s="8">
        <f t="shared" si="1"/>
        <v>5684.14</v>
      </c>
      <c r="R9" s="15"/>
    </row>
    <row r="10" spans="1:20" s="2" customFormat="1" ht="15.75">
      <c r="A10" s="7">
        <v>45836</v>
      </c>
      <c r="B10" s="8" t="s">
        <v>31</v>
      </c>
      <c r="C10" s="9" t="s">
        <v>32</v>
      </c>
      <c r="D10" s="10" t="s">
        <v>33</v>
      </c>
      <c r="E10" s="11" t="s">
        <v>34</v>
      </c>
      <c r="F10" s="10" t="s">
        <v>35</v>
      </c>
      <c r="G10" s="4" t="s">
        <v>23</v>
      </c>
      <c r="H10" s="8" t="s">
        <v>24</v>
      </c>
      <c r="I10" s="12">
        <v>105</v>
      </c>
      <c r="J10" s="12">
        <v>5251.4</v>
      </c>
      <c r="K10" s="10"/>
      <c r="L10" s="12"/>
      <c r="M10" s="12"/>
      <c r="N10" s="10" t="s">
        <v>25</v>
      </c>
      <c r="O10" s="8"/>
      <c r="P10" s="8">
        <v>1.1000000000000001</v>
      </c>
      <c r="Q10" s="8">
        <f t="shared" si="1"/>
        <v>5776.54</v>
      </c>
      <c r="R10" s="15"/>
    </row>
    <row r="11" spans="1:20" s="2" customFormat="1" ht="15.75">
      <c r="A11" s="7">
        <v>45836</v>
      </c>
      <c r="B11" s="8" t="s">
        <v>31</v>
      </c>
      <c r="C11" s="9" t="s">
        <v>37</v>
      </c>
      <c r="D11" s="10" t="s">
        <v>33</v>
      </c>
      <c r="E11" s="11" t="s">
        <v>34</v>
      </c>
      <c r="F11" s="10" t="s">
        <v>35</v>
      </c>
      <c r="G11" s="4" t="s">
        <v>23</v>
      </c>
      <c r="H11" s="8" t="s">
        <v>24</v>
      </c>
      <c r="I11" s="12">
        <v>139</v>
      </c>
      <c r="J11" s="12">
        <v>7037.5</v>
      </c>
      <c r="K11" s="10">
        <v>1</v>
      </c>
      <c r="L11" s="12">
        <f>M11-45</f>
        <v>883.5</v>
      </c>
      <c r="M11" s="12">
        <v>928.5</v>
      </c>
      <c r="N11" s="10" t="s">
        <v>25</v>
      </c>
      <c r="O11" s="8" t="s">
        <v>36</v>
      </c>
      <c r="P11" s="8">
        <v>1.1000000000000001</v>
      </c>
      <c r="Q11" s="8">
        <f t="shared" si="1"/>
        <v>7741.2500000000009</v>
      </c>
      <c r="R11" s="15"/>
    </row>
    <row r="12" spans="1:20" s="2" customFormat="1" ht="15.75">
      <c r="A12" s="7">
        <v>45836</v>
      </c>
      <c r="B12" s="8" t="s">
        <v>31</v>
      </c>
      <c r="C12" s="9" t="s">
        <v>37</v>
      </c>
      <c r="D12" s="10" t="s">
        <v>33</v>
      </c>
      <c r="E12" s="11" t="s">
        <v>34</v>
      </c>
      <c r="F12" s="10" t="s">
        <v>35</v>
      </c>
      <c r="G12" s="4" t="s">
        <v>23</v>
      </c>
      <c r="H12" s="8" t="s">
        <v>28</v>
      </c>
      <c r="I12" s="12">
        <v>75</v>
      </c>
      <c r="J12" s="12">
        <v>3371.2</v>
      </c>
      <c r="K12" s="10"/>
      <c r="L12" s="12"/>
      <c r="M12" s="12"/>
      <c r="N12" s="10" t="s">
        <v>25</v>
      </c>
      <c r="O12" s="8"/>
      <c r="P12" s="8">
        <v>1.1000000000000001</v>
      </c>
      <c r="Q12" s="8">
        <f t="shared" si="1"/>
        <v>3708.32</v>
      </c>
      <c r="R12" s="15"/>
    </row>
    <row r="13" spans="1:20" s="2" customFormat="1" ht="15.75">
      <c r="A13" s="7">
        <v>45836</v>
      </c>
      <c r="B13" s="8" t="s">
        <v>31</v>
      </c>
      <c r="C13" s="9" t="s">
        <v>37</v>
      </c>
      <c r="D13" s="10" t="s">
        <v>33</v>
      </c>
      <c r="E13" s="11" t="s">
        <v>34</v>
      </c>
      <c r="F13" s="10" t="s">
        <v>35</v>
      </c>
      <c r="G13" s="4" t="s">
        <v>23</v>
      </c>
      <c r="H13" s="8" t="s">
        <v>28</v>
      </c>
      <c r="I13" s="12">
        <v>118</v>
      </c>
      <c r="J13" s="12">
        <v>5460.3</v>
      </c>
      <c r="K13" s="10">
        <v>1</v>
      </c>
      <c r="L13" s="12">
        <f t="shared" ref="L13:L23" si="2">M13-45</f>
        <v>748</v>
      </c>
      <c r="M13" s="12">
        <v>793</v>
      </c>
      <c r="N13" s="10" t="s">
        <v>25</v>
      </c>
      <c r="O13" s="8" t="s">
        <v>38</v>
      </c>
      <c r="P13" s="8">
        <v>1.1000000000000001</v>
      </c>
      <c r="Q13" s="8">
        <f t="shared" si="1"/>
        <v>6006.3300000000008</v>
      </c>
      <c r="R13" s="15"/>
    </row>
    <row r="14" spans="1:20" s="2" customFormat="1" ht="15.75">
      <c r="A14" s="7">
        <v>45836</v>
      </c>
      <c r="B14" s="8" t="s">
        <v>31</v>
      </c>
      <c r="C14" s="9" t="s">
        <v>37</v>
      </c>
      <c r="D14" s="10" t="s">
        <v>33</v>
      </c>
      <c r="E14" s="11" t="s">
        <v>34</v>
      </c>
      <c r="F14" s="10" t="s">
        <v>35</v>
      </c>
      <c r="G14" s="4" t="s">
        <v>23</v>
      </c>
      <c r="H14" s="8" t="s">
        <v>27</v>
      </c>
      <c r="I14" s="12">
        <v>65</v>
      </c>
      <c r="J14" s="12">
        <v>2897.8</v>
      </c>
      <c r="K14" s="10"/>
      <c r="L14" s="12"/>
      <c r="M14" s="12"/>
      <c r="N14" s="10" t="s">
        <v>25</v>
      </c>
      <c r="O14" s="8"/>
      <c r="P14" s="8">
        <v>1.1000000000000001</v>
      </c>
      <c r="Q14" s="8">
        <f t="shared" si="1"/>
        <v>3187.5800000000004</v>
      </c>
      <c r="R14" s="15"/>
    </row>
    <row r="15" spans="1:20" s="2" customFormat="1" ht="15.75">
      <c r="A15" s="7">
        <v>45836</v>
      </c>
      <c r="B15" s="8" t="s">
        <v>31</v>
      </c>
      <c r="C15" s="9" t="s">
        <v>37</v>
      </c>
      <c r="D15" s="10" t="s">
        <v>33</v>
      </c>
      <c r="E15" s="11" t="s">
        <v>34</v>
      </c>
      <c r="F15" s="10" t="s">
        <v>35</v>
      </c>
      <c r="G15" s="4" t="s">
        <v>23</v>
      </c>
      <c r="H15" s="8" t="s">
        <v>39</v>
      </c>
      <c r="I15" s="12">
        <v>3</v>
      </c>
      <c r="J15" s="12">
        <v>110.4</v>
      </c>
      <c r="K15" s="10"/>
      <c r="L15" s="12"/>
      <c r="M15" s="12"/>
      <c r="N15" s="10" t="s">
        <v>25</v>
      </c>
      <c r="O15" s="8"/>
      <c r="P15" s="8">
        <v>1.1000000000000001</v>
      </c>
      <c r="Q15" s="8">
        <f t="shared" si="1"/>
        <v>121.44000000000001</v>
      </c>
      <c r="R15" s="15"/>
    </row>
    <row r="16" spans="1:20" s="2" customFormat="1" ht="15.75">
      <c r="A16" s="7">
        <v>45836</v>
      </c>
      <c r="B16" s="8" t="s">
        <v>31</v>
      </c>
      <c r="C16" s="9" t="s">
        <v>37</v>
      </c>
      <c r="D16" s="10" t="s">
        <v>33</v>
      </c>
      <c r="E16" s="11" t="s">
        <v>34</v>
      </c>
      <c r="F16" s="10" t="s">
        <v>35</v>
      </c>
      <c r="G16" s="4" t="s">
        <v>23</v>
      </c>
      <c r="H16" s="8" t="s">
        <v>40</v>
      </c>
      <c r="I16" s="12">
        <v>9</v>
      </c>
      <c r="J16" s="12">
        <v>328.4</v>
      </c>
      <c r="K16" s="10"/>
      <c r="L16" s="12"/>
      <c r="M16" s="12"/>
      <c r="N16" s="10" t="s">
        <v>25</v>
      </c>
      <c r="O16" s="8"/>
      <c r="P16" s="8">
        <v>1.1000000000000001</v>
      </c>
      <c r="Q16" s="8">
        <f t="shared" si="1"/>
        <v>361.24</v>
      </c>
      <c r="R16" s="15"/>
    </row>
    <row r="17" spans="1:18" s="2" customFormat="1" ht="15.75">
      <c r="A17" s="7">
        <v>45836</v>
      </c>
      <c r="B17" s="8" t="s">
        <v>31</v>
      </c>
      <c r="C17" s="9" t="s">
        <v>37</v>
      </c>
      <c r="D17" s="10" t="s">
        <v>33</v>
      </c>
      <c r="E17" s="11" t="s">
        <v>34</v>
      </c>
      <c r="F17" s="10" t="s">
        <v>35</v>
      </c>
      <c r="G17" s="4" t="s">
        <v>23</v>
      </c>
      <c r="H17" s="8" t="s">
        <v>24</v>
      </c>
      <c r="I17" s="12">
        <v>124</v>
      </c>
      <c r="J17" s="12">
        <v>6549</v>
      </c>
      <c r="K17" s="10">
        <v>1</v>
      </c>
      <c r="L17" s="12">
        <f t="shared" si="2"/>
        <v>553.5</v>
      </c>
      <c r="M17" s="12">
        <v>598.5</v>
      </c>
      <c r="N17" s="10" t="s">
        <v>25</v>
      </c>
      <c r="O17" s="8" t="s">
        <v>41</v>
      </c>
      <c r="P17" s="8">
        <v>1.1000000000000001</v>
      </c>
      <c r="Q17" s="8">
        <f t="shared" si="1"/>
        <v>7203.9000000000005</v>
      </c>
      <c r="R17" s="15"/>
    </row>
    <row r="18" spans="1:18" s="2" customFormat="1" ht="15.75">
      <c r="A18" s="7">
        <v>45836</v>
      </c>
      <c r="B18" s="8" t="s">
        <v>31</v>
      </c>
      <c r="C18" s="9" t="s">
        <v>37</v>
      </c>
      <c r="D18" s="10" t="s">
        <v>33</v>
      </c>
      <c r="E18" s="11" t="s">
        <v>34</v>
      </c>
      <c r="F18" s="10" t="s">
        <v>35</v>
      </c>
      <c r="G18" s="4" t="s">
        <v>23</v>
      </c>
      <c r="H18" s="8" t="s">
        <v>28</v>
      </c>
      <c r="I18" s="12">
        <v>20</v>
      </c>
      <c r="J18" s="12">
        <v>935.4</v>
      </c>
      <c r="K18" s="10">
        <v>1</v>
      </c>
      <c r="L18" s="12">
        <f t="shared" si="2"/>
        <v>78</v>
      </c>
      <c r="M18" s="12">
        <v>123</v>
      </c>
      <c r="N18" s="10" t="s">
        <v>25</v>
      </c>
      <c r="O18" s="8" t="s">
        <v>42</v>
      </c>
      <c r="P18" s="8">
        <v>1.1000000000000001</v>
      </c>
      <c r="Q18" s="8">
        <f t="shared" si="1"/>
        <v>1028.94</v>
      </c>
      <c r="R18" s="15"/>
    </row>
    <row r="19" spans="1:18" s="2" customFormat="1" ht="15.75">
      <c r="A19" s="7">
        <v>45834</v>
      </c>
      <c r="B19" s="8" t="s">
        <v>43</v>
      </c>
      <c r="C19" s="9" t="s">
        <v>44</v>
      </c>
      <c r="D19" s="10" t="s">
        <v>45</v>
      </c>
      <c r="E19" s="11" t="s">
        <v>46</v>
      </c>
      <c r="F19" s="10" t="s">
        <v>47</v>
      </c>
      <c r="G19" s="4" t="s">
        <v>23</v>
      </c>
      <c r="H19" s="8" t="s">
        <v>24</v>
      </c>
      <c r="I19" s="12">
        <v>190</v>
      </c>
      <c r="J19" s="12">
        <v>10122.299999999999</v>
      </c>
      <c r="K19" s="10">
        <v>1</v>
      </c>
      <c r="L19" s="12">
        <f t="shared" si="2"/>
        <v>856.5</v>
      </c>
      <c r="M19" s="12">
        <v>901.5</v>
      </c>
      <c r="N19" s="10" t="s">
        <v>25</v>
      </c>
      <c r="O19" s="8" t="s">
        <v>48</v>
      </c>
      <c r="P19" s="8">
        <v>1.1000000000000001</v>
      </c>
      <c r="Q19" s="8">
        <f t="shared" si="1"/>
        <v>11134.53</v>
      </c>
      <c r="R19" s="15"/>
    </row>
    <row r="20" spans="1:18" s="2" customFormat="1" ht="15.75">
      <c r="A20" s="7">
        <v>45834</v>
      </c>
      <c r="B20" s="8" t="s">
        <v>43</v>
      </c>
      <c r="C20" s="9" t="s">
        <v>44</v>
      </c>
      <c r="D20" s="10" t="s">
        <v>45</v>
      </c>
      <c r="E20" s="11" t="s">
        <v>46</v>
      </c>
      <c r="F20" s="10" t="s">
        <v>47</v>
      </c>
      <c r="G20" s="4" t="s">
        <v>23</v>
      </c>
      <c r="H20" s="8" t="s">
        <v>24</v>
      </c>
      <c r="I20" s="12">
        <v>200</v>
      </c>
      <c r="J20" s="12">
        <v>10416.200000000001</v>
      </c>
      <c r="K20" s="10">
        <v>1</v>
      </c>
      <c r="L20" s="12">
        <f t="shared" si="2"/>
        <v>883</v>
      </c>
      <c r="M20" s="12">
        <v>928</v>
      </c>
      <c r="N20" s="10" t="s">
        <v>25</v>
      </c>
      <c r="O20" s="8" t="s">
        <v>29</v>
      </c>
      <c r="P20" s="8">
        <v>1.1000000000000001</v>
      </c>
      <c r="Q20" s="8">
        <f t="shared" si="1"/>
        <v>11457.820000000002</v>
      </c>
      <c r="R20" s="15"/>
    </row>
    <row r="21" spans="1:18" s="2" customFormat="1" ht="15.75">
      <c r="A21" s="7">
        <v>45834</v>
      </c>
      <c r="B21" s="8" t="s">
        <v>43</v>
      </c>
      <c r="C21" s="9" t="s">
        <v>49</v>
      </c>
      <c r="D21" s="10" t="s">
        <v>45</v>
      </c>
      <c r="E21" s="11" t="s">
        <v>46</v>
      </c>
      <c r="F21" s="10" t="s">
        <v>47</v>
      </c>
      <c r="G21" s="4" t="s">
        <v>23</v>
      </c>
      <c r="H21" s="8" t="s">
        <v>24</v>
      </c>
      <c r="I21" s="12">
        <v>200</v>
      </c>
      <c r="J21" s="12">
        <v>10850.4</v>
      </c>
      <c r="K21" s="10">
        <v>1</v>
      </c>
      <c r="L21" s="12">
        <f t="shared" si="2"/>
        <v>924.5</v>
      </c>
      <c r="M21" s="12">
        <v>969.5</v>
      </c>
      <c r="N21" s="10" t="s">
        <v>25</v>
      </c>
      <c r="O21" s="8" t="s">
        <v>36</v>
      </c>
      <c r="P21" s="8">
        <v>1.1000000000000001</v>
      </c>
      <c r="Q21" s="8">
        <f t="shared" si="1"/>
        <v>11935.44</v>
      </c>
      <c r="R21" s="15"/>
    </row>
    <row r="22" spans="1:18" s="2" customFormat="1" ht="15.75">
      <c r="A22" s="7">
        <v>45834</v>
      </c>
      <c r="B22" s="8" t="s">
        <v>43</v>
      </c>
      <c r="C22" s="9" t="s">
        <v>49</v>
      </c>
      <c r="D22" s="10" t="s">
        <v>45</v>
      </c>
      <c r="E22" s="11" t="s">
        <v>46</v>
      </c>
      <c r="F22" s="10" t="s">
        <v>47</v>
      </c>
      <c r="G22" s="4" t="s">
        <v>23</v>
      </c>
      <c r="H22" s="8" t="s">
        <v>28</v>
      </c>
      <c r="I22" s="12">
        <v>215</v>
      </c>
      <c r="J22" s="12">
        <v>10188.9</v>
      </c>
      <c r="K22" s="10">
        <v>1</v>
      </c>
      <c r="L22" s="12">
        <f t="shared" si="2"/>
        <v>864</v>
      </c>
      <c r="M22" s="12">
        <v>909</v>
      </c>
      <c r="N22" s="10" t="s">
        <v>25</v>
      </c>
      <c r="O22" s="8" t="s">
        <v>36</v>
      </c>
      <c r="P22" s="8">
        <v>1.1000000000000001</v>
      </c>
      <c r="Q22" s="8">
        <f t="shared" si="1"/>
        <v>11207.79</v>
      </c>
      <c r="R22" s="15"/>
    </row>
    <row r="23" spans="1:18" s="2" customFormat="1" ht="15.75">
      <c r="A23" s="7">
        <v>45835</v>
      </c>
      <c r="B23" s="8" t="s">
        <v>43</v>
      </c>
      <c r="C23" s="9" t="s">
        <v>49</v>
      </c>
      <c r="D23" s="10" t="s">
        <v>45</v>
      </c>
      <c r="E23" s="11" t="s">
        <v>46</v>
      </c>
      <c r="F23" s="10" t="s">
        <v>47</v>
      </c>
      <c r="G23" s="4" t="s">
        <v>23</v>
      </c>
      <c r="H23" s="8" t="s">
        <v>24</v>
      </c>
      <c r="I23" s="12">
        <v>167</v>
      </c>
      <c r="J23" s="12">
        <v>9346.2999999999993</v>
      </c>
      <c r="K23" s="10">
        <v>1</v>
      </c>
      <c r="L23" s="12">
        <f t="shared" si="2"/>
        <v>797.5</v>
      </c>
      <c r="M23" s="12">
        <v>842.5</v>
      </c>
      <c r="N23" s="10" t="s">
        <v>25</v>
      </c>
      <c r="O23" s="8" t="s">
        <v>50</v>
      </c>
      <c r="P23" s="8">
        <v>1.1000000000000001</v>
      </c>
      <c r="Q23" s="8">
        <f t="shared" si="1"/>
        <v>10280.93</v>
      </c>
      <c r="R23" s="15"/>
    </row>
    <row r="24" spans="1:18" s="2" customFormat="1" ht="15.75">
      <c r="A24" s="7">
        <v>45835</v>
      </c>
      <c r="B24" s="8" t="s">
        <v>43</v>
      </c>
      <c r="C24" s="9" t="s">
        <v>49</v>
      </c>
      <c r="D24" s="10" t="s">
        <v>45</v>
      </c>
      <c r="E24" s="11" t="s">
        <v>46</v>
      </c>
      <c r="F24" s="10" t="s">
        <v>47</v>
      </c>
      <c r="G24" s="4" t="s">
        <v>23</v>
      </c>
      <c r="H24" s="8" t="s">
        <v>51</v>
      </c>
      <c r="I24" s="12">
        <v>3</v>
      </c>
      <c r="J24" s="12">
        <v>111.9</v>
      </c>
      <c r="K24" s="10"/>
      <c r="L24" s="12"/>
      <c r="M24" s="12"/>
      <c r="N24" s="10" t="s">
        <v>25</v>
      </c>
      <c r="O24" s="8"/>
      <c r="P24" s="8">
        <v>1.1000000000000001</v>
      </c>
      <c r="Q24" s="8">
        <f t="shared" si="1"/>
        <v>123.09000000000002</v>
      </c>
      <c r="R24" s="15"/>
    </row>
    <row r="25" spans="1:18" s="2" customFormat="1" ht="15.75">
      <c r="A25" s="7">
        <v>45835</v>
      </c>
      <c r="B25" s="8" t="s">
        <v>43</v>
      </c>
      <c r="C25" s="9" t="s">
        <v>49</v>
      </c>
      <c r="D25" s="10" t="s">
        <v>45</v>
      </c>
      <c r="E25" s="11" t="s">
        <v>46</v>
      </c>
      <c r="F25" s="10" t="s">
        <v>47</v>
      </c>
      <c r="G25" s="4" t="s">
        <v>23</v>
      </c>
      <c r="H25" s="8" t="s">
        <v>28</v>
      </c>
      <c r="I25" s="12">
        <v>196</v>
      </c>
      <c r="J25" s="12">
        <v>9097.6</v>
      </c>
      <c r="K25" s="10">
        <v>1</v>
      </c>
      <c r="L25" s="12">
        <f t="shared" ref="L25:L29" si="3">M25-45</f>
        <v>792</v>
      </c>
      <c r="M25" s="12">
        <v>837</v>
      </c>
      <c r="N25" s="10" t="s">
        <v>25</v>
      </c>
      <c r="O25" s="8" t="s">
        <v>48</v>
      </c>
      <c r="P25" s="8">
        <v>1.1000000000000001</v>
      </c>
      <c r="Q25" s="8">
        <f t="shared" si="1"/>
        <v>10007.36</v>
      </c>
      <c r="R25" s="15"/>
    </row>
    <row r="26" spans="1:18" s="2" customFormat="1" ht="15.75">
      <c r="A26" s="7">
        <v>45835</v>
      </c>
      <c r="B26" s="8" t="s">
        <v>43</v>
      </c>
      <c r="C26" s="9" t="s">
        <v>49</v>
      </c>
      <c r="D26" s="10" t="s">
        <v>45</v>
      </c>
      <c r="E26" s="11" t="s">
        <v>46</v>
      </c>
      <c r="F26" s="10" t="s">
        <v>47</v>
      </c>
      <c r="G26" s="4" t="s">
        <v>23</v>
      </c>
      <c r="H26" s="8" t="s">
        <v>40</v>
      </c>
      <c r="I26" s="12">
        <v>8</v>
      </c>
      <c r="J26" s="12">
        <v>292.5</v>
      </c>
      <c r="K26" s="10"/>
      <c r="L26" s="12"/>
      <c r="M26" s="12"/>
      <c r="N26" s="10" t="s">
        <v>25</v>
      </c>
      <c r="O26" s="8"/>
      <c r="P26" s="8">
        <v>1.1000000000000001</v>
      </c>
      <c r="Q26" s="8">
        <f t="shared" si="1"/>
        <v>321.75</v>
      </c>
      <c r="R26" s="15"/>
    </row>
    <row r="27" spans="1:18" s="2" customFormat="1" ht="15.75">
      <c r="A27" s="7">
        <v>45835</v>
      </c>
      <c r="B27" s="8" t="s">
        <v>43</v>
      </c>
      <c r="C27" s="9" t="s">
        <v>49</v>
      </c>
      <c r="D27" s="10" t="s">
        <v>45</v>
      </c>
      <c r="E27" s="11" t="s">
        <v>46</v>
      </c>
      <c r="F27" s="10" t="s">
        <v>47</v>
      </c>
      <c r="G27" s="4" t="s">
        <v>23</v>
      </c>
      <c r="H27" s="8" t="s">
        <v>27</v>
      </c>
      <c r="I27" s="12">
        <v>36</v>
      </c>
      <c r="J27" s="12">
        <v>1667.4</v>
      </c>
      <c r="K27" s="10">
        <v>1</v>
      </c>
      <c r="L27" s="12">
        <f t="shared" si="3"/>
        <v>87</v>
      </c>
      <c r="M27" s="12">
        <v>132</v>
      </c>
      <c r="N27" s="10" t="s">
        <v>25</v>
      </c>
      <c r="O27" s="8" t="s">
        <v>52</v>
      </c>
      <c r="P27" s="8">
        <v>1.1000000000000001</v>
      </c>
      <c r="Q27" s="8">
        <f t="shared" si="1"/>
        <v>1834.1400000000003</v>
      </c>
      <c r="R27" s="15"/>
    </row>
    <row r="28" spans="1:18" s="2" customFormat="1" ht="15.75">
      <c r="A28" s="7">
        <v>45835</v>
      </c>
      <c r="B28" s="8" t="s">
        <v>43</v>
      </c>
      <c r="C28" s="9" t="s">
        <v>49</v>
      </c>
      <c r="D28" s="10" t="s">
        <v>45</v>
      </c>
      <c r="E28" s="11" t="s">
        <v>46</v>
      </c>
      <c r="F28" s="10" t="s">
        <v>47</v>
      </c>
      <c r="G28" s="4" t="s">
        <v>23</v>
      </c>
      <c r="H28" s="8" t="s">
        <v>39</v>
      </c>
      <c r="I28" s="12">
        <v>2</v>
      </c>
      <c r="J28" s="12">
        <v>73.400000000000006</v>
      </c>
      <c r="K28" s="10"/>
      <c r="L28" s="12"/>
      <c r="M28" s="12"/>
      <c r="N28" s="10" t="s">
        <v>25</v>
      </c>
      <c r="O28" s="8"/>
      <c r="P28" s="8">
        <v>1.1000000000000001</v>
      </c>
      <c r="Q28" s="8">
        <f t="shared" si="1"/>
        <v>80.740000000000009</v>
      </c>
      <c r="R28" s="15"/>
    </row>
    <row r="29" spans="1:18" s="2" customFormat="1" ht="15.75">
      <c r="A29" s="7">
        <v>45828</v>
      </c>
      <c r="B29" s="8" t="s">
        <v>53</v>
      </c>
      <c r="C29" s="9" t="s">
        <v>54</v>
      </c>
      <c r="D29" s="10" t="s">
        <v>55</v>
      </c>
      <c r="E29" s="11" t="s">
        <v>56</v>
      </c>
      <c r="F29" s="10" t="s">
        <v>57</v>
      </c>
      <c r="G29" s="4" t="s">
        <v>23</v>
      </c>
      <c r="H29" s="8" t="s">
        <v>24</v>
      </c>
      <c r="I29" s="12">
        <v>77</v>
      </c>
      <c r="J29" s="12">
        <v>4244.8999999999996</v>
      </c>
      <c r="K29" s="10">
        <v>1</v>
      </c>
      <c r="L29" s="12">
        <f t="shared" si="3"/>
        <v>677</v>
      </c>
      <c r="M29" s="12">
        <v>722</v>
      </c>
      <c r="N29" s="10" t="s">
        <v>25</v>
      </c>
      <c r="O29" s="8" t="s">
        <v>38</v>
      </c>
      <c r="P29" s="8">
        <v>1.5</v>
      </c>
      <c r="Q29" s="8">
        <f t="shared" si="1"/>
        <v>6367.3499999999995</v>
      </c>
      <c r="R29" s="15"/>
    </row>
    <row r="30" spans="1:18" s="2" customFormat="1" ht="15.75">
      <c r="A30" s="7">
        <v>45828</v>
      </c>
      <c r="B30" s="8" t="s">
        <v>53</v>
      </c>
      <c r="C30" s="9" t="s">
        <v>54</v>
      </c>
      <c r="D30" s="10" t="s">
        <v>55</v>
      </c>
      <c r="E30" s="11" t="s">
        <v>56</v>
      </c>
      <c r="F30" s="10" t="s">
        <v>57</v>
      </c>
      <c r="G30" s="4" t="s">
        <v>23</v>
      </c>
      <c r="H30" s="8" t="s">
        <v>28</v>
      </c>
      <c r="I30" s="12">
        <v>111</v>
      </c>
      <c r="J30" s="12">
        <v>5940.5</v>
      </c>
      <c r="K30" s="10"/>
      <c r="L30" s="12"/>
      <c r="M30" s="12"/>
      <c r="N30" s="10" t="s">
        <v>25</v>
      </c>
      <c r="O30" s="8"/>
      <c r="P30" s="8">
        <v>1.5</v>
      </c>
      <c r="Q30" s="8">
        <f t="shared" si="1"/>
        <v>8910.75</v>
      </c>
      <c r="R30" s="15"/>
    </row>
    <row r="31" spans="1:18" s="2" customFormat="1" ht="15.75">
      <c r="A31" s="7">
        <v>45828</v>
      </c>
      <c r="B31" s="8" t="s">
        <v>53</v>
      </c>
      <c r="C31" s="9" t="s">
        <v>54</v>
      </c>
      <c r="D31" s="10" t="s">
        <v>55</v>
      </c>
      <c r="E31" s="11" t="s">
        <v>56</v>
      </c>
      <c r="F31" s="10" t="s">
        <v>57</v>
      </c>
      <c r="G31" s="4" t="s">
        <v>23</v>
      </c>
      <c r="H31" s="8" t="s">
        <v>27</v>
      </c>
      <c r="I31" s="12">
        <v>8</v>
      </c>
      <c r="J31" s="12">
        <v>408</v>
      </c>
      <c r="K31" s="10"/>
      <c r="L31" s="12"/>
      <c r="M31" s="12"/>
      <c r="N31" s="10" t="s">
        <v>25</v>
      </c>
      <c r="O31" s="8"/>
      <c r="P31" s="8">
        <v>1.5</v>
      </c>
      <c r="Q31" s="8">
        <f t="shared" si="1"/>
        <v>612</v>
      </c>
      <c r="R31" s="15"/>
    </row>
    <row r="32" spans="1:18" s="2" customFormat="1" ht="15.75">
      <c r="A32" s="7">
        <v>45835</v>
      </c>
      <c r="B32" s="8" t="s">
        <v>58</v>
      </c>
      <c r="C32" s="9" t="s">
        <v>59</v>
      </c>
      <c r="D32" s="10" t="s">
        <v>60</v>
      </c>
      <c r="E32" s="11" t="s">
        <v>61</v>
      </c>
      <c r="F32" s="10" t="s">
        <v>62</v>
      </c>
      <c r="G32" s="4" t="s">
        <v>23</v>
      </c>
      <c r="H32" s="8" t="s">
        <v>28</v>
      </c>
      <c r="I32" s="12">
        <v>73</v>
      </c>
      <c r="J32" s="12">
        <v>3376.3</v>
      </c>
      <c r="K32" s="10">
        <v>1</v>
      </c>
      <c r="L32" s="12">
        <f>M32-45</f>
        <v>729</v>
      </c>
      <c r="M32" s="12">
        <v>774</v>
      </c>
      <c r="N32" s="10" t="s">
        <v>25</v>
      </c>
      <c r="O32" s="8" t="s">
        <v>38</v>
      </c>
      <c r="P32" s="8">
        <v>1.1000000000000001</v>
      </c>
      <c r="Q32" s="8">
        <f t="shared" si="1"/>
        <v>3713.9300000000003</v>
      </c>
      <c r="R32" s="15"/>
    </row>
    <row r="33" spans="1:18" s="2" customFormat="1" ht="15.75">
      <c r="A33" s="7">
        <v>45835</v>
      </c>
      <c r="B33" s="8" t="s">
        <v>58</v>
      </c>
      <c r="C33" s="9" t="s">
        <v>59</v>
      </c>
      <c r="D33" s="10" t="s">
        <v>60</v>
      </c>
      <c r="E33" s="11" t="s">
        <v>61</v>
      </c>
      <c r="F33" s="10" t="s">
        <v>62</v>
      </c>
      <c r="G33" s="4" t="s">
        <v>23</v>
      </c>
      <c r="H33" s="8" t="s">
        <v>24</v>
      </c>
      <c r="I33" s="12">
        <v>95</v>
      </c>
      <c r="J33" s="12">
        <v>5128.8</v>
      </c>
      <c r="K33" s="10"/>
      <c r="L33" s="12"/>
      <c r="M33" s="12"/>
      <c r="N33" s="10" t="s">
        <v>25</v>
      </c>
      <c r="O33" s="8"/>
      <c r="P33" s="8">
        <v>1.1000000000000001</v>
      </c>
      <c r="Q33" s="8">
        <f t="shared" si="1"/>
        <v>5641.68</v>
      </c>
      <c r="R33" s="15"/>
    </row>
    <row r="34" spans="1:18" s="2" customFormat="1" ht="15.75">
      <c r="A34" s="7">
        <v>45835</v>
      </c>
      <c r="B34" s="8" t="s">
        <v>58</v>
      </c>
      <c r="C34" s="9" t="s">
        <v>59</v>
      </c>
      <c r="D34" s="10" t="s">
        <v>60</v>
      </c>
      <c r="E34" s="11" t="s">
        <v>61</v>
      </c>
      <c r="F34" s="10" t="s">
        <v>62</v>
      </c>
      <c r="G34" s="4" t="s">
        <v>23</v>
      </c>
      <c r="H34" s="8" t="s">
        <v>40</v>
      </c>
      <c r="I34" s="12">
        <v>4</v>
      </c>
      <c r="J34" s="12">
        <v>147.80000000000001</v>
      </c>
      <c r="K34" s="10"/>
      <c r="L34" s="12"/>
      <c r="M34" s="12"/>
      <c r="N34" s="10" t="s">
        <v>25</v>
      </c>
      <c r="O34" s="8"/>
      <c r="P34" s="8">
        <v>1.1000000000000001</v>
      </c>
      <c r="Q34" s="8">
        <f t="shared" si="1"/>
        <v>162.58000000000001</v>
      </c>
      <c r="R34" s="15"/>
    </row>
    <row r="35" spans="1:18" s="2" customFormat="1" ht="15.75">
      <c r="A35" s="7">
        <v>45835</v>
      </c>
      <c r="B35" s="8" t="s">
        <v>58</v>
      </c>
      <c r="C35" s="9" t="s">
        <v>59</v>
      </c>
      <c r="D35" s="10" t="s">
        <v>60</v>
      </c>
      <c r="E35" s="11" t="s">
        <v>61</v>
      </c>
      <c r="F35" s="10" t="s">
        <v>62</v>
      </c>
      <c r="G35" s="4" t="s">
        <v>23</v>
      </c>
      <c r="H35" s="8" t="s">
        <v>27</v>
      </c>
      <c r="I35" s="12">
        <v>5</v>
      </c>
      <c r="J35" s="12">
        <v>215.6</v>
      </c>
      <c r="K35" s="10">
        <v>1</v>
      </c>
      <c r="L35" s="12">
        <f t="shared" ref="L35:L40" si="4">M35-45</f>
        <v>404.5</v>
      </c>
      <c r="M35" s="12">
        <v>449.5</v>
      </c>
      <c r="N35" s="10" t="s">
        <v>25</v>
      </c>
      <c r="O35" s="8" t="s">
        <v>63</v>
      </c>
      <c r="P35" s="8">
        <v>1.1000000000000001</v>
      </c>
      <c r="Q35" s="8">
        <f t="shared" si="1"/>
        <v>237.16000000000003</v>
      </c>
      <c r="R35" s="15"/>
    </row>
    <row r="36" spans="1:18" s="2" customFormat="1" ht="15.75">
      <c r="A36" s="7">
        <v>45835</v>
      </c>
      <c r="B36" s="8" t="s">
        <v>58</v>
      </c>
      <c r="C36" s="9" t="s">
        <v>59</v>
      </c>
      <c r="D36" s="10" t="s">
        <v>60</v>
      </c>
      <c r="E36" s="11" t="s">
        <v>61</v>
      </c>
      <c r="F36" s="10" t="s">
        <v>62</v>
      </c>
      <c r="G36" s="4" t="s">
        <v>23</v>
      </c>
      <c r="H36" s="8" t="s">
        <v>24</v>
      </c>
      <c r="I36" s="12">
        <v>88</v>
      </c>
      <c r="J36" s="12">
        <v>4487.1000000000004</v>
      </c>
      <c r="K36" s="10"/>
      <c r="L36" s="12"/>
      <c r="M36" s="12"/>
      <c r="N36" s="10" t="s">
        <v>25</v>
      </c>
      <c r="O36" s="8"/>
      <c r="P36" s="8">
        <v>1.1000000000000001</v>
      </c>
      <c r="Q36" s="8">
        <f t="shared" si="1"/>
        <v>4935.8100000000004</v>
      </c>
      <c r="R36" s="15"/>
    </row>
    <row r="37" spans="1:18" s="2" customFormat="1" ht="15.75">
      <c r="A37" s="7">
        <v>45835</v>
      </c>
      <c r="B37" s="8" t="s">
        <v>58</v>
      </c>
      <c r="C37" s="9" t="s">
        <v>59</v>
      </c>
      <c r="D37" s="10" t="s">
        <v>60</v>
      </c>
      <c r="E37" s="11" t="s">
        <v>61</v>
      </c>
      <c r="F37" s="10" t="s">
        <v>62</v>
      </c>
      <c r="G37" s="4" t="s">
        <v>23</v>
      </c>
      <c r="H37" s="8" t="s">
        <v>39</v>
      </c>
      <c r="I37" s="12">
        <v>2</v>
      </c>
      <c r="J37" s="12">
        <v>74.8</v>
      </c>
      <c r="K37" s="10"/>
      <c r="L37" s="12"/>
      <c r="M37" s="12"/>
      <c r="N37" s="10" t="s">
        <v>25</v>
      </c>
      <c r="O37" s="8"/>
      <c r="P37" s="8">
        <v>1.1000000000000001</v>
      </c>
      <c r="Q37" s="8">
        <f t="shared" si="1"/>
        <v>82.28</v>
      </c>
      <c r="R37" s="15"/>
    </row>
    <row r="38" spans="1:18" s="2" customFormat="1" ht="15.75">
      <c r="A38" s="7">
        <v>45828</v>
      </c>
      <c r="B38" s="8" t="s">
        <v>64</v>
      </c>
      <c r="C38" s="9" t="s">
        <v>65</v>
      </c>
      <c r="D38" s="10" t="s">
        <v>66</v>
      </c>
      <c r="E38" s="11" t="s">
        <v>67</v>
      </c>
      <c r="F38" s="10" t="s">
        <v>68</v>
      </c>
      <c r="G38" s="4" t="s">
        <v>23</v>
      </c>
      <c r="H38" s="8" t="s">
        <v>24</v>
      </c>
      <c r="I38" s="12">
        <v>151</v>
      </c>
      <c r="J38" s="12">
        <v>8176.8</v>
      </c>
      <c r="K38" s="10">
        <v>1</v>
      </c>
      <c r="L38" s="12">
        <f t="shared" si="4"/>
        <v>729</v>
      </c>
      <c r="M38" s="12">
        <v>774</v>
      </c>
      <c r="N38" s="10" t="s">
        <v>25</v>
      </c>
      <c r="O38" s="8" t="s">
        <v>69</v>
      </c>
      <c r="P38" s="8">
        <v>1.48</v>
      </c>
      <c r="Q38" s="8">
        <f t="shared" si="1"/>
        <v>12101.664000000001</v>
      </c>
      <c r="R38" s="15"/>
    </row>
    <row r="39" spans="1:18" s="2" customFormat="1" ht="15.75">
      <c r="A39" s="7">
        <v>45828</v>
      </c>
      <c r="B39" s="8" t="s">
        <v>64</v>
      </c>
      <c r="C39" s="9" t="s">
        <v>65</v>
      </c>
      <c r="D39" s="10" t="s">
        <v>66</v>
      </c>
      <c r="E39" s="11" t="s">
        <v>67</v>
      </c>
      <c r="F39" s="10" t="s">
        <v>68</v>
      </c>
      <c r="G39" s="4" t="s">
        <v>23</v>
      </c>
      <c r="H39" s="8" t="s">
        <v>27</v>
      </c>
      <c r="I39" s="12">
        <v>30</v>
      </c>
      <c r="J39" s="12">
        <v>1552.4</v>
      </c>
      <c r="K39" s="10"/>
      <c r="L39" s="12"/>
      <c r="M39" s="12"/>
      <c r="N39" s="10" t="s">
        <v>25</v>
      </c>
      <c r="O39" s="8"/>
      <c r="P39" s="8">
        <v>1.48</v>
      </c>
      <c r="Q39" s="8">
        <f t="shared" si="1"/>
        <v>2297.5520000000001</v>
      </c>
      <c r="R39" s="15"/>
    </row>
    <row r="40" spans="1:18" s="2" customFormat="1" ht="15.75">
      <c r="A40" s="7">
        <v>45828</v>
      </c>
      <c r="B40" s="8" t="s">
        <v>64</v>
      </c>
      <c r="C40" s="9" t="s">
        <v>65</v>
      </c>
      <c r="D40" s="10" t="s">
        <v>66</v>
      </c>
      <c r="E40" s="11" t="s">
        <v>67</v>
      </c>
      <c r="F40" s="10" t="s">
        <v>68</v>
      </c>
      <c r="G40" s="4" t="s">
        <v>23</v>
      </c>
      <c r="H40" s="8" t="s">
        <v>28</v>
      </c>
      <c r="I40" s="12">
        <f>182+22</f>
        <v>204</v>
      </c>
      <c r="J40" s="12">
        <f>9564.1+1140.6</f>
        <v>10704.7</v>
      </c>
      <c r="K40" s="10">
        <v>1</v>
      </c>
      <c r="L40" s="12">
        <f t="shared" si="4"/>
        <v>714.5</v>
      </c>
      <c r="M40" s="12">
        <v>759.5</v>
      </c>
      <c r="N40" s="10" t="s">
        <v>25</v>
      </c>
      <c r="O40" s="8" t="s">
        <v>69</v>
      </c>
      <c r="P40" s="8">
        <v>1.48</v>
      </c>
      <c r="Q40" s="8">
        <f t="shared" si="1"/>
        <v>15842.956</v>
      </c>
      <c r="R40" s="15"/>
    </row>
    <row r="41" spans="1:18">
      <c r="A41"/>
      <c r="C41" s="2"/>
      <c r="D41" s="2"/>
      <c r="E41" s="2"/>
      <c r="F41" s="2"/>
      <c r="I41">
        <f t="shared" ref="I41:K41" si="5">SUM(I4:I40)</f>
        <v>3436</v>
      </c>
      <c r="J41">
        <f t="shared" si="5"/>
        <v>174857.89999999994</v>
      </c>
      <c r="K41" s="2">
        <f t="shared" si="5"/>
        <v>20</v>
      </c>
      <c r="L41" s="2"/>
      <c r="M41" s="2"/>
      <c r="O41" s="14"/>
      <c r="P41" s="2"/>
      <c r="Q41" s="2"/>
      <c r="R41" s="18"/>
    </row>
  </sheetData>
  <mergeCells count="4">
    <mergeCell ref="A1:Q1"/>
    <mergeCell ref="A2:F2"/>
    <mergeCell ref="G2:L2"/>
    <mergeCell ref="M2:Q2"/>
  </mergeCells>
  <pageMargins left="0.118055555555556" right="3.8888888888888903E-2" top="0.43263888888888902" bottom="0.7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"/>
  <sheetViews>
    <sheetView workbookViewId="0">
      <selection activeCell="E39" sqref="E39"/>
    </sheetView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C37" sqref="C37"/>
    </sheetView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给徐燕打印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JPZ031127</dc:creator>
  <cp:lastModifiedBy>John Som</cp:lastModifiedBy>
  <dcterms:created xsi:type="dcterms:W3CDTF">2023-10-23T00:50:00Z</dcterms:created>
  <dcterms:modified xsi:type="dcterms:W3CDTF">2025-07-02T06:00:40Z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E29B71064F29455D81ED6C59CA3AFFCF</vt:lpwstr>
  </property>
  <property fmtid="{D5CDD505-2E9C-101B-9397-08002B2CF9AE}" pid="3" name="KSOProductBuildVer">
    <vt:lpwstr>2052-11.8.2.12265</vt:lpwstr>
  </property>
  <property fmtid="{D5CDD505-2E9C-101B-9397-08002B2CF9AE}" pid="4" name="KSOReadingLayout">
    <vt:bool>true</vt:bool>
  </property>
</Properties>
</file>