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13_ncr:1_{2A38B5D6-83CD-4361-A746-BBE38BB64A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J16" i="1"/>
  <c r="I16" i="1"/>
  <c r="H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O16" i="1" s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ttxpg050</author>
  </authors>
  <commentList>
    <comment ref="O4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越南</t>
        </r>
      </text>
    </comment>
    <comment ref="A6" authorId="1" shapeId="0" xr:uid="{00000000-0006-0000-0000-000002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2025.2.14</t>
        </r>
      </text>
    </comment>
    <comment ref="A7" authorId="1" shapeId="0" xr:uid="{00000000-0006-0000-0000-000003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2025/3/27</t>
        </r>
      </text>
    </comment>
    <comment ref="A8" authorId="1" shapeId="0" xr:uid="{00000000-0006-0000-0000-000004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2025/5/9</t>
        </r>
      </text>
    </comment>
    <comment ref="A10" authorId="1" shapeId="0" xr:uid="{00000000-0006-0000-0000-000005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2025/4/11</t>
        </r>
      </text>
    </comment>
    <comment ref="A11" authorId="1" shapeId="0" xr:uid="{00000000-0006-0000-0000-000006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2025/5/7</t>
        </r>
      </text>
    </comment>
    <comment ref="A14" authorId="1" shapeId="0" xr:uid="{00000000-0006-0000-0000-000007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2025/5/9</t>
        </r>
      </text>
    </comment>
    <comment ref="A15" authorId="1" shapeId="0" xr:uid="{00000000-0006-0000-0000-000008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2025.5.6</t>
        </r>
      </text>
    </comment>
  </commentList>
</comments>
</file>

<file path=xl/sharedStrings.xml><?xml version="1.0" encoding="utf-8"?>
<sst xmlns="http://schemas.openxmlformats.org/spreadsheetml/2006/main" count="89" uniqueCount="50">
  <si>
    <t>加利福家具材料有限公司</t>
  </si>
  <si>
    <r>
      <rPr>
        <b/>
        <sz val="12"/>
        <color rgb="FF000000"/>
        <rFont val="宋体"/>
        <charset val="134"/>
      </rPr>
      <t>客户名称：</t>
    </r>
    <r>
      <rPr>
        <b/>
        <sz val="12"/>
        <color rgb="FF000000"/>
        <rFont val="Arial"/>
        <charset val="134"/>
      </rPr>
      <t xml:space="preserve">TIMBERLAND CO., LTD. </t>
    </r>
  </si>
  <si>
    <t>供货日期：</t>
  </si>
  <si>
    <t>2025/6/</t>
  </si>
  <si>
    <t>TBL</t>
  </si>
  <si>
    <t>预计到货</t>
  </si>
  <si>
    <t>通天星代码</t>
  </si>
  <si>
    <t>发票号码：</t>
  </si>
  <si>
    <t>JLFMH25013</t>
  </si>
  <si>
    <t>Po Nb</t>
  </si>
  <si>
    <t>入库时间</t>
  </si>
  <si>
    <t>生产单号</t>
  </si>
  <si>
    <t>生产名称</t>
  </si>
  <si>
    <t>物料编码</t>
  </si>
  <si>
    <t>客户品名</t>
  </si>
  <si>
    <t>等级</t>
  </si>
  <si>
    <t>张数</t>
  </si>
  <si>
    <t>尺码</t>
  </si>
  <si>
    <t>件数</t>
  </si>
  <si>
    <t>件数序号</t>
  </si>
  <si>
    <t>毛重量KG</t>
  </si>
  <si>
    <t>净重KG</t>
  </si>
  <si>
    <r>
      <rPr>
        <b/>
        <sz val="10"/>
        <rFont val="宋体"/>
        <charset val="134"/>
      </rPr>
      <t>单价</t>
    </r>
    <r>
      <rPr>
        <b/>
        <sz val="10"/>
        <rFont val="Arial"/>
      </rPr>
      <t>USD</t>
    </r>
  </si>
  <si>
    <r>
      <rPr>
        <b/>
        <sz val="10"/>
        <rFont val="宋体"/>
        <charset val="134"/>
      </rPr>
      <t>金额</t>
    </r>
    <r>
      <rPr>
        <b/>
        <sz val="10"/>
        <rFont val="Arial"/>
      </rPr>
      <t xml:space="preserve"> USD</t>
    </r>
  </si>
  <si>
    <t>皮坯</t>
  </si>
  <si>
    <t>批次号</t>
  </si>
  <si>
    <t>备注</t>
  </si>
  <si>
    <t>2504004-01</t>
  </si>
  <si>
    <t>XZGY-FT-焦糖24</t>
  </si>
  <si>
    <t>A级</t>
  </si>
  <si>
    <t>DLTR1</t>
  </si>
  <si>
    <t>JF250625</t>
  </si>
  <si>
    <t>2.2*1.8*0.74</t>
  </si>
  <si>
    <t>01T25040702</t>
  </si>
  <si>
    <t>2.2*1.8*0.75</t>
  </si>
  <si>
    <t>01T25040703</t>
  </si>
  <si>
    <t>2505043-01</t>
  </si>
  <si>
    <t>TGX-XM-灰白204</t>
  </si>
  <si>
    <t>C3（已片中层）</t>
  </si>
  <si>
    <t>JF250615</t>
  </si>
  <si>
    <t>2.2*1.8*0.66</t>
  </si>
  <si>
    <t>02T25052903</t>
  </si>
  <si>
    <t>02T25052907</t>
  </si>
  <si>
    <t>2.2*1.8*0.54</t>
  </si>
  <si>
    <t>02T25052908</t>
  </si>
  <si>
    <t>2506019-01</t>
  </si>
  <si>
    <t>XZSY-EX-蓝243</t>
  </si>
  <si>
    <t>JF250630</t>
  </si>
  <si>
    <t>2.2*1.8*0.4</t>
  </si>
  <si>
    <t>02T25061002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</si>
</sst>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/m/d;@"/>
    <numFmt numFmtId="169" formatCode="0.00_ "/>
  </numFmts>
  <fonts count="24"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b/>
      <sz val="12"/>
      <name val="Arial"/>
    </font>
    <font>
      <sz val="12"/>
      <name val="Arial"/>
    </font>
    <font>
      <b/>
      <sz val="12"/>
      <color rgb="FF000000"/>
      <name val="宋体"/>
      <charset val="134"/>
    </font>
    <font>
      <b/>
      <sz val="12"/>
      <color indexed="8"/>
      <name val="Arial"/>
    </font>
    <font>
      <sz val="12"/>
      <color indexed="8"/>
      <name val="Arial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0"/>
      <name val="Arial"/>
    </font>
    <font>
      <b/>
      <sz val="10"/>
      <name val="宋体"/>
      <charset val="134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宋体"/>
    </font>
    <font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charset val="134"/>
    </font>
    <font>
      <sz val="10"/>
      <name val="宋体"/>
      <charset val="134"/>
    </font>
    <font>
      <sz val="12"/>
      <color indexed="23"/>
      <name val="Arial"/>
      <charset val="134"/>
    </font>
    <font>
      <b/>
      <sz val="12"/>
      <color rgb="FF00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40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169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 wrapText="1"/>
    </xf>
    <xf numFmtId="169" fontId="6" fillId="2" borderId="0" xfId="0" applyNumberFormat="1" applyFont="1" applyFill="1" applyAlignment="1">
      <alignment horizontal="center" vertical="center" wrapText="1"/>
    </xf>
    <xf numFmtId="169" fontId="7" fillId="2" borderId="0" xfId="0" applyNumberFormat="1" applyFont="1" applyFill="1" applyAlignment="1">
      <alignment horizontal="center" vertical="center" wrapText="1"/>
    </xf>
    <xf numFmtId="169" fontId="16" fillId="2" borderId="0" xfId="0" applyNumberFormat="1" applyFont="1" applyFill="1" applyAlignment="1">
      <alignment horizontal="center"/>
    </xf>
    <xf numFmtId="14" fontId="17" fillId="2" borderId="0" xfId="0" applyNumberFormat="1" applyFont="1" applyFill="1" applyAlignment="1">
      <alignment horizontal="center"/>
    </xf>
    <xf numFmtId="169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169" fontId="18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169" fontId="10" fillId="0" borderId="1" xfId="0" applyNumberFormat="1" applyFont="1" applyBorder="1" applyAlignment="1">
      <alignment horizontal="center" vertical="center" wrapText="1"/>
    </xf>
    <xf numFmtId="169" fontId="11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2" borderId="0" xfId="0" applyFont="1" applyFill="1">
      <alignment vertical="center"/>
    </xf>
    <xf numFmtId="0" fontId="8" fillId="0" borderId="0" xfId="0" applyFo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xzg-nas05\&#20849;&#20139;&#25991;&#20214;&#22841;\&#32463;&#33829;&#20013;&#24515;-&#33829;&#38144;&#20869;&#21220;\&#37049;&#29748;\&#26085;&#24120;&#21150;&#20844;\&#25935;&#21326;\&#25935;&#21326;&#23478;&#20855;&#65288;MH&#65289;(&#12317;&#9660;&#30399;&#9660;)\MH&#21457;&#36135;&#36164;&#26009;2023.4&#26376;&#24320;&#22987;&#9733;&#9733;&#97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"/>
      <sheetName val="共用底色"/>
      <sheetName val="CLF订单"/>
      <sheetName val="邮寄仿皮"/>
      <sheetName val="MH库存"/>
      <sheetName val="可转TBL"/>
      <sheetName val="TBL库存"/>
      <sheetName val="CLF库存"/>
      <sheetName val="外销发货"/>
      <sheetName val="外销到款"/>
      <sheetName val="加利福"/>
      <sheetName val="越南发货"/>
      <sheetName val="2000惠州"/>
      <sheetName val="1030家居"/>
      <sheetName val="2070中国"/>
      <sheetName val="2050吴江"/>
      <sheetName val="2230重庆"/>
      <sheetName val="2240陕西"/>
      <sheetName val="样品"/>
      <sheetName val="价格"/>
      <sheetName val="敏星旺"/>
      <sheetName val="寄样"/>
      <sheetName val="料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TTX品名</v>
          </cell>
          <cell r="B1" t="str">
            <v>物料号</v>
          </cell>
          <cell r="C1" t="str">
            <v>短文本</v>
          </cell>
        </row>
        <row r="2">
          <cell r="A2">
            <v>3728</v>
          </cell>
          <cell r="B2">
            <v>110137280</v>
          </cell>
          <cell r="C2" t="str">
            <v>3728#</v>
          </cell>
        </row>
        <row r="3">
          <cell r="A3">
            <v>3710</v>
          </cell>
          <cell r="B3">
            <v>110137100</v>
          </cell>
          <cell r="C3" t="str">
            <v>3710#</v>
          </cell>
        </row>
        <row r="4">
          <cell r="A4">
            <v>3707</v>
          </cell>
          <cell r="B4">
            <v>110137070</v>
          </cell>
          <cell r="C4" t="str">
            <v>3707#</v>
          </cell>
        </row>
        <row r="5">
          <cell r="A5">
            <v>3701</v>
          </cell>
          <cell r="B5">
            <v>110137010</v>
          </cell>
          <cell r="C5" t="str">
            <v>3701#</v>
          </cell>
        </row>
        <row r="6">
          <cell r="A6">
            <v>4092</v>
          </cell>
          <cell r="B6">
            <v>110140920</v>
          </cell>
          <cell r="C6" t="str">
            <v>4092#</v>
          </cell>
        </row>
        <row r="7">
          <cell r="A7">
            <v>4058</v>
          </cell>
          <cell r="B7">
            <v>110140580</v>
          </cell>
          <cell r="C7" t="str">
            <v>4058#</v>
          </cell>
        </row>
        <row r="8">
          <cell r="A8">
            <v>4053</v>
          </cell>
          <cell r="B8">
            <v>110140531</v>
          </cell>
          <cell r="C8" t="str">
            <v>4053#</v>
          </cell>
        </row>
        <row r="9">
          <cell r="A9">
            <v>3720</v>
          </cell>
          <cell r="B9">
            <v>110137200</v>
          </cell>
          <cell r="C9" t="str">
            <v>3720#</v>
          </cell>
        </row>
        <row r="10">
          <cell r="A10">
            <v>3703</v>
          </cell>
          <cell r="B10">
            <v>110137030</v>
          </cell>
          <cell r="C10" t="str">
            <v>3703#</v>
          </cell>
        </row>
        <row r="11">
          <cell r="A11">
            <v>3714</v>
          </cell>
          <cell r="B11">
            <v>110137140</v>
          </cell>
          <cell r="C11" t="str">
            <v>3714#</v>
          </cell>
        </row>
        <row r="12">
          <cell r="A12">
            <v>3702</v>
          </cell>
          <cell r="B12">
            <v>110137020</v>
          </cell>
          <cell r="C12" t="str">
            <v>3702#</v>
          </cell>
        </row>
        <row r="13">
          <cell r="A13">
            <v>3726</v>
          </cell>
          <cell r="B13">
            <v>110137260</v>
          </cell>
          <cell r="C13" t="str">
            <v>3726#</v>
          </cell>
        </row>
        <row r="14">
          <cell r="A14">
            <v>3704</v>
          </cell>
          <cell r="B14">
            <v>110137040</v>
          </cell>
          <cell r="C14" t="str">
            <v>3704#</v>
          </cell>
        </row>
        <row r="15">
          <cell r="A15">
            <v>3722</v>
          </cell>
          <cell r="B15">
            <v>110137220</v>
          </cell>
          <cell r="C15" t="str">
            <v>3722#</v>
          </cell>
        </row>
        <row r="16">
          <cell r="A16">
            <v>4055</v>
          </cell>
          <cell r="B16">
            <v>110140550</v>
          </cell>
          <cell r="C16" t="str">
            <v>4055#</v>
          </cell>
        </row>
        <row r="17">
          <cell r="A17">
            <v>3723</v>
          </cell>
          <cell r="B17">
            <v>110137230</v>
          </cell>
          <cell r="C17" t="str">
            <v>3723#</v>
          </cell>
        </row>
        <row r="18">
          <cell r="A18">
            <v>3705</v>
          </cell>
          <cell r="B18">
            <v>110137050</v>
          </cell>
          <cell r="C18" t="str">
            <v>3705#</v>
          </cell>
        </row>
        <row r="19">
          <cell r="A19">
            <v>3716</v>
          </cell>
          <cell r="B19">
            <v>110137160</v>
          </cell>
          <cell r="C19" t="str">
            <v>3716#</v>
          </cell>
        </row>
        <row r="20">
          <cell r="A20">
            <v>4546</v>
          </cell>
          <cell r="B20">
            <v>110145460</v>
          </cell>
          <cell r="C20" t="str">
            <v>4546#</v>
          </cell>
        </row>
        <row r="21">
          <cell r="A21">
            <v>4078</v>
          </cell>
          <cell r="B21">
            <v>110140780</v>
          </cell>
          <cell r="C21" t="str">
            <v>4078#</v>
          </cell>
        </row>
        <row r="22">
          <cell r="A22">
            <v>4032</v>
          </cell>
          <cell r="B22">
            <v>110140320</v>
          </cell>
          <cell r="C22" t="str">
            <v>4032#</v>
          </cell>
        </row>
        <row r="23">
          <cell r="A23">
            <v>4056</v>
          </cell>
          <cell r="B23">
            <v>110140560</v>
          </cell>
          <cell r="C23" t="str">
            <v>4056#</v>
          </cell>
        </row>
        <row r="24">
          <cell r="A24">
            <v>3718</v>
          </cell>
          <cell r="B24">
            <v>110137180</v>
          </cell>
          <cell r="C24" t="str">
            <v>3718#</v>
          </cell>
        </row>
        <row r="25">
          <cell r="A25">
            <v>3708</v>
          </cell>
          <cell r="B25">
            <v>110137080</v>
          </cell>
          <cell r="C25" t="str">
            <v>3708#</v>
          </cell>
        </row>
        <row r="26">
          <cell r="A26" t="str">
            <v>3720-2</v>
          </cell>
          <cell r="B26">
            <v>110237200</v>
          </cell>
          <cell r="C26" t="str">
            <v>3720#二层皮</v>
          </cell>
        </row>
        <row r="27">
          <cell r="A27" t="str">
            <v>3703-2</v>
          </cell>
          <cell r="B27">
            <v>110237030</v>
          </cell>
          <cell r="C27" t="str">
            <v>3703#二层皮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6"/>
  <sheetViews>
    <sheetView tabSelected="1" workbookViewId="0">
      <selection activeCell="S8" sqref="S8"/>
    </sheetView>
  </sheetViews>
  <sheetFormatPr defaultColWidth="9" defaultRowHeight="15"/>
  <cols>
    <col min="1" max="1" width="12.42578125" customWidth="1"/>
    <col min="2" max="2" width="12.28515625" customWidth="1"/>
    <col min="3" max="3" width="11.42578125"/>
    <col min="4" max="4" width="16.7109375" customWidth="1"/>
    <col min="5" max="5" width="12.42578125" customWidth="1"/>
    <col min="6" max="6" width="10.42578125" customWidth="1"/>
    <col min="7" max="7" width="8.140625" customWidth="1"/>
    <col min="8" max="8" width="9" customWidth="1"/>
    <col min="9" max="9" width="11.42578125" customWidth="1"/>
    <col min="10" max="10" width="6.5703125" customWidth="1"/>
    <col min="11" max="11" width="8.28515625" customWidth="1"/>
    <col min="12" max="13" width="9.28515625"/>
    <col min="14" max="14" width="8.7109375" customWidth="1"/>
    <col min="15" max="15" width="12.85546875" customWidth="1"/>
    <col min="17" max="17" width="11.42578125" customWidth="1"/>
    <col min="18" max="18" width="15.28515625" customWidth="1"/>
    <col min="19" max="19" width="13.5703125" customWidth="1"/>
  </cols>
  <sheetData>
    <row r="1" spans="1:19" ht="15.75">
      <c r="A1" s="53" t="s">
        <v>0</v>
      </c>
      <c r="B1" s="54"/>
      <c r="C1" s="54"/>
      <c r="D1" s="54"/>
      <c r="E1" s="54"/>
      <c r="F1" s="54"/>
      <c r="G1" s="54"/>
      <c r="H1" s="1"/>
      <c r="I1" s="18"/>
      <c r="J1" s="1"/>
      <c r="K1" s="19"/>
      <c r="L1" s="1"/>
      <c r="M1" s="20"/>
      <c r="N1" s="20"/>
      <c r="O1" s="21"/>
      <c r="P1" s="22"/>
      <c r="Q1" s="22"/>
      <c r="R1" s="20"/>
      <c r="S1" s="42"/>
    </row>
    <row r="2" spans="1:19" ht="15.75">
      <c r="A2" s="55" t="s">
        <v>1</v>
      </c>
      <c r="B2" s="56"/>
      <c r="C2" s="56"/>
      <c r="D2" s="56"/>
      <c r="E2" s="56"/>
      <c r="F2" s="56"/>
      <c r="G2" s="2"/>
      <c r="H2" s="3"/>
      <c r="I2" s="6"/>
      <c r="J2" s="1"/>
      <c r="K2" s="23"/>
      <c r="L2" s="24"/>
      <c r="M2" s="25"/>
      <c r="N2" s="26"/>
      <c r="O2" s="27"/>
      <c r="P2" s="28"/>
      <c r="Q2" s="28"/>
      <c r="R2" s="43"/>
      <c r="S2" s="44"/>
    </row>
    <row r="3" spans="1:19" ht="24">
      <c r="A3" s="4" t="s">
        <v>2</v>
      </c>
      <c r="B3" s="5">
        <v>45819</v>
      </c>
      <c r="C3" s="5" t="s">
        <v>3</v>
      </c>
      <c r="D3" s="53"/>
      <c r="E3" s="53"/>
      <c r="F3" s="54"/>
      <c r="G3" s="6" t="s">
        <v>4</v>
      </c>
      <c r="H3" s="7" t="s">
        <v>5</v>
      </c>
      <c r="I3" s="29"/>
      <c r="J3" s="29"/>
      <c r="K3" s="30"/>
      <c r="L3" s="8"/>
      <c r="M3" s="31"/>
      <c r="N3" s="31"/>
      <c r="O3" s="32"/>
      <c r="P3" s="33" t="s">
        <v>6</v>
      </c>
      <c r="Q3" s="33"/>
      <c r="R3" s="45">
        <v>11539</v>
      </c>
      <c r="S3" s="46"/>
    </row>
    <row r="4" spans="1:19" ht="15.75">
      <c r="A4" s="4" t="s">
        <v>7</v>
      </c>
      <c r="B4" s="57" t="s">
        <v>8</v>
      </c>
      <c r="C4" s="56"/>
      <c r="D4" s="6"/>
      <c r="E4" s="6"/>
      <c r="F4" s="6"/>
      <c r="G4" s="8"/>
      <c r="H4" s="8"/>
      <c r="I4" s="34"/>
      <c r="J4" s="8"/>
      <c r="K4" s="35"/>
      <c r="L4" s="1"/>
      <c r="M4" s="20"/>
      <c r="N4" s="20"/>
      <c r="O4" s="27"/>
      <c r="P4" s="36"/>
      <c r="Q4" s="36"/>
      <c r="R4" s="45"/>
      <c r="S4" s="46"/>
    </row>
    <row r="5" spans="1:19" ht="25.5">
      <c r="A5" s="9" t="s">
        <v>9</v>
      </c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37" t="s">
        <v>23</v>
      </c>
      <c r="P5" s="10" t="s">
        <v>24</v>
      </c>
      <c r="Q5" s="47" t="s">
        <v>25</v>
      </c>
      <c r="R5" s="10" t="s">
        <v>26</v>
      </c>
      <c r="S5" s="48"/>
    </row>
    <row r="6" spans="1:19" ht="15.75">
      <c r="A6" s="11">
        <v>6601168672</v>
      </c>
      <c r="B6" s="12">
        <v>45754</v>
      </c>
      <c r="C6" s="11" t="s">
        <v>27</v>
      </c>
      <c r="D6" s="11" t="s">
        <v>28</v>
      </c>
      <c r="E6" s="11">
        <f>VLOOKUP(F6,[1]料号!A:C,2,FALSE)</f>
        <v>110137070</v>
      </c>
      <c r="F6" s="11">
        <v>3707</v>
      </c>
      <c r="G6" s="11" t="s">
        <v>29</v>
      </c>
      <c r="H6" s="13">
        <v>38</v>
      </c>
      <c r="I6" s="11">
        <v>2212.8000000000002</v>
      </c>
      <c r="J6" s="58">
        <v>1</v>
      </c>
      <c r="K6" s="58">
        <v>1</v>
      </c>
      <c r="L6" s="63">
        <v>1108.5</v>
      </c>
      <c r="M6" s="63">
        <v>1063.5</v>
      </c>
      <c r="N6" s="11">
        <v>1.05</v>
      </c>
      <c r="O6" s="38">
        <f t="shared" ref="O6:O15" si="0">N6*I6</f>
        <v>2323.4400000000005</v>
      </c>
      <c r="P6" s="11" t="s">
        <v>30</v>
      </c>
      <c r="Q6" s="49" t="s">
        <v>31</v>
      </c>
      <c r="R6" s="11" t="s">
        <v>32</v>
      </c>
      <c r="S6" s="50"/>
    </row>
    <row r="7" spans="1:19" ht="15.75">
      <c r="A7" s="14">
        <v>6601190228</v>
      </c>
      <c r="B7" s="15">
        <v>45754</v>
      </c>
      <c r="C7" s="14" t="s">
        <v>27</v>
      </c>
      <c r="D7" s="14" t="s">
        <v>28</v>
      </c>
      <c r="E7" s="11">
        <f>VLOOKUP(F7,[1]料号!A:C,2,FALSE)</f>
        <v>110137070</v>
      </c>
      <c r="F7" s="14">
        <v>3707</v>
      </c>
      <c r="G7" s="14" t="s">
        <v>29</v>
      </c>
      <c r="H7" s="16">
        <v>52</v>
      </c>
      <c r="I7" s="14">
        <v>3000</v>
      </c>
      <c r="J7" s="59"/>
      <c r="K7" s="59"/>
      <c r="L7" s="61"/>
      <c r="M7" s="61"/>
      <c r="N7" s="11">
        <v>1.05</v>
      </c>
      <c r="O7" s="38">
        <f t="shared" si="0"/>
        <v>3150</v>
      </c>
      <c r="P7" s="11" t="s">
        <v>30</v>
      </c>
      <c r="Q7" s="49" t="s">
        <v>31</v>
      </c>
      <c r="R7" s="14"/>
      <c r="S7" s="51"/>
    </row>
    <row r="8" spans="1:19" ht="15.75">
      <c r="A8" s="11">
        <v>6601212252</v>
      </c>
      <c r="B8" s="12">
        <v>45754</v>
      </c>
      <c r="C8" s="11" t="s">
        <v>27</v>
      </c>
      <c r="D8" s="11" t="s">
        <v>28</v>
      </c>
      <c r="E8" s="11">
        <f>VLOOKUP(F8,[1]料号!A:C,2,FALSE)</f>
        <v>110137070</v>
      </c>
      <c r="F8" s="11">
        <v>3707</v>
      </c>
      <c r="G8" s="11" t="s">
        <v>29</v>
      </c>
      <c r="H8" s="13">
        <v>120</v>
      </c>
      <c r="I8" s="11">
        <v>6954.5</v>
      </c>
      <c r="J8" s="60"/>
      <c r="K8" s="60"/>
      <c r="L8" s="62"/>
      <c r="M8" s="62"/>
      <c r="N8" s="11">
        <v>1.02</v>
      </c>
      <c r="O8" s="38">
        <f t="shared" si="0"/>
        <v>7093.59</v>
      </c>
      <c r="P8" s="11" t="s">
        <v>30</v>
      </c>
      <c r="Q8" s="49" t="s">
        <v>31</v>
      </c>
      <c r="S8" s="50" t="s">
        <v>33</v>
      </c>
    </row>
    <row r="9" spans="1:19" ht="15.75">
      <c r="A9" s="11">
        <v>6601212252</v>
      </c>
      <c r="B9" s="12">
        <v>45754</v>
      </c>
      <c r="C9" s="11" t="s">
        <v>27</v>
      </c>
      <c r="D9" s="11" t="s">
        <v>28</v>
      </c>
      <c r="E9" s="11">
        <f>VLOOKUP(F9,[1]料号!A:C,2,FALSE)</f>
        <v>110137070</v>
      </c>
      <c r="F9" s="11">
        <v>3707</v>
      </c>
      <c r="G9" s="11" t="s">
        <v>29</v>
      </c>
      <c r="H9" s="11">
        <v>210</v>
      </c>
      <c r="I9" s="11">
        <v>12234.9</v>
      </c>
      <c r="J9" s="39">
        <v>1</v>
      </c>
      <c r="K9" s="40">
        <v>2</v>
      </c>
      <c r="L9" s="40">
        <v>1121</v>
      </c>
      <c r="M9" s="40">
        <v>1076</v>
      </c>
      <c r="N9" s="11">
        <v>1.02</v>
      </c>
      <c r="O9" s="38">
        <f t="shared" si="0"/>
        <v>12479.598</v>
      </c>
      <c r="P9" s="11" t="s">
        <v>30</v>
      </c>
      <c r="Q9" s="49" t="s">
        <v>31</v>
      </c>
      <c r="R9" s="11" t="s">
        <v>34</v>
      </c>
      <c r="S9" s="50" t="s">
        <v>35</v>
      </c>
    </row>
    <row r="10" spans="1:19" ht="15.75">
      <c r="A10" s="14">
        <v>6601197010</v>
      </c>
      <c r="B10" s="15">
        <v>45806</v>
      </c>
      <c r="C10" s="14" t="s">
        <v>36</v>
      </c>
      <c r="D10" s="14" t="s">
        <v>37</v>
      </c>
      <c r="E10" s="11">
        <f>VLOOKUP(F10,[1]料号!A:C,2,FALSE)</f>
        <v>110137030</v>
      </c>
      <c r="F10" s="14">
        <v>3703</v>
      </c>
      <c r="G10" s="14" t="s">
        <v>29</v>
      </c>
      <c r="H10" s="16">
        <v>53</v>
      </c>
      <c r="I10" s="14">
        <v>2900.1</v>
      </c>
      <c r="J10" s="59">
        <v>1</v>
      </c>
      <c r="K10" s="59">
        <v>3</v>
      </c>
      <c r="L10" s="61">
        <v>883</v>
      </c>
      <c r="M10" s="61">
        <v>838</v>
      </c>
      <c r="N10" s="14">
        <v>1.17</v>
      </c>
      <c r="O10" s="38">
        <f t="shared" si="0"/>
        <v>3393.1169999999997</v>
      </c>
      <c r="P10" s="11" t="s">
        <v>38</v>
      </c>
      <c r="Q10" s="52" t="s">
        <v>39</v>
      </c>
      <c r="R10" s="11" t="s">
        <v>40</v>
      </c>
      <c r="S10" s="51"/>
    </row>
    <row r="11" spans="1:19" ht="15.75">
      <c r="A11" s="11">
        <v>6601209883</v>
      </c>
      <c r="B11" s="12">
        <v>45806</v>
      </c>
      <c r="C11" s="11" t="s">
        <v>36</v>
      </c>
      <c r="D11" s="11" t="s">
        <v>37</v>
      </c>
      <c r="E11" s="11">
        <f>VLOOKUP(F11,[1]料号!A:C,2,FALSE)</f>
        <v>110137030</v>
      </c>
      <c r="F11" s="11">
        <v>3703</v>
      </c>
      <c r="G11" s="11" t="s">
        <v>29</v>
      </c>
      <c r="H11" s="13">
        <v>133</v>
      </c>
      <c r="I11" s="11">
        <v>7353</v>
      </c>
      <c r="J11" s="60"/>
      <c r="K11" s="60"/>
      <c r="L11" s="62"/>
      <c r="M11" s="62"/>
      <c r="N11" s="14">
        <v>1.17</v>
      </c>
      <c r="O11" s="38">
        <f t="shared" si="0"/>
        <v>8603.01</v>
      </c>
      <c r="P11" s="11" t="s">
        <v>38</v>
      </c>
      <c r="Q11" s="52" t="s">
        <v>39</v>
      </c>
      <c r="S11" s="50" t="s">
        <v>41</v>
      </c>
    </row>
    <row r="12" spans="1:19" ht="15.75">
      <c r="A12" s="11">
        <v>6601209883</v>
      </c>
      <c r="B12" s="12">
        <v>45806</v>
      </c>
      <c r="C12" s="11" t="s">
        <v>36</v>
      </c>
      <c r="D12" s="11" t="s">
        <v>37</v>
      </c>
      <c r="E12" s="11">
        <f>VLOOKUP(F12,[1]料号!A:C,2,FALSE)</f>
        <v>110137030</v>
      </c>
      <c r="F12" s="11">
        <v>3703</v>
      </c>
      <c r="G12" s="11" t="s">
        <v>29</v>
      </c>
      <c r="H12" s="11">
        <v>227</v>
      </c>
      <c r="I12" s="11">
        <v>12135.6</v>
      </c>
      <c r="J12" s="39">
        <v>1</v>
      </c>
      <c r="K12" s="40">
        <v>4</v>
      </c>
      <c r="L12" s="40">
        <v>1028.5</v>
      </c>
      <c r="M12" s="40">
        <v>983.5</v>
      </c>
      <c r="N12" s="14">
        <v>1.17</v>
      </c>
      <c r="O12" s="38">
        <f t="shared" si="0"/>
        <v>14198.652</v>
      </c>
      <c r="P12" s="11" t="s">
        <v>38</v>
      </c>
      <c r="Q12" s="52" t="s">
        <v>39</v>
      </c>
      <c r="R12" s="11" t="s">
        <v>34</v>
      </c>
      <c r="S12" s="50" t="s">
        <v>42</v>
      </c>
    </row>
    <row r="13" spans="1:19" ht="15.75">
      <c r="A13" s="11">
        <v>6601209883</v>
      </c>
      <c r="B13" s="12">
        <v>45806</v>
      </c>
      <c r="C13" s="11" t="s">
        <v>36</v>
      </c>
      <c r="D13" s="11" t="s">
        <v>37</v>
      </c>
      <c r="E13" s="11">
        <f>VLOOKUP(F13,[1]料号!A:C,2,FALSE)</f>
        <v>110137030</v>
      </c>
      <c r="F13" s="11">
        <v>3703</v>
      </c>
      <c r="G13" s="11" t="s">
        <v>29</v>
      </c>
      <c r="H13" s="13">
        <v>10</v>
      </c>
      <c r="I13" s="11">
        <v>511.400000000001</v>
      </c>
      <c r="J13" s="59">
        <v>1</v>
      </c>
      <c r="K13" s="61">
        <v>5</v>
      </c>
      <c r="L13" s="59">
        <v>629.5</v>
      </c>
      <c r="M13" s="59">
        <v>584.5</v>
      </c>
      <c r="N13" s="14">
        <v>1.17</v>
      </c>
      <c r="O13" s="38">
        <f t="shared" si="0"/>
        <v>598.3380000000011</v>
      </c>
      <c r="P13" s="14" t="s">
        <v>38</v>
      </c>
      <c r="Q13" s="52" t="s">
        <v>39</v>
      </c>
      <c r="R13" s="14" t="s">
        <v>43</v>
      </c>
      <c r="S13" s="50"/>
    </row>
    <row r="14" spans="1:19" ht="15.75">
      <c r="A14" s="14">
        <v>6601212248</v>
      </c>
      <c r="B14" s="15">
        <v>45806</v>
      </c>
      <c r="C14" s="14" t="s">
        <v>36</v>
      </c>
      <c r="D14" s="14" t="s">
        <v>37</v>
      </c>
      <c r="E14" s="11">
        <f>VLOOKUP(F14,[1]料号!A:C,2,FALSE)</f>
        <v>110137030</v>
      </c>
      <c r="F14" s="14">
        <v>3703</v>
      </c>
      <c r="G14" s="14" t="s">
        <v>29</v>
      </c>
      <c r="H14" s="16">
        <v>124</v>
      </c>
      <c r="I14" s="14">
        <v>6692.7</v>
      </c>
      <c r="J14" s="60"/>
      <c r="K14" s="62"/>
      <c r="L14" s="60"/>
      <c r="M14" s="60"/>
      <c r="N14" s="14">
        <v>1.17</v>
      </c>
      <c r="O14" s="38">
        <f t="shared" si="0"/>
        <v>7830.4589999999989</v>
      </c>
      <c r="P14" s="14" t="s">
        <v>38</v>
      </c>
      <c r="Q14" s="52" t="s">
        <v>39</v>
      </c>
      <c r="S14" s="51" t="s">
        <v>44</v>
      </c>
    </row>
    <row r="15" spans="1:19" ht="15.75">
      <c r="A15" s="11">
        <v>6601205637</v>
      </c>
      <c r="B15" s="12">
        <v>45818</v>
      </c>
      <c r="C15" s="11" t="s">
        <v>45</v>
      </c>
      <c r="D15" s="11" t="s">
        <v>46</v>
      </c>
      <c r="E15" s="11">
        <f>VLOOKUP(F15,[1]料号!A:C,2,FALSE)</f>
        <v>110137230</v>
      </c>
      <c r="F15" s="11">
        <v>3723</v>
      </c>
      <c r="G15" s="11" t="s">
        <v>29</v>
      </c>
      <c r="H15" s="11">
        <v>97</v>
      </c>
      <c r="I15" s="11">
        <v>5343.4</v>
      </c>
      <c r="J15" s="39">
        <v>1</v>
      </c>
      <c r="K15" s="40">
        <v>6</v>
      </c>
      <c r="L15" s="40">
        <v>476.5</v>
      </c>
      <c r="M15" s="40">
        <v>431.5</v>
      </c>
      <c r="N15" s="14">
        <v>1.17</v>
      </c>
      <c r="O15" s="38">
        <f t="shared" si="0"/>
        <v>6251.7779999999993</v>
      </c>
      <c r="P15" s="11" t="s">
        <v>38</v>
      </c>
      <c r="Q15" s="49" t="s">
        <v>47</v>
      </c>
      <c r="R15" s="11" t="s">
        <v>48</v>
      </c>
      <c r="S15" s="50" t="s">
        <v>49</v>
      </c>
    </row>
    <row r="16" spans="1:19" ht="15.75">
      <c r="A16" s="17"/>
      <c r="B16" s="17"/>
      <c r="C16" s="17"/>
      <c r="D16" s="17"/>
      <c r="E16" s="17"/>
      <c r="F16" s="17"/>
      <c r="G16" s="17"/>
      <c r="H16" s="17">
        <f t="shared" ref="H16:J16" si="1">SUM(H6:H15)</f>
        <v>1064</v>
      </c>
      <c r="I16" s="17">
        <f t="shared" si="1"/>
        <v>59338.399999999994</v>
      </c>
      <c r="J16" s="17">
        <f t="shared" si="1"/>
        <v>6</v>
      </c>
      <c r="K16" s="17"/>
      <c r="L16" s="17">
        <f t="shared" ref="L16:O16" si="2">SUM(L6:L15)</f>
        <v>5247</v>
      </c>
      <c r="M16" s="17">
        <f t="shared" si="2"/>
        <v>4977</v>
      </c>
      <c r="N16" s="17"/>
      <c r="O16" s="41">
        <f t="shared" si="2"/>
        <v>65921.982000000004</v>
      </c>
      <c r="P16" s="17"/>
      <c r="Q16" s="17"/>
      <c r="R16" s="17"/>
      <c r="S16" s="17"/>
    </row>
  </sheetData>
  <mergeCells count="16">
    <mergeCell ref="L6:L8"/>
    <mergeCell ref="L10:L11"/>
    <mergeCell ref="L13:L14"/>
    <mergeCell ref="M6:M8"/>
    <mergeCell ref="M10:M11"/>
    <mergeCell ref="M13:M14"/>
    <mergeCell ref="J10:J11"/>
    <mergeCell ref="J13:J14"/>
    <mergeCell ref="K6:K8"/>
    <mergeCell ref="K10:K11"/>
    <mergeCell ref="K13:K14"/>
    <mergeCell ref="A1:G1"/>
    <mergeCell ref="A2:F2"/>
    <mergeCell ref="D3:F3"/>
    <mergeCell ref="B4:C4"/>
    <mergeCell ref="J6:J8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ttxpg050</dc:creator>
  <cp:lastModifiedBy>John Som</cp:lastModifiedBy>
  <dcterms:created xsi:type="dcterms:W3CDTF">2025-06-11T05:23:55Z</dcterms:created>
  <dcterms:modified xsi:type="dcterms:W3CDTF">2025-06-28T02:05:15Z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FF309686DCC34CA090EF70D28495DC4F</vt:lpwstr>
  </property>
  <property fmtid="{D5CDD505-2E9C-101B-9397-08002B2CF9AE}" pid="3" name="KSOProductBuildVer">
    <vt:lpwstr>2052-11.8.2.12265</vt:lpwstr>
  </property>
</Properties>
</file>