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JPZ031127\Desktop\inv_pkl_contract_creation\"/>
    </mc:Choice>
  </mc:AlternateContent>
  <xr:revisionPtr revIDLastSave="0" documentId="13_ncr:1_{255CB07D-C4B5-4F6C-8D71-3D24C0CE84B5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4" i="1" l="1"/>
  <c r="S13" i="1"/>
  <c r="S12" i="1"/>
  <c r="S11" i="1"/>
  <c r="S9" i="1"/>
  <c r="S8" i="1"/>
  <c r="S7" i="1"/>
  <c r="S6" i="1"/>
  <c r="S5" i="1"/>
  <c r="S4" i="1"/>
  <c r="S3" i="1"/>
  <c r="L15" i="1"/>
  <c r="J15" i="1"/>
  <c r="I15" i="1"/>
  <c r="R14" i="1"/>
  <c r="N14" i="1"/>
  <c r="R13" i="1"/>
  <c r="N13" i="1"/>
  <c r="R12" i="1"/>
  <c r="N12" i="1"/>
  <c r="R11" i="1"/>
  <c r="N11" i="1"/>
  <c r="R10" i="1"/>
  <c r="R9" i="1"/>
  <c r="R8" i="1"/>
  <c r="R7" i="1"/>
  <c r="R6" i="1"/>
  <c r="R5" i="1"/>
  <c r="R4" i="1"/>
  <c r="R3" i="1"/>
  <c r="R15" i="1" l="1"/>
</calcChain>
</file>

<file path=xl/sharedStrings.xml><?xml version="1.0" encoding="utf-8"?>
<sst xmlns="http://schemas.openxmlformats.org/spreadsheetml/2006/main" count="124" uniqueCount="59">
  <si>
    <t>客户：KEY BAY FURNITURE CO., LTD</t>
  </si>
  <si>
    <t>装运日期：2025/7/4</t>
  </si>
  <si>
    <t>形式发票号：KB25015</t>
  </si>
  <si>
    <t>目的地:Vietnam</t>
  </si>
  <si>
    <t>装运物流：</t>
  </si>
  <si>
    <t>入库日期</t>
  </si>
  <si>
    <t>订单号</t>
  </si>
  <si>
    <t>TTX编号</t>
  </si>
  <si>
    <t>产品编号</t>
  </si>
  <si>
    <t>物料编码</t>
  </si>
  <si>
    <t>厚度（mm)</t>
  </si>
  <si>
    <t>级别</t>
  </si>
  <si>
    <t>张数</t>
  </si>
  <si>
    <t>尺数</t>
  </si>
  <si>
    <t>件数</t>
  </si>
  <si>
    <t>拖数</t>
  </si>
  <si>
    <t>重量</t>
  </si>
  <si>
    <t>净重</t>
  </si>
  <si>
    <t>手册号</t>
  </si>
  <si>
    <t>备注</t>
  </si>
  <si>
    <t>价格</t>
  </si>
  <si>
    <t>金额</t>
  </si>
  <si>
    <t>2503002-01</t>
  </si>
  <si>
    <t>UDAY-ES-米灰61</t>
  </si>
  <si>
    <t>NMP-400</t>
  </si>
  <si>
    <t>1.23.07.0412</t>
  </si>
  <si>
    <t>1.2-1.3mm</t>
  </si>
  <si>
    <t>A级</t>
  </si>
  <si>
    <t>2503032-01</t>
  </si>
  <si>
    <t>01T25032604</t>
  </si>
  <si>
    <t>01T25032605</t>
  </si>
  <si>
    <t>01T25032606</t>
  </si>
  <si>
    <t>01T25032607</t>
  </si>
  <si>
    <t>01T25032608</t>
  </si>
  <si>
    <t>01T25032701</t>
  </si>
  <si>
    <t>折扣</t>
  </si>
  <si>
    <t>2507004-01</t>
  </si>
  <si>
    <t>UDAY-ES-黄棕473</t>
  </si>
  <si>
    <t>NMP-401</t>
  </si>
  <si>
    <t>1.23.07.0413</t>
  </si>
  <si>
    <t>02T25070308</t>
  </si>
  <si>
    <t>02T25070309</t>
  </si>
  <si>
    <t>02T25070310</t>
  </si>
  <si>
    <t>KBCGDD157013</t>
  </si>
  <si>
    <t>2503059-01</t>
  </si>
  <si>
    <t>XPDY-ET-白154</t>
  </si>
  <si>
    <t>RB08649</t>
  </si>
  <si>
    <t>1.23.07.0246</t>
  </si>
  <si>
    <t>01T25031304</t>
  </si>
  <si>
    <t>2024.11.19</t>
  </si>
  <si>
    <t>2025.1.24</t>
  </si>
  <si>
    <t>2025.5.26</t>
  </si>
  <si>
    <t>po</t>
  </si>
  <si>
    <t>cbm</t>
  </si>
  <si>
    <t>invoice no</t>
  </si>
  <si>
    <t>KB25015</t>
  </si>
  <si>
    <t>invoice date</t>
  </si>
  <si>
    <t>invoice ref</t>
  </si>
  <si>
    <t>CLF2025-198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</si>
</sst>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/d;@"/>
    <numFmt numFmtId="165" formatCode="0.00_ "/>
  </numFmts>
  <fonts count="6">
    <font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sz val="12"/>
      <name val="Calibri"/>
      <scheme val="minor"/>
    </font>
    <font>
      <b/>
      <sz val="12"/>
      <name val="Calibri"/>
      <charset val="134"/>
      <scheme val="minor"/>
    </font>
    <font>
      <sz val="12"/>
      <name val="Calibri"/>
      <charset val="134"/>
      <scheme val="minor"/>
    </font>
    <font>
      <b/>
      <sz val="12"/>
      <color theme="1"/>
      <name val="Calibri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0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Alignment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shrinkToFit="1"/>
    </xf>
    <xf numFmtId="0" fontId="4" fillId="2" borderId="1" xfId="0" applyFont="1" applyFill="1" applyBorder="1" applyAlignment="1">
      <alignment horizontal="center"/>
    </xf>
    <xf numFmtId="164" fontId="1" fillId="3" borderId="1" xfId="0" applyNumberFormat="1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 shrinkToFit="1"/>
    </xf>
    <xf numFmtId="0" fontId="4" fillId="3" borderId="1" xfId="0" applyFont="1" applyFill="1" applyBorder="1" applyAlignment="1">
      <alignment horizontal="center" vertical="center"/>
    </xf>
    <xf numFmtId="0" fontId="5" fillId="0" borderId="1" xfId="0" applyFont="1" applyBorder="1">
      <alignment vertical="center"/>
    </xf>
    <xf numFmtId="0" fontId="1" fillId="0" borderId="1" xfId="0" applyFont="1" applyBorder="1">
      <alignment vertical="center"/>
    </xf>
    <xf numFmtId="0" fontId="4" fillId="0" borderId="2" xfId="0" applyFont="1" applyBorder="1" applyAlignment="1">
      <alignment horizontal="center" vertical="center"/>
    </xf>
    <xf numFmtId="165" fontId="4" fillId="0" borderId="1" xfId="0" applyNumberFormat="1" applyFont="1" applyBorder="1" applyAlignment="1">
      <alignment horizontal="center" vertical="center"/>
    </xf>
    <xf numFmtId="0" fontId="1" fillId="3" borderId="1" xfId="0" applyFont="1" applyFill="1" applyBorder="1">
      <alignment vertical="center"/>
    </xf>
    <xf numFmtId="165" fontId="4" fillId="3" borderId="1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65" fontId="4" fillId="2" borderId="1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left" vertical="center"/>
    </xf>
    <xf numFmtId="14" fontId="1" fillId="0" borderId="0" xfId="0" applyNumberFormat="1" applyFont="1">
      <alignment vertical="center"/>
    </xf>
    <xf numFmtId="0" fontId="3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6"/>
  <sheetViews>
    <sheetView tabSelected="1" workbookViewId="0">
      <selection activeCell="U18" sqref="U18"/>
    </sheetView>
  </sheetViews>
  <sheetFormatPr defaultColWidth="9" defaultRowHeight="15"/>
  <cols>
    <col min="1" max="1" width="10.42578125" customWidth="1"/>
    <col min="2" max="2" width="15.28515625" customWidth="1"/>
    <col min="3" max="3" width="13.5703125" customWidth="1"/>
    <col min="4" max="4" width="15.7109375" customWidth="1"/>
    <col min="5" max="5" width="15.42578125" customWidth="1"/>
    <col min="6" max="6" width="14.42578125" customWidth="1"/>
    <col min="18" max="18" width="16.28515625" customWidth="1"/>
    <col min="19" max="20" width="13.5703125" customWidth="1"/>
    <col min="21" max="21" width="9.5703125" bestFit="1" customWidth="1"/>
  </cols>
  <sheetData>
    <row r="1" spans="1:22" s="1" customFormat="1" ht="18" customHeight="1">
      <c r="A1" s="29" t="s">
        <v>0</v>
      </c>
      <c r="B1" s="29"/>
      <c r="C1" s="29"/>
      <c r="D1" s="29"/>
      <c r="E1" s="29"/>
      <c r="F1" s="4" t="s">
        <v>1</v>
      </c>
      <c r="G1" s="4"/>
      <c r="H1" s="4"/>
      <c r="I1" s="18" t="s">
        <v>2</v>
      </c>
      <c r="J1" s="19"/>
      <c r="K1" s="3"/>
      <c r="L1" s="29" t="s">
        <v>3</v>
      </c>
      <c r="M1" s="29"/>
      <c r="N1" s="4"/>
      <c r="O1" s="4" t="s">
        <v>4</v>
      </c>
      <c r="P1" s="4"/>
      <c r="Q1" s="4"/>
      <c r="R1" s="4"/>
      <c r="S1" s="2"/>
    </row>
    <row r="2" spans="1:22" s="1" customFormat="1" ht="18" customHeight="1">
      <c r="A2" s="5" t="s">
        <v>5</v>
      </c>
      <c r="B2" s="5" t="s">
        <v>52</v>
      </c>
      <c r="C2" s="5" t="s">
        <v>6</v>
      </c>
      <c r="D2" s="5" t="s">
        <v>7</v>
      </c>
      <c r="E2" s="5" t="s">
        <v>8</v>
      </c>
      <c r="F2" s="5" t="s">
        <v>9</v>
      </c>
      <c r="G2" s="5" t="s">
        <v>10</v>
      </c>
      <c r="H2" s="5" t="s">
        <v>11</v>
      </c>
      <c r="I2" s="5" t="s">
        <v>12</v>
      </c>
      <c r="J2" s="5" t="s">
        <v>13</v>
      </c>
      <c r="K2" s="5" t="s">
        <v>14</v>
      </c>
      <c r="L2" s="20" t="s">
        <v>15</v>
      </c>
      <c r="M2" s="20" t="s">
        <v>16</v>
      </c>
      <c r="N2" s="20" t="s">
        <v>17</v>
      </c>
      <c r="O2" s="5" t="s">
        <v>18</v>
      </c>
      <c r="P2" s="5" t="s">
        <v>19</v>
      </c>
      <c r="Q2" s="5" t="s">
        <v>20</v>
      </c>
      <c r="R2" s="5" t="s">
        <v>21</v>
      </c>
      <c r="S2" s="2" t="s">
        <v>53</v>
      </c>
      <c r="T2" s="1" t="s">
        <v>54</v>
      </c>
      <c r="U2" s="1" t="s">
        <v>56</v>
      </c>
      <c r="V2" s="1" t="s">
        <v>57</v>
      </c>
    </row>
    <row r="3" spans="1:22" s="1" customFormat="1" ht="15.75">
      <c r="A3" s="6">
        <v>45716</v>
      </c>
      <c r="B3" s="7" t="s">
        <v>49</v>
      </c>
      <c r="C3" s="8" t="s">
        <v>22</v>
      </c>
      <c r="D3" s="9" t="s">
        <v>23</v>
      </c>
      <c r="E3" s="9" t="s">
        <v>24</v>
      </c>
      <c r="F3" s="10" t="s">
        <v>25</v>
      </c>
      <c r="G3" s="9" t="s">
        <v>26</v>
      </c>
      <c r="H3" s="9" t="s">
        <v>27</v>
      </c>
      <c r="I3" s="9">
        <v>176</v>
      </c>
      <c r="J3" s="5">
        <v>9387.4</v>
      </c>
      <c r="K3" s="9"/>
      <c r="L3" s="9">
        <v>1</v>
      </c>
      <c r="M3" s="9">
        <v>746</v>
      </c>
      <c r="N3" s="9">
        <v>701</v>
      </c>
      <c r="O3" s="21"/>
      <c r="P3" s="5"/>
      <c r="Q3" s="21">
        <v>1.39</v>
      </c>
      <c r="R3" s="21">
        <f t="shared" ref="R3:R14" si="0">Q3*J3</f>
        <v>13048.485999999999</v>
      </c>
      <c r="S3" s="1">
        <f>2.2*1.8*0.63</f>
        <v>2.4948000000000001</v>
      </c>
      <c r="T3" s="1" t="s">
        <v>55</v>
      </c>
      <c r="U3" s="28">
        <v>45754</v>
      </c>
      <c r="V3" s="1" t="s">
        <v>58</v>
      </c>
    </row>
    <row r="4" spans="1:22" s="1" customFormat="1" ht="15.75">
      <c r="A4" s="6">
        <v>45742</v>
      </c>
      <c r="B4" s="7" t="s">
        <v>50</v>
      </c>
      <c r="C4" s="8" t="s">
        <v>28</v>
      </c>
      <c r="D4" s="9" t="s">
        <v>23</v>
      </c>
      <c r="E4" s="9" t="s">
        <v>24</v>
      </c>
      <c r="F4" s="10" t="s">
        <v>25</v>
      </c>
      <c r="G4" s="9" t="s">
        <v>26</v>
      </c>
      <c r="H4" s="9" t="s">
        <v>27</v>
      </c>
      <c r="I4" s="9">
        <v>195</v>
      </c>
      <c r="J4" s="5">
        <v>10582.7</v>
      </c>
      <c r="K4" s="9"/>
      <c r="L4" s="9">
        <v>1</v>
      </c>
      <c r="M4" s="9">
        <v>829.5</v>
      </c>
      <c r="N4" s="9">
        <v>784.5</v>
      </c>
      <c r="O4" s="21"/>
      <c r="P4" s="5"/>
      <c r="Q4" s="21">
        <v>1.37</v>
      </c>
      <c r="R4" s="21">
        <f t="shared" si="0"/>
        <v>14498.299000000003</v>
      </c>
      <c r="S4" s="1">
        <f>2.2*1.8*0.67</f>
        <v>2.6532000000000004</v>
      </c>
      <c r="T4" s="1" t="s">
        <v>29</v>
      </c>
    </row>
    <row r="5" spans="1:22" s="1" customFormat="1" ht="15.75">
      <c r="A5" s="6">
        <v>45742</v>
      </c>
      <c r="B5" s="7" t="s">
        <v>50</v>
      </c>
      <c r="C5" s="8" t="s">
        <v>28</v>
      </c>
      <c r="D5" s="9" t="s">
        <v>23</v>
      </c>
      <c r="E5" s="9" t="s">
        <v>24</v>
      </c>
      <c r="F5" s="10" t="s">
        <v>25</v>
      </c>
      <c r="G5" s="9" t="s">
        <v>26</v>
      </c>
      <c r="H5" s="9" t="s">
        <v>27</v>
      </c>
      <c r="I5" s="9">
        <v>169</v>
      </c>
      <c r="J5" s="5">
        <v>9292.2999999999993</v>
      </c>
      <c r="K5" s="9"/>
      <c r="L5" s="9">
        <v>1</v>
      </c>
      <c r="M5" s="9">
        <v>722.5</v>
      </c>
      <c r="N5" s="9">
        <v>677.5</v>
      </c>
      <c r="O5" s="21"/>
      <c r="P5" s="5"/>
      <c r="Q5" s="21">
        <v>1.37</v>
      </c>
      <c r="R5" s="21">
        <f t="shared" si="0"/>
        <v>12730.450999999999</v>
      </c>
      <c r="S5" s="1">
        <f>2.2*1.8*0.63</f>
        <v>2.4948000000000001</v>
      </c>
      <c r="T5" s="1" t="s">
        <v>30</v>
      </c>
    </row>
    <row r="6" spans="1:22" s="1" customFormat="1" ht="15.75">
      <c r="A6" s="6">
        <v>45742</v>
      </c>
      <c r="B6" s="7" t="s">
        <v>50</v>
      </c>
      <c r="C6" s="8" t="s">
        <v>28</v>
      </c>
      <c r="D6" s="9" t="s">
        <v>23</v>
      </c>
      <c r="E6" s="9" t="s">
        <v>24</v>
      </c>
      <c r="F6" s="10" t="s">
        <v>25</v>
      </c>
      <c r="G6" s="9" t="s">
        <v>26</v>
      </c>
      <c r="H6" s="9" t="s">
        <v>27</v>
      </c>
      <c r="I6" s="9">
        <v>190</v>
      </c>
      <c r="J6" s="5">
        <v>10549.5</v>
      </c>
      <c r="K6" s="9"/>
      <c r="L6" s="9">
        <v>1</v>
      </c>
      <c r="M6" s="9">
        <v>810</v>
      </c>
      <c r="N6" s="9">
        <v>765</v>
      </c>
      <c r="O6" s="21"/>
      <c r="P6" s="5"/>
      <c r="Q6" s="21">
        <v>1.37</v>
      </c>
      <c r="R6" s="21">
        <f t="shared" si="0"/>
        <v>14452.815000000001</v>
      </c>
      <c r="S6" s="1">
        <f>2.2*1.8*0.69</f>
        <v>2.7324000000000002</v>
      </c>
      <c r="T6" s="1" t="s">
        <v>31</v>
      </c>
    </row>
    <row r="7" spans="1:22" s="1" customFormat="1" ht="15.75">
      <c r="A7" s="6">
        <v>45742</v>
      </c>
      <c r="B7" s="7" t="s">
        <v>50</v>
      </c>
      <c r="C7" s="8" t="s">
        <v>28</v>
      </c>
      <c r="D7" s="9" t="s">
        <v>23</v>
      </c>
      <c r="E7" s="9" t="s">
        <v>24</v>
      </c>
      <c r="F7" s="10" t="s">
        <v>25</v>
      </c>
      <c r="G7" s="9" t="s">
        <v>26</v>
      </c>
      <c r="H7" s="9" t="s">
        <v>27</v>
      </c>
      <c r="I7" s="9">
        <v>195</v>
      </c>
      <c r="J7" s="5">
        <v>10627.3</v>
      </c>
      <c r="K7" s="9"/>
      <c r="L7" s="9">
        <v>1</v>
      </c>
      <c r="M7" s="9">
        <v>817</v>
      </c>
      <c r="N7" s="9">
        <v>772</v>
      </c>
      <c r="O7" s="21"/>
      <c r="P7" s="5"/>
      <c r="Q7" s="21">
        <v>1.37</v>
      </c>
      <c r="R7" s="21">
        <f t="shared" si="0"/>
        <v>14559.401</v>
      </c>
      <c r="S7" s="1">
        <f>2.2*1.8*0.69</f>
        <v>2.7324000000000002</v>
      </c>
      <c r="T7" s="1" t="s">
        <v>32</v>
      </c>
    </row>
    <row r="8" spans="1:22" s="1" customFormat="1" ht="15.75">
      <c r="A8" s="6">
        <v>45742</v>
      </c>
      <c r="B8" s="7" t="s">
        <v>50</v>
      </c>
      <c r="C8" s="8" t="s">
        <v>28</v>
      </c>
      <c r="D8" s="9" t="s">
        <v>23</v>
      </c>
      <c r="E8" s="9" t="s">
        <v>24</v>
      </c>
      <c r="F8" s="10" t="s">
        <v>25</v>
      </c>
      <c r="G8" s="9" t="s">
        <v>26</v>
      </c>
      <c r="H8" s="9" t="s">
        <v>27</v>
      </c>
      <c r="I8" s="9">
        <v>190</v>
      </c>
      <c r="J8" s="5">
        <v>10411.9</v>
      </c>
      <c r="K8" s="9"/>
      <c r="L8" s="9">
        <v>1</v>
      </c>
      <c r="M8" s="9">
        <v>806.5</v>
      </c>
      <c r="N8" s="9">
        <v>761.5</v>
      </c>
      <c r="O8" s="21"/>
      <c r="P8" s="5"/>
      <c r="Q8" s="21">
        <v>1.37</v>
      </c>
      <c r="R8" s="21">
        <f t="shared" si="0"/>
        <v>14264.303</v>
      </c>
      <c r="S8" s="1">
        <f>2.2*1.8*0.66</f>
        <v>2.6136000000000004</v>
      </c>
      <c r="T8" s="1" t="s">
        <v>33</v>
      </c>
    </row>
    <row r="9" spans="1:22" s="1" customFormat="1" ht="15.75">
      <c r="A9" s="6">
        <v>45743</v>
      </c>
      <c r="B9" s="7" t="s">
        <v>50</v>
      </c>
      <c r="C9" s="8" t="s">
        <v>28</v>
      </c>
      <c r="D9" s="9" t="s">
        <v>23</v>
      </c>
      <c r="E9" s="9" t="s">
        <v>24</v>
      </c>
      <c r="F9" s="10" t="s">
        <v>25</v>
      </c>
      <c r="G9" s="9" t="s">
        <v>26</v>
      </c>
      <c r="H9" s="9" t="s">
        <v>27</v>
      </c>
      <c r="I9" s="9">
        <v>172</v>
      </c>
      <c r="J9" s="5">
        <v>9357.7000000000007</v>
      </c>
      <c r="K9" s="9"/>
      <c r="L9" s="9">
        <v>1</v>
      </c>
      <c r="M9" s="9">
        <v>766</v>
      </c>
      <c r="N9" s="9">
        <v>721</v>
      </c>
      <c r="O9" s="21"/>
      <c r="P9" s="5"/>
      <c r="Q9" s="21">
        <v>1.37</v>
      </c>
      <c r="R9" s="21">
        <f t="shared" si="0"/>
        <v>12820.049000000003</v>
      </c>
      <c r="S9" s="1">
        <f>2.2*1.8*0.64</f>
        <v>2.5344000000000002</v>
      </c>
      <c r="T9" s="1" t="s">
        <v>34</v>
      </c>
    </row>
    <row r="10" spans="1:22" s="1" customFormat="1" ht="15.75">
      <c r="A10" s="6">
        <v>45743</v>
      </c>
      <c r="B10" s="7" t="s">
        <v>50</v>
      </c>
      <c r="C10" s="8" t="s">
        <v>28</v>
      </c>
      <c r="D10" s="9" t="s">
        <v>23</v>
      </c>
      <c r="E10" s="9" t="s">
        <v>24</v>
      </c>
      <c r="F10" s="10" t="s">
        <v>25</v>
      </c>
      <c r="G10" s="9" t="s">
        <v>26</v>
      </c>
      <c r="H10" s="11" t="s">
        <v>35</v>
      </c>
      <c r="I10" s="9">
        <v>9</v>
      </c>
      <c r="J10" s="5">
        <v>458.4</v>
      </c>
      <c r="K10" s="9"/>
      <c r="L10" s="9">
        <v>0</v>
      </c>
      <c r="M10" s="9"/>
      <c r="N10" s="9"/>
      <c r="O10" s="21"/>
      <c r="P10" s="5"/>
      <c r="Q10" s="26">
        <v>1.1599999999999999</v>
      </c>
      <c r="R10" s="21">
        <f t="shared" si="0"/>
        <v>531.74399999999991</v>
      </c>
      <c r="T10" s="1" t="s">
        <v>34</v>
      </c>
    </row>
    <row r="11" spans="1:22" s="1" customFormat="1" ht="15.75">
      <c r="A11" s="12">
        <v>45841</v>
      </c>
      <c r="B11" s="27" t="s">
        <v>51</v>
      </c>
      <c r="C11" s="14" t="s">
        <v>36</v>
      </c>
      <c r="D11" s="15" t="s">
        <v>37</v>
      </c>
      <c r="E11" s="15" t="s">
        <v>38</v>
      </c>
      <c r="F11" s="16" t="s">
        <v>39</v>
      </c>
      <c r="G11" s="15" t="s">
        <v>26</v>
      </c>
      <c r="H11" s="15" t="s">
        <v>27</v>
      </c>
      <c r="I11" s="15">
        <v>185</v>
      </c>
      <c r="J11" s="17">
        <v>10434.4</v>
      </c>
      <c r="K11" s="22"/>
      <c r="L11" s="14">
        <v>1</v>
      </c>
      <c r="M11" s="15">
        <v>811</v>
      </c>
      <c r="N11" s="15">
        <f t="shared" ref="N11:N14" si="1">M11-45</f>
        <v>766</v>
      </c>
      <c r="O11" s="23"/>
      <c r="P11" s="17"/>
      <c r="Q11" s="23">
        <v>1.37</v>
      </c>
      <c r="R11" s="23">
        <f t="shared" si="0"/>
        <v>14295.128000000001</v>
      </c>
      <c r="S11" s="1">
        <f>2.2*1.8*0.7</f>
        <v>2.7720000000000002</v>
      </c>
      <c r="T11" s="1" t="s">
        <v>40</v>
      </c>
    </row>
    <row r="12" spans="1:22" s="1" customFormat="1" ht="15.75">
      <c r="A12" s="12">
        <v>45841</v>
      </c>
      <c r="B12" s="27" t="s">
        <v>51</v>
      </c>
      <c r="C12" s="14" t="s">
        <v>36</v>
      </c>
      <c r="D12" s="15" t="s">
        <v>37</v>
      </c>
      <c r="E12" s="15" t="s">
        <v>38</v>
      </c>
      <c r="F12" s="16" t="s">
        <v>39</v>
      </c>
      <c r="G12" s="15" t="s">
        <v>26</v>
      </c>
      <c r="H12" s="15" t="s">
        <v>27</v>
      </c>
      <c r="I12" s="15">
        <v>189</v>
      </c>
      <c r="J12" s="17">
        <v>10527.4</v>
      </c>
      <c r="K12" s="22"/>
      <c r="L12" s="14">
        <v>1</v>
      </c>
      <c r="M12" s="15">
        <v>818</v>
      </c>
      <c r="N12" s="15">
        <f t="shared" si="1"/>
        <v>773</v>
      </c>
      <c r="O12" s="23"/>
      <c r="P12" s="17"/>
      <c r="Q12" s="23">
        <v>1.37</v>
      </c>
      <c r="R12" s="23">
        <f t="shared" si="0"/>
        <v>14422.538</v>
      </c>
      <c r="S12" s="1">
        <f>2.2*1.8*0.7</f>
        <v>2.7720000000000002</v>
      </c>
      <c r="T12" s="1" t="s">
        <v>41</v>
      </c>
    </row>
    <row r="13" spans="1:22" s="1" customFormat="1" ht="15.75">
      <c r="A13" s="12">
        <v>45841</v>
      </c>
      <c r="B13" s="27" t="s">
        <v>51</v>
      </c>
      <c r="C13" s="14" t="s">
        <v>36</v>
      </c>
      <c r="D13" s="15" t="s">
        <v>37</v>
      </c>
      <c r="E13" s="15" t="s">
        <v>38</v>
      </c>
      <c r="F13" s="16" t="s">
        <v>39</v>
      </c>
      <c r="G13" s="15" t="s">
        <v>26</v>
      </c>
      <c r="H13" s="15" t="s">
        <v>27</v>
      </c>
      <c r="I13" s="15">
        <v>175</v>
      </c>
      <c r="J13" s="17">
        <v>10006.1</v>
      </c>
      <c r="K13" s="22"/>
      <c r="L13" s="14">
        <v>1</v>
      </c>
      <c r="M13" s="15">
        <v>767</v>
      </c>
      <c r="N13" s="15">
        <f t="shared" si="1"/>
        <v>722</v>
      </c>
      <c r="O13" s="23"/>
      <c r="P13" s="17"/>
      <c r="Q13" s="23">
        <v>1.37</v>
      </c>
      <c r="R13" s="23">
        <f t="shared" si="0"/>
        <v>13708.357000000002</v>
      </c>
      <c r="S13" s="1">
        <f>2.2*1.8*0.7</f>
        <v>2.7720000000000002</v>
      </c>
      <c r="T13" s="1" t="s">
        <v>42</v>
      </c>
    </row>
    <row r="14" spans="1:22" s="1" customFormat="1" ht="15.75">
      <c r="A14" s="12">
        <v>45729</v>
      </c>
      <c r="B14" s="13" t="s">
        <v>43</v>
      </c>
      <c r="C14" s="14" t="s">
        <v>44</v>
      </c>
      <c r="D14" s="15" t="s">
        <v>45</v>
      </c>
      <c r="E14" s="15" t="s">
        <v>46</v>
      </c>
      <c r="F14" s="17" t="s">
        <v>47</v>
      </c>
      <c r="G14" s="15" t="s">
        <v>26</v>
      </c>
      <c r="H14" s="15" t="s">
        <v>27</v>
      </c>
      <c r="I14" s="15">
        <v>220</v>
      </c>
      <c r="J14" s="17">
        <v>11683</v>
      </c>
      <c r="K14" s="15"/>
      <c r="L14" s="15">
        <v>1</v>
      </c>
      <c r="M14" s="15">
        <v>1000</v>
      </c>
      <c r="N14" s="15">
        <f t="shared" si="1"/>
        <v>955</v>
      </c>
      <c r="O14" s="23"/>
      <c r="P14" s="17"/>
      <c r="Q14" s="23">
        <v>1.3</v>
      </c>
      <c r="R14" s="23">
        <f t="shared" si="0"/>
        <v>15187.9</v>
      </c>
      <c r="S14" s="1">
        <f>2.2*1.8*0.76</f>
        <v>3.0096000000000003</v>
      </c>
      <c r="T14" s="1" t="s">
        <v>48</v>
      </c>
    </row>
    <row r="15" spans="1:22" s="2" customFormat="1" ht="15.75">
      <c r="I15" s="24">
        <f>SUM(I3:I14)</f>
        <v>2065</v>
      </c>
      <c r="J15" s="24">
        <f>SUM(J3:J14)</f>
        <v>113318.09999999999</v>
      </c>
      <c r="L15" s="24">
        <f>SUM(L3:L14)</f>
        <v>11</v>
      </c>
      <c r="M15" s="25"/>
      <c r="N15" s="25"/>
      <c r="R15" s="24">
        <f>SUM(R3:R14)</f>
        <v>154519.47099999999</v>
      </c>
    </row>
    <row r="16" spans="1:22" s="2" customFormat="1" ht="15.75">
      <c r="M16" s="25"/>
      <c r="N16" s="25"/>
    </row>
  </sheetData>
  <mergeCells count="2">
    <mergeCell ref="A1:E1"/>
    <mergeCell ref="L1:M1"/>
  </mergeCell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5"/>
  <sheetData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5"/>
  <sheetData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JPZ031127</dc:creator>
  <cp:lastModifiedBy>John Som</cp:lastModifiedBy>
  <dcterms:created xsi:type="dcterms:W3CDTF">2025-07-03T06:16:00Z</dcterms:created>
  <dcterms:modified xsi:type="dcterms:W3CDTF">2025-07-04T04:12:49Z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BDD7697CC52D4F12AE843F0D518153F3</vt:lpwstr>
  </property>
  <property fmtid="{D5CDD505-2E9C-101B-9397-08002B2CF9AE}" pid="3" name="KSOProductBuildVer">
    <vt:lpwstr>2052-11.8.2.12265</vt:lpwstr>
  </property>
</Properties>
</file>