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13_ncr:1_{941312FD-557E-4904-B54E-B5D8841F1F2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J10" i="1"/>
  <c r="I10" i="1"/>
  <c r="H10" i="1"/>
  <c r="O9" i="1"/>
  <c r="E9" i="1"/>
  <c r="O8" i="1"/>
  <c r="E8" i="1"/>
  <c r="O7" i="1"/>
  <c r="M7" i="1"/>
  <c r="E7" i="1"/>
  <c r="O6" i="1"/>
  <c r="O10" i="1" s="1"/>
  <c r="M6" i="1"/>
  <c r="M10" i="1" s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ttxpg050</author>
  </authors>
  <commentList>
    <comment ref="O4" authorId="0" shapeId="0" xr:uid="{00000000-0006-0000-00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越南</t>
        </r>
      </text>
    </comment>
    <comment ref="A6" authorId="1" shapeId="0" xr:uid="{00000000-0006-0000-0000-000002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2025/5/7</t>
        </r>
      </text>
    </comment>
    <comment ref="A7" authorId="1" shapeId="0" xr:uid="{00000000-0006-0000-0000-000003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2025/5/15</t>
        </r>
      </text>
    </comment>
    <comment ref="A8" authorId="1" shapeId="0" xr:uid="{00000000-0006-0000-0000-000004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2025/5/7</t>
        </r>
      </text>
    </comment>
    <comment ref="A9" authorId="1" shapeId="0" xr:uid="{00000000-0006-0000-0000-000005000000}">
      <text>
        <r>
          <rPr>
            <b/>
            <sz val="9"/>
            <rFont val="宋体"/>
            <charset val="134"/>
          </rPr>
          <t>ttxpg050:</t>
        </r>
        <r>
          <rPr>
            <sz val="9"/>
            <rFont val="宋体"/>
            <charset val="134"/>
          </rPr>
          <t xml:space="preserve">
2025/5/27</t>
        </r>
      </text>
    </comment>
  </commentList>
</comments>
</file>

<file path=xl/sharedStrings.xml><?xml version="1.0" encoding="utf-8"?>
<sst xmlns="http://schemas.openxmlformats.org/spreadsheetml/2006/main" count="56" uniqueCount="43">
  <si>
    <t>加利福家具材料有限公司</t>
  </si>
  <si>
    <r>
      <rPr>
        <b/>
        <sz val="12"/>
        <color rgb="FF000000"/>
        <rFont val="宋体"/>
        <charset val="134"/>
      </rPr>
      <t>客户名称：</t>
    </r>
    <r>
      <rPr>
        <b/>
        <sz val="12"/>
        <color rgb="FF000000"/>
        <rFont val="Arial"/>
        <charset val="134"/>
      </rPr>
      <t xml:space="preserve">TIMBERLAND CO., LTD. </t>
    </r>
  </si>
  <si>
    <t>供货日期：</t>
  </si>
  <si>
    <t>2025/6/</t>
  </si>
  <si>
    <t>TBL</t>
  </si>
  <si>
    <t>预计到货</t>
  </si>
  <si>
    <t>通天星代码</t>
  </si>
  <si>
    <t>发票号码：</t>
  </si>
  <si>
    <t>JLFMH25014</t>
  </si>
  <si>
    <t>入库时间</t>
  </si>
  <si>
    <t>生产单号</t>
  </si>
  <si>
    <t>生产名称</t>
  </si>
  <si>
    <t>客户品名</t>
  </si>
  <si>
    <t>等级</t>
  </si>
  <si>
    <t>件数序号</t>
  </si>
  <si>
    <t>皮坯</t>
  </si>
  <si>
    <t>2506017-01</t>
  </si>
  <si>
    <t>GCX-XM-淡黄51</t>
  </si>
  <si>
    <t>A级</t>
  </si>
  <si>
    <t>C3（已片中层）</t>
  </si>
  <si>
    <t>JF250630</t>
  </si>
  <si>
    <t>2.2*1.8*0.68</t>
  </si>
  <si>
    <t>2.2*1.8*0.4</t>
  </si>
  <si>
    <t>2505077-01</t>
  </si>
  <si>
    <t>XZSY-EX-黄棕365</t>
  </si>
  <si>
    <t>JF250515</t>
  </si>
  <si>
    <t>2.2*1.8*0.74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</si>
  <si>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</si>
  <si>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</si>
  <si>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</si>
  <si>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</si>
  <si>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</si>
  <si>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</si>
  <si>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</si>
  <si>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</si>
  <si>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</si>
  <si>
    <t>dc</t>
  </si>
  <si>
    <t>cbm</t>
  </si>
  <si>
    <t>invoice no</t>
  </si>
  <si>
    <t>invoice date</t>
  </si>
  <si>
    <t>invoice ref</t>
  </si>
  <si>
    <t>06/16/2025</t>
  </si>
  <si>
    <t>CLF2025-178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</si>
</sst>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;@"/>
    <numFmt numFmtId="165" formatCode="0.00_ "/>
  </numFmts>
  <fonts count="26"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b/>
      <sz val="12"/>
      <name val="Arial"/>
    </font>
    <font>
      <sz val="12"/>
      <name val="Arial"/>
    </font>
    <font>
      <b/>
      <sz val="12"/>
      <color rgb="FF000000"/>
      <name val="宋体"/>
      <charset val="134"/>
    </font>
    <font>
      <b/>
      <sz val="12"/>
      <color indexed="8"/>
      <name val="Arial"/>
    </font>
    <font>
      <sz val="12"/>
      <color indexed="8"/>
      <name val="Arial"/>
    </font>
    <font>
      <b/>
      <sz val="12"/>
      <color indexed="8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2"/>
      <color theme="1"/>
      <name val="Calibri"/>
      <charset val="134"/>
      <scheme val="minor"/>
    </font>
    <font>
      <sz val="12"/>
      <color rgb="FF0000FF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name val="宋体"/>
    </font>
    <font>
      <sz val="10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name val="Arial"/>
      <charset val="134"/>
    </font>
    <font>
      <sz val="10"/>
      <name val="宋体"/>
      <charset val="134"/>
    </font>
    <font>
      <sz val="12"/>
      <color indexed="23"/>
      <name val="Arial"/>
      <charset val="134"/>
    </font>
    <font>
      <b/>
      <sz val="12"/>
      <color rgb="FF000000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rgb="FF0000FF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40" fontId="5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165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 vertical="center" wrapText="1"/>
    </xf>
    <xf numFmtId="165" fontId="7" fillId="2" borderId="0" xfId="0" applyNumberFormat="1" applyFont="1" applyFill="1" applyAlignment="1">
      <alignment horizontal="center" vertical="center" wrapText="1"/>
    </xf>
    <xf numFmtId="165" fontId="15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center" wrapText="1"/>
    </xf>
    <xf numFmtId="14" fontId="6" fillId="2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165" fontId="17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4" fontId="24" fillId="0" borderId="1" xfId="0" applyNumberFormat="1" applyFont="1" applyBorder="1" applyAlignment="1">
      <alignment horizontal="center"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txzg-nas05\&#20849;&#20139;&#25991;&#20214;&#22841;\&#32463;&#33829;&#20013;&#24515;-&#33829;&#38144;&#20869;&#21220;\&#37049;&#29748;\&#26085;&#24120;&#21150;&#20844;\&#25935;&#21326;\&#25935;&#21326;&#23478;&#20855;&#65288;MH&#65289;(&#12317;&#9660;&#30399;&#9660;)\MH&#21457;&#36135;&#36164;&#26009;2023.4&#26376;&#24320;&#22987;&#9733;&#9733;&#97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订单"/>
      <sheetName val="共用底色"/>
      <sheetName val="CLF订单"/>
      <sheetName val="邮寄仿皮"/>
      <sheetName val="MH库存"/>
      <sheetName val="可转TBL"/>
      <sheetName val="TBL库存"/>
      <sheetName val="CLF库存"/>
      <sheetName val="外销发货"/>
      <sheetName val="外销到款"/>
      <sheetName val="加利福"/>
      <sheetName val="越南发货"/>
      <sheetName val="2000惠州"/>
      <sheetName val="1030家居"/>
      <sheetName val="2070中国"/>
      <sheetName val="2050吴江"/>
      <sheetName val="2230重庆"/>
      <sheetName val="2240陕西"/>
      <sheetName val="样品"/>
      <sheetName val="价格"/>
      <sheetName val="敏星旺"/>
      <sheetName val="寄样"/>
      <sheetName val="料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">
          <cell r="A1" t="str">
            <v>TTX品名</v>
          </cell>
          <cell r="B1" t="str">
            <v>物料号</v>
          </cell>
          <cell r="C1" t="str">
            <v>短文本</v>
          </cell>
        </row>
        <row r="2">
          <cell r="A2">
            <v>3728</v>
          </cell>
          <cell r="B2">
            <v>110137280</v>
          </cell>
          <cell r="C2" t="str">
            <v>3728#</v>
          </cell>
        </row>
        <row r="3">
          <cell r="A3">
            <v>3710</v>
          </cell>
          <cell r="B3">
            <v>110137100</v>
          </cell>
          <cell r="C3" t="str">
            <v>3710#</v>
          </cell>
        </row>
        <row r="4">
          <cell r="A4">
            <v>3707</v>
          </cell>
          <cell r="B4">
            <v>110137070</v>
          </cell>
          <cell r="C4" t="str">
            <v>3707#</v>
          </cell>
        </row>
        <row r="5">
          <cell r="A5">
            <v>3701</v>
          </cell>
          <cell r="B5">
            <v>110137010</v>
          </cell>
          <cell r="C5" t="str">
            <v>3701#</v>
          </cell>
        </row>
        <row r="6">
          <cell r="A6">
            <v>4092</v>
          </cell>
          <cell r="B6">
            <v>110140920</v>
          </cell>
          <cell r="C6" t="str">
            <v>4092#</v>
          </cell>
        </row>
        <row r="7">
          <cell r="A7">
            <v>4058</v>
          </cell>
          <cell r="B7">
            <v>110140580</v>
          </cell>
          <cell r="C7" t="str">
            <v>4058#</v>
          </cell>
        </row>
        <row r="8">
          <cell r="A8">
            <v>4053</v>
          </cell>
          <cell r="B8">
            <v>110140531</v>
          </cell>
          <cell r="C8" t="str">
            <v>4053#</v>
          </cell>
        </row>
        <row r="9">
          <cell r="A9">
            <v>3720</v>
          </cell>
          <cell r="B9">
            <v>110137200</v>
          </cell>
          <cell r="C9" t="str">
            <v>3720#</v>
          </cell>
        </row>
        <row r="10">
          <cell r="A10">
            <v>3703</v>
          </cell>
          <cell r="B10">
            <v>110137030</v>
          </cell>
          <cell r="C10" t="str">
            <v>3703#</v>
          </cell>
        </row>
        <row r="11">
          <cell r="A11">
            <v>3714</v>
          </cell>
          <cell r="B11">
            <v>110137140</v>
          </cell>
          <cell r="C11" t="str">
            <v>3714#</v>
          </cell>
        </row>
        <row r="12">
          <cell r="A12">
            <v>3702</v>
          </cell>
          <cell r="B12">
            <v>110137020</v>
          </cell>
          <cell r="C12" t="str">
            <v>3702#</v>
          </cell>
        </row>
        <row r="13">
          <cell r="A13">
            <v>3726</v>
          </cell>
          <cell r="B13">
            <v>110137260</v>
          </cell>
          <cell r="C13" t="str">
            <v>3726#</v>
          </cell>
        </row>
        <row r="14">
          <cell r="A14">
            <v>3704</v>
          </cell>
          <cell r="B14">
            <v>110137040</v>
          </cell>
          <cell r="C14" t="str">
            <v>3704#</v>
          </cell>
        </row>
        <row r="15">
          <cell r="A15">
            <v>3722</v>
          </cell>
          <cell r="B15">
            <v>110137220</v>
          </cell>
          <cell r="C15" t="str">
            <v>3722#</v>
          </cell>
        </row>
        <row r="16">
          <cell r="A16">
            <v>4055</v>
          </cell>
          <cell r="B16">
            <v>110140550</v>
          </cell>
          <cell r="C16" t="str">
            <v>4055#</v>
          </cell>
        </row>
        <row r="17">
          <cell r="A17">
            <v>3723</v>
          </cell>
          <cell r="B17">
            <v>110137230</v>
          </cell>
          <cell r="C17" t="str">
            <v>3723#</v>
          </cell>
        </row>
        <row r="18">
          <cell r="A18">
            <v>3705</v>
          </cell>
          <cell r="B18">
            <v>110137050</v>
          </cell>
          <cell r="C18" t="str">
            <v>3705#</v>
          </cell>
        </row>
        <row r="19">
          <cell r="A19">
            <v>3716</v>
          </cell>
          <cell r="B19">
            <v>110137160</v>
          </cell>
          <cell r="C19" t="str">
            <v>3716#</v>
          </cell>
        </row>
        <row r="20">
          <cell r="A20">
            <v>4546</v>
          </cell>
          <cell r="B20">
            <v>110145460</v>
          </cell>
          <cell r="C20" t="str">
            <v>4546#</v>
          </cell>
        </row>
        <row r="21">
          <cell r="A21">
            <v>4078</v>
          </cell>
          <cell r="B21">
            <v>110140780</v>
          </cell>
          <cell r="C21" t="str">
            <v>4078#</v>
          </cell>
        </row>
        <row r="22">
          <cell r="A22">
            <v>4032</v>
          </cell>
          <cell r="B22">
            <v>110140320</v>
          </cell>
          <cell r="C22" t="str">
            <v>4032#</v>
          </cell>
        </row>
        <row r="23">
          <cell r="A23">
            <v>4056</v>
          </cell>
          <cell r="B23">
            <v>110140560</v>
          </cell>
          <cell r="C23" t="str">
            <v>4056#</v>
          </cell>
        </row>
        <row r="24">
          <cell r="A24">
            <v>3718</v>
          </cell>
          <cell r="B24">
            <v>110137180</v>
          </cell>
          <cell r="C24" t="str">
            <v>3718#</v>
          </cell>
        </row>
        <row r="25">
          <cell r="A25">
            <v>3708</v>
          </cell>
          <cell r="B25">
            <v>110137080</v>
          </cell>
          <cell r="C25" t="str">
            <v>3708#</v>
          </cell>
        </row>
        <row r="26">
          <cell r="A26" t="str">
            <v>3720-2</v>
          </cell>
          <cell r="B26">
            <v>110237200</v>
          </cell>
          <cell r="C26" t="str">
            <v>3720#二层皮</v>
          </cell>
        </row>
        <row r="27">
          <cell r="A27" t="str">
            <v>3703-2</v>
          </cell>
          <cell r="B27">
            <v>110237030</v>
          </cell>
          <cell r="C27" t="str">
            <v>3703#二层皮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"/>
  <sheetViews>
    <sheetView tabSelected="1" workbookViewId="0">
      <selection activeCell="V9" sqref="V9"/>
    </sheetView>
  </sheetViews>
  <sheetFormatPr defaultColWidth="9" defaultRowHeight="15"/>
  <cols>
    <col min="1" max="1" width="12.42578125" customWidth="1"/>
    <col min="2" max="2" width="12.28515625" customWidth="1"/>
    <col min="3" max="3" width="11.42578125"/>
    <col min="4" max="4" width="16.7109375" customWidth="1"/>
    <col min="5" max="5" width="12.42578125" customWidth="1"/>
    <col min="6" max="6" width="10.42578125" customWidth="1"/>
    <col min="7" max="7" width="8.140625" customWidth="1"/>
    <col min="8" max="8" width="9" customWidth="1"/>
    <col min="9" max="9" width="11.42578125" customWidth="1"/>
    <col min="10" max="10" width="6.5703125" customWidth="1"/>
    <col min="11" max="11" width="8.28515625" customWidth="1"/>
    <col min="12" max="13" width="9.28515625"/>
    <col min="14" max="14" width="8.7109375" customWidth="1"/>
    <col min="15" max="15" width="12.85546875" customWidth="1"/>
    <col min="17" max="17" width="11.42578125" customWidth="1"/>
    <col min="18" max="18" width="15.28515625" customWidth="1"/>
  </cols>
  <sheetData>
    <row r="1" spans="1:21" ht="15.75">
      <c r="A1" s="52" t="s">
        <v>0</v>
      </c>
      <c r="B1" s="53"/>
      <c r="C1" s="53"/>
      <c r="D1" s="53"/>
      <c r="E1" s="53"/>
      <c r="F1" s="53"/>
      <c r="G1" s="53"/>
      <c r="H1" s="1"/>
      <c r="I1" s="17"/>
      <c r="J1" s="1"/>
      <c r="K1" s="18"/>
      <c r="L1" s="1"/>
      <c r="M1" s="19"/>
      <c r="N1" s="19"/>
      <c r="O1" s="20"/>
      <c r="P1" s="21"/>
      <c r="Q1" s="21"/>
      <c r="R1" s="19"/>
    </row>
    <row r="2" spans="1:21" ht="15.75">
      <c r="A2" s="54" t="s">
        <v>1</v>
      </c>
      <c r="B2" s="55"/>
      <c r="C2" s="55"/>
      <c r="D2" s="55"/>
      <c r="E2" s="55"/>
      <c r="F2" s="55"/>
      <c r="G2" s="2"/>
      <c r="H2" s="3"/>
      <c r="I2" s="6"/>
      <c r="J2" s="1"/>
      <c r="K2" s="22"/>
      <c r="L2" s="23"/>
      <c r="M2" s="24"/>
      <c r="N2" s="25"/>
      <c r="O2" s="26"/>
      <c r="P2" s="27"/>
      <c r="Q2" s="27"/>
      <c r="R2" s="40"/>
    </row>
    <row r="3" spans="1:21" ht="24">
      <c r="A3" s="4" t="s">
        <v>2</v>
      </c>
      <c r="B3" s="5">
        <v>45821</v>
      </c>
      <c r="C3" s="5" t="s">
        <v>3</v>
      </c>
      <c r="D3" s="52"/>
      <c r="E3" s="52"/>
      <c r="F3" s="53"/>
      <c r="G3" s="6" t="s">
        <v>4</v>
      </c>
      <c r="H3" s="7" t="s">
        <v>5</v>
      </c>
      <c r="I3" s="28"/>
      <c r="J3" s="28"/>
      <c r="K3" s="29"/>
      <c r="L3" s="8"/>
      <c r="M3" s="30"/>
      <c r="N3" s="30"/>
      <c r="O3" s="31"/>
      <c r="P3" s="32" t="s">
        <v>6</v>
      </c>
      <c r="Q3" s="32"/>
      <c r="R3" s="41">
        <v>11539</v>
      </c>
    </row>
    <row r="4" spans="1:21" ht="15.75">
      <c r="A4" s="4" t="s">
        <v>7</v>
      </c>
      <c r="B4" s="56" t="s">
        <v>8</v>
      </c>
      <c r="C4" s="55"/>
      <c r="D4" s="6"/>
      <c r="E4" s="6"/>
      <c r="F4" s="6"/>
      <c r="G4" s="8"/>
      <c r="H4" s="8"/>
      <c r="I4" s="33"/>
      <c r="J4" s="8"/>
      <c r="K4" s="34"/>
      <c r="L4" s="1"/>
      <c r="M4" s="19"/>
      <c r="N4" s="19"/>
      <c r="O4" s="26"/>
      <c r="P4" s="35"/>
      <c r="Q4" s="35"/>
      <c r="R4" s="41"/>
    </row>
    <row r="5" spans="1:21" ht="24">
      <c r="A5" s="46" t="s">
        <v>27</v>
      </c>
      <c r="B5" s="9" t="s">
        <v>9</v>
      </c>
      <c r="C5" s="9" t="s">
        <v>10</v>
      </c>
      <c r="D5" s="9" t="s">
        <v>11</v>
      </c>
      <c r="E5" s="9" t="s">
        <v>28</v>
      </c>
      <c r="F5" s="9" t="s">
        <v>12</v>
      </c>
      <c r="G5" s="9" t="s">
        <v>13</v>
      </c>
      <c r="H5" s="9" t="s">
        <v>29</v>
      </c>
      <c r="I5" s="9" t="s">
        <v>30</v>
      </c>
      <c r="J5" s="9" t="s">
        <v>31</v>
      </c>
      <c r="K5" s="9" t="s">
        <v>14</v>
      </c>
      <c r="L5" s="9" t="s">
        <v>33</v>
      </c>
      <c r="M5" s="9" t="s">
        <v>32</v>
      </c>
      <c r="N5" s="9" t="s">
        <v>34</v>
      </c>
      <c r="O5" s="36" t="s">
        <v>35</v>
      </c>
      <c r="P5" s="9" t="s">
        <v>15</v>
      </c>
      <c r="Q5" s="42" t="s">
        <v>36</v>
      </c>
      <c r="R5" s="9" t="s">
        <v>37</v>
      </c>
      <c r="S5" s="47" t="s">
        <v>38</v>
      </c>
      <c r="T5" s="47" t="s">
        <v>39</v>
      </c>
      <c r="U5" s="47" t="s">
        <v>40</v>
      </c>
    </row>
    <row r="6" spans="1:21" ht="15.75">
      <c r="A6" s="10">
        <v>6601209888</v>
      </c>
      <c r="B6" s="11">
        <v>45820</v>
      </c>
      <c r="C6" s="10" t="s">
        <v>16</v>
      </c>
      <c r="D6" s="10" t="s">
        <v>17</v>
      </c>
      <c r="E6" s="10">
        <f>VLOOKUP(F6,[1]料号!A:C,2,FALSE)</f>
        <v>110137140</v>
      </c>
      <c r="F6" s="10">
        <v>3714</v>
      </c>
      <c r="G6" s="10" t="s">
        <v>18</v>
      </c>
      <c r="H6" s="10">
        <v>205</v>
      </c>
      <c r="I6" s="10">
        <v>10788.2</v>
      </c>
      <c r="J6" s="12">
        <v>1</v>
      </c>
      <c r="K6" s="12">
        <v>1</v>
      </c>
      <c r="L6" s="10">
        <v>894</v>
      </c>
      <c r="M6" s="10">
        <f>L6-45</f>
        <v>849</v>
      </c>
      <c r="N6" s="12">
        <v>1.17</v>
      </c>
      <c r="O6" s="37">
        <f t="shared" ref="O6:O9" si="0">N6*I6</f>
        <v>12622.194</v>
      </c>
      <c r="P6" s="10" t="s">
        <v>19</v>
      </c>
      <c r="Q6" s="43" t="s">
        <v>20</v>
      </c>
      <c r="R6" s="10" t="s">
        <v>21</v>
      </c>
      <c r="S6" t="s">
        <v>8</v>
      </c>
      <c r="T6" s="48" t="s">
        <v>41</v>
      </c>
      <c r="U6" s="49" t="s">
        <v>42</v>
      </c>
    </row>
    <row r="7" spans="1:21" ht="15.75">
      <c r="A7" s="12">
        <v>6601215250</v>
      </c>
      <c r="B7" s="13">
        <v>45820</v>
      </c>
      <c r="C7" s="12" t="s">
        <v>16</v>
      </c>
      <c r="D7" s="12" t="s">
        <v>17</v>
      </c>
      <c r="E7" s="12">
        <f>VLOOKUP(F7,[1]料号!A:C,2,FALSE)</f>
        <v>110137140</v>
      </c>
      <c r="F7" s="12">
        <v>3714</v>
      </c>
      <c r="G7" s="12" t="s">
        <v>18</v>
      </c>
      <c r="H7" s="12">
        <v>76</v>
      </c>
      <c r="I7" s="45">
        <v>4013.6</v>
      </c>
      <c r="J7" s="38">
        <v>1</v>
      </c>
      <c r="K7" s="38">
        <v>2</v>
      </c>
      <c r="L7" s="38">
        <v>360</v>
      </c>
      <c r="M7" s="38">
        <f>L7-45</f>
        <v>315</v>
      </c>
      <c r="N7" s="12">
        <v>1.17</v>
      </c>
      <c r="O7" s="37">
        <f t="shared" si="0"/>
        <v>4695.9119999999994</v>
      </c>
      <c r="P7" s="12" t="s">
        <v>19</v>
      </c>
      <c r="Q7" s="44" t="s">
        <v>20</v>
      </c>
      <c r="R7" s="12" t="s">
        <v>22</v>
      </c>
    </row>
    <row r="8" spans="1:21" ht="15.75">
      <c r="A8" s="10">
        <v>6601209890</v>
      </c>
      <c r="B8" s="11">
        <v>45794</v>
      </c>
      <c r="C8" s="10" t="s">
        <v>23</v>
      </c>
      <c r="D8" s="10" t="s">
        <v>24</v>
      </c>
      <c r="E8" s="10">
        <f>VLOOKUP(F8,[1]料号!A:C,2,FALSE)</f>
        <v>110137280</v>
      </c>
      <c r="F8" s="10">
        <v>3728</v>
      </c>
      <c r="G8" s="10" t="s">
        <v>18</v>
      </c>
      <c r="H8" s="14">
        <v>72</v>
      </c>
      <c r="I8" s="10">
        <v>3813.5</v>
      </c>
      <c r="J8" s="50">
        <v>1</v>
      </c>
      <c r="K8" s="50">
        <v>3</v>
      </c>
      <c r="L8" s="50">
        <v>1029.5</v>
      </c>
      <c r="M8" s="50">
        <v>984.5</v>
      </c>
      <c r="N8" s="12">
        <v>1.17</v>
      </c>
      <c r="O8" s="37">
        <f t="shared" si="0"/>
        <v>4461.7950000000001</v>
      </c>
      <c r="P8" s="12" t="s">
        <v>19</v>
      </c>
      <c r="Q8" s="43" t="s">
        <v>25</v>
      </c>
      <c r="R8" s="10"/>
    </row>
    <row r="9" spans="1:21" ht="15.75">
      <c r="A9" s="12">
        <v>6601222501</v>
      </c>
      <c r="B9" s="13">
        <v>45794</v>
      </c>
      <c r="C9" s="12" t="s">
        <v>23</v>
      </c>
      <c r="D9" s="12" t="s">
        <v>24</v>
      </c>
      <c r="E9" s="12">
        <f>VLOOKUP(F9,[1]料号!A:C,2,FALSE)</f>
        <v>110137280</v>
      </c>
      <c r="F9" s="12">
        <v>3728</v>
      </c>
      <c r="G9" s="12" t="s">
        <v>18</v>
      </c>
      <c r="H9" s="15">
        <v>163</v>
      </c>
      <c r="I9" s="12">
        <v>8669.6</v>
      </c>
      <c r="J9" s="51"/>
      <c r="K9" s="51"/>
      <c r="L9" s="51"/>
      <c r="M9" s="51"/>
      <c r="N9" s="12">
        <v>1.17</v>
      </c>
      <c r="O9" s="37">
        <f t="shared" si="0"/>
        <v>10143.432000000001</v>
      </c>
      <c r="P9" s="12" t="s">
        <v>19</v>
      </c>
      <c r="Q9" s="43" t="s">
        <v>25</v>
      </c>
      <c r="R9" s="12" t="s">
        <v>26</v>
      </c>
    </row>
    <row r="10" spans="1:21" ht="15.75">
      <c r="A10" s="16"/>
      <c r="B10" s="16"/>
      <c r="C10" s="16"/>
      <c r="D10" s="16"/>
      <c r="E10" s="16"/>
      <c r="F10" s="16"/>
      <c r="G10" s="16"/>
      <c r="H10" s="16">
        <f t="shared" ref="H10:J10" si="1">SUM(H6:H9)</f>
        <v>516</v>
      </c>
      <c r="I10" s="16">
        <f t="shared" si="1"/>
        <v>27284.9</v>
      </c>
      <c r="J10" s="16">
        <f t="shared" si="1"/>
        <v>3</v>
      </c>
      <c r="K10" s="16"/>
      <c r="L10" s="16">
        <f t="shared" ref="L10:O10" si="2">SUM(L6:L9)</f>
        <v>2283.5</v>
      </c>
      <c r="M10" s="16">
        <f t="shared" si="2"/>
        <v>2148.5</v>
      </c>
      <c r="N10" s="16"/>
      <c r="O10" s="39">
        <f t="shared" si="2"/>
        <v>31923.332999999999</v>
      </c>
      <c r="P10" s="16"/>
      <c r="Q10" s="16"/>
      <c r="R10" s="16"/>
    </row>
  </sheetData>
  <mergeCells count="8">
    <mergeCell ref="K8:K9"/>
    <mergeCell ref="L8:L9"/>
    <mergeCell ref="M8:M9"/>
    <mergeCell ref="A1:G1"/>
    <mergeCell ref="A2:F2"/>
    <mergeCell ref="D3:F3"/>
    <mergeCell ref="B4:C4"/>
    <mergeCell ref="J8:J9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ttxpg050</dc:creator>
  <cp:lastModifiedBy>John Som</cp:lastModifiedBy>
  <dcterms:created xsi:type="dcterms:W3CDTF">2025-06-13T11:02:22Z</dcterms:created>
  <dcterms:modified xsi:type="dcterms:W3CDTF">2025-06-14T00:48:17Z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5903A55FC2F245549F26B928AB10DBE6</vt:lpwstr>
  </property>
  <property fmtid="{D5CDD505-2E9C-101B-9397-08002B2CF9AE}" pid="3" name="KSOProductBuildVer">
    <vt:lpwstr>2052-11.8.2.12265</vt:lpwstr>
  </property>
</Properties>
</file>