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8_{09D9D381-A994-4D87-BDBE-7DF509ECEC9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M14" i="1"/>
  <c r="K14" i="1"/>
  <c r="J14" i="1"/>
  <c r="S13" i="1"/>
  <c r="S12" i="1"/>
  <c r="O12" i="1"/>
  <c r="S11" i="1"/>
  <c r="S10" i="1"/>
  <c r="O10" i="1"/>
  <c r="S9" i="1"/>
  <c r="O9" i="1"/>
  <c r="S8" i="1"/>
  <c r="S7" i="1"/>
  <c r="S6" i="1"/>
  <c r="S5" i="1"/>
  <c r="S4" i="1"/>
  <c r="S3" i="1"/>
  <c r="S14" i="1" l="1"/>
</calcChain>
</file>

<file path=xl/sharedStrings.xml><?xml version="1.0" encoding="utf-8"?>
<sst xmlns="http://schemas.openxmlformats.org/spreadsheetml/2006/main" count="126" uniqueCount="67">
  <si>
    <t>客户：KEY BAY FURNITURE CO., LTD</t>
  </si>
  <si>
    <t>装运日期：2025/6/17</t>
  </si>
  <si>
    <t>形式发票号：KB25013</t>
  </si>
  <si>
    <t>目的地:Vietnam</t>
  </si>
  <si>
    <t>装运物流：</t>
  </si>
  <si>
    <t>入库日期</t>
  </si>
  <si>
    <t>订单号</t>
  </si>
  <si>
    <t>TTX编号</t>
  </si>
  <si>
    <t>物料编码</t>
  </si>
  <si>
    <t>厚度（mm)</t>
  </si>
  <si>
    <t>级别</t>
  </si>
  <si>
    <t>件数</t>
  </si>
  <si>
    <t>手册号</t>
  </si>
  <si>
    <t>备注</t>
  </si>
  <si>
    <t>KBCGDD167779</t>
  </si>
  <si>
    <t>2505009-01</t>
  </si>
  <si>
    <t>XPAY-FT-棕409</t>
  </si>
  <si>
    <t>NMP-029J</t>
  </si>
  <si>
    <t>1.23.07.0053J</t>
  </si>
  <si>
    <t>1.0-1.1mm</t>
  </si>
  <si>
    <t>A级</t>
  </si>
  <si>
    <t>2.2*1.8*0.72</t>
  </si>
  <si>
    <t>01T25052605</t>
  </si>
  <si>
    <t>折扣</t>
  </si>
  <si>
    <t>备货2025.4.14</t>
  </si>
  <si>
    <t>2505103-01</t>
  </si>
  <si>
    <t>2.2*1.8*0.68</t>
  </si>
  <si>
    <t>02T25061402</t>
  </si>
  <si>
    <t>2.2*1.8*0.55</t>
  </si>
  <si>
    <t>02T25061404</t>
  </si>
  <si>
    <t>2.2*1.8*0.48</t>
  </si>
  <si>
    <t>02T25061405</t>
  </si>
  <si>
    <t>备货2025.01.15</t>
  </si>
  <si>
    <t>2502047-01</t>
  </si>
  <si>
    <t>XPDY-FT-灰白233</t>
  </si>
  <si>
    <t>RB0604</t>
  </si>
  <si>
    <t>1.23.07.0154J</t>
  </si>
  <si>
    <t>1.2-1.3mm</t>
  </si>
  <si>
    <t>2.2*1.8*0.64</t>
  </si>
  <si>
    <t>01T25021007</t>
  </si>
  <si>
    <t>01T25021008</t>
  </si>
  <si>
    <t>2.2*1.8*0.62</t>
  </si>
  <si>
    <t>01T25021009</t>
  </si>
  <si>
    <t>备货2024.11.29</t>
  </si>
  <si>
    <t>2412115-01</t>
  </si>
  <si>
    <t>XPDY-ET-白154</t>
  </si>
  <si>
    <t>RB08649</t>
  </si>
  <si>
    <t>1.23.07.0246</t>
  </si>
  <si>
    <t>2.2*1.8*0.75</t>
  </si>
  <si>
    <t>01T24122804</t>
  </si>
  <si>
    <t>po</t>
  </si>
  <si>
    <t>asdfasd</t>
  </si>
  <si>
    <t>item</t>
  </si>
  <si>
    <t>pcs</t>
  </si>
  <si>
    <t>sqft</t>
  </si>
  <si>
    <t>pallet</t>
  </si>
  <si>
    <t>gross</t>
  </si>
  <si>
    <t>net</t>
  </si>
  <si>
    <t>unit</t>
  </si>
  <si>
    <t>amount</t>
  </si>
  <si>
    <t>cbm</t>
  </si>
  <si>
    <t>invioice no</t>
  </si>
  <si>
    <t>invoice date</t>
  </si>
  <si>
    <t>invoice ref</t>
  </si>
  <si>
    <t>KB25013</t>
  </si>
  <si>
    <t>17/06/2025</t>
  </si>
  <si>
    <t>CLF2025-181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</si>
</sst>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_ "/>
    <numFmt numFmtId="169" formatCode="yyyy/m/d;@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Arial"/>
    </font>
    <font>
      <b/>
      <sz val="11"/>
      <name val="Calibri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168" fontId="6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topLeftCell="O1" workbookViewId="0">
      <selection activeCell="W3" sqref="W3"/>
    </sheetView>
  </sheetViews>
  <sheetFormatPr defaultColWidth="9" defaultRowHeight="15"/>
  <cols>
    <col min="1" max="1" width="10.85546875" customWidth="1"/>
    <col min="2" max="3" width="14.5703125" customWidth="1"/>
    <col min="4" max="4" width="12.140625" customWidth="1"/>
    <col min="5" max="5" width="16.28515625" customWidth="1"/>
    <col min="6" max="6" width="11.42578125" customWidth="1"/>
    <col min="7" max="7" width="14.42578125" customWidth="1"/>
    <col min="8" max="8" width="11.28515625" customWidth="1"/>
    <col min="11" max="11" width="11.7109375" customWidth="1"/>
    <col min="19" max="19" width="10.42578125"/>
  </cols>
  <sheetData>
    <row r="1" spans="1:23" s="1" customFormat="1">
      <c r="A1" s="21" t="s">
        <v>0</v>
      </c>
      <c r="B1" s="21"/>
      <c r="C1" s="21"/>
      <c r="D1" s="21"/>
      <c r="E1" s="21"/>
      <c r="F1" s="21"/>
      <c r="G1" s="3" t="s">
        <v>1</v>
      </c>
      <c r="H1" s="4"/>
      <c r="I1" s="4"/>
      <c r="J1" s="12" t="s">
        <v>2</v>
      </c>
      <c r="K1" s="13"/>
      <c r="L1" s="14"/>
      <c r="M1" s="21" t="s">
        <v>3</v>
      </c>
      <c r="N1" s="21"/>
      <c r="O1" s="4"/>
      <c r="P1" s="3" t="s">
        <v>4</v>
      </c>
      <c r="Q1" s="4"/>
      <c r="R1" s="4"/>
      <c r="S1" s="4"/>
      <c r="T1" s="2"/>
    </row>
    <row r="2" spans="1:23" s="1" customFormat="1" ht="16.5">
      <c r="A2" s="5" t="s">
        <v>5</v>
      </c>
      <c r="B2" s="5" t="s">
        <v>51</v>
      </c>
      <c r="C2" s="5" t="s">
        <v>50</v>
      </c>
      <c r="D2" s="5" t="s">
        <v>6</v>
      </c>
      <c r="E2" s="5" t="s">
        <v>7</v>
      </c>
      <c r="F2" s="5" t="s">
        <v>52</v>
      </c>
      <c r="G2" s="5" t="s">
        <v>8</v>
      </c>
      <c r="H2" s="5" t="s">
        <v>9</v>
      </c>
      <c r="I2" s="5" t="s">
        <v>10</v>
      </c>
      <c r="J2" s="5" t="s">
        <v>53</v>
      </c>
      <c r="K2" s="5" t="s">
        <v>54</v>
      </c>
      <c r="L2" s="5" t="s">
        <v>11</v>
      </c>
      <c r="M2" s="15" t="s">
        <v>55</v>
      </c>
      <c r="N2" s="15" t="s">
        <v>56</v>
      </c>
      <c r="O2" s="15" t="s">
        <v>57</v>
      </c>
      <c r="P2" s="5" t="s">
        <v>12</v>
      </c>
      <c r="Q2" s="5" t="s">
        <v>13</v>
      </c>
      <c r="R2" s="5" t="s">
        <v>58</v>
      </c>
      <c r="S2" s="5" t="s">
        <v>59</v>
      </c>
      <c r="T2" s="2" t="s">
        <v>60</v>
      </c>
      <c r="U2" s="22" t="s">
        <v>61</v>
      </c>
      <c r="V2" s="22" t="s">
        <v>62</v>
      </c>
      <c r="W2" s="22" t="s">
        <v>63</v>
      </c>
    </row>
    <row r="3" spans="1:23" s="1" customFormat="1">
      <c r="A3" s="6">
        <v>45803</v>
      </c>
      <c r="B3" s="7" t="s">
        <v>14</v>
      </c>
      <c r="C3" s="7" t="str">
        <f>IF(LEFT(B3, 2)="备货", RIGHT(B3, LEN(B3)-2), B3)</f>
        <v>KBCGDD167779</v>
      </c>
      <c r="D3" s="8" t="s">
        <v>15</v>
      </c>
      <c r="E3" s="9" t="s">
        <v>16</v>
      </c>
      <c r="F3" s="9" t="s">
        <v>17</v>
      </c>
      <c r="G3" s="10" t="s">
        <v>18</v>
      </c>
      <c r="H3" s="9" t="s">
        <v>19</v>
      </c>
      <c r="I3" s="9" t="s">
        <v>20</v>
      </c>
      <c r="J3" s="9">
        <v>219</v>
      </c>
      <c r="K3" s="10">
        <v>12581.6</v>
      </c>
      <c r="L3" s="9"/>
      <c r="M3" s="9">
        <v>1</v>
      </c>
      <c r="N3" s="9">
        <v>978.5</v>
      </c>
      <c r="O3" s="9">
        <v>933.5</v>
      </c>
      <c r="P3" s="16"/>
      <c r="Q3" s="10"/>
      <c r="R3" s="16">
        <v>1.1599999999999999</v>
      </c>
      <c r="S3" s="16">
        <f t="shared" ref="S3:S13" si="0">R3*K3</f>
        <v>14594.655999999999</v>
      </c>
      <c r="T3" s="1" t="s">
        <v>21</v>
      </c>
      <c r="U3" s="1" t="s">
        <v>64</v>
      </c>
      <c r="V3" s="1" t="s">
        <v>65</v>
      </c>
      <c r="W3" s="1" t="s">
        <v>66</v>
      </c>
    </row>
    <row r="4" spans="1:23" s="1" customFormat="1">
      <c r="A4" s="6">
        <v>45803</v>
      </c>
      <c r="B4" s="7" t="s">
        <v>14</v>
      </c>
      <c r="C4" s="7" t="str">
        <f t="shared" ref="C4:C13" si="1">IF(LEFT(B4, 2)="备货", RIGHT(B4, LEN(B4)-2), B4)</f>
        <v>KBCGDD167779</v>
      </c>
      <c r="D4" s="8" t="s">
        <v>15</v>
      </c>
      <c r="E4" s="9" t="s">
        <v>16</v>
      </c>
      <c r="F4" s="9" t="s">
        <v>17</v>
      </c>
      <c r="G4" s="10" t="s">
        <v>18</v>
      </c>
      <c r="H4" s="9" t="s">
        <v>19</v>
      </c>
      <c r="I4" s="11" t="s">
        <v>23</v>
      </c>
      <c r="J4" s="9">
        <v>8</v>
      </c>
      <c r="K4" s="10">
        <v>412.3</v>
      </c>
      <c r="L4" s="9"/>
      <c r="M4" s="9">
        <v>0</v>
      </c>
      <c r="N4" s="9"/>
      <c r="O4" s="9"/>
      <c r="P4" s="16"/>
      <c r="Q4" s="10"/>
      <c r="R4" s="19">
        <v>0.99</v>
      </c>
      <c r="S4" s="16">
        <f t="shared" si="0"/>
        <v>408.17700000000002</v>
      </c>
      <c r="U4" s="1" t="s">
        <v>22</v>
      </c>
    </row>
    <row r="5" spans="1:23" s="1" customFormat="1">
      <c r="A5" s="6">
        <v>45822</v>
      </c>
      <c r="B5" s="7" t="s">
        <v>24</v>
      </c>
      <c r="C5" s="7" t="str">
        <f t="shared" si="1"/>
        <v>2025.4.14</v>
      </c>
      <c r="D5" s="8" t="s">
        <v>25</v>
      </c>
      <c r="E5" s="9" t="s">
        <v>16</v>
      </c>
      <c r="F5" s="9" t="s">
        <v>17</v>
      </c>
      <c r="G5" s="10" t="s">
        <v>18</v>
      </c>
      <c r="H5" s="9" t="s">
        <v>19</v>
      </c>
      <c r="I5" s="9" t="s">
        <v>20</v>
      </c>
      <c r="J5" s="9">
        <v>195</v>
      </c>
      <c r="K5" s="10">
        <v>11172.6</v>
      </c>
      <c r="L5" s="9"/>
      <c r="M5" s="9">
        <v>1</v>
      </c>
      <c r="N5" s="9">
        <v>828</v>
      </c>
      <c r="O5" s="9">
        <v>783</v>
      </c>
      <c r="P5" s="16"/>
      <c r="Q5" s="10"/>
      <c r="R5" s="16">
        <v>1.1599999999999999</v>
      </c>
      <c r="S5" s="16">
        <f t="shared" si="0"/>
        <v>12960.216</v>
      </c>
      <c r="T5" s="1" t="s">
        <v>26</v>
      </c>
      <c r="U5" s="1" t="s">
        <v>27</v>
      </c>
    </row>
    <row r="6" spans="1:23" s="1" customFormat="1">
      <c r="A6" s="6">
        <v>45822</v>
      </c>
      <c r="B6" s="7" t="s">
        <v>24</v>
      </c>
      <c r="C6" s="7" t="str">
        <f t="shared" si="1"/>
        <v>2025.4.14</v>
      </c>
      <c r="D6" s="8" t="s">
        <v>25</v>
      </c>
      <c r="E6" s="9" t="s">
        <v>16</v>
      </c>
      <c r="F6" s="9" t="s">
        <v>17</v>
      </c>
      <c r="G6" s="10" t="s">
        <v>18</v>
      </c>
      <c r="H6" s="9" t="s">
        <v>19</v>
      </c>
      <c r="I6" s="9" t="s">
        <v>20</v>
      </c>
      <c r="J6" s="9">
        <v>144</v>
      </c>
      <c r="K6" s="10">
        <v>7959</v>
      </c>
      <c r="L6" s="9"/>
      <c r="M6" s="9">
        <v>1</v>
      </c>
      <c r="N6" s="9">
        <v>599.5</v>
      </c>
      <c r="O6" s="9">
        <v>554.5</v>
      </c>
      <c r="P6" s="16"/>
      <c r="Q6" s="10"/>
      <c r="R6" s="16">
        <v>1.1599999999999999</v>
      </c>
      <c r="S6" s="16">
        <f t="shared" si="0"/>
        <v>9232.4399999999987</v>
      </c>
      <c r="T6" s="1" t="s">
        <v>28</v>
      </c>
      <c r="U6" s="1" t="s">
        <v>29</v>
      </c>
    </row>
    <row r="7" spans="1:23" s="1" customFormat="1">
      <c r="A7" s="6">
        <v>45822</v>
      </c>
      <c r="B7" s="7" t="s">
        <v>24</v>
      </c>
      <c r="C7" s="7" t="str">
        <f t="shared" si="1"/>
        <v>2025.4.14</v>
      </c>
      <c r="D7" s="8" t="s">
        <v>25</v>
      </c>
      <c r="E7" s="9" t="s">
        <v>16</v>
      </c>
      <c r="F7" s="9" t="s">
        <v>17</v>
      </c>
      <c r="G7" s="10" t="s">
        <v>18</v>
      </c>
      <c r="H7" s="9" t="s">
        <v>19</v>
      </c>
      <c r="I7" s="9" t="s">
        <v>20</v>
      </c>
      <c r="J7" s="9">
        <v>115</v>
      </c>
      <c r="K7" s="10">
        <v>6485.5</v>
      </c>
      <c r="L7" s="9"/>
      <c r="M7" s="9">
        <v>1</v>
      </c>
      <c r="N7" s="9">
        <v>528</v>
      </c>
      <c r="O7" s="9">
        <v>483</v>
      </c>
      <c r="P7" s="16"/>
      <c r="Q7" s="10"/>
      <c r="R7" s="16">
        <v>1.1599999999999999</v>
      </c>
      <c r="S7" s="16">
        <f t="shared" si="0"/>
        <v>7523.1799999999994</v>
      </c>
      <c r="T7" s="1" t="s">
        <v>30</v>
      </c>
      <c r="U7" s="1" t="s">
        <v>31</v>
      </c>
    </row>
    <row r="8" spans="1:23" s="1" customFormat="1">
      <c r="A8" s="6">
        <v>45822</v>
      </c>
      <c r="B8" s="7" t="s">
        <v>24</v>
      </c>
      <c r="C8" s="7" t="str">
        <f t="shared" si="1"/>
        <v>2025.4.14</v>
      </c>
      <c r="D8" s="8" t="s">
        <v>25</v>
      </c>
      <c r="E8" s="9" t="s">
        <v>16</v>
      </c>
      <c r="F8" s="9" t="s">
        <v>17</v>
      </c>
      <c r="G8" s="10" t="s">
        <v>18</v>
      </c>
      <c r="H8" s="9" t="s">
        <v>19</v>
      </c>
      <c r="I8" s="11" t="s">
        <v>23</v>
      </c>
      <c r="J8" s="9">
        <v>9</v>
      </c>
      <c r="K8" s="10">
        <v>495.6</v>
      </c>
      <c r="L8" s="9"/>
      <c r="M8" s="9">
        <v>0</v>
      </c>
      <c r="N8" s="9"/>
      <c r="O8" s="9"/>
      <c r="P8" s="16"/>
      <c r="Q8" s="10"/>
      <c r="R8" s="19">
        <v>0.99</v>
      </c>
      <c r="S8" s="16">
        <f t="shared" si="0"/>
        <v>490.64400000000001</v>
      </c>
      <c r="U8" s="1" t="s">
        <v>31</v>
      </c>
    </row>
    <row r="9" spans="1:23" s="1" customFormat="1">
      <c r="A9" s="6">
        <v>45698</v>
      </c>
      <c r="B9" s="7" t="s">
        <v>32</v>
      </c>
      <c r="C9" s="7" t="str">
        <f t="shared" si="1"/>
        <v>2025.01.15</v>
      </c>
      <c r="D9" s="8" t="s">
        <v>33</v>
      </c>
      <c r="E9" s="9" t="s">
        <v>34</v>
      </c>
      <c r="F9" s="9" t="s">
        <v>35</v>
      </c>
      <c r="G9" s="10" t="s">
        <v>36</v>
      </c>
      <c r="H9" s="9" t="s">
        <v>37</v>
      </c>
      <c r="I9" s="9" t="s">
        <v>20</v>
      </c>
      <c r="J9" s="9">
        <v>190</v>
      </c>
      <c r="K9" s="10">
        <v>10214.799999999999</v>
      </c>
      <c r="L9" s="9"/>
      <c r="M9" s="9">
        <v>1</v>
      </c>
      <c r="N9" s="9">
        <v>853</v>
      </c>
      <c r="O9" s="9">
        <f t="shared" ref="O9:O12" si="2">N9-45</f>
        <v>808</v>
      </c>
      <c r="P9" s="16"/>
      <c r="Q9" s="10"/>
      <c r="R9" s="16">
        <v>1.3</v>
      </c>
      <c r="S9" s="16">
        <f t="shared" si="0"/>
        <v>13279.24</v>
      </c>
      <c r="T9" s="1" t="s">
        <v>38</v>
      </c>
      <c r="U9" s="1" t="s">
        <v>39</v>
      </c>
    </row>
    <row r="10" spans="1:23" s="1" customFormat="1">
      <c r="A10" s="6">
        <v>45698</v>
      </c>
      <c r="B10" s="7" t="s">
        <v>32</v>
      </c>
      <c r="C10" s="7" t="str">
        <f t="shared" si="1"/>
        <v>2025.01.15</v>
      </c>
      <c r="D10" s="8" t="s">
        <v>33</v>
      </c>
      <c r="E10" s="9" t="s">
        <v>34</v>
      </c>
      <c r="F10" s="9" t="s">
        <v>35</v>
      </c>
      <c r="G10" s="10" t="s">
        <v>36</v>
      </c>
      <c r="H10" s="9" t="s">
        <v>37</v>
      </c>
      <c r="I10" s="9" t="s">
        <v>20</v>
      </c>
      <c r="J10" s="9">
        <v>180</v>
      </c>
      <c r="K10" s="10">
        <v>10214.5</v>
      </c>
      <c r="L10" s="9"/>
      <c r="M10" s="9">
        <v>1</v>
      </c>
      <c r="N10" s="9">
        <v>865</v>
      </c>
      <c r="O10" s="9">
        <f t="shared" si="2"/>
        <v>820</v>
      </c>
      <c r="P10" s="16"/>
      <c r="Q10" s="10"/>
      <c r="R10" s="16">
        <v>1.3</v>
      </c>
      <c r="S10" s="16">
        <f t="shared" si="0"/>
        <v>13278.85</v>
      </c>
      <c r="T10" s="1" t="s">
        <v>26</v>
      </c>
      <c r="U10" s="1" t="s">
        <v>40</v>
      </c>
    </row>
    <row r="11" spans="1:23" s="1" customFormat="1">
      <c r="A11" s="6">
        <v>45698</v>
      </c>
      <c r="B11" s="7" t="s">
        <v>32</v>
      </c>
      <c r="C11" s="7" t="str">
        <f t="shared" si="1"/>
        <v>2025.01.15</v>
      </c>
      <c r="D11" s="8" t="s">
        <v>33</v>
      </c>
      <c r="E11" s="9" t="s">
        <v>34</v>
      </c>
      <c r="F11" s="9" t="s">
        <v>35</v>
      </c>
      <c r="G11" s="10" t="s">
        <v>36</v>
      </c>
      <c r="H11" s="9" t="s">
        <v>37</v>
      </c>
      <c r="I11" s="11" t="s">
        <v>23</v>
      </c>
      <c r="J11" s="9">
        <v>4</v>
      </c>
      <c r="K11" s="10">
        <v>203.6</v>
      </c>
      <c r="L11" s="9"/>
      <c r="M11" s="9">
        <v>0</v>
      </c>
      <c r="N11" s="9"/>
      <c r="O11" s="9"/>
      <c r="P11" s="16"/>
      <c r="Q11" s="10"/>
      <c r="R11" s="19">
        <v>1.1100000000000001</v>
      </c>
      <c r="S11" s="16">
        <f t="shared" si="0"/>
        <v>225.99600000000001</v>
      </c>
      <c r="U11" s="1" t="s">
        <v>40</v>
      </c>
    </row>
    <row r="12" spans="1:23" s="1" customFormat="1">
      <c r="A12" s="6">
        <v>45698</v>
      </c>
      <c r="B12" s="7" t="s">
        <v>32</v>
      </c>
      <c r="C12" s="7" t="str">
        <f t="shared" si="1"/>
        <v>2025.01.15</v>
      </c>
      <c r="D12" s="8" t="s">
        <v>33</v>
      </c>
      <c r="E12" s="9" t="s">
        <v>34</v>
      </c>
      <c r="F12" s="9" t="s">
        <v>35</v>
      </c>
      <c r="G12" s="10" t="s">
        <v>36</v>
      </c>
      <c r="H12" s="9" t="s">
        <v>37</v>
      </c>
      <c r="I12" s="9" t="s">
        <v>20</v>
      </c>
      <c r="J12" s="9">
        <v>167</v>
      </c>
      <c r="K12" s="10">
        <v>9048.5</v>
      </c>
      <c r="L12" s="9"/>
      <c r="M12" s="9">
        <v>1</v>
      </c>
      <c r="N12" s="9">
        <v>753</v>
      </c>
      <c r="O12" s="9">
        <f t="shared" si="2"/>
        <v>708</v>
      </c>
      <c r="P12" s="16"/>
      <c r="Q12" s="10"/>
      <c r="R12" s="16">
        <v>1.3</v>
      </c>
      <c r="S12" s="16">
        <f t="shared" si="0"/>
        <v>11763.050000000001</v>
      </c>
      <c r="T12" s="1" t="s">
        <v>41</v>
      </c>
      <c r="U12" s="1" t="s">
        <v>42</v>
      </c>
    </row>
    <row r="13" spans="1:23" s="1" customFormat="1">
      <c r="A13" s="6">
        <v>45654</v>
      </c>
      <c r="B13" s="7" t="s">
        <v>43</v>
      </c>
      <c r="C13" s="7" t="str">
        <f t="shared" si="1"/>
        <v>2024.11.29</v>
      </c>
      <c r="D13" s="8" t="s">
        <v>44</v>
      </c>
      <c r="E13" s="9" t="s">
        <v>45</v>
      </c>
      <c r="F13" s="9" t="s">
        <v>46</v>
      </c>
      <c r="G13" s="10" t="s">
        <v>47</v>
      </c>
      <c r="H13" s="9" t="s">
        <v>37</v>
      </c>
      <c r="I13" s="9" t="s">
        <v>20</v>
      </c>
      <c r="J13" s="9">
        <v>225</v>
      </c>
      <c r="K13" s="10">
        <v>11143.6</v>
      </c>
      <c r="L13" s="9"/>
      <c r="M13" s="9">
        <v>1</v>
      </c>
      <c r="N13" s="9">
        <v>967.5</v>
      </c>
      <c r="O13" s="9">
        <v>922.5</v>
      </c>
      <c r="P13" s="16"/>
      <c r="Q13" s="10"/>
      <c r="R13" s="16">
        <v>1.3</v>
      </c>
      <c r="S13" s="16">
        <f t="shared" si="0"/>
        <v>14486.68</v>
      </c>
      <c r="T13" s="1" t="s">
        <v>48</v>
      </c>
      <c r="U13" s="1" t="s">
        <v>49</v>
      </c>
    </row>
    <row r="14" spans="1:23" s="2" customFormat="1">
      <c r="J14" s="17">
        <f t="shared" ref="J14:M14" si="3">SUM(J3:J13)</f>
        <v>1456</v>
      </c>
      <c r="K14" s="17">
        <f t="shared" si="3"/>
        <v>79931.600000000006</v>
      </c>
      <c r="L14" s="17"/>
      <c r="M14" s="17">
        <f t="shared" si="3"/>
        <v>8</v>
      </c>
      <c r="N14" s="18"/>
      <c r="O14" s="18"/>
      <c r="P14" s="18"/>
      <c r="Q14" s="18"/>
      <c r="R14" s="18"/>
      <c r="S14" s="20">
        <f>SUM(S3:S13)</f>
        <v>98243.129000000015</v>
      </c>
    </row>
  </sheetData>
  <mergeCells count="2">
    <mergeCell ref="A1:F1"/>
    <mergeCell ref="M1:N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2025-06-16T08:35:23Z</dcterms:created>
  <dcterms:modified xsi:type="dcterms:W3CDTF">2025-06-16T09:51:55Z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20786FB2B38248338A905EEAC0C89994</vt:lpwstr>
  </property>
  <property fmtid="{D5CDD505-2E9C-101B-9397-08002B2CF9AE}" pid="3" name="KSOProductBuildVer">
    <vt:lpwstr>2052-11.8.2.12265</vt:lpwstr>
  </property>
</Properties>
</file>