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4668695E-2E7F-4E27-B48B-81F7E5698F2A}" xr6:coauthVersionLast="43" xr6:coauthVersionMax="43" xr10:uidLastSave="{00000000-0000-0000-0000-000000000000}"/>
  <bookViews>
    <workbookView xWindow="-120" yWindow="-120" windowWidth="20730" windowHeight="1116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 l="1"/>
  <c r="E24" i="1"/>
  <c r="E25" i="1"/>
  <c r="E26" i="1"/>
  <c r="E27" i="1"/>
  <c r="E28" i="1"/>
  <c r="E29" i="1"/>
  <c r="E22" i="1"/>
  <c r="D23" i="1"/>
  <c r="D24" i="1"/>
  <c r="D25" i="1"/>
  <c r="D26" i="1"/>
  <c r="D27" i="1"/>
  <c r="D28" i="1"/>
  <c r="D29" i="1"/>
  <c r="C23" i="1"/>
  <c r="C24" i="1"/>
  <c r="C25" i="1"/>
  <c r="C26" i="1"/>
  <c r="C27" i="1"/>
  <c r="C28" i="1"/>
  <c r="C29" i="1"/>
  <c r="C22" i="1"/>
  <c r="D22" i="1"/>
  <c r="B29" i="1"/>
  <c r="B23" i="1"/>
  <c r="B24" i="1"/>
  <c r="B25" i="1"/>
  <c r="B26" i="1"/>
  <c r="B27" i="1"/>
  <c r="B28" i="1"/>
  <c r="B22" i="1"/>
  <c r="F5" i="1" l="1"/>
  <c r="E5" i="1"/>
  <c r="D5" i="1"/>
  <c r="C5" i="1"/>
  <c r="B5" i="1"/>
  <c r="F2" i="1"/>
  <c r="E2" i="1"/>
  <c r="D2" i="1"/>
  <c r="C2" i="1"/>
  <c r="B2" i="1"/>
</calcChain>
</file>

<file path=xl/sharedStrings.xml><?xml version="1.0" encoding="utf-8"?>
<sst xmlns="http://schemas.openxmlformats.org/spreadsheetml/2006/main" count="26" uniqueCount="19">
  <si>
    <t>Table 1</t>
  </si>
  <si>
    <t>Table 2</t>
  </si>
  <si>
    <t>n=1000</t>
  </si>
  <si>
    <t>setup</t>
  </si>
  <si>
    <t>inner loop</t>
  </si>
  <si>
    <t>n=10000</t>
  </si>
  <si>
    <t>n=100000</t>
  </si>
  <si>
    <t>n=100</t>
  </si>
  <si>
    <t>Speedup (Average over 5 trials)</t>
  </si>
  <si>
    <t>(table 1)</t>
  </si>
  <si>
    <t>(table 2)</t>
  </si>
  <si>
    <t>setup: parallel overhead</t>
  </si>
  <si>
    <t>inner loop: main computation time</t>
  </si>
  <si>
    <t>t=</t>
  </si>
  <si>
    <t>Code commented in the program is originally used to measure time. Average time per thread over 5 trials is measured for the first pragma statement that sets up the threads (only once). Similarly, average time per thread spent on individual nested loops over 5 trials is also collected, including the pragma omp for directive. Note that the extra clauses and directives required to setup the measurements add extra runtime. Also, the total time of the outer loop is not taken because it is mainly indicated by the time shown as the main part, and it scales up with problem size nonetheless.</t>
  </si>
  <si>
    <t>Time difference compare to the previous number of threads</t>
  </si>
  <si>
    <t>The increase in speedup peaks at around 20 threads. Similar to the situation in table 1, based on the time difference table, the decrease in run time when compared to the previous number of threads continues until 20 threads. After 20 threads, we see an increase in time spent in the inner loop.</t>
  </si>
  <si>
    <t>The increase in speedup peaks at around 10 threads. Based on the time difference table, the decrease in run time when compared to the previous number of threads continues until 10 threads. After 10 threads, we see an increase in time spent in the inner loop.</t>
  </si>
  <si>
    <t>Setup time increases as the number of threads increases, while inner loop, where computations are performed, sees some decrease in run time until certain number of threads is reached. This is likely due to the saturation of threads, which do not get enough tasks. It seems that the differences in speedup ultimately depends more the inner loop before parallel overhead overtakes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</si>
</sst>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s>
  <cellStyleXfs count="1">
    <xf numFmtId="0" fontId="0" fillId="0" borderId="0"/>
  </cellStyleXfs>
  <cellXfs count="57">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4" xfId="0" applyBorder="1" applyAlignment="1">
      <alignment horizontal="center" wrapText="1"/>
    </xf>
    <xf numFmtId="0" fontId="0" fillId="0" borderId="0" xfId="0" applyBorder="1" applyAlignment="1">
      <alignment horizontal="center" wrapText="1"/>
    </xf>
    <xf numFmtId="0" fontId="0" fillId="0" borderId="8"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9" xfId="0" applyBorder="1"/>
    <xf numFmtId="0" fontId="0" fillId="0" borderId="20" xfId="0" applyBorder="1"/>
    <xf numFmtId="0" fontId="0" fillId="0" borderId="21" xfId="0" applyBorder="1"/>
    <xf numFmtId="0" fontId="0" fillId="0" borderId="4" xfId="0" applyBorder="1" applyAlignment="1">
      <alignment vertical="top"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0" xfId="0" applyBorder="1" applyAlignment="1">
      <alignment vertical="top" wrapText="1"/>
    </xf>
    <xf numFmtId="0" fontId="0" fillId="0" borderId="5" xfId="0" applyBorder="1" applyAlignment="1">
      <alignment vertical="top" wrapText="1"/>
    </xf>
    <xf numFmtId="0" fontId="0" fillId="0" borderId="0" xfId="0" applyFill="1" applyBorder="1"/>
    <xf numFmtId="0" fontId="0" fillId="0" borderId="7" xfId="0" applyBorder="1" applyAlignment="1">
      <alignment horizontal="center" vertical="top" wrapText="1"/>
    </xf>
    <xf numFmtId="0" fontId="0" fillId="0" borderId="22" xfId="0" applyBorder="1" applyAlignment="1">
      <alignment horizontal="center" vertical="top" wrapText="1"/>
    </xf>
    <xf numFmtId="0" fontId="0" fillId="0" borderId="23" xfId="0" applyBorder="1" applyAlignment="1">
      <alignment horizontal="center" vertical="top" wrapText="1"/>
    </xf>
    <xf numFmtId="0" fontId="0" fillId="0" borderId="24" xfId="0" applyBorder="1" applyAlignment="1">
      <alignment horizontal="center" vertical="top"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9" xfId="0" applyBorder="1" applyAlignment="1">
      <alignment horizontal="center"/>
    </xf>
    <xf numFmtId="0" fontId="0" fillId="0" borderId="17"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0" fillId="0" borderId="11" xfId="0" applyBorder="1" applyAlignment="1">
      <alignment horizontal="center"/>
    </xf>
    <xf numFmtId="0" fontId="0" fillId="0" borderId="25" xfId="0" applyBorder="1"/>
    <xf numFmtId="0" fontId="0" fillId="0" borderId="26" xfId="0" applyBorder="1" applyAlignment="1">
      <alignment horizontal="center"/>
    </xf>
    <xf numFmtId="0" fontId="0" fillId="0" borderId="4" xfId="0" applyBorder="1" applyAlignment="1">
      <alignment horizontal="right"/>
    </xf>
    <xf numFmtId="0" fontId="0" fillId="0" borderId="27" xfId="0" applyBorder="1" applyAlignment="1">
      <alignment horizontal="right"/>
    </xf>
    <xf numFmtId="0" fontId="0" fillId="0" borderId="6" xfId="0" applyBorder="1"/>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30" xfId="0" applyBorder="1"/>
    <xf numFmtId="0" fontId="0" fillId="0" borderId="31" xfId="0" applyBorder="1"/>
    <xf numFmtId="0" fontId="0" fillId="0" borderId="25" xfId="0" applyBorder="1" applyAlignment="1">
      <alignment horizontal="center" wrapText="1"/>
    </xf>
    <xf numFmtId="0" fontId="0" fillId="0" borderId="32" xfId="0" applyBorder="1" applyAlignment="1">
      <alignment horizontal="center"/>
    </xf>
    <xf numFmtId="0" fontId="0" fillId="0" borderId="32" xfId="0" applyBorder="1"/>
    <xf numFmtId="0" fontId="0" fillId="0" borderId="33" xfId="0" applyBorder="1"/>
    <xf numFmtId="0" fontId="0" fillId="0" borderId="34" xfId="0" applyBorder="1"/>
    <xf numFmtId="0" fontId="0" fillId="0" borderId="35" xfId="0" applyBorder="1" applyAlignment="1">
      <alignment horizontal="center" vertical="top" wrapText="1"/>
    </xf>
    <xf numFmtId="0" fontId="0" fillId="0" borderId="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tabSelected="1" zoomScale="66" workbookViewId="0">
      <selection activeCell="J6" sqref="J6"/>
    </sheetView>
  </sheetViews>
  <sheetFormatPr defaultRowHeight="15" x14ac:dyDescent="0.25"/>
  <cols>
    <col min="1" max="1" width="18.42578125" customWidth="1"/>
    <col min="2" max="5" width="12" bestFit="1" customWidth="1"/>
    <col min="6" max="6" width="13.42578125" bestFit="1" customWidth="1"/>
    <col min="7" max="7" width="10.85546875" bestFit="1" customWidth="1"/>
    <col min="10" max="12" width="11.7109375" bestFit="1" customWidth="1"/>
    <col min="13" max="13" width="10.85546875" bestFit="1" customWidth="1"/>
  </cols>
  <sheetData>
    <row r="1" spans="1:14" x14ac:dyDescent="0.25">
      <c r="A1" s="19" t="s">
        <v>0</v>
      </c>
      <c r="B1" s="20">
        <v>2</v>
      </c>
      <c r="C1" s="20">
        <v>5</v>
      </c>
      <c r="D1" s="20">
        <v>10</v>
      </c>
      <c r="E1" s="20">
        <v>20</v>
      </c>
      <c r="F1" s="21">
        <v>100</v>
      </c>
      <c r="G1" s="2"/>
      <c r="H1" s="1"/>
      <c r="I1" s="1"/>
      <c r="J1" s="1"/>
      <c r="K1" s="1"/>
      <c r="L1" s="4"/>
      <c r="M1" s="4"/>
      <c r="N1" s="4"/>
    </row>
    <row r="2" spans="1:14" ht="30" x14ac:dyDescent="0.25">
      <c r="A2" s="18" t="s">
        <v>8</v>
      </c>
      <c r="B2" s="22">
        <f>0.037674/0.019831</f>
        <v>1.8997529121073065</v>
      </c>
      <c r="C2" s="22">
        <f>0.037674/0.009537</f>
        <v>3.9502988361119846</v>
      </c>
      <c r="D2" s="22">
        <f>0.037674/0.006913</f>
        <v>5.4497323882540138</v>
      </c>
      <c r="E2" s="22">
        <f>0.037674/0.007433</f>
        <v>5.0684784071034574</v>
      </c>
      <c r="F2" s="23">
        <f>0.037674/0.2037</f>
        <v>0.18494845360824744</v>
      </c>
      <c r="G2" s="5"/>
      <c r="J2" s="4"/>
      <c r="K2" s="4"/>
      <c r="L2" s="4"/>
      <c r="M2" s="4"/>
      <c r="N2" s="4"/>
    </row>
    <row r="3" spans="1:14" ht="60" customHeight="1" thickBot="1" x14ac:dyDescent="0.3">
      <c r="A3" s="26" t="s">
        <v>17</v>
      </c>
      <c r="B3" s="27"/>
      <c r="C3" s="27"/>
      <c r="D3" s="27"/>
      <c r="E3" s="27"/>
      <c r="F3" s="28"/>
      <c r="G3" s="5"/>
      <c r="H3" s="4"/>
      <c r="I3" s="4"/>
      <c r="J3" s="4"/>
      <c r="K3" s="4"/>
      <c r="L3" s="4"/>
      <c r="M3" s="4"/>
      <c r="N3" s="4"/>
    </row>
    <row r="4" spans="1:14" x14ac:dyDescent="0.25">
      <c r="A4" s="18" t="s">
        <v>1</v>
      </c>
      <c r="B4" s="22">
        <v>2</v>
      </c>
      <c r="C4" s="22">
        <v>5</v>
      </c>
      <c r="D4" s="22">
        <v>10</v>
      </c>
      <c r="E4" s="22">
        <v>20</v>
      </c>
      <c r="F4" s="23">
        <v>100</v>
      </c>
      <c r="G4" s="5"/>
      <c r="H4" s="4"/>
      <c r="I4" s="4"/>
      <c r="J4" s="4"/>
      <c r="K4" s="4"/>
      <c r="L4" s="4"/>
      <c r="M4" s="4"/>
      <c r="N4" s="4"/>
    </row>
    <row r="5" spans="1:14" ht="30" x14ac:dyDescent="0.25">
      <c r="A5" s="18" t="s">
        <v>8</v>
      </c>
      <c r="B5" s="22">
        <f>2.661987/1.376297</f>
        <v>1.9341660993230383</v>
      </c>
      <c r="C5" s="22">
        <f>2.661987/0.596412</f>
        <v>4.4633357477716737</v>
      </c>
      <c r="D5" s="22">
        <f>2.661987/0.32501</f>
        <v>8.1904772160856574</v>
      </c>
      <c r="E5" s="22">
        <f>2.661987/0.195084</f>
        <v>13.645337393122961</v>
      </c>
      <c r="F5" s="23">
        <f>2.661987/1.542872</f>
        <v>1.7253453300079331</v>
      </c>
      <c r="G5" s="5"/>
      <c r="J5" s="4"/>
      <c r="K5" s="4"/>
      <c r="L5" s="4"/>
      <c r="M5" s="4"/>
      <c r="N5" s="4"/>
    </row>
    <row r="6" spans="1:14" ht="63" customHeight="1" thickBot="1" x14ac:dyDescent="0.3">
      <c r="A6" s="29" t="s">
        <v>16</v>
      </c>
      <c r="B6" s="30"/>
      <c r="C6" s="30"/>
      <c r="D6" s="30"/>
      <c r="E6" s="30"/>
      <c r="F6" s="31"/>
      <c r="G6" s="5"/>
      <c r="H6" s="4"/>
      <c r="I6" s="4"/>
      <c r="J6" s="4"/>
      <c r="K6" s="4"/>
      <c r="L6" s="4"/>
      <c r="M6" s="4"/>
      <c r="N6" s="4"/>
    </row>
    <row r="7" spans="1:14" ht="15.75" thickBot="1" x14ac:dyDescent="0.3">
      <c r="A7" s="6"/>
      <c r="B7" s="7"/>
      <c r="C7" s="7"/>
      <c r="D7" s="7"/>
      <c r="E7" s="7"/>
      <c r="F7" s="7"/>
      <c r="G7" s="5"/>
      <c r="H7" s="4"/>
      <c r="I7" s="4"/>
      <c r="J7" s="4"/>
      <c r="K7" s="4"/>
      <c r="L7" s="4"/>
      <c r="M7" s="4"/>
      <c r="N7" s="4"/>
    </row>
    <row r="8" spans="1:14" ht="30" customHeight="1" thickBot="1" x14ac:dyDescent="0.3">
      <c r="A8" s="44" t="s">
        <v>12</v>
      </c>
      <c r="B8" s="45"/>
      <c r="C8" s="42" t="s">
        <v>11</v>
      </c>
      <c r="D8" s="43"/>
      <c r="E8" s="7"/>
      <c r="F8" s="7"/>
      <c r="G8" s="5"/>
      <c r="H8" s="4"/>
    </row>
    <row r="9" spans="1:14" x14ac:dyDescent="0.25">
      <c r="A9" s="37"/>
      <c r="B9" s="32" t="s">
        <v>13</v>
      </c>
      <c r="C9" s="32">
        <v>2</v>
      </c>
      <c r="D9" s="33">
        <v>5</v>
      </c>
      <c r="E9" s="32">
        <v>10</v>
      </c>
      <c r="F9" s="32">
        <v>20</v>
      </c>
      <c r="G9" s="38">
        <v>100</v>
      </c>
      <c r="H9" s="4"/>
    </row>
    <row r="10" spans="1:14" x14ac:dyDescent="0.25">
      <c r="A10" s="39"/>
      <c r="B10" s="15" t="s">
        <v>3</v>
      </c>
      <c r="C10" s="17">
        <v>2.4699999999999999E-4</v>
      </c>
      <c r="D10" s="17">
        <v>3.9199999999999999E-4</v>
      </c>
      <c r="E10" s="17">
        <v>5.3399999999999997E-4</v>
      </c>
      <c r="F10" s="17">
        <v>1.036E-3</v>
      </c>
      <c r="G10" s="48">
        <v>4.9069999999999999E-3</v>
      </c>
      <c r="H10" s="4"/>
    </row>
    <row r="11" spans="1:14" x14ac:dyDescent="0.25">
      <c r="A11" s="40" t="s">
        <v>7</v>
      </c>
      <c r="B11" s="16" t="s">
        <v>4</v>
      </c>
      <c r="C11" s="16">
        <v>1.3100000000000001E-4</v>
      </c>
      <c r="D11" s="16">
        <v>1.44E-4</v>
      </c>
      <c r="E11" s="16">
        <v>2.0900000000000001E-4</v>
      </c>
      <c r="F11" s="16">
        <v>3.5300000000000002E-4</v>
      </c>
      <c r="G11" s="49">
        <v>8.9849999999999999E-3</v>
      </c>
      <c r="H11" s="4"/>
    </row>
    <row r="12" spans="1:14" x14ac:dyDescent="0.25">
      <c r="A12" s="39"/>
      <c r="B12" s="15" t="s">
        <v>3</v>
      </c>
      <c r="C12" s="15">
        <v>2.5300000000000002E-4</v>
      </c>
      <c r="D12" s="4">
        <v>3.4600000000000001E-4</v>
      </c>
      <c r="E12" s="15">
        <v>5.7700000000000004E-4</v>
      </c>
      <c r="F12" s="15">
        <v>1.4859999999999999E-3</v>
      </c>
      <c r="G12" s="5">
        <v>3.8539999999999998E-3</v>
      </c>
      <c r="H12" s="4"/>
    </row>
    <row r="13" spans="1:14" x14ac:dyDescent="0.25">
      <c r="A13" s="40" t="s">
        <v>2</v>
      </c>
      <c r="B13" s="16" t="s">
        <v>4</v>
      </c>
      <c r="C13" s="16">
        <v>5.7600000000000001E-4</v>
      </c>
      <c r="D13" s="8">
        <v>4.3300000000000001E-4</v>
      </c>
      <c r="E13" s="16">
        <v>1.0579999999999999E-3</v>
      </c>
      <c r="F13" s="16">
        <v>1.5529999999999999E-3</v>
      </c>
      <c r="G13" s="5">
        <v>3.6942999999999997E-2</v>
      </c>
      <c r="H13" s="4"/>
    </row>
    <row r="14" spans="1:14" x14ac:dyDescent="0.25">
      <c r="A14" s="39" t="s">
        <v>9</v>
      </c>
      <c r="B14" s="15" t="s">
        <v>3</v>
      </c>
      <c r="C14" s="15">
        <v>3.01E-4</v>
      </c>
      <c r="D14" s="24">
        <v>3.39E-4</v>
      </c>
      <c r="E14" s="15">
        <v>5.7899999999999998E-4</v>
      </c>
      <c r="F14" s="15">
        <v>1.083E-3</v>
      </c>
      <c r="G14" s="48">
        <v>4.4840000000000001E-3</v>
      </c>
      <c r="H14" s="4"/>
    </row>
    <row r="15" spans="1:14" x14ac:dyDescent="0.25">
      <c r="A15" s="40" t="s">
        <v>5</v>
      </c>
      <c r="B15" s="16" t="s">
        <v>4</v>
      </c>
      <c r="C15" s="16">
        <v>2.4375999999999998E-2</v>
      </c>
      <c r="D15" s="8">
        <v>1.2397E-2</v>
      </c>
      <c r="E15" s="16">
        <v>7.3559999999999997E-3</v>
      </c>
      <c r="F15" s="16">
        <v>8.3409999999999995E-3</v>
      </c>
      <c r="G15" s="49">
        <v>0.246643</v>
      </c>
      <c r="H15" s="4"/>
    </row>
    <row r="16" spans="1:14" x14ac:dyDescent="0.25">
      <c r="A16" s="39" t="s">
        <v>10</v>
      </c>
      <c r="B16" s="15" t="s">
        <v>3</v>
      </c>
      <c r="C16" s="15">
        <v>2.32E-4</v>
      </c>
      <c r="D16" s="4">
        <v>3.19E-4</v>
      </c>
      <c r="E16" s="15">
        <v>5.5000000000000003E-4</v>
      </c>
      <c r="F16" s="15">
        <v>1.266E-3</v>
      </c>
      <c r="G16" s="48">
        <v>3.7550000000000001E-3</v>
      </c>
      <c r="H16" s="4"/>
    </row>
    <row r="17" spans="1:8" x14ac:dyDescent="0.25">
      <c r="A17" s="40" t="s">
        <v>6</v>
      </c>
      <c r="B17" s="16" t="s">
        <v>4</v>
      </c>
      <c r="C17" s="16">
        <v>1.4673240000000001</v>
      </c>
      <c r="D17" s="8">
        <v>0.60609999999999997</v>
      </c>
      <c r="E17" s="16">
        <v>0.359155</v>
      </c>
      <c r="F17" s="16">
        <v>0.226608</v>
      </c>
      <c r="G17" s="49">
        <v>1.8693679999999999</v>
      </c>
      <c r="H17" s="4"/>
    </row>
    <row r="18" spans="1:8" ht="102.75" customHeight="1" thickBot="1" x14ac:dyDescent="0.3">
      <c r="A18" s="26" t="s">
        <v>14</v>
      </c>
      <c r="B18" s="27"/>
      <c r="C18" s="27"/>
      <c r="D18" s="27"/>
      <c r="E18" s="27"/>
      <c r="F18" s="27"/>
      <c r="G18" s="25"/>
      <c r="H18" s="4"/>
    </row>
    <row r="19" spans="1:8" x14ac:dyDescent="0.25">
      <c r="A19" s="3"/>
      <c r="B19" s="4"/>
      <c r="C19" s="4"/>
      <c r="D19" s="4"/>
      <c r="E19" s="4"/>
      <c r="F19" s="4"/>
      <c r="G19" s="5"/>
    </row>
    <row r="20" spans="1:8" x14ac:dyDescent="0.25">
      <c r="A20" s="50" t="s">
        <v>15</v>
      </c>
      <c r="B20" s="46"/>
      <c r="C20" s="46"/>
      <c r="D20" s="46"/>
      <c r="E20" s="47"/>
      <c r="F20" s="4"/>
      <c r="G20" s="5"/>
    </row>
    <row r="21" spans="1:8" x14ac:dyDescent="0.25">
      <c r="A21" s="51">
        <v>2</v>
      </c>
      <c r="B21" s="36">
        <v>5</v>
      </c>
      <c r="C21" s="35">
        <v>10</v>
      </c>
      <c r="D21" s="35">
        <v>20</v>
      </c>
      <c r="E21" s="34">
        <v>100</v>
      </c>
      <c r="F21" s="4"/>
      <c r="G21" s="5"/>
    </row>
    <row r="22" spans="1:8" x14ac:dyDescent="0.25">
      <c r="A22" s="52">
        <v>0</v>
      </c>
      <c r="B22" s="9">
        <f>$D10-$C10</f>
        <v>1.45E-4</v>
      </c>
      <c r="C22" s="9">
        <f>$E10-$D10</f>
        <v>1.4199999999999998E-4</v>
      </c>
      <c r="D22" s="17">
        <f>$F10-$E10</f>
        <v>5.0200000000000006E-4</v>
      </c>
      <c r="E22" s="10">
        <f>$G10-$F10</f>
        <v>3.8709999999999999E-3</v>
      </c>
      <c r="F22" s="4"/>
      <c r="G22" s="5"/>
    </row>
    <row r="23" spans="1:8" x14ac:dyDescent="0.25">
      <c r="A23" s="53">
        <v>0</v>
      </c>
      <c r="B23" s="13">
        <f>$D11-$C11</f>
        <v>1.2999999999999991E-5</v>
      </c>
      <c r="C23" s="13">
        <f>$E11-$D11</f>
        <v>6.5000000000000008E-5</v>
      </c>
      <c r="D23" s="16">
        <f>$F11-$E11</f>
        <v>1.44E-4</v>
      </c>
      <c r="E23" s="14">
        <f>$G11-$F11</f>
        <v>8.6320000000000008E-3</v>
      </c>
      <c r="F23" s="4"/>
      <c r="G23" s="5"/>
    </row>
    <row r="24" spans="1:8" x14ac:dyDescent="0.25">
      <c r="A24" s="54">
        <v>0</v>
      </c>
      <c r="B24" s="11">
        <f>$D12-$C12</f>
        <v>9.2999999999999984E-5</v>
      </c>
      <c r="C24" s="11">
        <f>$E12-$D12</f>
        <v>2.3100000000000003E-4</v>
      </c>
      <c r="D24" s="15">
        <f>$F12-$E12</f>
        <v>9.0899999999999987E-4</v>
      </c>
      <c r="E24" s="12">
        <f>$G12-$F12</f>
        <v>2.3679999999999999E-3</v>
      </c>
      <c r="F24" s="4"/>
      <c r="G24" s="5"/>
    </row>
    <row r="25" spans="1:8" x14ac:dyDescent="0.25">
      <c r="A25" s="54">
        <v>0</v>
      </c>
      <c r="B25" s="11">
        <f>$D13-$C13</f>
        <v>-1.4300000000000001E-4</v>
      </c>
      <c r="C25" s="11">
        <f>$E13-$D13</f>
        <v>6.249999999999999E-4</v>
      </c>
      <c r="D25" s="15">
        <f>$F13-$E13</f>
        <v>4.95E-4</v>
      </c>
      <c r="E25" s="12">
        <f>$G13-$F13</f>
        <v>3.5389999999999998E-2</v>
      </c>
      <c r="F25" s="4"/>
      <c r="G25" s="5"/>
    </row>
    <row r="26" spans="1:8" x14ac:dyDescent="0.25">
      <c r="A26" s="52">
        <v>0</v>
      </c>
      <c r="B26" s="9">
        <f>$D14-$C14</f>
        <v>3.8000000000000002E-5</v>
      </c>
      <c r="C26" s="9">
        <f>$E14-$D14</f>
        <v>2.3999999999999998E-4</v>
      </c>
      <c r="D26" s="17">
        <f>$F14-$E14</f>
        <v>5.04E-4</v>
      </c>
      <c r="E26" s="10">
        <f>$G14-$F14</f>
        <v>3.4010000000000004E-3</v>
      </c>
      <c r="F26" s="4"/>
      <c r="G26" s="5"/>
    </row>
    <row r="27" spans="1:8" x14ac:dyDescent="0.25">
      <c r="A27" s="53">
        <v>0</v>
      </c>
      <c r="B27" s="13">
        <f>$D15-$C15</f>
        <v>-1.1978999999999998E-2</v>
      </c>
      <c r="C27" s="13">
        <f>$E15-$D15</f>
        <v>-5.0410000000000003E-3</v>
      </c>
      <c r="D27" s="16">
        <f>$F15-$E15</f>
        <v>9.8499999999999976E-4</v>
      </c>
      <c r="E27" s="14">
        <f>$G15-$F15</f>
        <v>0.23830200000000001</v>
      </c>
      <c r="F27" s="4"/>
      <c r="G27" s="5"/>
    </row>
    <row r="28" spans="1:8" x14ac:dyDescent="0.25">
      <c r="A28" s="54">
        <v>0</v>
      </c>
      <c r="B28" s="11">
        <f>$D16-$C16</f>
        <v>8.7000000000000001E-5</v>
      </c>
      <c r="C28" s="11">
        <f>$E16-$D16</f>
        <v>2.3100000000000003E-4</v>
      </c>
      <c r="D28" s="15">
        <f>$F16-$E16</f>
        <v>7.1599999999999995E-4</v>
      </c>
      <c r="E28" s="12">
        <f>$G16-$F16</f>
        <v>2.4889999999999999E-3</v>
      </c>
      <c r="F28" s="4"/>
      <c r="G28" s="5"/>
    </row>
    <row r="29" spans="1:8" x14ac:dyDescent="0.25">
      <c r="A29" s="53">
        <v>0</v>
      </c>
      <c r="B29" s="13">
        <f>$D17-$C17</f>
        <v>-0.8612240000000001</v>
      </c>
      <c r="C29" s="13">
        <f>$E17-$D17</f>
        <v>-0.24694499999999997</v>
      </c>
      <c r="D29" s="16">
        <f>$F17-$E17</f>
        <v>-0.132547</v>
      </c>
      <c r="E29" s="14">
        <f>$G17-$F17</f>
        <v>1.64276</v>
      </c>
      <c r="F29" s="4"/>
      <c r="G29" s="5"/>
    </row>
    <row r="30" spans="1:8" ht="103.5" customHeight="1" thickBot="1" x14ac:dyDescent="0.3">
      <c r="A30" s="26" t="s">
        <v>18</v>
      </c>
      <c r="B30" s="27"/>
      <c r="C30" s="27"/>
      <c r="D30" s="27"/>
      <c r="E30" s="55"/>
      <c r="F30" s="41"/>
      <c r="G30" s="56"/>
    </row>
  </sheetData>
  <mergeCells count="7">
    <mergeCell ref="C8:D8"/>
    <mergeCell ref="A30:E30"/>
    <mergeCell ref="A3:F3"/>
    <mergeCell ref="A6:F6"/>
    <mergeCell ref="A18:G18"/>
    <mergeCell ref="A8:B8"/>
    <mergeCell ref="A20:E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2019-04-12T04:17:59Z</dcterms:modified>
</cp:coreProperties>
</file>