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ocuments\"/>
    </mc:Choice>
  </mc:AlternateContent>
  <bookViews>
    <workbookView xWindow="0" yWindow="0" windowWidth="20490" windowHeight="9045" firstSheet="1" activeTab="5"/>
  </bookViews>
  <sheets>
    <sheet name="BAR SALES DEC" sheetId="1" r:id="rId1"/>
    <sheet name="DEBTS DEC" sheetId="4" r:id="rId2"/>
    <sheet name="BAR PURCHASES DEC" sheetId="5" r:id="rId3"/>
    <sheet name="INCOME STATEMENT DEC" sheetId="6" r:id="rId4"/>
    <sheet name="DEC EXPENSES" sheetId="2" r:id="rId5"/>
    <sheet name="Sheet1" sheetId="8" r:id="rId6"/>
    <sheet name="MDS ACCCOUNT DEC" sheetId="7" r:id="rId7"/>
    <sheet name="CLOSING STOCK 31 DEC" sheetId="3" r:id="rId8"/>
  </sheets>
  <definedNames>
    <definedName name="_xlnm.Print_Area" localSheetId="3">'INCOME STATEMENT DEC'!$A$2:$D$42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1" i="8" l="1"/>
  <c r="E21" i="8"/>
  <c r="D21" i="8"/>
  <c r="C21" i="8"/>
  <c r="G17" i="8"/>
  <c r="G16" i="8"/>
  <c r="G15" i="8"/>
  <c r="G14" i="8"/>
  <c r="G13" i="8"/>
  <c r="G12" i="8"/>
  <c r="G11" i="8"/>
  <c r="G10" i="8"/>
  <c r="G9" i="8"/>
  <c r="G8" i="8"/>
  <c r="G7" i="8"/>
  <c r="G6" i="8"/>
  <c r="G5" i="8"/>
  <c r="G21" i="8" l="1"/>
  <c r="F52" i="7" l="1"/>
  <c r="F51" i="7"/>
  <c r="F50" i="7"/>
  <c r="F49" i="7"/>
  <c r="F48" i="7"/>
  <c r="F47" i="7"/>
  <c r="F46" i="7"/>
  <c r="F45" i="7"/>
  <c r="F44" i="7"/>
  <c r="F43" i="7"/>
  <c r="F42" i="7"/>
  <c r="F41" i="7"/>
  <c r="F40" i="7"/>
  <c r="F39" i="7"/>
  <c r="F38" i="7"/>
  <c r="F37" i="7"/>
  <c r="F36" i="7"/>
  <c r="F35" i="7"/>
  <c r="F34" i="7"/>
  <c r="F33" i="7"/>
  <c r="F32" i="7"/>
  <c r="F31" i="7"/>
  <c r="F30" i="7"/>
  <c r="F29" i="7"/>
  <c r="F28" i="7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F13" i="7"/>
  <c r="F12" i="7"/>
  <c r="F11" i="7"/>
  <c r="F10" i="7"/>
  <c r="F9" i="7"/>
  <c r="F7" i="7"/>
  <c r="F8" i="7" s="1"/>
  <c r="F6" i="7"/>
  <c r="B40" i="6" l="1"/>
  <c r="D21" i="6"/>
  <c r="D17" i="6"/>
  <c r="B9" i="6"/>
  <c r="D11" i="6" s="1"/>
  <c r="D6" i="6"/>
  <c r="E29" i="5"/>
  <c r="K36" i="4"/>
  <c r="J36" i="4"/>
  <c r="G36" i="4"/>
  <c r="F36" i="4"/>
  <c r="E36" i="4"/>
  <c r="D36" i="4"/>
  <c r="C36" i="4"/>
  <c r="D12" i="6" l="1"/>
  <c r="D41" i="6" s="1"/>
  <c r="E62" i="3" l="1"/>
  <c r="E45" i="3"/>
  <c r="E42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4" i="3"/>
  <c r="E43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106" i="3" l="1"/>
  <c r="W36" i="2"/>
  <c r="V36" i="2"/>
  <c r="T36" i="2"/>
  <c r="S36" i="2"/>
  <c r="R36" i="2"/>
  <c r="Q36" i="2"/>
  <c r="P36" i="2"/>
  <c r="O36" i="2"/>
  <c r="N36" i="2"/>
  <c r="M36" i="2"/>
  <c r="L36" i="2"/>
  <c r="J36" i="2"/>
  <c r="I36" i="2"/>
  <c r="H36" i="2"/>
  <c r="G36" i="2"/>
  <c r="F36" i="2"/>
  <c r="E36" i="2"/>
  <c r="D36" i="2"/>
  <c r="C36" i="2"/>
  <c r="G36" i="1" l="1"/>
  <c r="F36" i="1"/>
  <c r="E36" i="1"/>
  <c r="D36" i="1"/>
</calcChain>
</file>

<file path=xl/sharedStrings.xml><?xml version="1.0" encoding="utf-8"?>
<sst xmlns="http://schemas.openxmlformats.org/spreadsheetml/2006/main" count="262" uniqueCount="202">
  <si>
    <t xml:space="preserve">DATE </t>
  </si>
  <si>
    <t xml:space="preserve">AMOUNT </t>
  </si>
  <si>
    <t>CASH DEPOSITS</t>
  </si>
  <si>
    <t>PURCHASES</t>
  </si>
  <si>
    <t>BUCKET SALES</t>
  </si>
  <si>
    <t>TOTAL</t>
  </si>
  <si>
    <t>DECEMBER BAR SALES</t>
  </si>
  <si>
    <t>DATE</t>
  </si>
  <si>
    <t>Disposables</t>
  </si>
  <si>
    <t>Saviets</t>
  </si>
  <si>
    <t>Dj/entertainment</t>
  </si>
  <si>
    <t>Staff food</t>
  </si>
  <si>
    <t>Data/airtime</t>
  </si>
  <si>
    <t>Straws</t>
  </si>
  <si>
    <t>Repairs</t>
  </si>
  <si>
    <t>Cleaning Materials</t>
  </si>
  <si>
    <t>TV SUBSCRIPTION</t>
  </si>
  <si>
    <t>CASUAL</t>
  </si>
  <si>
    <t>ELECTRICITY</t>
  </si>
  <si>
    <t>FUEL</t>
  </si>
  <si>
    <t>ICE CUBE</t>
  </si>
  <si>
    <t>DAMAGE</t>
  </si>
  <si>
    <t>GLASSES</t>
  </si>
  <si>
    <t>KCC/LICENSE</t>
  </si>
  <si>
    <t>STATIONERY</t>
  </si>
  <si>
    <t>COMPLEMENTARY</t>
  </si>
  <si>
    <t>TRANSPORT</t>
  </si>
  <si>
    <t>KCCA PENALTY</t>
  </si>
  <si>
    <t>XMAS DECO</t>
  </si>
  <si>
    <t>DECEMBER EXPENSES 2024</t>
  </si>
  <si>
    <t>ITEM</t>
  </si>
  <si>
    <t xml:space="preserve">QUANTITY </t>
  </si>
  <si>
    <t>RATE</t>
  </si>
  <si>
    <t>AMOUNT</t>
  </si>
  <si>
    <t>Tusker Lite</t>
  </si>
  <si>
    <t>Tusker Malt</t>
  </si>
  <si>
    <t>Tusker lager</t>
  </si>
  <si>
    <t>Tusker cider</t>
  </si>
  <si>
    <t>Guiness</t>
  </si>
  <si>
    <t>G.smooth</t>
  </si>
  <si>
    <t>Nile</t>
  </si>
  <si>
    <t>Club</t>
  </si>
  <si>
    <t>Bell</t>
  </si>
  <si>
    <t>Castle lite</t>
  </si>
  <si>
    <t>S.black</t>
  </si>
  <si>
    <t>S.aple</t>
  </si>
  <si>
    <t>red  bull</t>
  </si>
  <si>
    <t>8.6 Can</t>
  </si>
  <si>
    <t>water</t>
  </si>
  <si>
    <t>minute maid</t>
  </si>
  <si>
    <t>sting</t>
  </si>
  <si>
    <t>Predator Can</t>
  </si>
  <si>
    <t>Predator Plastic</t>
  </si>
  <si>
    <t>power play</t>
  </si>
  <si>
    <t>Oner</t>
  </si>
  <si>
    <t>Rock boom</t>
  </si>
  <si>
    <t>Ice can</t>
  </si>
  <si>
    <t>Pilsner</t>
  </si>
  <si>
    <t xml:space="preserve">Bell Citrus </t>
  </si>
  <si>
    <t>Plastic Soda</t>
  </si>
  <si>
    <t>Soda</t>
  </si>
  <si>
    <t>Tusker can</t>
  </si>
  <si>
    <t>Guiness Big</t>
  </si>
  <si>
    <t>Guiness can</t>
  </si>
  <si>
    <t>Aquafina water</t>
  </si>
  <si>
    <t>Morgan captain 1/4</t>
  </si>
  <si>
    <t>Ug 750</t>
  </si>
  <si>
    <t>Ug 1/2</t>
  </si>
  <si>
    <t>Ug plastic</t>
  </si>
  <si>
    <t xml:space="preserve">Ug Lemon 750 </t>
  </si>
  <si>
    <t>Gilbeys 750</t>
  </si>
  <si>
    <t>Gilbeys 1/2</t>
  </si>
  <si>
    <t>Gilbeys 1/4</t>
  </si>
  <si>
    <t>Bond 7 750</t>
  </si>
  <si>
    <t>Bond 7 1/4</t>
  </si>
  <si>
    <t xml:space="preserve"> V$ A 1/4</t>
  </si>
  <si>
    <t>V $ A 750</t>
  </si>
  <si>
    <t>S.Vodka 750mls</t>
  </si>
  <si>
    <t>S.Vodka 1/4</t>
  </si>
  <si>
    <t>Black and white 750</t>
  </si>
  <si>
    <t>black and white 1/4</t>
  </si>
  <si>
    <t>Captain morgan 750</t>
  </si>
  <si>
    <t>Vat  69 1/2</t>
  </si>
  <si>
    <t>Black label 1/4</t>
  </si>
  <si>
    <t>Black label 750</t>
  </si>
  <si>
    <t>Red label 750</t>
  </si>
  <si>
    <t>Jameson 1ltr</t>
  </si>
  <si>
    <t>Jameson 750</t>
  </si>
  <si>
    <t>Jameson 1/2</t>
  </si>
  <si>
    <t>Jack daniel 750</t>
  </si>
  <si>
    <t>Mohans red</t>
  </si>
  <si>
    <t>Mohans sparkling</t>
  </si>
  <si>
    <t>Jaquemester 200</t>
  </si>
  <si>
    <t>Jaquemester 750</t>
  </si>
  <si>
    <t>4 Cousin 1.5LTRS</t>
  </si>
  <si>
    <t>4 Cousin ROSE 750ml</t>
  </si>
  <si>
    <t>4 Cousin swt red 750ml</t>
  </si>
  <si>
    <t>4 Cousin swt white 750ml</t>
  </si>
  <si>
    <t>4 Cousin dry red 750ml</t>
  </si>
  <si>
    <t>4 Cousin dry white 750ml</t>
  </si>
  <si>
    <t>4  Cousin red glass</t>
  </si>
  <si>
    <t>Jack daniel 1/2</t>
  </si>
  <si>
    <t>4  Cousin 1.5 red dry</t>
  </si>
  <si>
    <t>4  Cousin 750 sweet</t>
  </si>
  <si>
    <t>Sweet Lips Red</t>
  </si>
  <si>
    <t>Sweet LipS white</t>
  </si>
  <si>
    <t>J.P chep pink</t>
  </si>
  <si>
    <t>Nederburg</t>
  </si>
  <si>
    <t>Tekla silver</t>
  </si>
  <si>
    <t>Tekla  gold</t>
  </si>
  <si>
    <t>Drostdy Sweet</t>
  </si>
  <si>
    <t>Drostdy Dry</t>
  </si>
  <si>
    <t>Imperial blue small</t>
  </si>
  <si>
    <t>Imperial blue 750</t>
  </si>
  <si>
    <t>Gordons pink</t>
  </si>
  <si>
    <t>Gilbeys berries(s)</t>
  </si>
  <si>
    <t>Gilbeys berries(b )</t>
  </si>
  <si>
    <t>UG 1/4 glass</t>
  </si>
  <si>
    <t>Malibu</t>
  </si>
  <si>
    <t>Blenders Pride</t>
  </si>
  <si>
    <t>Royal Stag</t>
  </si>
  <si>
    <t>Amarula 750</t>
  </si>
  <si>
    <t>Jameson Black Barrel</t>
  </si>
  <si>
    <t xml:space="preserve">James Thompson wine </t>
  </si>
  <si>
    <t>Tangeray  gin</t>
  </si>
  <si>
    <t xml:space="preserve">Bailey's 750mls </t>
  </si>
  <si>
    <t>Bailey's 200mls</t>
  </si>
  <si>
    <t>Hunters</t>
  </si>
  <si>
    <t>Total</t>
  </si>
  <si>
    <t>CLOSING STOCK 31 DECEMBER  2024</t>
  </si>
  <si>
    <t>Ug Lemon 1/4</t>
  </si>
  <si>
    <t>7 Hills White 750mls</t>
  </si>
  <si>
    <t>7 Hills Red</t>
  </si>
  <si>
    <t>NALONGO</t>
  </si>
  <si>
    <t>SALONGO</t>
  </si>
  <si>
    <t>MD</t>
  </si>
  <si>
    <t>MADAM</t>
  </si>
  <si>
    <t>Yonah</t>
  </si>
  <si>
    <t>MORRIS</t>
  </si>
  <si>
    <t>COMPLIMENARY</t>
  </si>
  <si>
    <t>HELLEN</t>
  </si>
  <si>
    <t xml:space="preserve">PARTICULARS </t>
  </si>
  <si>
    <t>Bell Products</t>
  </si>
  <si>
    <t>Nile Products</t>
  </si>
  <si>
    <t>BAR PURCHASES DECEMBER 2024</t>
  </si>
  <si>
    <t>soda, min maid, water</t>
  </si>
  <si>
    <t>Oner, Min Maid, Water ..</t>
  </si>
  <si>
    <t>PARTICULARS</t>
  </si>
  <si>
    <t>BAR SALES</t>
  </si>
  <si>
    <t>LESS BUCKET SALES</t>
  </si>
  <si>
    <t>OPENING BAR STOCK</t>
  </si>
  <si>
    <t>ADD PURCHASES BAR</t>
  </si>
  <si>
    <t>TOTAL GOODS</t>
  </si>
  <si>
    <t>LESS CLOSING STOCK</t>
  </si>
  <si>
    <t>BAR STOCK AVAILABLE FOR SALE</t>
  </si>
  <si>
    <t>GROSS PROFIT BAR</t>
  </si>
  <si>
    <t>KITCHEN/PORK</t>
  </si>
  <si>
    <t>INCOME PORK</t>
  </si>
  <si>
    <t>Purchases/Expenses Pork</t>
  </si>
  <si>
    <t>GROSS PROFIT PORK</t>
  </si>
  <si>
    <t xml:space="preserve">INCOME KITCHEN              </t>
  </si>
  <si>
    <t xml:space="preserve">Purchases/ Expenses Kitchen             </t>
  </si>
  <si>
    <t>GROSS PROFIT KITCHEN</t>
  </si>
  <si>
    <t>SHARED COSTS</t>
  </si>
  <si>
    <t xml:space="preserve">Rent </t>
  </si>
  <si>
    <t>Security</t>
  </si>
  <si>
    <t>SALARIES AND WAGES</t>
  </si>
  <si>
    <t>Entertainment/DJ</t>
  </si>
  <si>
    <t>Cleaning materials</t>
  </si>
  <si>
    <t>Saviets,disponsables,straws</t>
  </si>
  <si>
    <t>Repairs and mentainance</t>
  </si>
  <si>
    <t>Fuel Generator</t>
  </si>
  <si>
    <t>Ice Cubes</t>
  </si>
  <si>
    <t>Casual workers</t>
  </si>
  <si>
    <t>Damage</t>
  </si>
  <si>
    <t>Electricity</t>
  </si>
  <si>
    <t>TOTAL SHARED COSTS</t>
  </si>
  <si>
    <t>RETAINED PROFITS</t>
  </si>
  <si>
    <t xml:space="preserve">Gabbage Collection </t>
  </si>
  <si>
    <t>CASH OUT</t>
  </si>
  <si>
    <t>CASH IN BANK</t>
  </si>
  <si>
    <t>BALANCE</t>
  </si>
  <si>
    <t>Bal b/d</t>
  </si>
  <si>
    <t>Rent</t>
  </si>
  <si>
    <t>MDS OPERATIONAL ACCOUNT DECEMBER 2024</t>
  </si>
  <si>
    <t>Cash Received</t>
  </si>
  <si>
    <t xml:space="preserve">Cash Received </t>
  </si>
  <si>
    <t>Soda, Water, Min Maid</t>
  </si>
  <si>
    <t>Fridge Repair</t>
  </si>
  <si>
    <t xml:space="preserve">Nile Products </t>
  </si>
  <si>
    <t>TV Subscriptions Dec to Feb</t>
  </si>
  <si>
    <t>Disposables, Glasses</t>
  </si>
  <si>
    <t>Oner, Min Maid, Sodas</t>
  </si>
  <si>
    <t>TV Subscription /wakanet data</t>
  </si>
  <si>
    <t xml:space="preserve"> Staff Food Meat</t>
  </si>
  <si>
    <t>INCOME STATEMENT AS AT 31 DECEMBER 2024</t>
  </si>
  <si>
    <t>NAME</t>
  </si>
  <si>
    <t>PREVIOUS BALANCE</t>
  </si>
  <si>
    <t>BAR</t>
  </si>
  <si>
    <t>KITCHEN</t>
  </si>
  <si>
    <t>PORK</t>
  </si>
  <si>
    <t>DEBTS SUMMARY FOR DECEMBER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</si>
</sst>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-* #,##0_-;\-* #,##0_-;_-* &quot;-&quot;_-;_-@_-"/>
  </numFmts>
  <fonts count="5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1" fontId="2" fillId="0" borderId="0" applyFont="0" applyFill="0" applyBorder="0" applyAlignment="0" applyProtection="0"/>
  </cellStyleXfs>
  <cellXfs count="50">
    <xf numFmtId="0" fontId="0" fillId="0" borderId="0" xfId="0"/>
    <xf numFmtId="0" fontId="0" fillId="0" borderId="1" xfId="0" applyBorder="1"/>
    <xf numFmtId="0" fontId="1" fillId="0" borderId="1" xfId="0" applyFont="1" applyBorder="1"/>
    <xf numFmtId="15" fontId="0" fillId="0" borderId="1" xfId="0" applyNumberFormat="1" applyBorder="1"/>
    <xf numFmtId="3" fontId="0" fillId="0" borderId="1" xfId="0" applyNumberFormat="1" applyBorder="1"/>
    <xf numFmtId="3" fontId="1" fillId="0" borderId="1" xfId="0" applyNumberFormat="1" applyFont="1" applyBorder="1"/>
    <xf numFmtId="0" fontId="1" fillId="0" borderId="0" xfId="0" applyFont="1"/>
    <xf numFmtId="0" fontId="1" fillId="0" borderId="1" xfId="0" applyFont="1" applyFill="1" applyBorder="1"/>
    <xf numFmtId="41" fontId="1" fillId="0" borderId="2" xfId="1" applyFont="1" applyFill="1" applyBorder="1"/>
    <xf numFmtId="41" fontId="1" fillId="0" borderId="1" xfId="1" applyFont="1" applyFill="1" applyBorder="1"/>
    <xf numFmtId="16" fontId="0" fillId="0" borderId="1" xfId="0" applyNumberFormat="1" applyBorder="1"/>
    <xf numFmtId="41" fontId="0" fillId="0" borderId="1" xfId="1" applyFont="1" applyBorder="1"/>
    <xf numFmtId="41" fontId="0" fillId="0" borderId="3" xfId="1" applyFont="1" applyFill="1" applyBorder="1"/>
    <xf numFmtId="41" fontId="0" fillId="0" borderId="0" xfId="1" applyFont="1"/>
    <xf numFmtId="41" fontId="0" fillId="0" borderId="2" xfId="1" applyFont="1" applyBorder="1"/>
    <xf numFmtId="0" fontId="0" fillId="0" borderId="2" xfId="0" applyBorder="1"/>
    <xf numFmtId="3" fontId="0" fillId="0" borderId="2" xfId="0" applyNumberFormat="1" applyBorder="1"/>
    <xf numFmtId="3" fontId="0" fillId="0" borderId="0" xfId="0" applyNumberFormat="1"/>
    <xf numFmtId="41" fontId="0" fillId="0" borderId="4" xfId="1" applyFont="1" applyFill="1" applyBorder="1"/>
    <xf numFmtId="41" fontId="0" fillId="0" borderId="5" xfId="1" applyFont="1" applyBorder="1"/>
    <xf numFmtId="41" fontId="0" fillId="0" borderId="6" xfId="1" applyFont="1" applyFill="1" applyBorder="1"/>
    <xf numFmtId="41" fontId="1" fillId="0" borderId="1" xfId="1" applyFont="1" applyBorder="1"/>
    <xf numFmtId="41" fontId="1" fillId="0" borderId="1" xfId="0" applyNumberFormat="1" applyFont="1" applyBorder="1"/>
    <xf numFmtId="0" fontId="1" fillId="0" borderId="2" xfId="0" applyFont="1" applyBorder="1"/>
    <xf numFmtId="0" fontId="0" fillId="0" borderId="0" xfId="0" applyFont="1" applyAlignment="1">
      <alignment horizontal="center"/>
    </xf>
    <xf numFmtId="0" fontId="0" fillId="0" borderId="6" xfId="0" applyFill="1" applyBorder="1"/>
    <xf numFmtId="0" fontId="0" fillId="0" borderId="1" xfId="0" applyFill="1" applyBorder="1"/>
    <xf numFmtId="15" fontId="3" fillId="0" borderId="1" xfId="0" applyNumberFormat="1" applyFont="1" applyBorder="1"/>
    <xf numFmtId="0" fontId="3" fillId="0" borderId="1" xfId="0" applyFont="1" applyBorder="1"/>
    <xf numFmtId="3" fontId="3" fillId="0" borderId="1" xfId="0" applyNumberFormat="1" applyFont="1" applyBorder="1"/>
    <xf numFmtId="3" fontId="1" fillId="0" borderId="0" xfId="0" applyNumberFormat="1" applyFont="1"/>
    <xf numFmtId="0" fontId="0" fillId="0" borderId="1" xfId="0" applyFont="1" applyBorder="1"/>
    <xf numFmtId="41" fontId="4" fillId="0" borderId="1" xfId="1" applyFont="1" applyBorder="1"/>
    <xf numFmtId="0" fontId="1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3" fontId="0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41" fontId="3" fillId="0" borderId="1" xfId="1" applyFont="1" applyBorder="1"/>
    <xf numFmtId="41" fontId="0" fillId="0" borderId="1" xfId="0" applyNumberFormat="1" applyBorder="1"/>
    <xf numFmtId="0" fontId="0" fillId="0" borderId="0" xfId="0" applyBorder="1"/>
    <xf numFmtId="3" fontId="3" fillId="0" borderId="1" xfId="0" applyNumberFormat="1" applyFont="1" applyFill="1" applyBorder="1"/>
    <xf numFmtId="0" fontId="1" fillId="0" borderId="2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41" fontId="1" fillId="0" borderId="1" xfId="1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9" xfId="0" applyFont="1" applyBorder="1" applyAlignment="1">
      <alignment horizontal="center"/>
    </xf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G36"/>
  <sheetViews>
    <sheetView topLeftCell="A14" workbookViewId="0">
      <selection activeCell="E30" sqref="E30"/>
    </sheetView>
  </sheetViews>
  <sheetFormatPr defaultRowHeight="15" x14ac:dyDescent="0.25"/>
  <cols>
    <col min="3" max="3" width="13.7109375" customWidth="1"/>
    <col min="4" max="4" width="14.140625" customWidth="1"/>
    <col min="5" max="5" width="15.7109375" customWidth="1"/>
    <col min="6" max="6" width="15.140625" customWidth="1"/>
    <col min="7" max="7" width="18.42578125" customWidth="1"/>
  </cols>
  <sheetData>
    <row r="3" spans="3:7" x14ac:dyDescent="0.25">
      <c r="C3" s="1"/>
      <c r="D3" s="2" t="s">
        <v>6</v>
      </c>
      <c r="E3" s="2"/>
      <c r="F3" s="1"/>
      <c r="G3" s="1"/>
    </row>
    <row r="4" spans="3:7" x14ac:dyDescent="0.25">
      <c r="C4" s="2" t="s">
        <v>0</v>
      </c>
      <c r="D4" s="2" t="s">
        <v>1</v>
      </c>
      <c r="E4" s="2" t="s">
        <v>2</v>
      </c>
      <c r="F4" s="2" t="s">
        <v>3</v>
      </c>
      <c r="G4" s="2" t="s">
        <v>4</v>
      </c>
    </row>
    <row r="5" spans="3:7" x14ac:dyDescent="0.25">
      <c r="C5" s="3">
        <v>45627</v>
      </c>
      <c r="D5" s="4">
        <v>624000</v>
      </c>
      <c r="E5" s="4"/>
      <c r="F5" s="4">
        <v>0</v>
      </c>
      <c r="G5" s="4">
        <v>0</v>
      </c>
    </row>
    <row r="6" spans="3:7" x14ac:dyDescent="0.25">
      <c r="C6" s="3">
        <v>45628</v>
      </c>
      <c r="D6" s="4">
        <v>176000</v>
      </c>
      <c r="E6" s="4"/>
      <c r="F6" s="1">
        <v>0</v>
      </c>
      <c r="G6" s="4">
        <v>0</v>
      </c>
    </row>
    <row r="7" spans="3:7" x14ac:dyDescent="0.25">
      <c r="C7" s="3">
        <v>45629</v>
      </c>
      <c r="D7" s="4">
        <v>182000</v>
      </c>
      <c r="E7" s="4"/>
      <c r="F7" s="1">
        <v>0</v>
      </c>
      <c r="G7" s="4">
        <v>0</v>
      </c>
    </row>
    <row r="8" spans="3:7" x14ac:dyDescent="0.25">
      <c r="C8" s="3">
        <v>45630</v>
      </c>
      <c r="D8" s="4">
        <v>423000</v>
      </c>
      <c r="E8" s="4"/>
      <c r="F8" s="4">
        <v>0</v>
      </c>
      <c r="G8" s="1">
        <v>0</v>
      </c>
    </row>
    <row r="9" spans="3:7" x14ac:dyDescent="0.25">
      <c r="C9" s="3">
        <v>45631</v>
      </c>
      <c r="D9" s="4">
        <v>461000</v>
      </c>
      <c r="E9" s="4"/>
      <c r="F9" s="4"/>
      <c r="G9" s="4"/>
    </row>
    <row r="10" spans="3:7" x14ac:dyDescent="0.25">
      <c r="C10" s="3">
        <v>45632</v>
      </c>
      <c r="D10" s="4">
        <v>382000</v>
      </c>
      <c r="E10" s="4"/>
      <c r="F10" s="4">
        <v>0</v>
      </c>
      <c r="G10" s="1">
        <v>0</v>
      </c>
    </row>
    <row r="11" spans="3:7" x14ac:dyDescent="0.25">
      <c r="C11" s="3">
        <v>45633</v>
      </c>
      <c r="D11" s="4">
        <v>1013000</v>
      </c>
      <c r="E11" s="4"/>
      <c r="F11" s="4">
        <v>0</v>
      </c>
      <c r="G11" s="4">
        <v>0</v>
      </c>
    </row>
    <row r="12" spans="3:7" x14ac:dyDescent="0.25">
      <c r="C12" s="3">
        <v>45634</v>
      </c>
      <c r="D12" s="4">
        <v>391000</v>
      </c>
      <c r="E12" s="4"/>
      <c r="F12" s="4">
        <v>0</v>
      </c>
      <c r="G12" s="4">
        <v>0</v>
      </c>
    </row>
    <row r="13" spans="3:7" x14ac:dyDescent="0.25">
      <c r="C13" s="3">
        <v>45635</v>
      </c>
      <c r="D13" s="4">
        <v>311000</v>
      </c>
      <c r="E13" s="4"/>
      <c r="F13" s="4">
        <v>0</v>
      </c>
      <c r="G13" s="4">
        <v>0</v>
      </c>
    </row>
    <row r="14" spans="3:7" x14ac:dyDescent="0.25">
      <c r="C14" s="3">
        <v>45636</v>
      </c>
      <c r="D14" s="4">
        <v>412000</v>
      </c>
      <c r="E14" s="4"/>
      <c r="F14" s="4">
        <v>0</v>
      </c>
      <c r="G14" s="4">
        <v>25000</v>
      </c>
    </row>
    <row r="15" spans="3:7" x14ac:dyDescent="0.25">
      <c r="C15" s="3">
        <v>45637</v>
      </c>
      <c r="D15" s="4">
        <v>466000</v>
      </c>
      <c r="E15" s="4"/>
      <c r="F15" s="1">
        <v>0</v>
      </c>
      <c r="G15" s="4">
        <v>50000</v>
      </c>
    </row>
    <row r="16" spans="3:7" x14ac:dyDescent="0.25">
      <c r="C16" s="3">
        <v>45638</v>
      </c>
      <c r="D16" s="4">
        <v>253000</v>
      </c>
      <c r="E16" s="4"/>
      <c r="F16" s="4">
        <v>0</v>
      </c>
      <c r="G16" s="4">
        <v>50000</v>
      </c>
    </row>
    <row r="17" spans="3:7" x14ac:dyDescent="0.25">
      <c r="C17" s="3">
        <v>45639</v>
      </c>
      <c r="D17" s="4">
        <v>814000</v>
      </c>
      <c r="E17" s="4"/>
      <c r="F17" s="4">
        <v>0</v>
      </c>
      <c r="G17" s="1">
        <v>0</v>
      </c>
    </row>
    <row r="18" spans="3:7" x14ac:dyDescent="0.25">
      <c r="C18" s="3">
        <v>45640</v>
      </c>
      <c r="D18" s="4">
        <v>1734000</v>
      </c>
      <c r="E18" s="4"/>
      <c r="F18" s="1">
        <v>0</v>
      </c>
      <c r="G18" s="1">
        <v>0</v>
      </c>
    </row>
    <row r="19" spans="3:7" x14ac:dyDescent="0.25">
      <c r="C19" s="3">
        <v>45641</v>
      </c>
      <c r="D19" s="4">
        <v>350000</v>
      </c>
      <c r="E19" s="4"/>
      <c r="F19" s="1">
        <v>0</v>
      </c>
      <c r="G19" s="4">
        <v>0</v>
      </c>
    </row>
    <row r="20" spans="3:7" x14ac:dyDescent="0.25">
      <c r="C20" s="3">
        <v>45642</v>
      </c>
      <c r="D20" s="4">
        <v>196000</v>
      </c>
      <c r="E20" s="4"/>
      <c r="F20" s="4">
        <v>0</v>
      </c>
      <c r="G20" s="4">
        <v>0</v>
      </c>
    </row>
    <row r="21" spans="3:7" x14ac:dyDescent="0.25">
      <c r="C21" s="3">
        <v>45643</v>
      </c>
      <c r="D21" s="4">
        <v>358000</v>
      </c>
      <c r="E21" s="4"/>
      <c r="F21" s="4">
        <v>0</v>
      </c>
      <c r="G21" s="4">
        <v>0</v>
      </c>
    </row>
    <row r="22" spans="3:7" x14ac:dyDescent="0.25">
      <c r="C22" s="3">
        <v>45644</v>
      </c>
      <c r="D22" s="4">
        <v>503000</v>
      </c>
      <c r="E22" s="4"/>
      <c r="F22" s="1">
        <v>0</v>
      </c>
      <c r="G22" s="4">
        <v>5000</v>
      </c>
    </row>
    <row r="23" spans="3:7" x14ac:dyDescent="0.25">
      <c r="C23" s="3">
        <v>45645</v>
      </c>
      <c r="D23" s="4">
        <v>922000</v>
      </c>
      <c r="E23" s="4"/>
      <c r="F23" s="4">
        <v>0</v>
      </c>
      <c r="G23" s="4">
        <v>45000</v>
      </c>
    </row>
    <row r="24" spans="3:7" x14ac:dyDescent="0.25">
      <c r="C24" s="3">
        <v>45646</v>
      </c>
      <c r="D24" s="4">
        <v>515000</v>
      </c>
      <c r="E24" s="4"/>
      <c r="F24" s="1">
        <v>0</v>
      </c>
      <c r="G24" s="1">
        <v>0</v>
      </c>
    </row>
    <row r="25" spans="3:7" x14ac:dyDescent="0.25">
      <c r="C25" s="3">
        <v>45647</v>
      </c>
      <c r="D25" s="4">
        <v>432000</v>
      </c>
      <c r="E25" s="4"/>
      <c r="F25" s="1">
        <v>0</v>
      </c>
      <c r="G25" s="1">
        <v>0</v>
      </c>
    </row>
    <row r="26" spans="3:7" x14ac:dyDescent="0.25">
      <c r="C26" s="3">
        <v>45648</v>
      </c>
      <c r="D26" s="4">
        <v>156000</v>
      </c>
      <c r="E26" s="4"/>
      <c r="F26" s="4"/>
      <c r="G26" s="1">
        <v>0</v>
      </c>
    </row>
    <row r="27" spans="3:7" x14ac:dyDescent="0.25">
      <c r="C27" s="3">
        <v>45649</v>
      </c>
      <c r="D27" s="4">
        <v>213000</v>
      </c>
      <c r="E27" s="4"/>
      <c r="F27" s="1">
        <v>0</v>
      </c>
      <c r="G27" s="4">
        <v>0</v>
      </c>
    </row>
    <row r="28" spans="3:7" x14ac:dyDescent="0.25">
      <c r="C28" s="3">
        <v>45650</v>
      </c>
      <c r="D28" s="4">
        <v>262000</v>
      </c>
      <c r="E28" s="4"/>
      <c r="F28" s="4">
        <v>0</v>
      </c>
      <c r="G28" s="1">
        <v>0</v>
      </c>
    </row>
    <row r="29" spans="3:7" x14ac:dyDescent="0.25">
      <c r="C29" s="3">
        <v>45651</v>
      </c>
      <c r="D29" s="4">
        <v>522000</v>
      </c>
      <c r="E29" s="4"/>
      <c r="F29" s="1">
        <v>0</v>
      </c>
      <c r="G29" s="4">
        <v>0</v>
      </c>
    </row>
    <row r="30" spans="3:7" x14ac:dyDescent="0.25">
      <c r="C30" s="3">
        <v>45652</v>
      </c>
      <c r="D30" s="4">
        <v>561000</v>
      </c>
      <c r="E30" s="4"/>
      <c r="F30" s="4"/>
      <c r="G30" s="4"/>
    </row>
    <row r="31" spans="3:7" x14ac:dyDescent="0.25">
      <c r="C31" s="3">
        <v>45653</v>
      </c>
      <c r="D31" s="4">
        <v>223000</v>
      </c>
      <c r="E31" s="4"/>
      <c r="F31" s="4"/>
      <c r="G31" s="4">
        <v>0</v>
      </c>
    </row>
    <row r="32" spans="3:7" x14ac:dyDescent="0.25">
      <c r="C32" s="3">
        <v>45654</v>
      </c>
      <c r="D32" s="4">
        <v>308000</v>
      </c>
      <c r="E32" s="4"/>
      <c r="F32" s="1">
        <v>0</v>
      </c>
      <c r="G32" s="1">
        <v>0</v>
      </c>
    </row>
    <row r="33" spans="3:7" x14ac:dyDescent="0.25">
      <c r="C33" s="3">
        <v>45655</v>
      </c>
      <c r="D33" s="4">
        <v>99000</v>
      </c>
      <c r="E33" s="4"/>
      <c r="F33" s="1">
        <v>0</v>
      </c>
      <c r="G33" s="1">
        <v>0</v>
      </c>
    </row>
    <row r="34" spans="3:7" x14ac:dyDescent="0.25">
      <c r="C34" s="3">
        <v>45656</v>
      </c>
      <c r="D34" s="4">
        <v>709000</v>
      </c>
      <c r="E34" s="4"/>
      <c r="F34" s="1">
        <v>0</v>
      </c>
      <c r="G34" s="4">
        <v>100000</v>
      </c>
    </row>
    <row r="35" spans="3:7" x14ac:dyDescent="0.25">
      <c r="C35" s="3">
        <v>45657</v>
      </c>
      <c r="D35" s="1">
        <v>464000</v>
      </c>
      <c r="E35" s="1"/>
      <c r="F35" s="4"/>
      <c r="G35" s="1">
        <v>0</v>
      </c>
    </row>
    <row r="36" spans="3:7" x14ac:dyDescent="0.25">
      <c r="C36" s="2" t="s">
        <v>5</v>
      </c>
      <c r="D36" s="5">
        <f>SUM(D5:D35)</f>
        <v>14435000</v>
      </c>
      <c r="E36" s="5">
        <f>SUM(E5:E35)</f>
        <v>0</v>
      </c>
      <c r="F36" s="2">
        <f>SUM(F5:F35)</f>
        <v>0</v>
      </c>
      <c r="G36" s="5">
        <f>SUM(G5:G35)</f>
        <v>275000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36"/>
  <sheetViews>
    <sheetView topLeftCell="A24" workbookViewId="0">
      <selection activeCell="F16" sqref="F16"/>
    </sheetView>
  </sheetViews>
  <sheetFormatPr defaultRowHeight="15" x14ac:dyDescent="0.25"/>
  <cols>
    <col min="3" max="3" width="13" customWidth="1"/>
    <col min="4" max="4" width="12" customWidth="1"/>
    <col min="5" max="5" width="11.7109375" customWidth="1"/>
    <col min="10" max="10" width="18" customWidth="1"/>
  </cols>
  <sheetData>
    <row r="3" spans="2:11" x14ac:dyDescent="0.25">
      <c r="G3" s="6"/>
    </row>
    <row r="4" spans="2:11" x14ac:dyDescent="0.25">
      <c r="B4" s="2" t="s">
        <v>7</v>
      </c>
      <c r="C4" s="2" t="s">
        <v>133</v>
      </c>
      <c r="D4" s="2" t="s">
        <v>134</v>
      </c>
      <c r="E4" s="2" t="s">
        <v>135</v>
      </c>
      <c r="F4" s="2" t="s">
        <v>136</v>
      </c>
      <c r="G4" s="2" t="s">
        <v>137</v>
      </c>
      <c r="H4" s="7" t="s">
        <v>21</v>
      </c>
      <c r="I4" s="7" t="s">
        <v>138</v>
      </c>
      <c r="J4" s="7" t="s">
        <v>139</v>
      </c>
      <c r="K4" s="9" t="s">
        <v>140</v>
      </c>
    </row>
    <row r="5" spans="2:11" x14ac:dyDescent="0.25">
      <c r="B5" s="10">
        <v>45627</v>
      </c>
      <c r="C5" s="11">
        <v>0</v>
      </c>
      <c r="D5">
        <v>0</v>
      </c>
      <c r="E5" s="1">
        <v>0</v>
      </c>
      <c r="F5" s="11"/>
      <c r="G5" s="11">
        <v>0</v>
      </c>
      <c r="H5" s="11"/>
      <c r="I5" s="1"/>
      <c r="J5" s="11">
        <v>0</v>
      </c>
      <c r="K5" s="11">
        <v>0</v>
      </c>
    </row>
    <row r="6" spans="2:11" x14ac:dyDescent="0.25">
      <c r="B6" s="10">
        <v>45628</v>
      </c>
      <c r="C6" s="11">
        <v>0</v>
      </c>
      <c r="D6" s="11">
        <v>0</v>
      </c>
      <c r="E6" s="11">
        <v>0</v>
      </c>
      <c r="F6" s="11">
        <v>0</v>
      </c>
      <c r="G6" s="11">
        <v>0</v>
      </c>
      <c r="H6" s="11"/>
      <c r="I6" s="1"/>
      <c r="J6" s="11">
        <v>0</v>
      </c>
      <c r="K6" s="11">
        <v>0</v>
      </c>
    </row>
    <row r="7" spans="2:11" x14ac:dyDescent="0.25">
      <c r="B7" s="10">
        <v>45629</v>
      </c>
      <c r="C7" s="11"/>
      <c r="D7" s="11">
        <v>0</v>
      </c>
      <c r="E7" s="11">
        <v>0</v>
      </c>
      <c r="F7" s="11">
        <v>0</v>
      </c>
      <c r="G7" s="11">
        <v>0</v>
      </c>
      <c r="H7" s="11"/>
      <c r="I7" s="11"/>
      <c r="J7" s="11">
        <v>0</v>
      </c>
      <c r="K7" s="11">
        <v>0</v>
      </c>
    </row>
    <row r="8" spans="2:11" x14ac:dyDescent="0.25">
      <c r="B8" s="10">
        <v>45630</v>
      </c>
      <c r="C8" s="11">
        <v>0</v>
      </c>
      <c r="D8" s="11">
        <v>0</v>
      </c>
      <c r="E8" s="11">
        <v>0</v>
      </c>
      <c r="F8" s="11">
        <v>10500</v>
      </c>
      <c r="G8" s="11">
        <v>0</v>
      </c>
      <c r="H8" s="11"/>
      <c r="I8" s="11"/>
      <c r="J8" s="11">
        <v>0</v>
      </c>
      <c r="K8" s="11">
        <v>0</v>
      </c>
    </row>
    <row r="9" spans="2:11" x14ac:dyDescent="0.25">
      <c r="B9" s="10">
        <v>45631</v>
      </c>
      <c r="C9" s="11">
        <v>0</v>
      </c>
      <c r="D9" s="11">
        <v>0</v>
      </c>
      <c r="E9" s="11">
        <v>0</v>
      </c>
      <c r="F9" s="11"/>
      <c r="G9" s="11">
        <v>0</v>
      </c>
      <c r="H9" s="11"/>
      <c r="I9" s="11"/>
      <c r="J9" s="11">
        <v>0</v>
      </c>
      <c r="K9" s="11">
        <v>0</v>
      </c>
    </row>
    <row r="10" spans="2:11" x14ac:dyDescent="0.25">
      <c r="B10" s="10">
        <v>45632</v>
      </c>
      <c r="C10" s="11">
        <v>0</v>
      </c>
      <c r="D10" s="11">
        <v>0</v>
      </c>
      <c r="E10" s="11">
        <v>0</v>
      </c>
      <c r="F10" s="11">
        <v>0</v>
      </c>
      <c r="G10" s="11">
        <v>0</v>
      </c>
      <c r="H10" s="11"/>
      <c r="I10" s="11"/>
      <c r="J10" s="11">
        <v>0</v>
      </c>
      <c r="K10" s="11">
        <v>0</v>
      </c>
    </row>
    <row r="11" spans="2:11" x14ac:dyDescent="0.25">
      <c r="B11" s="10">
        <v>45633</v>
      </c>
      <c r="C11" s="11">
        <v>40000</v>
      </c>
      <c r="D11" s="11">
        <v>0</v>
      </c>
      <c r="E11" s="11">
        <v>0</v>
      </c>
      <c r="F11" s="11">
        <v>0</v>
      </c>
      <c r="G11" s="11">
        <v>0</v>
      </c>
      <c r="H11" s="11"/>
      <c r="I11" s="11"/>
      <c r="J11" s="11">
        <v>0</v>
      </c>
      <c r="K11" s="11">
        <v>0</v>
      </c>
    </row>
    <row r="12" spans="2:11" x14ac:dyDescent="0.25">
      <c r="B12" s="10">
        <v>45634</v>
      </c>
      <c r="C12" s="11">
        <v>0</v>
      </c>
      <c r="D12" s="11">
        <v>0</v>
      </c>
      <c r="E12" s="11">
        <v>0</v>
      </c>
      <c r="F12" s="11"/>
      <c r="G12" s="11">
        <v>0</v>
      </c>
      <c r="H12" s="11"/>
      <c r="I12" s="11"/>
      <c r="J12" s="11">
        <v>0</v>
      </c>
      <c r="K12" s="11">
        <v>0</v>
      </c>
    </row>
    <row r="13" spans="2:11" x14ac:dyDescent="0.25">
      <c r="B13" s="10">
        <v>45635</v>
      </c>
      <c r="C13" s="11">
        <v>0</v>
      </c>
      <c r="D13" s="11">
        <v>0</v>
      </c>
      <c r="E13" s="11">
        <v>0</v>
      </c>
      <c r="F13" s="11">
        <v>0</v>
      </c>
      <c r="G13" s="11">
        <v>0</v>
      </c>
      <c r="H13" s="11"/>
      <c r="I13" s="11"/>
      <c r="J13" s="11">
        <v>0</v>
      </c>
      <c r="K13" s="11">
        <v>0</v>
      </c>
    </row>
    <row r="14" spans="2:11" x14ac:dyDescent="0.25">
      <c r="B14" s="10">
        <v>45636</v>
      </c>
      <c r="C14" s="11">
        <v>0</v>
      </c>
      <c r="D14" s="11">
        <v>0</v>
      </c>
      <c r="E14" s="11">
        <v>0</v>
      </c>
      <c r="F14" s="11">
        <v>0</v>
      </c>
      <c r="G14" s="11">
        <v>0</v>
      </c>
      <c r="H14" s="11"/>
      <c r="I14" s="11"/>
      <c r="J14" s="11">
        <v>0</v>
      </c>
      <c r="K14" s="11">
        <v>0</v>
      </c>
    </row>
    <row r="15" spans="2:11" x14ac:dyDescent="0.25">
      <c r="B15" s="10">
        <v>45637</v>
      </c>
      <c r="C15" s="11">
        <v>0</v>
      </c>
      <c r="D15" s="11">
        <v>0</v>
      </c>
      <c r="F15" s="11">
        <v>0</v>
      </c>
      <c r="G15" s="11">
        <v>0</v>
      </c>
      <c r="H15" s="11"/>
      <c r="I15" s="11"/>
      <c r="J15" s="11">
        <v>0</v>
      </c>
      <c r="K15" s="11"/>
    </row>
    <row r="16" spans="2:11" x14ac:dyDescent="0.25">
      <c r="B16" s="10">
        <v>45638</v>
      </c>
      <c r="C16" s="11">
        <v>0</v>
      </c>
      <c r="D16" s="11">
        <v>0</v>
      </c>
      <c r="E16" s="11">
        <v>0</v>
      </c>
      <c r="F16" s="11">
        <v>0</v>
      </c>
      <c r="G16" s="11">
        <v>0</v>
      </c>
      <c r="H16" s="11"/>
      <c r="I16" s="11">
        <v>0</v>
      </c>
      <c r="J16" s="11">
        <v>0</v>
      </c>
      <c r="K16" s="11">
        <v>0</v>
      </c>
    </row>
    <row r="17" spans="2:11" x14ac:dyDescent="0.25">
      <c r="B17" s="10">
        <v>45639</v>
      </c>
      <c r="C17" s="11">
        <v>0</v>
      </c>
      <c r="D17" s="11">
        <v>0</v>
      </c>
      <c r="E17" s="11">
        <v>0</v>
      </c>
      <c r="F17" s="11"/>
      <c r="G17" s="11">
        <v>0</v>
      </c>
      <c r="H17" s="11"/>
      <c r="I17" s="11"/>
      <c r="J17" s="11">
        <v>0</v>
      </c>
      <c r="K17" s="11">
        <v>0</v>
      </c>
    </row>
    <row r="18" spans="2:11" x14ac:dyDescent="0.25">
      <c r="B18" s="10">
        <v>45640</v>
      </c>
      <c r="C18" s="20">
        <v>0</v>
      </c>
      <c r="D18" s="20">
        <v>0</v>
      </c>
      <c r="E18" s="20">
        <v>0</v>
      </c>
      <c r="F18" s="11">
        <v>0</v>
      </c>
      <c r="G18" s="20">
        <v>0</v>
      </c>
      <c r="H18" s="11"/>
      <c r="I18" s="11"/>
      <c r="J18" s="11">
        <v>0</v>
      </c>
      <c r="K18" s="11">
        <v>0</v>
      </c>
    </row>
    <row r="19" spans="2:11" x14ac:dyDescent="0.25">
      <c r="B19" s="10">
        <v>45641</v>
      </c>
      <c r="C19" s="11">
        <v>0</v>
      </c>
      <c r="D19" s="11">
        <v>0</v>
      </c>
      <c r="E19" s="11">
        <v>0</v>
      </c>
      <c r="F19" s="11">
        <v>0</v>
      </c>
      <c r="G19" s="11">
        <v>0</v>
      </c>
      <c r="H19" s="11"/>
      <c r="I19" s="11"/>
      <c r="J19" s="11">
        <v>0</v>
      </c>
      <c r="K19" s="11">
        <v>0</v>
      </c>
    </row>
    <row r="20" spans="2:11" x14ac:dyDescent="0.25">
      <c r="B20" s="10">
        <v>45642</v>
      </c>
      <c r="C20" s="11">
        <v>0</v>
      </c>
      <c r="D20" s="11">
        <v>0</v>
      </c>
      <c r="E20" s="11">
        <v>0</v>
      </c>
      <c r="F20" s="11">
        <v>0</v>
      </c>
      <c r="G20" s="11">
        <v>0</v>
      </c>
      <c r="H20" s="11"/>
      <c r="I20" s="11"/>
      <c r="J20" s="11">
        <v>0</v>
      </c>
      <c r="K20" s="11">
        <v>0</v>
      </c>
    </row>
    <row r="21" spans="2:11" x14ac:dyDescent="0.25">
      <c r="B21" s="10">
        <v>45643</v>
      </c>
      <c r="C21" s="11">
        <v>0</v>
      </c>
      <c r="D21" s="11">
        <v>0</v>
      </c>
      <c r="E21" s="11">
        <v>0</v>
      </c>
      <c r="F21" s="11">
        <v>0</v>
      </c>
      <c r="G21" s="11">
        <v>0</v>
      </c>
      <c r="H21" s="11"/>
      <c r="I21" s="11"/>
      <c r="J21" s="11">
        <v>0</v>
      </c>
      <c r="K21" s="11">
        <v>0</v>
      </c>
    </row>
    <row r="22" spans="2:11" x14ac:dyDescent="0.25">
      <c r="B22" s="10">
        <v>45644</v>
      </c>
      <c r="C22" s="13">
        <v>0</v>
      </c>
      <c r="D22" s="11">
        <v>0</v>
      </c>
      <c r="E22" s="11">
        <v>0</v>
      </c>
      <c r="F22" s="11">
        <v>26000</v>
      </c>
      <c r="G22" s="11">
        <v>0</v>
      </c>
      <c r="H22" s="11"/>
      <c r="I22" s="11"/>
      <c r="J22" s="11">
        <v>0</v>
      </c>
      <c r="K22" s="11">
        <v>0</v>
      </c>
    </row>
    <row r="23" spans="2:11" x14ac:dyDescent="0.25">
      <c r="B23" s="10">
        <v>45645</v>
      </c>
      <c r="C23" s="11">
        <v>0</v>
      </c>
      <c r="D23" s="11">
        <v>0</v>
      </c>
      <c r="E23" s="17">
        <v>11000</v>
      </c>
      <c r="F23" s="11">
        <v>5000</v>
      </c>
      <c r="G23" s="11">
        <v>0</v>
      </c>
      <c r="H23" s="11"/>
      <c r="I23" s="11"/>
      <c r="J23" s="11">
        <v>0</v>
      </c>
      <c r="K23" s="11">
        <v>0</v>
      </c>
    </row>
    <row r="24" spans="2:11" x14ac:dyDescent="0.25">
      <c r="B24" s="10">
        <v>45646</v>
      </c>
      <c r="C24" s="11">
        <v>0</v>
      </c>
      <c r="D24" s="11">
        <v>0</v>
      </c>
      <c r="E24" s="11">
        <v>0</v>
      </c>
      <c r="F24" s="11">
        <v>6000</v>
      </c>
      <c r="G24" s="11">
        <v>0</v>
      </c>
      <c r="H24" s="11"/>
      <c r="I24" s="11"/>
      <c r="J24" s="11">
        <v>0</v>
      </c>
      <c r="K24" s="11">
        <v>0</v>
      </c>
    </row>
    <row r="25" spans="2:11" x14ac:dyDescent="0.25">
      <c r="B25" s="10">
        <v>45647</v>
      </c>
      <c r="C25" s="1">
        <v>0</v>
      </c>
      <c r="D25" s="11">
        <v>0</v>
      </c>
      <c r="E25" s="11">
        <v>4000</v>
      </c>
      <c r="F25" s="11">
        <v>3000</v>
      </c>
      <c r="G25" s="11">
        <v>0</v>
      </c>
      <c r="H25" s="11"/>
      <c r="I25" s="11"/>
      <c r="J25" s="11">
        <v>0</v>
      </c>
      <c r="K25" s="11">
        <v>0</v>
      </c>
    </row>
    <row r="26" spans="2:11" x14ac:dyDescent="0.25">
      <c r="B26" s="10">
        <v>45648</v>
      </c>
      <c r="C26" s="11">
        <v>0</v>
      </c>
      <c r="D26" s="1">
        <v>0</v>
      </c>
      <c r="E26" s="11">
        <v>0</v>
      </c>
      <c r="F26" s="11">
        <v>0</v>
      </c>
      <c r="G26" s="11">
        <v>0</v>
      </c>
      <c r="H26" s="11"/>
      <c r="I26" s="11"/>
      <c r="J26" s="11">
        <v>0</v>
      </c>
      <c r="K26" s="11">
        <v>0</v>
      </c>
    </row>
    <row r="27" spans="2:11" x14ac:dyDescent="0.25">
      <c r="B27" s="10">
        <v>45649</v>
      </c>
      <c r="C27" s="11">
        <v>0</v>
      </c>
      <c r="D27" s="11">
        <v>0</v>
      </c>
      <c r="E27" s="11">
        <v>0</v>
      </c>
      <c r="F27" s="11">
        <v>0</v>
      </c>
      <c r="G27" s="11">
        <v>0</v>
      </c>
      <c r="H27" s="11"/>
      <c r="I27" s="11"/>
      <c r="J27" s="11">
        <v>0</v>
      </c>
      <c r="K27" s="11">
        <v>0</v>
      </c>
    </row>
    <row r="28" spans="2:11" x14ac:dyDescent="0.25">
      <c r="B28" s="10">
        <v>45650</v>
      </c>
      <c r="C28" s="11">
        <v>0</v>
      </c>
      <c r="D28" s="11">
        <v>0</v>
      </c>
      <c r="E28" s="11">
        <v>0</v>
      </c>
      <c r="F28" s="11">
        <v>0</v>
      </c>
      <c r="G28" s="11">
        <v>0</v>
      </c>
      <c r="H28" s="11"/>
      <c r="I28" s="11"/>
      <c r="J28" s="11">
        <v>0</v>
      </c>
      <c r="K28" s="11">
        <v>0</v>
      </c>
    </row>
    <row r="29" spans="2:11" x14ac:dyDescent="0.25">
      <c r="B29" s="10">
        <v>45651</v>
      </c>
      <c r="C29" s="11">
        <v>0</v>
      </c>
      <c r="D29" s="11">
        <v>0</v>
      </c>
      <c r="E29" s="20">
        <v>0</v>
      </c>
      <c r="F29" s="11">
        <v>0</v>
      </c>
      <c r="G29" s="11">
        <v>0</v>
      </c>
      <c r="H29" s="11"/>
      <c r="I29" s="1"/>
      <c r="J29" s="11">
        <v>0</v>
      </c>
      <c r="K29" s="1">
        <v>0</v>
      </c>
    </row>
    <row r="30" spans="2:11" x14ac:dyDescent="0.25">
      <c r="B30" s="10">
        <v>45652</v>
      </c>
      <c r="C30" s="11">
        <v>0</v>
      </c>
      <c r="D30" s="11">
        <v>0</v>
      </c>
      <c r="E30" s="11">
        <v>0</v>
      </c>
      <c r="F30" s="11">
        <v>5000</v>
      </c>
      <c r="G30" s="11">
        <v>0</v>
      </c>
      <c r="H30" s="11"/>
      <c r="I30" s="1"/>
      <c r="J30" s="11">
        <v>0</v>
      </c>
      <c r="K30" s="1">
        <v>0</v>
      </c>
    </row>
    <row r="31" spans="2:11" x14ac:dyDescent="0.25">
      <c r="B31" s="10">
        <v>45653</v>
      </c>
      <c r="C31" s="11">
        <v>0</v>
      </c>
      <c r="D31" s="11">
        <v>0</v>
      </c>
      <c r="E31" s="20">
        <v>0</v>
      </c>
      <c r="F31" s="11">
        <v>0</v>
      </c>
      <c r="G31" s="11">
        <v>0</v>
      </c>
      <c r="H31" s="20"/>
      <c r="I31" s="1"/>
      <c r="J31" s="11">
        <v>0</v>
      </c>
      <c r="K31" s="1">
        <v>0</v>
      </c>
    </row>
    <row r="32" spans="2:11" x14ac:dyDescent="0.25">
      <c r="B32" s="10">
        <v>45654</v>
      </c>
      <c r="C32" s="11">
        <v>0</v>
      </c>
      <c r="D32" s="11">
        <v>0</v>
      </c>
      <c r="E32" s="11">
        <v>0</v>
      </c>
      <c r="F32" s="11">
        <v>0</v>
      </c>
      <c r="G32" s="11">
        <v>0</v>
      </c>
      <c r="H32" s="11"/>
      <c r="I32" s="1"/>
      <c r="J32" s="11">
        <v>0</v>
      </c>
      <c r="K32" s="1">
        <v>0</v>
      </c>
    </row>
    <row r="33" spans="2:11" x14ac:dyDescent="0.25">
      <c r="B33" s="10">
        <v>45655</v>
      </c>
      <c r="C33" s="11">
        <v>0</v>
      </c>
      <c r="D33" s="11">
        <v>0</v>
      </c>
      <c r="E33" s="11">
        <v>33000</v>
      </c>
      <c r="F33" s="11">
        <v>6000</v>
      </c>
      <c r="G33" s="11">
        <v>0</v>
      </c>
      <c r="H33" s="11"/>
      <c r="I33" s="1"/>
      <c r="J33" s="11">
        <v>0</v>
      </c>
      <c r="K33" s="1">
        <v>0</v>
      </c>
    </row>
    <row r="34" spans="2:11" x14ac:dyDescent="0.25">
      <c r="B34" s="10">
        <v>45656</v>
      </c>
      <c r="C34" s="11"/>
      <c r="D34" s="11">
        <v>0</v>
      </c>
      <c r="E34" s="11">
        <v>0</v>
      </c>
      <c r="F34" s="11">
        <v>0</v>
      </c>
      <c r="G34" s="11">
        <v>0</v>
      </c>
      <c r="H34" s="11"/>
      <c r="I34" s="4"/>
      <c r="J34" s="11">
        <v>0</v>
      </c>
      <c r="K34" s="1">
        <v>0</v>
      </c>
    </row>
    <row r="35" spans="2:11" x14ac:dyDescent="0.25">
      <c r="B35" s="10">
        <v>45657</v>
      </c>
      <c r="C35" s="11"/>
      <c r="D35" s="11">
        <v>0</v>
      </c>
      <c r="E35" s="11">
        <v>0</v>
      </c>
      <c r="F35" s="11">
        <v>61000</v>
      </c>
      <c r="G35" s="11">
        <v>0</v>
      </c>
      <c r="H35" s="11"/>
      <c r="I35" s="11"/>
      <c r="J35" s="4">
        <v>0</v>
      </c>
      <c r="K35" s="1">
        <v>0</v>
      </c>
    </row>
    <row r="36" spans="2:11" x14ac:dyDescent="0.25">
      <c r="B36" s="2" t="s">
        <v>5</v>
      </c>
      <c r="C36" s="21">
        <f>SUM(C5:C35)</f>
        <v>40000</v>
      </c>
      <c r="D36" s="21">
        <f>SUM(D5:D35)</f>
        <v>0</v>
      </c>
      <c r="E36" s="21">
        <f>SUM(E5:E35)</f>
        <v>48000</v>
      </c>
      <c r="F36" s="21">
        <f>SUM(F5:F35)</f>
        <v>122500</v>
      </c>
      <c r="G36" s="11">
        <f>SUM(G5:G35)</f>
        <v>0</v>
      </c>
      <c r="H36" s="11"/>
      <c r="I36" s="5">
        <v>0</v>
      </c>
      <c r="J36" s="22">
        <f>SUM(J5:J35)</f>
        <v>0</v>
      </c>
      <c r="K36" s="22">
        <f>SUM(K16:K35)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9"/>
  <sheetViews>
    <sheetView topLeftCell="A8" workbookViewId="0">
      <selection activeCell="F23" sqref="F23"/>
    </sheetView>
  </sheetViews>
  <sheetFormatPr defaultRowHeight="15" x14ac:dyDescent="0.25"/>
  <cols>
    <col min="3" max="3" width="15.140625" customWidth="1"/>
    <col min="4" max="4" width="23.28515625" customWidth="1"/>
    <col min="5" max="5" width="15.140625" customWidth="1"/>
  </cols>
  <sheetData>
    <row r="2" spans="2:5" x14ac:dyDescent="0.25">
      <c r="B2" s="1"/>
      <c r="C2" s="2" t="s">
        <v>144</v>
      </c>
      <c r="D2" s="2"/>
      <c r="E2" s="2"/>
    </row>
    <row r="3" spans="2:5" x14ac:dyDescent="0.25">
      <c r="B3" s="1"/>
      <c r="C3" s="2" t="s">
        <v>0</v>
      </c>
      <c r="D3" s="2" t="s">
        <v>141</v>
      </c>
      <c r="E3" s="2" t="s">
        <v>1</v>
      </c>
    </row>
    <row r="4" spans="2:5" x14ac:dyDescent="0.25">
      <c r="B4" s="1"/>
      <c r="C4" s="27">
        <v>45629</v>
      </c>
      <c r="D4" s="28" t="s">
        <v>145</v>
      </c>
      <c r="E4" s="29">
        <v>524000</v>
      </c>
    </row>
    <row r="5" spans="2:5" x14ac:dyDescent="0.25">
      <c r="B5" s="1"/>
      <c r="C5" s="27">
        <v>45632</v>
      </c>
      <c r="D5" s="28" t="s">
        <v>142</v>
      </c>
      <c r="E5" s="29">
        <v>802000</v>
      </c>
    </row>
    <row r="6" spans="2:5" x14ac:dyDescent="0.25">
      <c r="B6" s="1"/>
      <c r="C6" s="27"/>
      <c r="D6" s="28" t="s">
        <v>143</v>
      </c>
      <c r="E6" s="29">
        <v>826000</v>
      </c>
    </row>
    <row r="7" spans="2:5" x14ac:dyDescent="0.25">
      <c r="B7" s="1"/>
      <c r="C7" s="27">
        <v>45640</v>
      </c>
      <c r="D7" s="28" t="s">
        <v>142</v>
      </c>
      <c r="E7" s="29">
        <v>928100</v>
      </c>
    </row>
    <row r="8" spans="2:5" x14ac:dyDescent="0.25">
      <c r="B8" s="1"/>
      <c r="C8" s="27">
        <v>45642</v>
      </c>
      <c r="D8" s="28" t="s">
        <v>143</v>
      </c>
      <c r="E8" s="29">
        <v>609000</v>
      </c>
    </row>
    <row r="9" spans="2:5" x14ac:dyDescent="0.25">
      <c r="B9" s="1"/>
      <c r="C9" s="27"/>
      <c r="D9" s="28" t="s">
        <v>146</v>
      </c>
      <c r="E9" s="29">
        <v>481500</v>
      </c>
    </row>
    <row r="10" spans="2:5" x14ac:dyDescent="0.25">
      <c r="B10" s="1"/>
      <c r="C10" s="3"/>
      <c r="D10" s="1" t="s">
        <v>142</v>
      </c>
      <c r="E10" s="4">
        <v>1006000</v>
      </c>
    </row>
    <row r="11" spans="2:5" x14ac:dyDescent="0.25">
      <c r="B11" s="1"/>
      <c r="C11" s="3">
        <v>45647</v>
      </c>
      <c r="D11" s="1" t="s">
        <v>145</v>
      </c>
      <c r="E11" s="4">
        <v>509500</v>
      </c>
    </row>
    <row r="12" spans="2:5" x14ac:dyDescent="0.25">
      <c r="B12" s="1"/>
      <c r="C12" s="3"/>
      <c r="D12" s="1" t="s">
        <v>142</v>
      </c>
      <c r="E12" s="4">
        <v>1037800</v>
      </c>
    </row>
    <row r="13" spans="2:5" x14ac:dyDescent="0.25">
      <c r="B13" s="1"/>
      <c r="C13" s="3"/>
      <c r="D13" s="1" t="s">
        <v>143</v>
      </c>
      <c r="E13" s="4">
        <v>925000</v>
      </c>
    </row>
    <row r="14" spans="2:5" x14ac:dyDescent="0.25">
      <c r="B14" s="1"/>
      <c r="C14" s="3"/>
      <c r="D14" s="1"/>
      <c r="E14" s="4"/>
    </row>
    <row r="15" spans="2:5" x14ac:dyDescent="0.25">
      <c r="B15" s="1"/>
      <c r="C15" s="3"/>
      <c r="D15" s="1"/>
      <c r="E15" s="4"/>
    </row>
    <row r="16" spans="2:5" x14ac:dyDescent="0.25">
      <c r="B16" s="1"/>
      <c r="C16" s="3"/>
      <c r="D16" s="1"/>
      <c r="E16" s="4"/>
    </row>
    <row r="17" spans="2:5" x14ac:dyDescent="0.25">
      <c r="B17" s="1"/>
      <c r="C17" s="3"/>
      <c r="D17" s="1"/>
      <c r="E17" s="4"/>
    </row>
    <row r="18" spans="2:5" x14ac:dyDescent="0.25">
      <c r="B18" s="1"/>
      <c r="C18" s="3"/>
      <c r="D18" s="1"/>
      <c r="E18" s="4"/>
    </row>
    <row r="19" spans="2:5" x14ac:dyDescent="0.25">
      <c r="B19" s="1"/>
      <c r="C19" s="3"/>
      <c r="D19" s="1"/>
      <c r="E19" s="4"/>
    </row>
    <row r="20" spans="2:5" x14ac:dyDescent="0.25">
      <c r="B20" s="1"/>
      <c r="C20" s="3"/>
      <c r="D20" s="1"/>
      <c r="E20" s="4"/>
    </row>
    <row r="21" spans="2:5" x14ac:dyDescent="0.25">
      <c r="B21" s="1"/>
      <c r="C21" s="3"/>
      <c r="D21" s="1"/>
      <c r="E21" s="4"/>
    </row>
    <row r="22" spans="2:5" x14ac:dyDescent="0.25">
      <c r="B22" s="1"/>
      <c r="C22" s="3"/>
      <c r="D22" s="1"/>
      <c r="E22" s="4"/>
    </row>
    <row r="23" spans="2:5" x14ac:dyDescent="0.25">
      <c r="B23" s="1"/>
      <c r="C23" s="3"/>
      <c r="D23" s="1"/>
      <c r="E23" s="4"/>
    </row>
    <row r="24" spans="2:5" x14ac:dyDescent="0.25">
      <c r="B24" s="1"/>
      <c r="C24" s="3"/>
      <c r="D24" s="1"/>
      <c r="E24" s="4"/>
    </row>
    <row r="25" spans="2:5" x14ac:dyDescent="0.25">
      <c r="B25" s="1"/>
      <c r="C25" s="3"/>
      <c r="D25" s="1"/>
      <c r="E25" s="4"/>
    </row>
    <row r="26" spans="2:5" x14ac:dyDescent="0.25">
      <c r="B26" s="1"/>
      <c r="C26" s="3"/>
      <c r="D26" s="1"/>
      <c r="E26" s="4"/>
    </row>
    <row r="27" spans="2:5" x14ac:dyDescent="0.25">
      <c r="B27" s="1"/>
      <c r="C27" s="3"/>
      <c r="D27" s="1"/>
      <c r="E27" s="4"/>
    </row>
    <row r="28" spans="2:5" x14ac:dyDescent="0.25">
      <c r="B28" s="1"/>
      <c r="C28" s="3"/>
      <c r="D28" s="1"/>
      <c r="E28" s="4"/>
    </row>
    <row r="29" spans="2:5" x14ac:dyDescent="0.25">
      <c r="C29" s="6" t="s">
        <v>5</v>
      </c>
      <c r="E29" s="30">
        <f>SUM(E4:E28)</f>
        <v>7648900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2"/>
  <sheetViews>
    <sheetView view="pageBreakPreview" zoomScale="60" zoomScaleNormal="100" workbookViewId="0">
      <selection activeCell="G8" sqref="G8"/>
    </sheetView>
  </sheetViews>
  <sheetFormatPr defaultRowHeight="15" x14ac:dyDescent="0.25"/>
  <cols>
    <col min="1" max="1" width="31.140625" customWidth="1"/>
    <col min="2" max="2" width="21.140625" customWidth="1"/>
    <col min="3" max="3" width="19" customWidth="1"/>
    <col min="4" max="4" width="21.5703125" customWidth="1"/>
  </cols>
  <sheetData>
    <row r="3" spans="1:4" x14ac:dyDescent="0.25">
      <c r="A3" s="41" t="s">
        <v>195</v>
      </c>
      <c r="B3" s="42"/>
      <c r="C3" s="42"/>
      <c r="D3" s="43"/>
    </row>
    <row r="4" spans="1:4" x14ac:dyDescent="0.25">
      <c r="A4" s="2" t="s">
        <v>147</v>
      </c>
      <c r="B4" s="31"/>
      <c r="C4" s="31"/>
      <c r="D4" s="31"/>
    </row>
    <row r="5" spans="1:4" x14ac:dyDescent="0.25">
      <c r="A5" s="1" t="s">
        <v>148</v>
      </c>
      <c r="B5" s="17"/>
      <c r="C5" s="11"/>
      <c r="D5" s="13">
        <v>14435000</v>
      </c>
    </row>
    <row r="6" spans="1:4" x14ac:dyDescent="0.25">
      <c r="A6" s="1" t="s">
        <v>149</v>
      </c>
      <c r="B6" s="11"/>
      <c r="C6" s="11">
        <v>275000</v>
      </c>
      <c r="D6" s="11">
        <f>D5-C6</f>
        <v>14160000</v>
      </c>
    </row>
    <row r="7" spans="1:4" x14ac:dyDescent="0.25">
      <c r="A7" s="1" t="s">
        <v>150</v>
      </c>
      <c r="B7" s="11">
        <v>6312185</v>
      </c>
      <c r="C7" s="11"/>
      <c r="D7" s="11"/>
    </row>
    <row r="8" spans="1:4" x14ac:dyDescent="0.25">
      <c r="A8" s="1" t="s">
        <v>151</v>
      </c>
      <c r="B8" s="11">
        <v>7648900</v>
      </c>
      <c r="C8" s="1">
        <v>0</v>
      </c>
      <c r="D8" s="11"/>
    </row>
    <row r="9" spans="1:4" x14ac:dyDescent="0.25">
      <c r="A9" s="31" t="s">
        <v>152</v>
      </c>
      <c r="B9" s="11">
        <f>B7+B8</f>
        <v>13961085</v>
      </c>
      <c r="C9" s="11"/>
      <c r="D9" s="1"/>
    </row>
    <row r="10" spans="1:4" x14ac:dyDescent="0.25">
      <c r="A10" s="1" t="s">
        <v>153</v>
      </c>
      <c r="B10" s="11">
        <v>5374460</v>
      </c>
      <c r="C10" s="11"/>
      <c r="D10" s="11"/>
    </row>
    <row r="11" spans="1:4" x14ac:dyDescent="0.25">
      <c r="A11" s="1" t="s">
        <v>154</v>
      </c>
      <c r="B11" s="11"/>
      <c r="D11" s="11">
        <f>B9-B10</f>
        <v>8586625</v>
      </c>
    </row>
    <row r="12" spans="1:4" x14ac:dyDescent="0.25">
      <c r="A12" s="31" t="s">
        <v>155</v>
      </c>
      <c r="B12" s="11"/>
      <c r="C12" s="11"/>
      <c r="D12" s="11">
        <f>D6-D11</f>
        <v>5573375</v>
      </c>
    </row>
    <row r="13" spans="1:4" x14ac:dyDescent="0.25">
      <c r="A13" s="44" t="s">
        <v>156</v>
      </c>
      <c r="B13" s="44"/>
      <c r="C13" s="44"/>
      <c r="D13" s="44"/>
    </row>
    <row r="14" spans="1:4" x14ac:dyDescent="0.25">
      <c r="A14" s="11"/>
      <c r="B14" s="11"/>
      <c r="C14" s="11"/>
      <c r="D14" s="11"/>
    </row>
    <row r="15" spans="1:4" x14ac:dyDescent="0.25">
      <c r="A15" s="21" t="s">
        <v>157</v>
      </c>
      <c r="B15" s="11">
        <v>8182000</v>
      </c>
      <c r="C15" s="11"/>
      <c r="D15" s="11"/>
    </row>
    <row r="16" spans="1:4" x14ac:dyDescent="0.25">
      <c r="A16" s="11" t="s">
        <v>158</v>
      </c>
      <c r="B16" s="11">
        <v>6710500</v>
      </c>
      <c r="C16" s="11"/>
      <c r="D16" s="11"/>
    </row>
    <row r="17" spans="1:4" ht="15.75" x14ac:dyDescent="0.25">
      <c r="A17" s="32" t="s">
        <v>159</v>
      </c>
      <c r="B17" s="11"/>
      <c r="C17" s="11"/>
      <c r="D17" s="11">
        <f>B15-B16</f>
        <v>1471500</v>
      </c>
    </row>
    <row r="18" spans="1:4" x14ac:dyDescent="0.25">
      <c r="A18" s="33"/>
      <c r="B18" s="34"/>
      <c r="C18" s="34"/>
      <c r="D18" s="35"/>
    </row>
    <row r="19" spans="1:4" x14ac:dyDescent="0.25">
      <c r="A19" s="33" t="s">
        <v>160</v>
      </c>
      <c r="B19" s="35">
        <v>4723000</v>
      </c>
      <c r="C19" s="34"/>
      <c r="D19" s="35"/>
    </row>
    <row r="20" spans="1:4" x14ac:dyDescent="0.25">
      <c r="A20" s="36" t="s">
        <v>161</v>
      </c>
      <c r="B20" s="35">
        <v>3532500</v>
      </c>
      <c r="C20" s="34"/>
      <c r="D20" s="35"/>
    </row>
    <row r="21" spans="1:4" x14ac:dyDescent="0.25">
      <c r="A21" s="33" t="s">
        <v>162</v>
      </c>
      <c r="B21" s="34"/>
      <c r="C21" s="34"/>
      <c r="D21" s="35">
        <f>B19-B20</f>
        <v>1190500</v>
      </c>
    </row>
    <row r="22" spans="1:4" x14ac:dyDescent="0.25">
      <c r="A22" s="31"/>
      <c r="B22" s="31"/>
      <c r="C22" s="1"/>
      <c r="D22" s="1"/>
    </row>
    <row r="23" spans="1:4" x14ac:dyDescent="0.25">
      <c r="A23" s="41" t="s">
        <v>163</v>
      </c>
      <c r="B23" s="45"/>
      <c r="C23" s="45"/>
      <c r="D23" s="46"/>
    </row>
    <row r="24" spans="1:4" x14ac:dyDescent="0.25">
      <c r="A24" s="2" t="s">
        <v>147</v>
      </c>
      <c r="B24" s="21" t="s">
        <v>33</v>
      </c>
      <c r="C24" s="1"/>
      <c r="D24" s="1"/>
    </row>
    <row r="25" spans="1:4" x14ac:dyDescent="0.25">
      <c r="A25" s="28" t="s">
        <v>164</v>
      </c>
      <c r="B25" s="37">
        <v>6000000</v>
      </c>
      <c r="C25" s="1"/>
      <c r="D25" s="1"/>
    </row>
    <row r="26" spans="1:4" x14ac:dyDescent="0.25">
      <c r="A26" s="28" t="s">
        <v>165</v>
      </c>
      <c r="B26" s="37">
        <v>800000</v>
      </c>
      <c r="C26" s="1"/>
      <c r="D26" s="1"/>
    </row>
    <row r="27" spans="1:4" x14ac:dyDescent="0.25">
      <c r="A27" s="1" t="s">
        <v>166</v>
      </c>
      <c r="B27" s="11">
        <v>2350000</v>
      </c>
      <c r="C27" s="1"/>
      <c r="D27" s="1"/>
    </row>
    <row r="28" spans="1:4" x14ac:dyDescent="0.25">
      <c r="A28" s="1" t="s">
        <v>194</v>
      </c>
      <c r="B28" s="11">
        <v>140000</v>
      </c>
      <c r="C28" s="1"/>
      <c r="D28" s="1"/>
    </row>
    <row r="29" spans="1:4" x14ac:dyDescent="0.25">
      <c r="A29" s="1" t="s">
        <v>167</v>
      </c>
      <c r="B29" s="11">
        <v>305000</v>
      </c>
      <c r="C29" s="1"/>
      <c r="D29" s="1"/>
    </row>
    <row r="30" spans="1:4" x14ac:dyDescent="0.25">
      <c r="A30" s="1" t="s">
        <v>168</v>
      </c>
      <c r="B30" s="11">
        <v>168500</v>
      </c>
      <c r="C30" s="1"/>
      <c r="D30" s="1"/>
    </row>
    <row r="31" spans="1:4" x14ac:dyDescent="0.25">
      <c r="A31" s="1" t="s">
        <v>169</v>
      </c>
      <c r="B31" s="11">
        <v>173500</v>
      </c>
      <c r="C31" s="1"/>
      <c r="D31" s="1"/>
    </row>
    <row r="32" spans="1:4" x14ac:dyDescent="0.25">
      <c r="A32" s="1" t="s">
        <v>170</v>
      </c>
      <c r="B32" s="11">
        <v>360000</v>
      </c>
      <c r="C32" s="1"/>
      <c r="D32" s="1"/>
    </row>
    <row r="33" spans="1:4" x14ac:dyDescent="0.25">
      <c r="A33" s="1" t="s">
        <v>171</v>
      </c>
      <c r="B33" s="11">
        <v>20000</v>
      </c>
      <c r="C33" s="38"/>
      <c r="D33" s="1"/>
    </row>
    <row r="34" spans="1:4" x14ac:dyDescent="0.25">
      <c r="A34" s="1" t="s">
        <v>172</v>
      </c>
      <c r="B34" s="11">
        <v>20000</v>
      </c>
      <c r="C34" s="1"/>
      <c r="D34" s="1"/>
    </row>
    <row r="35" spans="1:4" x14ac:dyDescent="0.25">
      <c r="A35" s="1" t="s">
        <v>193</v>
      </c>
      <c r="B35" s="11">
        <v>145000</v>
      </c>
      <c r="C35" s="1"/>
      <c r="D35" s="1"/>
    </row>
    <row r="36" spans="1:4" x14ac:dyDescent="0.25">
      <c r="A36" s="1" t="s">
        <v>173</v>
      </c>
      <c r="B36" s="11">
        <v>3000</v>
      </c>
      <c r="C36" s="1"/>
      <c r="D36" s="1"/>
    </row>
    <row r="37" spans="1:4" x14ac:dyDescent="0.25">
      <c r="A37" s="1" t="s">
        <v>174</v>
      </c>
      <c r="B37" s="11">
        <v>27000</v>
      </c>
      <c r="C37" s="1"/>
      <c r="D37" s="1"/>
    </row>
    <row r="38" spans="1:4" x14ac:dyDescent="0.25">
      <c r="A38" s="1" t="s">
        <v>175</v>
      </c>
      <c r="B38" s="11">
        <v>718000</v>
      </c>
      <c r="C38" s="1"/>
      <c r="D38" s="1"/>
    </row>
    <row r="39" spans="1:4" x14ac:dyDescent="0.25">
      <c r="A39" s="1" t="s">
        <v>178</v>
      </c>
      <c r="B39" s="11">
        <v>40000</v>
      </c>
      <c r="C39" s="1"/>
      <c r="D39" s="1"/>
    </row>
    <row r="40" spans="1:4" x14ac:dyDescent="0.25">
      <c r="A40" s="31" t="s">
        <v>176</v>
      </c>
      <c r="B40" s="11">
        <f>SUM(B25:B39)</f>
        <v>11270000</v>
      </c>
      <c r="C40" s="1"/>
      <c r="D40" s="1"/>
    </row>
    <row r="41" spans="1:4" x14ac:dyDescent="0.25">
      <c r="A41" s="2" t="s">
        <v>177</v>
      </c>
      <c r="B41" s="1"/>
      <c r="C41" s="1"/>
      <c r="D41" s="22">
        <f>D12+D17+D21-B40</f>
        <v>-3034625</v>
      </c>
    </row>
    <row r="42" spans="1:4" x14ac:dyDescent="0.25">
      <c r="A42" s="39"/>
      <c r="B42" s="39"/>
      <c r="C42" s="1"/>
    </row>
  </sheetData>
  <mergeCells count="3">
    <mergeCell ref="A3:D3"/>
    <mergeCell ref="A13:D13"/>
    <mergeCell ref="A23:D23"/>
  </mergeCells>
  <pageMargins left="0.7" right="0.7" top="0.75" bottom="0.75" header="0.3" footer="0.3"/>
  <pageSetup scale="97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X36"/>
  <sheetViews>
    <sheetView workbookViewId="0">
      <selection activeCell="J19" sqref="J19"/>
    </sheetView>
  </sheetViews>
  <sheetFormatPr defaultRowHeight="15" x14ac:dyDescent="0.25"/>
  <cols>
    <col min="2" max="2" width="10.85546875" customWidth="1"/>
    <col min="3" max="3" width="11.85546875" customWidth="1"/>
    <col min="4" max="4" width="10.28515625" customWidth="1"/>
    <col min="5" max="5" width="17.140625" customWidth="1"/>
    <col min="6" max="6" width="13" customWidth="1"/>
    <col min="7" max="7" width="11.85546875" customWidth="1"/>
    <col min="10" max="10" width="19.42578125" customWidth="1"/>
    <col min="11" max="11" width="16.7109375" customWidth="1"/>
    <col min="13" max="13" width="13.5703125" customWidth="1"/>
    <col min="16" max="16" width="13.7109375" customWidth="1"/>
    <col min="17" max="17" width="14.28515625" customWidth="1"/>
    <col min="18" max="18" width="10.5703125" customWidth="1"/>
    <col min="19" max="19" width="15.85546875" customWidth="1"/>
    <col min="20" max="20" width="12.85546875" customWidth="1"/>
    <col min="21" max="21" width="18.85546875" customWidth="1"/>
    <col min="22" max="22" width="13.7109375" customWidth="1"/>
    <col min="23" max="23" width="16.7109375" customWidth="1"/>
  </cols>
  <sheetData>
    <row r="2" spans="2:24" x14ac:dyDescent="0.25">
      <c r="G2" s="6" t="s">
        <v>29</v>
      </c>
      <c r="X2" s="1"/>
    </row>
    <row r="3" spans="2:24" x14ac:dyDescent="0.25">
      <c r="B3" s="2" t="s">
        <v>7</v>
      </c>
      <c r="C3" s="2" t="s">
        <v>8</v>
      </c>
      <c r="D3" s="2" t="s">
        <v>9</v>
      </c>
      <c r="E3" s="2" t="s">
        <v>10</v>
      </c>
      <c r="F3" s="2" t="s">
        <v>11</v>
      </c>
      <c r="G3" s="2" t="s">
        <v>12</v>
      </c>
      <c r="H3" s="2" t="s">
        <v>13</v>
      </c>
      <c r="I3" s="2" t="s">
        <v>14</v>
      </c>
      <c r="J3" s="2" t="s">
        <v>15</v>
      </c>
      <c r="K3" s="2" t="s">
        <v>16</v>
      </c>
      <c r="L3" s="7" t="s">
        <v>17</v>
      </c>
      <c r="M3" s="7" t="s">
        <v>18</v>
      </c>
      <c r="N3" s="7" t="s">
        <v>19</v>
      </c>
      <c r="O3" s="7" t="s">
        <v>20</v>
      </c>
      <c r="P3" s="7" t="s">
        <v>28</v>
      </c>
      <c r="Q3" s="8" t="s">
        <v>21</v>
      </c>
      <c r="R3" s="8" t="s">
        <v>22</v>
      </c>
      <c r="S3" s="9" t="s">
        <v>23</v>
      </c>
      <c r="T3" s="9" t="s">
        <v>24</v>
      </c>
      <c r="U3" s="9" t="s">
        <v>25</v>
      </c>
      <c r="V3" s="9" t="s">
        <v>26</v>
      </c>
      <c r="W3" s="8" t="s">
        <v>27</v>
      </c>
      <c r="X3" s="2"/>
    </row>
    <row r="4" spans="2:24" x14ac:dyDescent="0.25">
      <c r="B4" s="10">
        <v>45627</v>
      </c>
      <c r="C4" s="11">
        <v>5000</v>
      </c>
      <c r="D4" s="11">
        <v>0</v>
      </c>
      <c r="E4" s="11">
        <v>0</v>
      </c>
      <c r="F4" s="12">
        <v>0</v>
      </c>
      <c r="G4" s="11"/>
      <c r="H4" s="11"/>
      <c r="I4" s="13"/>
      <c r="J4" s="11">
        <v>10000</v>
      </c>
      <c r="K4" s="11"/>
      <c r="L4" s="11">
        <v>0</v>
      </c>
      <c r="M4" s="11">
        <v>20000</v>
      </c>
      <c r="N4" s="11">
        <v>0</v>
      </c>
      <c r="O4" s="11">
        <v>0</v>
      </c>
      <c r="P4" s="1"/>
      <c r="Q4" s="14">
        <v>0</v>
      </c>
      <c r="R4" s="14">
        <v>0</v>
      </c>
      <c r="S4" s="11">
        <v>0</v>
      </c>
      <c r="T4" s="1">
        <v>0</v>
      </c>
      <c r="U4" s="1"/>
      <c r="V4" s="1">
        <v>0</v>
      </c>
      <c r="W4" s="15">
        <v>0</v>
      </c>
      <c r="X4" s="1"/>
    </row>
    <row r="5" spans="2:24" x14ac:dyDescent="0.25">
      <c r="B5" s="10">
        <v>45628</v>
      </c>
      <c r="C5" s="11">
        <v>0</v>
      </c>
      <c r="D5" s="11">
        <v>0</v>
      </c>
      <c r="E5" s="11"/>
      <c r="F5" s="11"/>
      <c r="G5" s="11">
        <v>85000</v>
      </c>
      <c r="H5" s="11">
        <v>0</v>
      </c>
      <c r="I5" s="11"/>
      <c r="J5" s="11"/>
      <c r="K5" s="11"/>
      <c r="L5" s="11">
        <v>0</v>
      </c>
      <c r="M5" s="11">
        <v>20000</v>
      </c>
      <c r="N5" s="11"/>
      <c r="O5" s="11">
        <v>0</v>
      </c>
      <c r="P5" s="1"/>
      <c r="Q5" s="11"/>
      <c r="R5" s="4">
        <v>0</v>
      </c>
      <c r="S5" s="11">
        <v>0</v>
      </c>
      <c r="T5" s="1">
        <v>0</v>
      </c>
      <c r="U5" s="4"/>
      <c r="V5" s="1">
        <v>0</v>
      </c>
      <c r="W5" s="16">
        <v>0</v>
      </c>
      <c r="X5" s="1"/>
    </row>
    <row r="6" spans="2:24" x14ac:dyDescent="0.25">
      <c r="B6" s="10">
        <v>45629</v>
      </c>
      <c r="C6" s="11"/>
      <c r="D6" s="11">
        <v>5000</v>
      </c>
      <c r="E6" s="11"/>
      <c r="F6" s="11">
        <v>0</v>
      </c>
      <c r="G6" s="11">
        <v>0</v>
      </c>
      <c r="H6" s="11">
        <v>0</v>
      </c>
      <c r="I6" s="11">
        <v>0</v>
      </c>
      <c r="J6" s="11">
        <v>0</v>
      </c>
      <c r="K6" s="11"/>
      <c r="L6" s="11">
        <v>0</v>
      </c>
      <c r="M6" s="11">
        <v>16000</v>
      </c>
      <c r="N6" s="11">
        <v>0</v>
      </c>
      <c r="O6" s="11">
        <v>0</v>
      </c>
      <c r="P6" s="1"/>
      <c r="Q6" s="11">
        <v>0</v>
      </c>
      <c r="R6" s="11">
        <v>0</v>
      </c>
      <c r="S6" s="11">
        <v>0</v>
      </c>
      <c r="T6" s="1">
        <v>0</v>
      </c>
      <c r="U6" s="1"/>
      <c r="V6" s="1">
        <v>0</v>
      </c>
      <c r="W6" s="15">
        <v>0</v>
      </c>
      <c r="X6" s="1"/>
    </row>
    <row r="7" spans="2:24" x14ac:dyDescent="0.25">
      <c r="B7" s="10">
        <v>45630</v>
      </c>
      <c r="C7" s="11">
        <v>10000</v>
      </c>
      <c r="D7" s="11"/>
      <c r="E7" s="11"/>
      <c r="F7" s="11">
        <v>0</v>
      </c>
      <c r="G7" s="11">
        <v>0</v>
      </c>
      <c r="H7" s="11">
        <v>0</v>
      </c>
      <c r="I7" s="11">
        <v>0</v>
      </c>
      <c r="J7" s="11">
        <v>7000</v>
      </c>
      <c r="K7" s="11"/>
      <c r="L7" s="11">
        <v>0</v>
      </c>
      <c r="M7" s="11">
        <v>20000</v>
      </c>
      <c r="N7" s="11">
        <v>0</v>
      </c>
      <c r="O7" s="11">
        <v>0</v>
      </c>
      <c r="P7" s="1"/>
      <c r="Q7" s="11">
        <v>0</v>
      </c>
      <c r="R7" s="11">
        <v>0</v>
      </c>
      <c r="S7" s="11">
        <v>0</v>
      </c>
      <c r="T7" s="4"/>
      <c r="U7" s="1"/>
      <c r="V7" s="1">
        <v>0</v>
      </c>
      <c r="W7" s="16">
        <v>0</v>
      </c>
      <c r="X7" s="4"/>
    </row>
    <row r="8" spans="2:24" x14ac:dyDescent="0.25">
      <c r="B8" s="10">
        <v>45631</v>
      </c>
      <c r="C8" s="11">
        <v>6000</v>
      </c>
      <c r="D8" s="11">
        <v>0</v>
      </c>
      <c r="E8" s="11">
        <v>0</v>
      </c>
      <c r="F8" s="11">
        <v>0</v>
      </c>
      <c r="G8" s="11">
        <v>0</v>
      </c>
      <c r="H8" s="11">
        <v>0</v>
      </c>
      <c r="I8" s="11">
        <v>0</v>
      </c>
      <c r="J8" s="11"/>
      <c r="K8" s="11"/>
      <c r="L8" s="11">
        <v>0</v>
      </c>
      <c r="M8" s="11">
        <v>25000</v>
      </c>
      <c r="N8" s="11">
        <v>0</v>
      </c>
      <c r="O8" s="11"/>
      <c r="P8" s="1"/>
      <c r="Q8" s="11">
        <v>0</v>
      </c>
      <c r="R8" s="11"/>
      <c r="S8" s="11">
        <v>0</v>
      </c>
      <c r="T8" s="4"/>
      <c r="U8" s="1"/>
      <c r="V8" s="4">
        <v>0</v>
      </c>
      <c r="W8" s="16">
        <v>0</v>
      </c>
      <c r="X8" s="4"/>
    </row>
    <row r="9" spans="2:24" x14ac:dyDescent="0.25">
      <c r="B9" s="10">
        <v>45632</v>
      </c>
      <c r="C9" s="11">
        <v>20000</v>
      </c>
      <c r="D9" s="11">
        <v>0</v>
      </c>
      <c r="E9" s="11">
        <v>30000</v>
      </c>
      <c r="F9" s="11">
        <v>0</v>
      </c>
      <c r="G9" s="11">
        <v>0</v>
      </c>
      <c r="H9" s="11"/>
      <c r="I9" s="11">
        <v>40000</v>
      </c>
      <c r="J9" s="11">
        <v>0</v>
      </c>
      <c r="K9" s="11"/>
      <c r="L9" s="11">
        <v>0</v>
      </c>
      <c r="M9" s="11">
        <v>20000</v>
      </c>
      <c r="N9" s="11">
        <v>0</v>
      </c>
      <c r="O9" s="11">
        <v>0</v>
      </c>
      <c r="P9" s="1"/>
      <c r="Q9" s="14"/>
      <c r="R9" s="14">
        <v>0</v>
      </c>
      <c r="S9" s="11">
        <v>0</v>
      </c>
      <c r="T9" s="4">
        <v>0</v>
      </c>
      <c r="U9" s="1"/>
      <c r="V9" s="1">
        <v>0</v>
      </c>
      <c r="W9" s="16">
        <v>0</v>
      </c>
      <c r="X9" s="4"/>
    </row>
    <row r="10" spans="2:24" x14ac:dyDescent="0.25">
      <c r="B10" s="10">
        <v>45633</v>
      </c>
      <c r="C10" s="11">
        <v>0</v>
      </c>
      <c r="D10" s="11">
        <v>0</v>
      </c>
      <c r="E10" s="11">
        <v>0</v>
      </c>
      <c r="F10" s="11">
        <v>20000</v>
      </c>
      <c r="G10" s="11">
        <v>0</v>
      </c>
      <c r="H10" s="11">
        <v>0</v>
      </c>
      <c r="I10" s="11"/>
      <c r="J10" s="11">
        <v>6500</v>
      </c>
      <c r="K10" s="11">
        <v>0</v>
      </c>
      <c r="L10" s="11">
        <v>0</v>
      </c>
      <c r="M10" s="11">
        <v>20000</v>
      </c>
      <c r="N10" s="11">
        <v>0</v>
      </c>
      <c r="O10" s="11">
        <v>0</v>
      </c>
      <c r="P10" s="1"/>
      <c r="Q10" s="14">
        <v>0</v>
      </c>
      <c r="R10" s="14">
        <v>0</v>
      </c>
      <c r="S10" s="11">
        <v>0</v>
      </c>
      <c r="T10" s="4">
        <v>0</v>
      </c>
      <c r="U10" s="1"/>
      <c r="V10" s="1">
        <v>0</v>
      </c>
      <c r="W10" s="16">
        <v>0</v>
      </c>
      <c r="X10" s="4"/>
    </row>
    <row r="11" spans="2:24" x14ac:dyDescent="0.25">
      <c r="B11" s="10">
        <v>45634</v>
      </c>
      <c r="C11" s="11"/>
      <c r="D11" s="11">
        <v>0</v>
      </c>
      <c r="E11" s="11">
        <v>10000</v>
      </c>
      <c r="F11" s="11">
        <v>0</v>
      </c>
      <c r="G11" s="11">
        <v>0</v>
      </c>
      <c r="H11" s="11">
        <v>0</v>
      </c>
      <c r="I11" s="11">
        <v>60000</v>
      </c>
      <c r="J11" s="11"/>
      <c r="K11" s="11"/>
      <c r="L11" s="11">
        <v>0</v>
      </c>
      <c r="M11" s="11"/>
      <c r="N11" s="11">
        <v>0</v>
      </c>
      <c r="O11" s="11">
        <v>0</v>
      </c>
      <c r="P11" s="1"/>
      <c r="Q11" s="14">
        <v>0</v>
      </c>
      <c r="R11" s="14">
        <v>0</v>
      </c>
      <c r="S11" s="11">
        <v>0</v>
      </c>
      <c r="T11" s="4">
        <v>0</v>
      </c>
      <c r="U11" s="4"/>
      <c r="V11" s="1">
        <v>0</v>
      </c>
      <c r="W11" s="15">
        <v>0</v>
      </c>
      <c r="X11" s="4"/>
    </row>
    <row r="12" spans="2:24" x14ac:dyDescent="0.25">
      <c r="B12" s="10">
        <v>45635</v>
      </c>
      <c r="C12" s="11"/>
      <c r="D12" s="11">
        <v>0</v>
      </c>
      <c r="E12" s="11"/>
      <c r="F12" s="11"/>
      <c r="G12" s="11">
        <v>0</v>
      </c>
      <c r="H12" s="11">
        <v>0</v>
      </c>
      <c r="I12" s="11">
        <v>0</v>
      </c>
      <c r="J12" s="11">
        <v>0</v>
      </c>
      <c r="K12" s="11"/>
      <c r="L12" s="11">
        <v>0</v>
      </c>
      <c r="M12" s="11"/>
      <c r="N12" s="11"/>
      <c r="O12" s="11">
        <v>0</v>
      </c>
      <c r="P12" s="4"/>
      <c r="Q12" s="14">
        <v>0</v>
      </c>
      <c r="R12" s="14">
        <v>0</v>
      </c>
      <c r="S12" s="11">
        <v>0</v>
      </c>
      <c r="T12" s="1"/>
      <c r="U12" s="4">
        <v>0</v>
      </c>
      <c r="V12" s="1">
        <v>0</v>
      </c>
      <c r="W12" s="15">
        <v>0</v>
      </c>
      <c r="X12" s="1"/>
    </row>
    <row r="13" spans="2:24" x14ac:dyDescent="0.25">
      <c r="B13" s="10">
        <v>45636</v>
      </c>
      <c r="C13" s="11"/>
      <c r="D13" s="11">
        <v>5000</v>
      </c>
      <c r="E13" s="11">
        <v>0</v>
      </c>
      <c r="F13" s="11">
        <v>0</v>
      </c>
      <c r="G13" s="11">
        <v>0</v>
      </c>
      <c r="H13" s="11">
        <v>0</v>
      </c>
      <c r="I13" s="11">
        <v>0</v>
      </c>
      <c r="J13" s="11">
        <v>0</v>
      </c>
      <c r="K13" s="11"/>
      <c r="L13" s="11"/>
      <c r="M13" s="11"/>
      <c r="N13" s="11"/>
      <c r="O13" s="11">
        <v>0</v>
      </c>
      <c r="P13" s="4"/>
      <c r="Q13" s="14">
        <v>0</v>
      </c>
      <c r="R13" s="14">
        <v>0</v>
      </c>
      <c r="S13" s="11">
        <v>0</v>
      </c>
      <c r="T13" s="1">
        <v>0</v>
      </c>
      <c r="U13" s="4"/>
      <c r="V13" s="1">
        <v>0</v>
      </c>
      <c r="W13" s="15">
        <v>0</v>
      </c>
      <c r="X13" s="4"/>
    </row>
    <row r="14" spans="2:24" x14ac:dyDescent="0.25">
      <c r="B14" s="10">
        <v>45637</v>
      </c>
      <c r="C14" s="11">
        <v>0</v>
      </c>
      <c r="D14" s="11">
        <v>0</v>
      </c>
      <c r="E14" s="11">
        <v>0</v>
      </c>
      <c r="F14" s="11">
        <v>0</v>
      </c>
      <c r="G14" s="11">
        <v>0</v>
      </c>
      <c r="H14" s="11">
        <v>0</v>
      </c>
      <c r="I14" s="11">
        <v>0</v>
      </c>
      <c r="J14" s="11"/>
      <c r="K14" s="11">
        <v>0</v>
      </c>
      <c r="L14" s="11">
        <v>0</v>
      </c>
      <c r="M14" s="11"/>
      <c r="N14" s="11"/>
      <c r="O14" s="11"/>
      <c r="P14" s="4"/>
      <c r="Q14" s="14">
        <v>0</v>
      </c>
      <c r="R14" s="14">
        <v>0</v>
      </c>
      <c r="S14" s="11">
        <v>0</v>
      </c>
      <c r="T14" s="4"/>
      <c r="U14" s="1"/>
      <c r="V14" s="1">
        <v>0</v>
      </c>
      <c r="W14" s="15">
        <v>0</v>
      </c>
      <c r="X14" s="1"/>
    </row>
    <row r="15" spans="2:24" x14ac:dyDescent="0.25">
      <c r="B15" s="10">
        <v>45638</v>
      </c>
      <c r="C15" s="11"/>
      <c r="D15" s="11"/>
      <c r="E15" s="11">
        <v>0</v>
      </c>
      <c r="F15" s="11">
        <v>0</v>
      </c>
      <c r="G15" s="11">
        <v>0</v>
      </c>
      <c r="H15" s="11">
        <v>0</v>
      </c>
      <c r="I15" s="11">
        <v>5000</v>
      </c>
      <c r="J15" s="11">
        <v>0</v>
      </c>
      <c r="K15" s="11"/>
      <c r="L15" s="11"/>
      <c r="M15" s="11">
        <v>20000</v>
      </c>
      <c r="N15" s="11">
        <v>0</v>
      </c>
      <c r="O15" s="11">
        <v>0</v>
      </c>
      <c r="P15" s="1"/>
      <c r="Q15" s="14">
        <v>0</v>
      </c>
      <c r="R15" s="14"/>
      <c r="S15" s="11">
        <v>0</v>
      </c>
      <c r="T15" s="4"/>
      <c r="U15" s="1"/>
      <c r="V15" s="1">
        <v>0</v>
      </c>
      <c r="W15" s="16">
        <v>0</v>
      </c>
      <c r="X15" s="4"/>
    </row>
    <row r="16" spans="2:24" x14ac:dyDescent="0.25">
      <c r="B16" s="10">
        <v>45639</v>
      </c>
      <c r="C16" s="11">
        <v>0</v>
      </c>
      <c r="D16" s="11">
        <v>0</v>
      </c>
      <c r="E16" s="11">
        <v>30000</v>
      </c>
      <c r="F16" s="11"/>
      <c r="G16" s="11">
        <v>0</v>
      </c>
      <c r="H16" s="11">
        <v>0</v>
      </c>
      <c r="I16" s="11">
        <v>0</v>
      </c>
      <c r="J16" s="11">
        <v>5000</v>
      </c>
      <c r="K16" s="11"/>
      <c r="L16" s="11">
        <v>0</v>
      </c>
      <c r="M16" s="14">
        <v>20000</v>
      </c>
      <c r="N16" s="11"/>
      <c r="O16" s="11">
        <v>0</v>
      </c>
      <c r="P16" s="11"/>
      <c r="Q16" s="14">
        <v>2000</v>
      </c>
      <c r="R16" s="14">
        <v>0</v>
      </c>
      <c r="S16" s="11">
        <v>0</v>
      </c>
      <c r="T16" s="1">
        <v>0</v>
      </c>
      <c r="U16" s="1"/>
      <c r="V16" s="1">
        <v>0</v>
      </c>
      <c r="W16" s="15">
        <v>0</v>
      </c>
      <c r="X16" s="4"/>
    </row>
    <row r="17" spans="2:24" x14ac:dyDescent="0.25">
      <c r="B17" s="10">
        <v>45640</v>
      </c>
      <c r="C17" s="11">
        <v>5000</v>
      </c>
      <c r="D17" s="11">
        <v>0</v>
      </c>
      <c r="E17" s="11">
        <v>40000</v>
      </c>
      <c r="F17" s="11">
        <v>20000</v>
      </c>
      <c r="G17" s="11">
        <v>0</v>
      </c>
      <c r="H17" s="11">
        <v>0</v>
      </c>
      <c r="I17" s="11">
        <v>0</v>
      </c>
      <c r="J17" s="11"/>
      <c r="K17" s="11"/>
      <c r="L17" s="11">
        <v>0</v>
      </c>
      <c r="M17" s="14">
        <v>35000</v>
      </c>
      <c r="N17" s="11"/>
      <c r="O17" s="11"/>
      <c r="P17" s="11"/>
      <c r="Q17" s="14">
        <v>10000</v>
      </c>
      <c r="R17" s="14">
        <v>0</v>
      </c>
      <c r="S17" s="11">
        <v>0</v>
      </c>
      <c r="T17" s="4">
        <v>0</v>
      </c>
      <c r="U17" s="1"/>
      <c r="V17" s="1">
        <v>0</v>
      </c>
      <c r="W17" s="15">
        <v>0</v>
      </c>
      <c r="X17" s="4"/>
    </row>
    <row r="18" spans="2:24" x14ac:dyDescent="0.25">
      <c r="B18" s="10">
        <v>45641</v>
      </c>
      <c r="C18" s="11"/>
      <c r="D18" s="11">
        <v>0</v>
      </c>
      <c r="E18" s="11">
        <v>5000</v>
      </c>
      <c r="F18" s="11">
        <v>0</v>
      </c>
      <c r="G18" s="11">
        <v>0</v>
      </c>
      <c r="H18" s="4">
        <v>0</v>
      </c>
      <c r="I18" s="11"/>
      <c r="J18" s="11">
        <v>4000</v>
      </c>
      <c r="K18" s="11"/>
      <c r="L18" s="11">
        <v>0</v>
      </c>
      <c r="M18" s="14">
        <v>20000</v>
      </c>
      <c r="N18" s="11"/>
      <c r="O18" s="11">
        <v>0</v>
      </c>
      <c r="P18" s="11"/>
      <c r="Q18" s="14"/>
      <c r="R18" s="14">
        <v>0</v>
      </c>
      <c r="S18" s="11">
        <v>0</v>
      </c>
      <c r="T18" s="4"/>
      <c r="U18" s="4">
        <v>0</v>
      </c>
      <c r="V18" s="4"/>
      <c r="W18" s="15">
        <v>0</v>
      </c>
      <c r="X18" s="1"/>
    </row>
    <row r="19" spans="2:24" x14ac:dyDescent="0.25">
      <c r="B19" s="10">
        <v>45642</v>
      </c>
      <c r="C19" s="11">
        <v>0</v>
      </c>
      <c r="D19" s="11">
        <v>0</v>
      </c>
      <c r="E19" s="11"/>
      <c r="F19" s="11"/>
      <c r="G19" s="11">
        <v>0</v>
      </c>
      <c r="H19" s="11"/>
      <c r="I19" s="11"/>
      <c r="J19" s="11"/>
      <c r="K19" s="11"/>
      <c r="L19" s="11">
        <v>3000</v>
      </c>
      <c r="M19" s="13">
        <v>30000</v>
      </c>
      <c r="N19" s="11">
        <v>0</v>
      </c>
      <c r="O19" s="11">
        <v>0</v>
      </c>
      <c r="P19" s="11"/>
      <c r="Q19" s="14"/>
      <c r="R19" s="14">
        <v>0</v>
      </c>
      <c r="S19" s="11">
        <v>0</v>
      </c>
      <c r="T19" s="1">
        <v>0</v>
      </c>
      <c r="U19" s="1"/>
      <c r="V19" s="1">
        <v>0</v>
      </c>
      <c r="W19" s="15">
        <v>0</v>
      </c>
      <c r="X19" s="1"/>
    </row>
    <row r="20" spans="2:24" x14ac:dyDescent="0.25">
      <c r="B20" s="10">
        <v>45643</v>
      </c>
      <c r="C20" s="11"/>
      <c r="D20" s="11">
        <v>0</v>
      </c>
      <c r="E20" s="11"/>
      <c r="F20" s="11">
        <v>0</v>
      </c>
      <c r="G20" s="11">
        <v>0</v>
      </c>
      <c r="H20" s="11"/>
      <c r="I20" s="11"/>
      <c r="J20" s="11">
        <v>0</v>
      </c>
      <c r="K20" s="11"/>
      <c r="L20" s="11">
        <v>0</v>
      </c>
      <c r="M20" s="14">
        <v>20000</v>
      </c>
      <c r="N20" s="11">
        <v>0</v>
      </c>
      <c r="O20" s="4">
        <v>3000</v>
      </c>
      <c r="P20" s="11"/>
      <c r="Q20" s="14">
        <v>0</v>
      </c>
      <c r="R20" s="14">
        <v>0</v>
      </c>
      <c r="S20" s="11">
        <v>0</v>
      </c>
      <c r="T20" s="1">
        <v>0</v>
      </c>
      <c r="U20" s="1"/>
      <c r="V20" s="1">
        <v>0</v>
      </c>
      <c r="W20" s="15">
        <v>0</v>
      </c>
      <c r="X20" s="4"/>
    </row>
    <row r="21" spans="2:24" x14ac:dyDescent="0.25">
      <c r="B21" s="10">
        <v>45644</v>
      </c>
      <c r="C21" s="11">
        <v>0</v>
      </c>
      <c r="D21" s="11">
        <v>0</v>
      </c>
      <c r="E21" s="11">
        <v>0</v>
      </c>
      <c r="F21" s="11">
        <v>0</v>
      </c>
      <c r="G21" s="11">
        <v>0</v>
      </c>
      <c r="H21" s="11">
        <v>0</v>
      </c>
      <c r="I21" s="11"/>
      <c r="J21" s="11">
        <v>26000</v>
      </c>
      <c r="K21" s="11"/>
      <c r="L21" s="11"/>
      <c r="M21" s="14">
        <v>25000</v>
      </c>
      <c r="N21" s="11">
        <v>0</v>
      </c>
      <c r="O21" s="4">
        <v>15000</v>
      </c>
      <c r="P21" s="11"/>
      <c r="Q21" s="14">
        <v>10000</v>
      </c>
      <c r="R21" s="14">
        <v>0</v>
      </c>
      <c r="S21" s="11">
        <v>0</v>
      </c>
      <c r="T21" s="4">
        <v>0</v>
      </c>
      <c r="U21" s="1"/>
      <c r="V21" s="1">
        <v>0</v>
      </c>
      <c r="W21" s="15">
        <v>0</v>
      </c>
      <c r="X21" s="1"/>
    </row>
    <row r="22" spans="2:24" x14ac:dyDescent="0.25">
      <c r="B22" s="10">
        <v>45645</v>
      </c>
      <c r="C22" s="11">
        <v>0</v>
      </c>
      <c r="D22" s="11">
        <v>10000</v>
      </c>
      <c r="E22" s="11">
        <v>20000</v>
      </c>
      <c r="F22" s="11">
        <v>0</v>
      </c>
      <c r="G22" s="11">
        <v>0</v>
      </c>
      <c r="H22" s="11">
        <v>0</v>
      </c>
      <c r="I22" s="11">
        <v>0</v>
      </c>
      <c r="J22" s="11">
        <v>7000</v>
      </c>
      <c r="K22" s="11"/>
      <c r="L22" s="17"/>
      <c r="M22" s="14">
        <v>32000</v>
      </c>
      <c r="N22" s="11">
        <v>0</v>
      </c>
      <c r="O22" s="4"/>
      <c r="P22" s="1"/>
      <c r="Q22" s="14">
        <v>0</v>
      </c>
      <c r="R22" s="14"/>
      <c r="S22" s="11">
        <v>0</v>
      </c>
      <c r="T22" s="4">
        <v>0</v>
      </c>
      <c r="U22" s="1"/>
      <c r="V22" s="1">
        <v>0</v>
      </c>
      <c r="W22" s="15">
        <v>0</v>
      </c>
      <c r="X22" s="1"/>
    </row>
    <row r="23" spans="2:24" x14ac:dyDescent="0.25">
      <c r="B23" s="10">
        <v>45646</v>
      </c>
      <c r="C23" s="11"/>
      <c r="D23" s="11">
        <v>0</v>
      </c>
      <c r="E23" s="11">
        <v>30000</v>
      </c>
      <c r="F23" s="11"/>
      <c r="G23" s="11">
        <v>0</v>
      </c>
      <c r="H23" s="11">
        <v>0</v>
      </c>
      <c r="I23" s="11">
        <v>5000</v>
      </c>
      <c r="J23" s="11">
        <v>27000</v>
      </c>
      <c r="K23" s="11"/>
      <c r="L23" s="11"/>
      <c r="M23" s="14">
        <v>30000</v>
      </c>
      <c r="N23" s="11">
        <v>0</v>
      </c>
      <c r="O23" s="11">
        <v>0</v>
      </c>
      <c r="P23" s="4">
        <v>21000</v>
      </c>
      <c r="Q23" s="14"/>
      <c r="R23" s="14"/>
      <c r="S23" s="11">
        <v>0</v>
      </c>
      <c r="T23" s="4">
        <v>0</v>
      </c>
      <c r="U23" s="1"/>
      <c r="V23" s="1">
        <v>0</v>
      </c>
      <c r="W23" s="15">
        <v>0</v>
      </c>
      <c r="X23" s="1"/>
    </row>
    <row r="24" spans="2:24" x14ac:dyDescent="0.25">
      <c r="B24" s="10">
        <v>45647</v>
      </c>
      <c r="C24" s="11"/>
      <c r="D24" s="11">
        <v>0</v>
      </c>
      <c r="E24" s="11">
        <v>30000</v>
      </c>
      <c r="F24" s="11">
        <v>0</v>
      </c>
      <c r="G24" s="11">
        <v>0</v>
      </c>
      <c r="H24" s="11">
        <v>0</v>
      </c>
      <c r="I24" s="11">
        <v>0</v>
      </c>
      <c r="J24" s="11">
        <v>10000</v>
      </c>
      <c r="K24" s="11"/>
      <c r="L24" s="11"/>
      <c r="M24" s="14">
        <v>30000</v>
      </c>
      <c r="N24" s="11">
        <v>0</v>
      </c>
      <c r="O24" s="11">
        <v>0</v>
      </c>
      <c r="P24" s="1"/>
      <c r="Q24" s="14">
        <v>0</v>
      </c>
      <c r="R24" s="14">
        <v>0</v>
      </c>
      <c r="S24" s="11">
        <v>0</v>
      </c>
      <c r="T24" s="1">
        <v>0</v>
      </c>
      <c r="U24" s="4">
        <v>0</v>
      </c>
      <c r="V24" s="1">
        <v>0</v>
      </c>
      <c r="W24" s="15">
        <v>0</v>
      </c>
      <c r="X24" s="1"/>
    </row>
    <row r="25" spans="2:24" x14ac:dyDescent="0.25">
      <c r="B25" s="10">
        <v>45648</v>
      </c>
      <c r="C25" s="11"/>
      <c r="D25" s="11"/>
      <c r="E25" s="11"/>
      <c r="F25" s="11">
        <v>20000</v>
      </c>
      <c r="G25" s="11">
        <v>0</v>
      </c>
      <c r="H25" s="11">
        <v>0</v>
      </c>
      <c r="I25" s="11">
        <v>0</v>
      </c>
      <c r="J25" s="11">
        <v>0</v>
      </c>
      <c r="K25" s="11"/>
      <c r="L25" s="11">
        <v>0</v>
      </c>
      <c r="M25" s="14">
        <v>20000</v>
      </c>
      <c r="N25" s="11">
        <v>20000</v>
      </c>
      <c r="O25" s="11">
        <v>0</v>
      </c>
      <c r="P25" s="1"/>
      <c r="Q25" s="18"/>
      <c r="R25" s="19">
        <v>0</v>
      </c>
      <c r="S25" s="11">
        <v>0</v>
      </c>
      <c r="T25" s="1">
        <v>0</v>
      </c>
      <c r="U25" s="1"/>
      <c r="V25" s="1">
        <v>0</v>
      </c>
      <c r="W25" s="16">
        <v>0</v>
      </c>
      <c r="X25" s="4"/>
    </row>
    <row r="26" spans="2:24" x14ac:dyDescent="0.25">
      <c r="B26" s="10">
        <v>45649</v>
      </c>
      <c r="C26" s="11">
        <v>0</v>
      </c>
      <c r="D26" s="11">
        <v>5000</v>
      </c>
      <c r="E26" s="11"/>
      <c r="F26" s="11"/>
      <c r="G26" s="11">
        <v>0</v>
      </c>
      <c r="H26" s="11">
        <v>0</v>
      </c>
      <c r="I26" s="11">
        <v>0</v>
      </c>
      <c r="J26" s="11">
        <v>0</v>
      </c>
      <c r="K26" s="11"/>
      <c r="L26" s="11">
        <v>0</v>
      </c>
      <c r="M26" s="14"/>
      <c r="N26" s="11">
        <v>0</v>
      </c>
      <c r="O26" s="11">
        <v>0</v>
      </c>
      <c r="P26" s="1"/>
      <c r="Q26" s="1">
        <v>0</v>
      </c>
      <c r="R26" s="11">
        <v>0</v>
      </c>
      <c r="S26" s="11">
        <v>0</v>
      </c>
      <c r="T26" s="4">
        <v>0</v>
      </c>
      <c r="U26" s="4"/>
      <c r="V26" s="1">
        <v>0</v>
      </c>
      <c r="W26" s="15">
        <v>0</v>
      </c>
      <c r="X26" s="1"/>
    </row>
    <row r="27" spans="2:24" x14ac:dyDescent="0.25">
      <c r="B27" s="10">
        <v>45650</v>
      </c>
      <c r="C27" s="11"/>
      <c r="D27" s="11">
        <v>0</v>
      </c>
      <c r="E27" s="20">
        <v>0</v>
      </c>
      <c r="F27" s="11">
        <v>0</v>
      </c>
      <c r="G27" s="11">
        <v>0</v>
      </c>
      <c r="H27" s="11">
        <v>0</v>
      </c>
      <c r="I27" s="11"/>
      <c r="J27" s="11"/>
      <c r="K27" s="11"/>
      <c r="L27" s="11"/>
      <c r="M27" s="14">
        <v>20000</v>
      </c>
      <c r="N27" s="11">
        <v>0</v>
      </c>
      <c r="O27" s="11"/>
      <c r="P27" s="4">
        <v>10000</v>
      </c>
      <c r="Q27" s="4">
        <v>0</v>
      </c>
      <c r="R27" s="11">
        <v>0</v>
      </c>
      <c r="S27" s="11">
        <v>0</v>
      </c>
      <c r="T27" s="1">
        <v>0</v>
      </c>
      <c r="U27" s="1"/>
      <c r="V27" s="1">
        <v>0</v>
      </c>
      <c r="W27" s="15">
        <v>0</v>
      </c>
      <c r="X27" s="4"/>
    </row>
    <row r="28" spans="2:24" x14ac:dyDescent="0.25">
      <c r="B28" s="10">
        <v>45651</v>
      </c>
      <c r="C28" s="11"/>
      <c r="D28" s="11">
        <v>0</v>
      </c>
      <c r="E28" s="11">
        <v>40000</v>
      </c>
      <c r="F28" s="20">
        <v>0</v>
      </c>
      <c r="G28" s="11">
        <v>0</v>
      </c>
      <c r="H28" s="11">
        <v>0</v>
      </c>
      <c r="I28" s="11">
        <v>0</v>
      </c>
      <c r="J28" s="11">
        <v>0</v>
      </c>
      <c r="K28" s="11"/>
      <c r="L28" s="11">
        <v>0</v>
      </c>
      <c r="M28" s="14">
        <v>22000</v>
      </c>
      <c r="N28" s="11">
        <v>0</v>
      </c>
      <c r="O28" s="11">
        <v>0</v>
      </c>
      <c r="P28" s="1"/>
      <c r="Q28" s="1">
        <v>0</v>
      </c>
      <c r="R28" s="11">
        <v>0</v>
      </c>
      <c r="S28" s="11">
        <v>0</v>
      </c>
      <c r="T28" s="1">
        <v>0</v>
      </c>
      <c r="U28" s="1"/>
      <c r="V28" s="4">
        <v>0</v>
      </c>
      <c r="W28" s="16">
        <v>0</v>
      </c>
      <c r="X28" s="4"/>
    </row>
    <row r="29" spans="2:24" x14ac:dyDescent="0.25">
      <c r="B29" s="10">
        <v>45652</v>
      </c>
      <c r="C29" s="11"/>
      <c r="D29" s="11">
        <v>0</v>
      </c>
      <c r="E29" s="11"/>
      <c r="F29" s="11">
        <v>0</v>
      </c>
      <c r="G29" s="11">
        <v>0</v>
      </c>
      <c r="H29" s="11">
        <v>0</v>
      </c>
      <c r="I29" s="11">
        <v>0</v>
      </c>
      <c r="J29" s="11">
        <v>1000</v>
      </c>
      <c r="K29" s="11"/>
      <c r="L29" s="11">
        <v>0</v>
      </c>
      <c r="M29" s="16">
        <v>20000</v>
      </c>
      <c r="N29" s="11">
        <v>0</v>
      </c>
      <c r="O29" s="11">
        <v>0</v>
      </c>
      <c r="P29" s="1"/>
      <c r="Q29" s="4"/>
      <c r="R29" s="4"/>
      <c r="S29" s="11">
        <v>0</v>
      </c>
      <c r="T29" s="4">
        <v>0</v>
      </c>
      <c r="U29" s="4">
        <v>0</v>
      </c>
      <c r="V29" s="4">
        <v>0</v>
      </c>
      <c r="W29" s="15">
        <v>0</v>
      </c>
      <c r="X29" s="4"/>
    </row>
    <row r="30" spans="2:24" x14ac:dyDescent="0.25">
      <c r="B30" s="10">
        <v>45653</v>
      </c>
      <c r="C30" s="11"/>
      <c r="D30" s="11">
        <v>0</v>
      </c>
      <c r="E30" s="11">
        <v>10000</v>
      </c>
      <c r="F30" s="11">
        <v>0</v>
      </c>
      <c r="G30" s="11">
        <v>0</v>
      </c>
      <c r="H30" s="11">
        <v>0</v>
      </c>
      <c r="I30" s="11">
        <v>0</v>
      </c>
      <c r="J30" s="11">
        <v>10000</v>
      </c>
      <c r="K30" s="11"/>
      <c r="L30" s="11">
        <v>0</v>
      </c>
      <c r="M30" s="16">
        <v>20000</v>
      </c>
      <c r="N30" s="11">
        <v>0</v>
      </c>
      <c r="O30" s="11">
        <v>2000</v>
      </c>
      <c r="P30" s="1"/>
      <c r="Q30" s="1">
        <v>0</v>
      </c>
      <c r="R30" s="11">
        <v>0</v>
      </c>
      <c r="S30" s="11">
        <v>0</v>
      </c>
      <c r="T30" s="1">
        <v>0</v>
      </c>
      <c r="U30" s="4">
        <v>0</v>
      </c>
      <c r="V30" s="1">
        <v>0</v>
      </c>
      <c r="W30" s="16">
        <v>0</v>
      </c>
      <c r="X30" s="4"/>
    </row>
    <row r="31" spans="2:24" x14ac:dyDescent="0.25">
      <c r="B31" s="10">
        <v>45654</v>
      </c>
      <c r="C31" s="11"/>
      <c r="D31" s="11">
        <v>0</v>
      </c>
      <c r="E31" s="11">
        <v>20000</v>
      </c>
      <c r="F31" s="11">
        <v>0</v>
      </c>
      <c r="G31" s="11">
        <v>0</v>
      </c>
      <c r="H31" s="11">
        <v>0</v>
      </c>
      <c r="I31" s="11"/>
      <c r="J31" s="11">
        <v>15000</v>
      </c>
      <c r="K31" s="11"/>
      <c r="L31" s="11">
        <v>0</v>
      </c>
      <c r="M31" s="16">
        <v>30000</v>
      </c>
      <c r="N31" s="11">
        <v>0</v>
      </c>
      <c r="O31" s="11">
        <v>0</v>
      </c>
      <c r="P31" s="1"/>
      <c r="Q31" s="4">
        <v>0</v>
      </c>
      <c r="R31" s="11">
        <v>0</v>
      </c>
      <c r="S31" s="11">
        <v>0</v>
      </c>
      <c r="T31" s="1">
        <v>0</v>
      </c>
      <c r="U31" s="1"/>
      <c r="V31" s="1">
        <v>0</v>
      </c>
      <c r="W31" s="16">
        <v>0</v>
      </c>
      <c r="X31" s="4"/>
    </row>
    <row r="32" spans="2:24" x14ac:dyDescent="0.25">
      <c r="B32" s="10">
        <v>45655</v>
      </c>
      <c r="C32" s="11"/>
      <c r="D32" s="11">
        <v>0</v>
      </c>
      <c r="E32" s="11"/>
      <c r="F32" s="11"/>
      <c r="G32" s="11">
        <v>0</v>
      </c>
      <c r="H32" s="11">
        <v>0</v>
      </c>
      <c r="I32" s="11"/>
      <c r="J32" s="11"/>
      <c r="K32" s="11"/>
      <c r="L32" s="11"/>
      <c r="M32" s="16">
        <v>25000</v>
      </c>
      <c r="N32" s="11">
        <v>0</v>
      </c>
      <c r="O32" s="11">
        <v>0</v>
      </c>
      <c r="P32" s="11"/>
      <c r="Q32" s="1">
        <v>0</v>
      </c>
      <c r="R32" s="11">
        <v>0</v>
      </c>
      <c r="S32" s="11">
        <v>0</v>
      </c>
      <c r="T32" s="4">
        <v>0</v>
      </c>
      <c r="U32" s="1"/>
      <c r="V32" s="1">
        <v>0</v>
      </c>
      <c r="W32" s="15">
        <v>0</v>
      </c>
      <c r="X32" s="4"/>
    </row>
    <row r="33" spans="2:24" x14ac:dyDescent="0.25">
      <c r="B33" s="10">
        <v>45656</v>
      </c>
      <c r="C33" s="11">
        <v>0</v>
      </c>
      <c r="D33" s="11">
        <v>5000</v>
      </c>
      <c r="E33" s="11">
        <v>20000</v>
      </c>
      <c r="F33" s="11"/>
      <c r="G33" s="11">
        <v>0</v>
      </c>
      <c r="H33" s="11">
        <v>0</v>
      </c>
      <c r="I33" s="11"/>
      <c r="J33" s="11">
        <v>0</v>
      </c>
      <c r="K33" s="11"/>
      <c r="L33" s="11">
        <v>0</v>
      </c>
      <c r="M33" s="16">
        <v>28000</v>
      </c>
      <c r="N33" s="11">
        <v>0</v>
      </c>
      <c r="O33" s="11"/>
      <c r="P33" s="1"/>
      <c r="Q33" s="4">
        <v>5000</v>
      </c>
      <c r="R33" s="13">
        <v>0</v>
      </c>
      <c r="S33" s="11">
        <v>0</v>
      </c>
      <c r="T33" s="1">
        <v>0</v>
      </c>
      <c r="U33" s="1"/>
      <c r="V33" s="1">
        <v>0</v>
      </c>
      <c r="W33" s="15">
        <v>0</v>
      </c>
      <c r="X33" s="4"/>
    </row>
    <row r="34" spans="2:24" x14ac:dyDescent="0.25">
      <c r="B34" s="10">
        <v>45657</v>
      </c>
      <c r="C34" s="11">
        <v>0</v>
      </c>
      <c r="D34" s="11">
        <v>2500</v>
      </c>
      <c r="E34" s="11">
        <v>20000</v>
      </c>
      <c r="F34" s="11">
        <v>30000</v>
      </c>
      <c r="G34" s="11">
        <v>0</v>
      </c>
      <c r="H34" s="11">
        <v>0</v>
      </c>
      <c r="I34" s="11"/>
      <c r="J34" s="11">
        <v>0</v>
      </c>
      <c r="K34" s="11"/>
      <c r="L34" s="11">
        <v>0</v>
      </c>
      <c r="M34" s="16">
        <v>30000</v>
      </c>
      <c r="N34" s="11">
        <v>0</v>
      </c>
      <c r="O34" s="11">
        <v>0</v>
      </c>
      <c r="P34" s="1"/>
      <c r="Q34" s="4">
        <v>0</v>
      </c>
      <c r="R34" s="11">
        <v>0</v>
      </c>
      <c r="S34" s="11">
        <v>0</v>
      </c>
      <c r="T34" s="4">
        <v>0</v>
      </c>
      <c r="U34" s="1"/>
      <c r="V34" s="1">
        <v>0</v>
      </c>
      <c r="W34" s="15">
        <v>0</v>
      </c>
      <c r="X34" s="4"/>
    </row>
    <row r="35" spans="2:24" x14ac:dyDescent="0.25">
      <c r="B35" s="1"/>
      <c r="C35" s="11"/>
      <c r="D35" s="11"/>
      <c r="E35" s="11">
        <v>0</v>
      </c>
      <c r="F35" s="11">
        <v>0</v>
      </c>
      <c r="G35" s="11">
        <v>0</v>
      </c>
      <c r="H35" s="11">
        <v>0</v>
      </c>
      <c r="I35" s="11">
        <v>0</v>
      </c>
      <c r="J35" s="11">
        <v>0</v>
      </c>
      <c r="K35" s="11"/>
      <c r="L35" s="1">
        <v>0</v>
      </c>
      <c r="M35" s="1">
        <v>0</v>
      </c>
      <c r="N35" s="11">
        <v>0</v>
      </c>
      <c r="O35" s="11">
        <v>0</v>
      </c>
      <c r="P35" s="1"/>
      <c r="Q35" s="1">
        <v>0</v>
      </c>
      <c r="R35" s="11">
        <v>0</v>
      </c>
      <c r="S35" s="11">
        <v>0</v>
      </c>
      <c r="T35" s="1">
        <v>0</v>
      </c>
      <c r="U35" s="1"/>
      <c r="V35" s="1">
        <v>0</v>
      </c>
      <c r="W35" s="15">
        <v>0</v>
      </c>
      <c r="X35" s="1"/>
    </row>
    <row r="36" spans="2:24" x14ac:dyDescent="0.25">
      <c r="B36" s="2" t="s">
        <v>5</v>
      </c>
      <c r="C36" s="21">
        <f t="shared" ref="C36:J36" si="0">SUM(C4:C35)</f>
        <v>46000</v>
      </c>
      <c r="D36" s="21">
        <f>SUM(D4:D35)</f>
        <v>32500</v>
      </c>
      <c r="E36" s="21">
        <f t="shared" si="0"/>
        <v>305000</v>
      </c>
      <c r="F36" s="21">
        <f t="shared" si="0"/>
        <v>90000</v>
      </c>
      <c r="G36" s="21">
        <f t="shared" si="0"/>
        <v>85000</v>
      </c>
      <c r="H36" s="21">
        <f t="shared" si="0"/>
        <v>0</v>
      </c>
      <c r="I36" s="21">
        <f t="shared" si="0"/>
        <v>110000</v>
      </c>
      <c r="J36" s="21">
        <f t="shared" si="0"/>
        <v>128500</v>
      </c>
      <c r="K36" s="21">
        <v>0</v>
      </c>
      <c r="L36" s="22">
        <f t="shared" ref="L36:T36" si="1">SUM(L4:L35)</f>
        <v>3000</v>
      </c>
      <c r="M36" s="21">
        <f t="shared" si="1"/>
        <v>618000</v>
      </c>
      <c r="N36" s="21">
        <f t="shared" si="1"/>
        <v>20000</v>
      </c>
      <c r="O36" s="21">
        <f t="shared" si="1"/>
        <v>20000</v>
      </c>
      <c r="P36" s="22">
        <f t="shared" si="1"/>
        <v>31000</v>
      </c>
      <c r="Q36" s="22">
        <f t="shared" si="1"/>
        <v>27000</v>
      </c>
      <c r="R36" s="21">
        <f t="shared" si="1"/>
        <v>0</v>
      </c>
      <c r="S36" s="21">
        <f t="shared" si="1"/>
        <v>0</v>
      </c>
      <c r="T36" s="2">
        <f t="shared" si="1"/>
        <v>0</v>
      </c>
      <c r="U36" s="4">
        <v>0</v>
      </c>
      <c r="V36" s="2">
        <f>SUM(V4:V35)</f>
        <v>0</v>
      </c>
      <c r="W36" s="23">
        <f>SUM(W4:W35)</f>
        <v>0</v>
      </c>
      <c r="X36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21"/>
  <sheetViews>
    <sheetView tabSelected="1" workbookViewId="0">
      <selection activeCell="I10" sqref="I10"/>
    </sheetView>
  </sheetViews>
  <sheetFormatPr defaultRowHeight="15" x14ac:dyDescent="0.25"/>
  <cols>
    <col min="2" max="2" width="14.28515625" customWidth="1"/>
    <col min="3" max="3" width="19.42578125" customWidth="1"/>
    <col min="4" max="4" width="10.7109375" customWidth="1"/>
    <col min="5" max="5" width="14" customWidth="1"/>
    <col min="6" max="6" width="11.85546875" customWidth="1"/>
  </cols>
  <sheetData>
    <row r="3" spans="2:7" x14ac:dyDescent="0.25">
      <c r="B3" s="48" t="s">
        <v>201</v>
      </c>
      <c r="C3" s="49"/>
      <c r="D3" s="49"/>
      <c r="E3" s="49"/>
      <c r="F3" s="49"/>
    </row>
    <row r="4" spans="2:7" x14ac:dyDescent="0.25">
      <c r="B4" s="2" t="s">
        <v>196</v>
      </c>
      <c r="C4" s="2" t="s">
        <v>197</v>
      </c>
      <c r="D4" s="21" t="s">
        <v>198</v>
      </c>
      <c r="E4" s="21" t="s">
        <v>199</v>
      </c>
      <c r="F4" s="2" t="s">
        <v>200</v>
      </c>
      <c r="G4" s="7" t="s">
        <v>5</v>
      </c>
    </row>
    <row r="5" spans="2:7" x14ac:dyDescent="0.25">
      <c r="B5" s="1" t="s">
        <v>136</v>
      </c>
      <c r="C5" s="11">
        <v>0</v>
      </c>
      <c r="D5" s="37">
        <v>122500</v>
      </c>
      <c r="E5" s="37">
        <v>93000</v>
      </c>
      <c r="F5" s="11">
        <v>36000</v>
      </c>
      <c r="G5" s="38">
        <f>SUM(C5:F5)</f>
        <v>251500</v>
      </c>
    </row>
    <row r="6" spans="2:7" x14ac:dyDescent="0.25">
      <c r="B6" s="1" t="s">
        <v>135</v>
      </c>
      <c r="C6" s="11">
        <v>0</v>
      </c>
      <c r="D6" s="37">
        <v>48000</v>
      </c>
      <c r="E6" s="37">
        <v>16000</v>
      </c>
      <c r="F6" s="11">
        <v>12000</v>
      </c>
      <c r="G6" s="38">
        <f t="shared" ref="G6:G16" si="0">SUM(C6:F6)</f>
        <v>76000</v>
      </c>
    </row>
    <row r="7" spans="2:7" x14ac:dyDescent="0.25">
      <c r="B7" s="1" t="s">
        <v>134</v>
      </c>
      <c r="C7" s="11">
        <v>0</v>
      </c>
      <c r="D7" s="11"/>
      <c r="E7" s="11">
        <v>29000</v>
      </c>
      <c r="F7" s="11"/>
      <c r="G7" s="38">
        <f t="shared" si="0"/>
        <v>29000</v>
      </c>
    </row>
    <row r="8" spans="2:7" x14ac:dyDescent="0.25">
      <c r="B8" s="1" t="s">
        <v>133</v>
      </c>
      <c r="C8" s="11">
        <v>0</v>
      </c>
      <c r="D8" s="11">
        <v>40000</v>
      </c>
      <c r="E8" s="11">
        <v>3000</v>
      </c>
      <c r="F8" s="11">
        <v>15000</v>
      </c>
      <c r="G8" s="38">
        <f t="shared" si="0"/>
        <v>58000</v>
      </c>
    </row>
    <row r="9" spans="2:7" x14ac:dyDescent="0.25">
      <c r="B9" s="1"/>
      <c r="C9" s="11">
        <v>0</v>
      </c>
      <c r="D9" s="11">
        <v>0</v>
      </c>
      <c r="E9" s="11">
        <v>0</v>
      </c>
      <c r="F9" s="11">
        <v>0</v>
      </c>
      <c r="G9" s="38">
        <f t="shared" si="0"/>
        <v>0</v>
      </c>
    </row>
    <row r="10" spans="2:7" x14ac:dyDescent="0.25">
      <c r="B10" s="1"/>
      <c r="C10" s="11">
        <v>0</v>
      </c>
      <c r="D10" s="11">
        <v>0</v>
      </c>
      <c r="E10" s="11">
        <v>0</v>
      </c>
      <c r="F10" s="11">
        <v>0</v>
      </c>
      <c r="G10" s="38">
        <f>SUM(C10:F10)</f>
        <v>0</v>
      </c>
    </row>
    <row r="11" spans="2:7" x14ac:dyDescent="0.25">
      <c r="B11" s="1"/>
      <c r="C11" s="11">
        <v>0</v>
      </c>
      <c r="D11" s="11">
        <v>0</v>
      </c>
      <c r="E11" s="11">
        <v>0</v>
      </c>
      <c r="F11" s="11">
        <v>0</v>
      </c>
      <c r="G11" s="38">
        <f t="shared" si="0"/>
        <v>0</v>
      </c>
    </row>
    <row r="12" spans="2:7" x14ac:dyDescent="0.25">
      <c r="B12" s="1"/>
      <c r="C12" s="11">
        <v>0</v>
      </c>
      <c r="D12" s="11">
        <v>0</v>
      </c>
      <c r="E12" s="11">
        <v>0</v>
      </c>
      <c r="F12" s="11">
        <v>0</v>
      </c>
      <c r="G12" s="38">
        <f t="shared" si="0"/>
        <v>0</v>
      </c>
    </row>
    <row r="13" spans="2:7" x14ac:dyDescent="0.25">
      <c r="B13" s="1"/>
      <c r="C13" s="11">
        <v>0</v>
      </c>
      <c r="D13" s="11">
        <v>0</v>
      </c>
      <c r="E13" s="11">
        <v>0</v>
      </c>
      <c r="F13" s="11">
        <v>0</v>
      </c>
      <c r="G13" s="38">
        <f t="shared" si="0"/>
        <v>0</v>
      </c>
    </row>
    <row r="14" spans="2:7" x14ac:dyDescent="0.25">
      <c r="B14" s="1"/>
      <c r="C14" s="11">
        <v>0</v>
      </c>
      <c r="D14" s="11">
        <v>0</v>
      </c>
      <c r="E14" s="11">
        <v>0</v>
      </c>
      <c r="F14" s="11">
        <v>0</v>
      </c>
      <c r="G14" s="38">
        <f t="shared" si="0"/>
        <v>0</v>
      </c>
    </row>
    <row r="15" spans="2:7" x14ac:dyDescent="0.25">
      <c r="B15" s="1"/>
      <c r="C15" s="11">
        <v>0</v>
      </c>
      <c r="D15" s="11">
        <v>0</v>
      </c>
      <c r="E15" s="11">
        <v>0</v>
      </c>
      <c r="F15" s="11">
        <v>0</v>
      </c>
      <c r="G15" s="38">
        <f t="shared" si="0"/>
        <v>0</v>
      </c>
    </row>
    <row r="16" spans="2:7" x14ac:dyDescent="0.25">
      <c r="B16" s="1"/>
      <c r="C16" s="11">
        <v>0</v>
      </c>
      <c r="D16" s="11">
        <v>0</v>
      </c>
      <c r="E16" s="11">
        <v>0</v>
      </c>
      <c r="F16" s="11">
        <v>0</v>
      </c>
      <c r="G16" s="38">
        <f t="shared" si="0"/>
        <v>0</v>
      </c>
    </row>
    <row r="17" spans="2:7" x14ac:dyDescent="0.25">
      <c r="B17" s="1"/>
      <c r="C17" s="11">
        <v>0</v>
      </c>
      <c r="D17" s="11">
        <v>0</v>
      </c>
      <c r="E17" s="11">
        <v>0</v>
      </c>
      <c r="F17" s="11">
        <v>0</v>
      </c>
      <c r="G17" s="38">
        <f>C17+D17+E17+F17</f>
        <v>0</v>
      </c>
    </row>
    <row r="18" spans="2:7" x14ac:dyDescent="0.25">
      <c r="B18" s="1"/>
      <c r="C18" s="11">
        <v>0</v>
      </c>
      <c r="D18" s="11"/>
      <c r="E18" s="11">
        <v>0</v>
      </c>
      <c r="F18" s="11">
        <v>0</v>
      </c>
      <c r="G18" s="38">
        <v>0</v>
      </c>
    </row>
    <row r="19" spans="2:7" x14ac:dyDescent="0.25">
      <c r="B19" s="1"/>
      <c r="C19" s="11"/>
      <c r="D19" s="11"/>
      <c r="E19" s="11">
        <v>0</v>
      </c>
      <c r="F19" s="11">
        <v>0</v>
      </c>
      <c r="G19" s="38">
        <v>0</v>
      </c>
    </row>
    <row r="20" spans="2:7" x14ac:dyDescent="0.25">
      <c r="B20" s="1"/>
      <c r="C20" s="11"/>
      <c r="D20" s="11"/>
      <c r="E20" s="11">
        <v>0</v>
      </c>
      <c r="F20" s="11">
        <v>0</v>
      </c>
      <c r="G20" s="38">
        <v>0</v>
      </c>
    </row>
    <row r="21" spans="2:7" x14ac:dyDescent="0.25">
      <c r="B21" s="1"/>
      <c r="C21" s="11">
        <f>SUM(C5:C20)</f>
        <v>0</v>
      </c>
      <c r="D21" s="21">
        <f>SUM(D5:D20)</f>
        <v>210500</v>
      </c>
      <c r="E21" s="21">
        <f>SUM(E5:E20)</f>
        <v>141000</v>
      </c>
      <c r="F21" s="21">
        <f>SUM(F5:F20)</f>
        <v>63000</v>
      </c>
      <c r="G21" s="22">
        <f>SUM(G5:G20)</f>
        <v>414500</v>
      </c>
    </row>
  </sheetData>
  <mergeCells count="1">
    <mergeCell ref="B3:F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53"/>
  <sheetViews>
    <sheetView topLeftCell="A7" zoomScaleNormal="100" workbookViewId="0">
      <selection activeCell="D29" sqref="D29"/>
    </sheetView>
  </sheetViews>
  <sheetFormatPr defaultRowHeight="15" x14ac:dyDescent="0.25"/>
  <cols>
    <col min="2" max="2" width="13.7109375" customWidth="1"/>
    <col min="3" max="3" width="27.42578125" customWidth="1"/>
    <col min="4" max="4" width="16.5703125" customWidth="1"/>
    <col min="5" max="5" width="14" customWidth="1"/>
    <col min="6" max="6" width="18" customWidth="1"/>
  </cols>
  <sheetData>
    <row r="2" spans="2:6" x14ac:dyDescent="0.25">
      <c r="B2" s="1"/>
      <c r="C2" s="1"/>
      <c r="D2" s="1"/>
      <c r="E2" s="1"/>
      <c r="F2" s="1"/>
    </row>
    <row r="3" spans="2:6" x14ac:dyDescent="0.25">
      <c r="B3" s="2" t="s">
        <v>184</v>
      </c>
      <c r="C3" s="2"/>
      <c r="D3" s="2"/>
      <c r="E3" s="1"/>
      <c r="F3" s="1"/>
    </row>
    <row r="4" spans="2:6" x14ac:dyDescent="0.25">
      <c r="B4" s="2" t="s">
        <v>0</v>
      </c>
      <c r="C4" s="2" t="s">
        <v>141</v>
      </c>
      <c r="D4" s="2" t="s">
        <v>179</v>
      </c>
      <c r="E4" s="7" t="s">
        <v>180</v>
      </c>
      <c r="F4" s="2" t="s">
        <v>181</v>
      </c>
    </row>
    <row r="5" spans="2:6" x14ac:dyDescent="0.25">
      <c r="B5" s="28" t="s">
        <v>182</v>
      </c>
      <c r="C5" s="2"/>
      <c r="D5" s="2"/>
      <c r="E5" s="7"/>
      <c r="F5" s="29">
        <v>18894700</v>
      </c>
    </row>
    <row r="6" spans="2:6" x14ac:dyDescent="0.25">
      <c r="B6" s="27">
        <v>45627</v>
      </c>
      <c r="C6" s="28" t="s">
        <v>185</v>
      </c>
      <c r="D6" s="29"/>
      <c r="E6" s="40">
        <v>536000</v>
      </c>
      <c r="F6" s="29">
        <f>F5-E6</f>
        <v>18358700</v>
      </c>
    </row>
    <row r="7" spans="2:6" x14ac:dyDescent="0.25">
      <c r="B7" s="27">
        <v>45628</v>
      </c>
      <c r="C7" s="28" t="s">
        <v>185</v>
      </c>
      <c r="D7" s="29"/>
      <c r="E7" s="40">
        <v>233000</v>
      </c>
      <c r="F7" s="29">
        <f>F6-E7</f>
        <v>18125700</v>
      </c>
    </row>
    <row r="8" spans="2:6" x14ac:dyDescent="0.25">
      <c r="B8" s="27">
        <v>45629</v>
      </c>
      <c r="C8" s="28" t="s">
        <v>186</v>
      </c>
      <c r="D8" s="29"/>
      <c r="E8" s="40">
        <v>305000</v>
      </c>
      <c r="F8" s="29">
        <f>F7-E8</f>
        <v>17820700</v>
      </c>
    </row>
    <row r="9" spans="2:6" x14ac:dyDescent="0.25">
      <c r="B9" s="27"/>
      <c r="C9" s="28" t="s">
        <v>187</v>
      </c>
      <c r="D9" s="29">
        <v>524000</v>
      </c>
      <c r="E9" s="40"/>
      <c r="F9" s="29">
        <f>F8+D9</f>
        <v>18344700</v>
      </c>
    </row>
    <row r="10" spans="2:6" x14ac:dyDescent="0.25">
      <c r="B10" s="27">
        <v>45630</v>
      </c>
      <c r="C10" s="28" t="s">
        <v>186</v>
      </c>
      <c r="D10" s="29"/>
      <c r="E10" s="40">
        <v>216500</v>
      </c>
      <c r="F10" s="29">
        <f>F9-E10</f>
        <v>18128200</v>
      </c>
    </row>
    <row r="11" spans="2:6" x14ac:dyDescent="0.25">
      <c r="B11" s="27"/>
      <c r="C11" s="28" t="s">
        <v>15</v>
      </c>
      <c r="D11" s="29">
        <v>60000</v>
      </c>
      <c r="E11" s="40"/>
      <c r="F11" s="29">
        <f>F10+D11</f>
        <v>18188200</v>
      </c>
    </row>
    <row r="12" spans="2:6" x14ac:dyDescent="0.25">
      <c r="B12" s="27"/>
      <c r="C12" s="28" t="s">
        <v>188</v>
      </c>
      <c r="D12" s="29">
        <v>250000</v>
      </c>
      <c r="E12" s="40"/>
      <c r="F12" s="29">
        <f>F11+D12</f>
        <v>18438200</v>
      </c>
    </row>
    <row r="13" spans="2:6" x14ac:dyDescent="0.25">
      <c r="B13" s="27">
        <v>45631</v>
      </c>
      <c r="C13" s="28" t="s">
        <v>185</v>
      </c>
      <c r="D13" s="29"/>
      <c r="E13" s="40">
        <v>776500</v>
      </c>
      <c r="F13" s="29">
        <f>F12-E13</f>
        <v>17661700</v>
      </c>
    </row>
    <row r="14" spans="2:6" x14ac:dyDescent="0.25">
      <c r="B14" s="27">
        <v>45632</v>
      </c>
      <c r="C14" s="28" t="s">
        <v>186</v>
      </c>
      <c r="D14" s="29"/>
      <c r="E14" s="40">
        <v>386000</v>
      </c>
      <c r="F14" s="29">
        <f>F13-E14</f>
        <v>17275700</v>
      </c>
    </row>
    <row r="15" spans="2:6" x14ac:dyDescent="0.25">
      <c r="B15" s="27"/>
      <c r="C15" s="28" t="s">
        <v>142</v>
      </c>
      <c r="D15" s="29">
        <v>802000</v>
      </c>
      <c r="E15" s="40"/>
      <c r="F15" s="29">
        <f>F14</f>
        <v>17275700</v>
      </c>
    </row>
    <row r="16" spans="2:6" x14ac:dyDescent="0.25">
      <c r="B16" s="27"/>
      <c r="C16" s="28" t="s">
        <v>189</v>
      </c>
      <c r="D16" s="29">
        <v>826000</v>
      </c>
      <c r="E16" s="40"/>
      <c r="F16" s="29">
        <f>F15+D16</f>
        <v>18101700</v>
      </c>
    </row>
    <row r="17" spans="2:6" x14ac:dyDescent="0.25">
      <c r="B17" s="27">
        <v>45633</v>
      </c>
      <c r="C17" s="28" t="s">
        <v>186</v>
      </c>
      <c r="D17" s="29"/>
      <c r="E17" s="40">
        <v>982500</v>
      </c>
      <c r="F17" s="29">
        <f>F16-E17</f>
        <v>17119200</v>
      </c>
    </row>
    <row r="18" spans="2:6" x14ac:dyDescent="0.25">
      <c r="B18" s="27"/>
      <c r="C18" s="28" t="s">
        <v>190</v>
      </c>
      <c r="D18" s="29">
        <v>180000</v>
      </c>
      <c r="E18" s="40"/>
      <c r="F18" s="29">
        <f>F17+D18</f>
        <v>17299200</v>
      </c>
    </row>
    <row r="19" spans="2:6" x14ac:dyDescent="0.25">
      <c r="B19" s="27"/>
      <c r="C19" s="28" t="s">
        <v>191</v>
      </c>
      <c r="D19" s="29">
        <v>200000</v>
      </c>
      <c r="E19" s="40"/>
      <c r="F19" s="29">
        <f>F18+D19</f>
        <v>17499200</v>
      </c>
    </row>
    <row r="20" spans="2:6" x14ac:dyDescent="0.25">
      <c r="B20" s="27">
        <v>45634</v>
      </c>
      <c r="C20" s="28" t="s">
        <v>186</v>
      </c>
      <c r="D20" s="29"/>
      <c r="E20" s="40">
        <v>371500</v>
      </c>
      <c r="F20" s="29">
        <f t="shared" ref="F20:F26" si="0">F19-E20</f>
        <v>17127700</v>
      </c>
    </row>
    <row r="21" spans="2:6" x14ac:dyDescent="0.25">
      <c r="B21" s="27">
        <v>45635</v>
      </c>
      <c r="C21" s="28" t="s">
        <v>186</v>
      </c>
      <c r="D21" s="29"/>
      <c r="E21" s="40">
        <v>343500</v>
      </c>
      <c r="F21" s="29">
        <f t="shared" si="0"/>
        <v>16784200</v>
      </c>
    </row>
    <row r="22" spans="2:6" x14ac:dyDescent="0.25">
      <c r="B22" s="27">
        <v>45636</v>
      </c>
      <c r="C22" s="28" t="s">
        <v>186</v>
      </c>
      <c r="D22" s="29"/>
      <c r="E22" s="40">
        <v>442000</v>
      </c>
      <c r="F22" s="29">
        <f t="shared" si="0"/>
        <v>16342200</v>
      </c>
    </row>
    <row r="23" spans="2:6" x14ac:dyDescent="0.25">
      <c r="B23" s="27">
        <v>45637</v>
      </c>
      <c r="C23" s="28" t="s">
        <v>186</v>
      </c>
      <c r="D23" s="29"/>
      <c r="E23" s="40">
        <v>1137000</v>
      </c>
      <c r="F23" s="29">
        <f t="shared" si="0"/>
        <v>15205200</v>
      </c>
    </row>
    <row r="24" spans="2:6" x14ac:dyDescent="0.25">
      <c r="B24" s="27">
        <v>45638</v>
      </c>
      <c r="C24" s="28" t="s">
        <v>185</v>
      </c>
      <c r="D24" s="29"/>
      <c r="E24" s="40">
        <v>278500</v>
      </c>
      <c r="F24" s="29">
        <f t="shared" si="0"/>
        <v>14926700</v>
      </c>
    </row>
    <row r="25" spans="2:6" x14ac:dyDescent="0.25">
      <c r="B25" s="27">
        <v>45639</v>
      </c>
      <c r="C25" s="28" t="s">
        <v>185</v>
      </c>
      <c r="D25" s="29"/>
      <c r="E25" s="40">
        <v>840500</v>
      </c>
      <c r="F25" s="29">
        <f t="shared" si="0"/>
        <v>14086200</v>
      </c>
    </row>
    <row r="26" spans="2:6" x14ac:dyDescent="0.25">
      <c r="B26" s="27">
        <v>45640</v>
      </c>
      <c r="C26" s="28" t="s">
        <v>185</v>
      </c>
      <c r="D26" s="29"/>
      <c r="E26" s="40">
        <v>1625000</v>
      </c>
      <c r="F26" s="29">
        <f t="shared" si="0"/>
        <v>12461200</v>
      </c>
    </row>
    <row r="27" spans="2:6" x14ac:dyDescent="0.25">
      <c r="B27" s="27"/>
      <c r="C27" s="28" t="s">
        <v>142</v>
      </c>
      <c r="D27" s="29">
        <v>928100</v>
      </c>
      <c r="E27" s="40"/>
      <c r="F27" s="29">
        <f>F26+D27</f>
        <v>13389300</v>
      </c>
    </row>
    <row r="28" spans="2:6" x14ac:dyDescent="0.25">
      <c r="B28" s="27">
        <v>45641</v>
      </c>
      <c r="C28" s="28" t="s">
        <v>185</v>
      </c>
      <c r="D28" s="29"/>
      <c r="E28" s="40">
        <v>565000</v>
      </c>
      <c r="F28" s="29">
        <f>F27-E28</f>
        <v>12824300</v>
      </c>
    </row>
    <row r="29" spans="2:6" x14ac:dyDescent="0.25">
      <c r="B29" s="27">
        <v>45642</v>
      </c>
      <c r="C29" s="28" t="s">
        <v>186</v>
      </c>
      <c r="D29" s="29"/>
      <c r="E29" s="40">
        <v>315500</v>
      </c>
      <c r="F29" s="29">
        <f>F28-E29</f>
        <v>12508800</v>
      </c>
    </row>
    <row r="30" spans="2:6" x14ac:dyDescent="0.25">
      <c r="B30" s="27"/>
      <c r="C30" s="28" t="s">
        <v>189</v>
      </c>
      <c r="D30" s="29">
        <v>609000</v>
      </c>
      <c r="E30" s="40"/>
      <c r="F30" s="29">
        <f>F29+D30</f>
        <v>13117800</v>
      </c>
    </row>
    <row r="31" spans="2:6" x14ac:dyDescent="0.25">
      <c r="B31" s="27"/>
      <c r="C31" s="28" t="s">
        <v>192</v>
      </c>
      <c r="D31" s="29">
        <v>481500</v>
      </c>
      <c r="E31" s="40"/>
      <c r="F31" s="29">
        <f>F30+D31</f>
        <v>13599300</v>
      </c>
    </row>
    <row r="32" spans="2:6" x14ac:dyDescent="0.25">
      <c r="B32" s="27"/>
      <c r="C32" s="28" t="s">
        <v>142</v>
      </c>
      <c r="D32" s="29">
        <v>1006000</v>
      </c>
      <c r="E32" s="40"/>
      <c r="F32" s="29">
        <f>F31+D32</f>
        <v>14605300</v>
      </c>
    </row>
    <row r="33" spans="2:6" x14ac:dyDescent="0.25">
      <c r="B33" s="27">
        <v>45643</v>
      </c>
      <c r="C33" s="28" t="s">
        <v>185</v>
      </c>
      <c r="D33" s="29"/>
      <c r="E33" s="40">
        <v>409500</v>
      </c>
      <c r="F33" s="29">
        <f>F32-E33</f>
        <v>14195800</v>
      </c>
    </row>
    <row r="34" spans="2:6" x14ac:dyDescent="0.25">
      <c r="B34" s="27">
        <v>45644</v>
      </c>
      <c r="C34" s="28" t="s">
        <v>186</v>
      </c>
      <c r="D34" s="29"/>
      <c r="E34" s="40">
        <v>497000</v>
      </c>
      <c r="F34" s="29">
        <f>F33-E34</f>
        <v>13698800</v>
      </c>
    </row>
    <row r="35" spans="2:6" x14ac:dyDescent="0.25">
      <c r="B35" s="27">
        <v>45645</v>
      </c>
      <c r="C35" s="28" t="s">
        <v>185</v>
      </c>
      <c r="D35" s="29"/>
      <c r="E35" s="40">
        <v>727500</v>
      </c>
      <c r="F35" s="29">
        <f>F34-E35</f>
        <v>12971300</v>
      </c>
    </row>
    <row r="36" spans="2:6" x14ac:dyDescent="0.25">
      <c r="B36" s="27">
        <v>45646</v>
      </c>
      <c r="C36" s="28" t="s">
        <v>185</v>
      </c>
      <c r="D36" s="29"/>
      <c r="E36" s="40">
        <v>503500</v>
      </c>
      <c r="F36" s="29">
        <f>F35-E36</f>
        <v>12467800</v>
      </c>
    </row>
    <row r="37" spans="2:6" x14ac:dyDescent="0.25">
      <c r="B37" s="27">
        <v>45647</v>
      </c>
      <c r="C37" s="28" t="s">
        <v>186</v>
      </c>
      <c r="D37" s="29"/>
      <c r="E37" s="40">
        <v>466500</v>
      </c>
      <c r="F37" s="29">
        <f>F36-E37</f>
        <v>12001300</v>
      </c>
    </row>
    <row r="38" spans="2:6" x14ac:dyDescent="0.25">
      <c r="B38" s="27"/>
      <c r="C38" s="28" t="s">
        <v>187</v>
      </c>
      <c r="D38" s="29">
        <v>509500</v>
      </c>
      <c r="E38" s="40"/>
      <c r="F38" s="29">
        <f>F37+D38</f>
        <v>12510800</v>
      </c>
    </row>
    <row r="39" spans="2:6" x14ac:dyDescent="0.25">
      <c r="B39" s="27"/>
      <c r="C39" s="28" t="s">
        <v>142</v>
      </c>
      <c r="D39" s="29">
        <v>1037800</v>
      </c>
      <c r="E39" s="40"/>
      <c r="F39" s="29">
        <f>F38+D39</f>
        <v>13548600</v>
      </c>
    </row>
    <row r="40" spans="2:6" x14ac:dyDescent="0.25">
      <c r="B40" s="27"/>
      <c r="C40" s="28" t="s">
        <v>189</v>
      </c>
      <c r="D40" s="29">
        <v>925000</v>
      </c>
      <c r="E40" s="40"/>
      <c r="F40" s="29">
        <f>F39+D40</f>
        <v>14473600</v>
      </c>
    </row>
    <row r="41" spans="2:6" x14ac:dyDescent="0.25">
      <c r="B41" s="27">
        <v>45648</v>
      </c>
      <c r="C41" s="28" t="s">
        <v>186</v>
      </c>
      <c r="D41" s="29"/>
      <c r="E41" s="40">
        <v>208000</v>
      </c>
      <c r="F41" s="29">
        <f t="shared" ref="F41:F50" si="1">F40-E41</f>
        <v>14265600</v>
      </c>
    </row>
    <row r="42" spans="2:6" x14ac:dyDescent="0.25">
      <c r="B42" s="27">
        <v>45649</v>
      </c>
      <c r="C42" s="28" t="s">
        <v>185</v>
      </c>
      <c r="D42" s="29"/>
      <c r="E42" s="40">
        <v>274000</v>
      </c>
      <c r="F42" s="29">
        <f t="shared" si="1"/>
        <v>13991600</v>
      </c>
    </row>
    <row r="43" spans="2:6" x14ac:dyDescent="0.25">
      <c r="B43" s="27">
        <v>45650</v>
      </c>
      <c r="C43" s="28" t="s">
        <v>186</v>
      </c>
      <c r="D43" s="29"/>
      <c r="E43" s="40">
        <v>105000</v>
      </c>
      <c r="F43" s="29">
        <f t="shared" si="1"/>
        <v>13886600</v>
      </c>
    </row>
    <row r="44" spans="2:6" x14ac:dyDescent="0.25">
      <c r="B44" s="27">
        <v>45651</v>
      </c>
      <c r="C44" s="28" t="s">
        <v>185</v>
      </c>
      <c r="D44" s="29"/>
      <c r="E44" s="40">
        <v>475000</v>
      </c>
      <c r="F44" s="29">
        <f t="shared" si="1"/>
        <v>13411600</v>
      </c>
    </row>
    <row r="45" spans="2:6" x14ac:dyDescent="0.25">
      <c r="B45" s="27">
        <v>45652</v>
      </c>
      <c r="C45" s="28" t="s">
        <v>186</v>
      </c>
      <c r="D45" s="29"/>
      <c r="E45" s="40">
        <v>461000</v>
      </c>
      <c r="F45" s="29">
        <f t="shared" si="1"/>
        <v>12950600</v>
      </c>
    </row>
    <row r="46" spans="2:6" x14ac:dyDescent="0.25">
      <c r="B46" s="27">
        <v>45653</v>
      </c>
      <c r="C46" s="28" t="s">
        <v>186</v>
      </c>
      <c r="D46" s="29"/>
      <c r="E46" s="40">
        <v>252000</v>
      </c>
      <c r="F46" s="29">
        <f t="shared" si="1"/>
        <v>12698600</v>
      </c>
    </row>
    <row r="47" spans="2:6" x14ac:dyDescent="0.25">
      <c r="B47" s="27">
        <v>45654</v>
      </c>
      <c r="C47" s="28" t="s">
        <v>185</v>
      </c>
      <c r="D47" s="29"/>
      <c r="E47" s="4">
        <v>242000</v>
      </c>
      <c r="F47" s="4">
        <f t="shared" si="1"/>
        <v>12456600</v>
      </c>
    </row>
    <row r="48" spans="2:6" x14ac:dyDescent="0.25">
      <c r="B48" s="27">
        <v>45655</v>
      </c>
      <c r="C48" s="28" t="s">
        <v>186</v>
      </c>
      <c r="D48" s="29"/>
      <c r="E48" s="4">
        <v>85000</v>
      </c>
      <c r="F48" s="4">
        <f t="shared" si="1"/>
        <v>12371600</v>
      </c>
    </row>
    <row r="49" spans="2:6" x14ac:dyDescent="0.25">
      <c r="B49" s="27">
        <v>45656</v>
      </c>
      <c r="C49" s="28" t="s">
        <v>186</v>
      </c>
      <c r="D49" s="29"/>
      <c r="E49" s="4">
        <v>430500</v>
      </c>
      <c r="F49" s="4">
        <f t="shared" si="1"/>
        <v>11941100</v>
      </c>
    </row>
    <row r="50" spans="2:6" x14ac:dyDescent="0.25">
      <c r="B50" s="27">
        <v>45657</v>
      </c>
      <c r="C50" s="28" t="s">
        <v>186</v>
      </c>
      <c r="D50" s="29"/>
      <c r="E50" s="4">
        <v>309500</v>
      </c>
      <c r="F50" s="4">
        <f t="shared" si="1"/>
        <v>11631600</v>
      </c>
    </row>
    <row r="51" spans="2:6" x14ac:dyDescent="0.25">
      <c r="B51" s="3"/>
      <c r="C51" s="1" t="s">
        <v>165</v>
      </c>
      <c r="D51" s="4">
        <v>800000</v>
      </c>
      <c r="E51" s="4"/>
      <c r="F51" s="4">
        <f>F50+D51</f>
        <v>12431600</v>
      </c>
    </row>
    <row r="52" spans="2:6" x14ac:dyDescent="0.25">
      <c r="B52" s="3"/>
      <c r="C52" s="1" t="s">
        <v>183</v>
      </c>
      <c r="D52" s="4">
        <v>6000000</v>
      </c>
      <c r="E52" s="4"/>
      <c r="F52" s="4">
        <f>F51+D52</f>
        <v>18431600</v>
      </c>
    </row>
    <row r="53" spans="2:6" x14ac:dyDescent="0.25">
      <c r="B53" s="3"/>
      <c r="C53" s="1"/>
      <c r="D53" s="4"/>
      <c r="E53" s="4"/>
      <c r="F53" s="4"/>
    </row>
  </sheetData>
  <pageMargins left="0.7" right="0.7" top="0.75" bottom="0.75" header="0.3" footer="0.3"/>
  <pageSetup scale="88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H106"/>
  <sheetViews>
    <sheetView topLeftCell="A92" workbookViewId="0">
      <selection activeCell="G46" sqref="G46"/>
    </sheetView>
  </sheetViews>
  <sheetFormatPr defaultRowHeight="15" x14ac:dyDescent="0.25"/>
  <cols>
    <col min="2" max="2" width="25" customWidth="1"/>
    <col min="3" max="3" width="14.28515625" customWidth="1"/>
    <col min="4" max="4" width="12.42578125" customWidth="1"/>
    <col min="5" max="5" width="18.42578125" customWidth="1"/>
  </cols>
  <sheetData>
    <row r="5" spans="2:8" x14ac:dyDescent="0.25">
      <c r="B5" s="47" t="s">
        <v>129</v>
      </c>
      <c r="C5" s="47"/>
      <c r="D5" s="47"/>
      <c r="E5" s="47"/>
      <c r="F5" s="47"/>
      <c r="G5" s="47"/>
      <c r="H5" s="47"/>
    </row>
    <row r="6" spans="2:8" x14ac:dyDescent="0.25">
      <c r="B6" s="24"/>
      <c r="C6" s="24"/>
      <c r="D6" s="24"/>
      <c r="E6" s="24"/>
      <c r="F6" s="24"/>
      <c r="G6" s="24"/>
      <c r="H6" s="24"/>
    </row>
    <row r="7" spans="2:8" x14ac:dyDescent="0.25">
      <c r="B7" s="2" t="s">
        <v>30</v>
      </c>
      <c r="C7" s="2" t="s">
        <v>31</v>
      </c>
      <c r="D7" s="2" t="s">
        <v>32</v>
      </c>
      <c r="E7" s="2" t="s">
        <v>33</v>
      </c>
    </row>
    <row r="8" spans="2:8" x14ac:dyDescent="0.25">
      <c r="B8" s="1" t="s">
        <v>34</v>
      </c>
      <c r="C8" s="1">
        <v>56</v>
      </c>
      <c r="D8" s="11">
        <v>2860</v>
      </c>
      <c r="E8" s="11">
        <f>C8*D8</f>
        <v>160160</v>
      </c>
    </row>
    <row r="9" spans="2:8" x14ac:dyDescent="0.25">
      <c r="B9" s="1" t="s">
        <v>35</v>
      </c>
      <c r="C9" s="1">
        <v>46</v>
      </c>
      <c r="D9" s="11">
        <v>2860</v>
      </c>
      <c r="E9" s="11">
        <f t="shared" ref="E9:E81" si="0">C9*D9</f>
        <v>131560</v>
      </c>
    </row>
    <row r="10" spans="2:8" x14ac:dyDescent="0.25">
      <c r="B10" s="1" t="s">
        <v>36</v>
      </c>
      <c r="C10" s="1">
        <v>18</v>
      </c>
      <c r="D10" s="11">
        <v>2640</v>
      </c>
      <c r="E10" s="11">
        <f t="shared" si="0"/>
        <v>47520</v>
      </c>
    </row>
    <row r="11" spans="2:8" x14ac:dyDescent="0.25">
      <c r="B11" s="1" t="s">
        <v>37</v>
      </c>
      <c r="C11" s="1">
        <v>6</v>
      </c>
      <c r="D11" s="11">
        <v>3720</v>
      </c>
      <c r="E11" s="11">
        <f t="shared" si="0"/>
        <v>22320</v>
      </c>
    </row>
    <row r="12" spans="2:8" x14ac:dyDescent="0.25">
      <c r="B12" s="1" t="s">
        <v>38</v>
      </c>
      <c r="C12" s="1">
        <v>66</v>
      </c>
      <c r="D12" s="11">
        <v>2860</v>
      </c>
      <c r="E12" s="11">
        <f t="shared" si="0"/>
        <v>188760</v>
      </c>
    </row>
    <row r="13" spans="2:8" x14ac:dyDescent="0.25">
      <c r="B13" s="1" t="s">
        <v>39</v>
      </c>
      <c r="C13" s="1">
        <v>36</v>
      </c>
      <c r="D13" s="11">
        <v>2860</v>
      </c>
      <c r="E13" s="11">
        <f t="shared" si="0"/>
        <v>102960</v>
      </c>
    </row>
    <row r="14" spans="2:8" x14ac:dyDescent="0.25">
      <c r="B14" s="1" t="s">
        <v>40</v>
      </c>
      <c r="C14" s="1">
        <v>120</v>
      </c>
      <c r="D14" s="11">
        <v>2925</v>
      </c>
      <c r="E14" s="11">
        <f t="shared" si="0"/>
        <v>351000</v>
      </c>
    </row>
    <row r="15" spans="2:8" x14ac:dyDescent="0.25">
      <c r="B15" s="1" t="s">
        <v>41</v>
      </c>
      <c r="C15" s="1">
        <v>38</v>
      </c>
      <c r="D15" s="11">
        <v>2675</v>
      </c>
      <c r="E15" s="11">
        <f t="shared" si="0"/>
        <v>101650</v>
      </c>
    </row>
    <row r="16" spans="2:8" x14ac:dyDescent="0.25">
      <c r="B16" s="1" t="s">
        <v>42</v>
      </c>
      <c r="C16" s="1">
        <v>27</v>
      </c>
      <c r="D16" s="11">
        <v>2640</v>
      </c>
      <c r="E16" s="11">
        <f t="shared" si="0"/>
        <v>71280</v>
      </c>
    </row>
    <row r="17" spans="2:5" x14ac:dyDescent="0.25">
      <c r="B17" s="1" t="s">
        <v>43</v>
      </c>
      <c r="C17" s="1">
        <v>22</v>
      </c>
      <c r="D17" s="11">
        <v>2400</v>
      </c>
      <c r="E17" s="11">
        <f t="shared" si="0"/>
        <v>52800</v>
      </c>
    </row>
    <row r="18" spans="2:5" x14ac:dyDescent="0.25">
      <c r="B18" s="1" t="s">
        <v>44</v>
      </c>
      <c r="C18" s="1">
        <v>16</v>
      </c>
      <c r="D18" s="11">
        <v>3280</v>
      </c>
      <c r="E18" s="11">
        <f t="shared" si="0"/>
        <v>52480</v>
      </c>
    </row>
    <row r="19" spans="2:5" x14ac:dyDescent="0.25">
      <c r="B19" s="1" t="s">
        <v>45</v>
      </c>
      <c r="C19" s="1">
        <v>20</v>
      </c>
      <c r="D19" s="11">
        <v>3280</v>
      </c>
      <c r="E19" s="11">
        <f t="shared" si="0"/>
        <v>65600</v>
      </c>
    </row>
    <row r="20" spans="2:5" x14ac:dyDescent="0.25">
      <c r="B20" s="1" t="s">
        <v>46</v>
      </c>
      <c r="C20" s="1">
        <v>1</v>
      </c>
      <c r="D20" s="11">
        <v>6041.66</v>
      </c>
      <c r="E20" s="11">
        <f t="shared" si="0"/>
        <v>6041.66</v>
      </c>
    </row>
    <row r="21" spans="2:5" x14ac:dyDescent="0.25">
      <c r="B21" s="1" t="s">
        <v>47</v>
      </c>
      <c r="C21" s="1">
        <v>2</v>
      </c>
      <c r="D21" s="13">
        <v>8000</v>
      </c>
      <c r="E21" s="11">
        <f t="shared" si="0"/>
        <v>16000</v>
      </c>
    </row>
    <row r="22" spans="2:5" x14ac:dyDescent="0.25">
      <c r="B22" s="1" t="s">
        <v>48</v>
      </c>
      <c r="C22" s="1">
        <v>97</v>
      </c>
      <c r="D22" s="11">
        <v>666.6</v>
      </c>
      <c r="E22" s="11">
        <f t="shared" si="0"/>
        <v>64660.200000000004</v>
      </c>
    </row>
    <row r="23" spans="2:5" x14ac:dyDescent="0.25">
      <c r="B23" s="1" t="s">
        <v>49</v>
      </c>
      <c r="C23" s="1">
        <v>11</v>
      </c>
      <c r="D23" s="11">
        <v>2083.3000000000002</v>
      </c>
      <c r="E23" s="11">
        <f t="shared" si="0"/>
        <v>22916.300000000003</v>
      </c>
    </row>
    <row r="24" spans="2:5" x14ac:dyDescent="0.25">
      <c r="B24" s="1" t="s">
        <v>50</v>
      </c>
      <c r="C24" s="1">
        <v>8</v>
      </c>
      <c r="D24" s="11">
        <v>1541.66</v>
      </c>
      <c r="E24" s="11">
        <f t="shared" si="0"/>
        <v>12333.28</v>
      </c>
    </row>
    <row r="25" spans="2:5" x14ac:dyDescent="0.25">
      <c r="B25" s="1" t="s">
        <v>51</v>
      </c>
      <c r="C25" s="1">
        <v>12</v>
      </c>
      <c r="D25" s="11">
        <v>3958</v>
      </c>
      <c r="E25" s="11">
        <f t="shared" si="0"/>
        <v>47496</v>
      </c>
    </row>
    <row r="26" spans="2:5" x14ac:dyDescent="0.25">
      <c r="B26" s="1" t="s">
        <v>52</v>
      </c>
      <c r="C26" s="1">
        <v>27</v>
      </c>
      <c r="D26" s="11">
        <v>1541.66</v>
      </c>
      <c r="E26" s="11">
        <f t="shared" si="0"/>
        <v>41624.82</v>
      </c>
    </row>
    <row r="27" spans="2:5" x14ac:dyDescent="0.25">
      <c r="B27" s="1" t="s">
        <v>53</v>
      </c>
      <c r="C27" s="1">
        <v>14</v>
      </c>
      <c r="D27" s="11">
        <v>1541.66</v>
      </c>
      <c r="E27" s="11">
        <f t="shared" si="0"/>
        <v>21583.24</v>
      </c>
    </row>
    <row r="28" spans="2:5" x14ac:dyDescent="0.25">
      <c r="B28" s="1" t="s">
        <v>54</v>
      </c>
      <c r="C28" s="1">
        <v>5</v>
      </c>
      <c r="D28" s="11">
        <v>2083.3000000000002</v>
      </c>
      <c r="E28" s="11">
        <f t="shared" si="0"/>
        <v>10416.5</v>
      </c>
    </row>
    <row r="29" spans="2:5" x14ac:dyDescent="0.25">
      <c r="B29" s="1" t="s">
        <v>55</v>
      </c>
      <c r="C29" s="1">
        <v>0</v>
      </c>
      <c r="D29" s="11">
        <v>1541.66</v>
      </c>
      <c r="E29" s="11">
        <f t="shared" si="0"/>
        <v>0</v>
      </c>
    </row>
    <row r="30" spans="2:5" x14ac:dyDescent="0.25">
      <c r="B30" s="1" t="s">
        <v>56</v>
      </c>
      <c r="C30" s="1">
        <v>3</v>
      </c>
      <c r="D30" s="11">
        <v>8000</v>
      </c>
      <c r="E30" s="11">
        <f t="shared" si="0"/>
        <v>24000</v>
      </c>
    </row>
    <row r="31" spans="2:5" x14ac:dyDescent="0.25">
      <c r="B31" s="1" t="s">
        <v>57</v>
      </c>
      <c r="C31" s="1">
        <v>16</v>
      </c>
      <c r="D31" s="11">
        <v>2640</v>
      </c>
      <c r="E31" s="11">
        <f t="shared" si="0"/>
        <v>42240</v>
      </c>
    </row>
    <row r="32" spans="2:5" x14ac:dyDescent="0.25">
      <c r="B32" s="1" t="s">
        <v>58</v>
      </c>
      <c r="C32" s="1">
        <v>28</v>
      </c>
      <c r="D32" s="11">
        <v>2860</v>
      </c>
      <c r="E32" s="11">
        <f t="shared" si="0"/>
        <v>80080</v>
      </c>
    </row>
    <row r="33" spans="2:5" x14ac:dyDescent="0.25">
      <c r="B33" s="1" t="s">
        <v>59</v>
      </c>
      <c r="C33" s="1">
        <v>0</v>
      </c>
      <c r="D33" s="11">
        <v>1250</v>
      </c>
      <c r="E33" s="11">
        <f t="shared" si="0"/>
        <v>0</v>
      </c>
    </row>
    <row r="34" spans="2:5" x14ac:dyDescent="0.25">
      <c r="B34" s="1" t="s">
        <v>60</v>
      </c>
      <c r="C34" s="1">
        <v>397</v>
      </c>
      <c r="D34" s="11">
        <v>770.83</v>
      </c>
      <c r="E34" s="11">
        <f t="shared" si="0"/>
        <v>306019.51</v>
      </c>
    </row>
    <row r="35" spans="2:5" x14ac:dyDescent="0.25">
      <c r="B35" s="1" t="s">
        <v>61</v>
      </c>
      <c r="C35" s="1">
        <v>4</v>
      </c>
      <c r="D35" s="11">
        <v>6666.66</v>
      </c>
      <c r="E35" s="11">
        <f t="shared" si="0"/>
        <v>26666.639999999999</v>
      </c>
    </row>
    <row r="36" spans="2:5" x14ac:dyDescent="0.25">
      <c r="B36" s="1" t="s">
        <v>62</v>
      </c>
      <c r="C36" s="1">
        <v>0</v>
      </c>
      <c r="D36" s="11">
        <v>4000</v>
      </c>
      <c r="E36" s="11">
        <f t="shared" si="0"/>
        <v>0</v>
      </c>
    </row>
    <row r="37" spans="2:5" x14ac:dyDescent="0.25">
      <c r="B37" s="1" t="s">
        <v>63</v>
      </c>
      <c r="C37" s="1">
        <v>0</v>
      </c>
      <c r="D37" s="11">
        <v>6666.66</v>
      </c>
      <c r="E37" s="11">
        <f t="shared" si="0"/>
        <v>0</v>
      </c>
    </row>
    <row r="38" spans="2:5" x14ac:dyDescent="0.25">
      <c r="B38" s="1" t="s">
        <v>64</v>
      </c>
      <c r="C38" s="1">
        <v>176</v>
      </c>
      <c r="D38" s="11">
        <v>567</v>
      </c>
      <c r="E38" s="11">
        <f t="shared" si="0"/>
        <v>99792</v>
      </c>
    </row>
    <row r="39" spans="2:5" x14ac:dyDescent="0.25">
      <c r="B39" s="1" t="s">
        <v>65</v>
      </c>
      <c r="C39" s="1">
        <v>4</v>
      </c>
      <c r="D39" s="11">
        <v>8000</v>
      </c>
      <c r="E39" s="11">
        <f t="shared" si="0"/>
        <v>32000</v>
      </c>
    </row>
    <row r="40" spans="2:5" x14ac:dyDescent="0.25">
      <c r="B40" s="1" t="s">
        <v>66</v>
      </c>
      <c r="C40" s="1">
        <v>4</v>
      </c>
      <c r="D40" s="11">
        <v>24000</v>
      </c>
      <c r="E40" s="11">
        <f t="shared" si="0"/>
        <v>96000</v>
      </c>
    </row>
    <row r="41" spans="2:5" x14ac:dyDescent="0.25">
      <c r="B41" s="1" t="s">
        <v>67</v>
      </c>
      <c r="C41" s="1">
        <v>5</v>
      </c>
      <c r="D41" s="11">
        <v>12000</v>
      </c>
      <c r="E41" s="11">
        <f t="shared" si="0"/>
        <v>60000</v>
      </c>
    </row>
    <row r="42" spans="2:5" x14ac:dyDescent="0.25">
      <c r="B42" s="1" t="s">
        <v>117</v>
      </c>
      <c r="C42" s="1">
        <v>3</v>
      </c>
      <c r="D42" s="11">
        <v>7000</v>
      </c>
      <c r="E42" s="11">
        <f t="shared" si="0"/>
        <v>21000</v>
      </c>
    </row>
    <row r="43" spans="2:5" x14ac:dyDescent="0.25">
      <c r="B43" s="1" t="s">
        <v>68</v>
      </c>
      <c r="C43" s="1">
        <v>2</v>
      </c>
      <c r="D43" s="11">
        <v>4375</v>
      </c>
      <c r="E43" s="11">
        <f t="shared" si="0"/>
        <v>8750</v>
      </c>
    </row>
    <row r="44" spans="2:5" x14ac:dyDescent="0.25">
      <c r="B44" s="1" t="s">
        <v>69</v>
      </c>
      <c r="C44" s="1">
        <v>1</v>
      </c>
      <c r="D44" s="11">
        <v>31000</v>
      </c>
      <c r="E44" s="11">
        <f t="shared" si="0"/>
        <v>31000</v>
      </c>
    </row>
    <row r="45" spans="2:5" x14ac:dyDescent="0.25">
      <c r="B45" s="1" t="s">
        <v>130</v>
      </c>
      <c r="C45" s="1">
        <v>6</v>
      </c>
      <c r="D45" s="11">
        <v>8000</v>
      </c>
      <c r="E45" s="11">
        <f t="shared" si="0"/>
        <v>48000</v>
      </c>
    </row>
    <row r="46" spans="2:5" x14ac:dyDescent="0.25">
      <c r="B46" s="1" t="s">
        <v>70</v>
      </c>
      <c r="C46" s="1">
        <v>2</v>
      </c>
      <c r="D46" s="11">
        <v>30000</v>
      </c>
      <c r="E46" s="11">
        <f t="shared" si="0"/>
        <v>60000</v>
      </c>
    </row>
    <row r="47" spans="2:5" x14ac:dyDescent="0.25">
      <c r="B47" s="1" t="s">
        <v>71</v>
      </c>
      <c r="C47" s="1">
        <v>3</v>
      </c>
      <c r="D47" s="11">
        <v>14800</v>
      </c>
      <c r="E47" s="11">
        <f t="shared" si="0"/>
        <v>44400</v>
      </c>
    </row>
    <row r="48" spans="2:5" x14ac:dyDescent="0.25">
      <c r="B48" s="1" t="s">
        <v>72</v>
      </c>
      <c r="C48" s="1">
        <v>1</v>
      </c>
      <c r="D48" s="11">
        <v>7750</v>
      </c>
      <c r="E48" s="11">
        <f t="shared" si="0"/>
        <v>7750</v>
      </c>
    </row>
    <row r="49" spans="2:5" x14ac:dyDescent="0.25">
      <c r="B49" s="1" t="s">
        <v>73</v>
      </c>
      <c r="C49" s="1">
        <v>0</v>
      </c>
      <c r="D49" s="20">
        <v>24000</v>
      </c>
      <c r="E49" s="11">
        <f t="shared" si="0"/>
        <v>0</v>
      </c>
    </row>
    <row r="50" spans="2:5" x14ac:dyDescent="0.25">
      <c r="B50" s="1" t="s">
        <v>74</v>
      </c>
      <c r="C50" s="25">
        <v>4</v>
      </c>
      <c r="D50" s="11">
        <v>7750</v>
      </c>
      <c r="E50" s="11">
        <f t="shared" si="0"/>
        <v>31000</v>
      </c>
    </row>
    <row r="51" spans="2:5" x14ac:dyDescent="0.25">
      <c r="B51" s="1" t="s">
        <v>75</v>
      </c>
      <c r="C51" s="1">
        <v>4</v>
      </c>
      <c r="D51" s="11">
        <v>7750</v>
      </c>
      <c r="E51" s="11">
        <f t="shared" si="0"/>
        <v>31000</v>
      </c>
    </row>
    <row r="52" spans="2:5" x14ac:dyDescent="0.25">
      <c r="B52" s="1" t="s">
        <v>76</v>
      </c>
      <c r="C52" s="1">
        <v>2</v>
      </c>
      <c r="D52" s="11">
        <v>24000</v>
      </c>
      <c r="E52" s="11">
        <f t="shared" si="0"/>
        <v>48000</v>
      </c>
    </row>
    <row r="53" spans="2:5" x14ac:dyDescent="0.25">
      <c r="B53" s="1" t="s">
        <v>77</v>
      </c>
      <c r="C53" s="1">
        <v>0</v>
      </c>
      <c r="D53" s="11">
        <v>30000</v>
      </c>
      <c r="E53" s="11">
        <f t="shared" si="0"/>
        <v>0</v>
      </c>
    </row>
    <row r="54" spans="2:5" x14ac:dyDescent="0.25">
      <c r="B54" s="1" t="s">
        <v>78</v>
      </c>
      <c r="C54" s="1">
        <v>0</v>
      </c>
      <c r="D54" s="11">
        <v>13000</v>
      </c>
      <c r="E54" s="11">
        <f t="shared" si="0"/>
        <v>0</v>
      </c>
    </row>
    <row r="55" spans="2:5" x14ac:dyDescent="0.25">
      <c r="B55" s="1" t="s">
        <v>79</v>
      </c>
      <c r="C55" s="1">
        <v>1</v>
      </c>
      <c r="D55" s="11">
        <v>42000</v>
      </c>
      <c r="E55" s="11">
        <f t="shared" si="0"/>
        <v>42000</v>
      </c>
    </row>
    <row r="56" spans="2:5" x14ac:dyDescent="0.25">
      <c r="B56" s="1" t="s">
        <v>80</v>
      </c>
      <c r="C56" s="1">
        <v>2</v>
      </c>
      <c r="D56" s="11">
        <v>18000</v>
      </c>
      <c r="E56" s="11">
        <f t="shared" si="0"/>
        <v>36000</v>
      </c>
    </row>
    <row r="57" spans="2:5" x14ac:dyDescent="0.25">
      <c r="B57" s="1" t="s">
        <v>81</v>
      </c>
      <c r="C57" s="1">
        <v>1</v>
      </c>
      <c r="D57" s="11">
        <v>27000</v>
      </c>
      <c r="E57" s="11">
        <f t="shared" si="0"/>
        <v>27000</v>
      </c>
    </row>
    <row r="58" spans="2:5" x14ac:dyDescent="0.25">
      <c r="B58" s="1" t="s">
        <v>82</v>
      </c>
      <c r="C58" s="1">
        <v>0</v>
      </c>
      <c r="D58" s="11">
        <v>28000</v>
      </c>
      <c r="E58" s="11">
        <f t="shared" si="0"/>
        <v>0</v>
      </c>
    </row>
    <row r="59" spans="2:5" x14ac:dyDescent="0.25">
      <c r="B59" s="1" t="s">
        <v>83</v>
      </c>
      <c r="C59" s="1"/>
      <c r="D59" s="11"/>
      <c r="E59" s="11">
        <f t="shared" si="0"/>
        <v>0</v>
      </c>
    </row>
    <row r="60" spans="2:5" x14ac:dyDescent="0.25">
      <c r="B60" s="1" t="s">
        <v>84</v>
      </c>
      <c r="C60" s="1">
        <v>1</v>
      </c>
      <c r="D60" s="11">
        <v>115000</v>
      </c>
      <c r="E60" s="11">
        <f t="shared" si="0"/>
        <v>115000</v>
      </c>
    </row>
    <row r="61" spans="2:5" x14ac:dyDescent="0.25">
      <c r="B61" s="1" t="s">
        <v>85</v>
      </c>
      <c r="C61" s="1">
        <v>1</v>
      </c>
      <c r="D61" s="11">
        <v>54000</v>
      </c>
      <c r="E61" s="11">
        <f t="shared" si="0"/>
        <v>54000</v>
      </c>
    </row>
    <row r="62" spans="2:5" x14ac:dyDescent="0.25">
      <c r="B62" s="1" t="s">
        <v>122</v>
      </c>
      <c r="C62" s="1">
        <v>1</v>
      </c>
      <c r="D62" s="11">
        <v>130000</v>
      </c>
      <c r="E62" s="11">
        <f t="shared" si="0"/>
        <v>130000</v>
      </c>
    </row>
    <row r="63" spans="2:5" x14ac:dyDescent="0.25">
      <c r="B63" s="1" t="s">
        <v>86</v>
      </c>
      <c r="C63" s="1">
        <v>2</v>
      </c>
      <c r="D63" s="11">
        <v>100000</v>
      </c>
      <c r="E63" s="11">
        <f t="shared" si="0"/>
        <v>200000</v>
      </c>
    </row>
    <row r="64" spans="2:5" x14ac:dyDescent="0.25">
      <c r="B64" s="1" t="s">
        <v>87</v>
      </c>
      <c r="C64" s="1">
        <v>0</v>
      </c>
      <c r="D64" s="11">
        <v>90000</v>
      </c>
      <c r="E64" s="11">
        <f t="shared" si="0"/>
        <v>0</v>
      </c>
    </row>
    <row r="65" spans="2:5" x14ac:dyDescent="0.25">
      <c r="B65" s="1" t="s">
        <v>88</v>
      </c>
      <c r="C65" s="1">
        <v>0</v>
      </c>
      <c r="D65" s="11">
        <v>36000</v>
      </c>
      <c r="E65" s="11">
        <f t="shared" si="0"/>
        <v>0</v>
      </c>
    </row>
    <row r="66" spans="2:5" x14ac:dyDescent="0.25">
      <c r="B66" s="1" t="s">
        <v>89</v>
      </c>
      <c r="C66" s="1">
        <v>1</v>
      </c>
      <c r="D66" s="11">
        <v>89000</v>
      </c>
      <c r="E66" s="11">
        <f t="shared" si="0"/>
        <v>89000</v>
      </c>
    </row>
    <row r="67" spans="2:5" x14ac:dyDescent="0.25">
      <c r="B67" s="1" t="s">
        <v>90</v>
      </c>
      <c r="C67" s="1">
        <v>1</v>
      </c>
      <c r="D67" s="11">
        <v>22000</v>
      </c>
      <c r="E67" s="11">
        <f t="shared" si="0"/>
        <v>22000</v>
      </c>
    </row>
    <row r="68" spans="2:5" x14ac:dyDescent="0.25">
      <c r="B68" s="1" t="s">
        <v>91</v>
      </c>
      <c r="C68" s="1">
        <v>1</v>
      </c>
      <c r="D68" s="11">
        <v>12000</v>
      </c>
      <c r="E68" s="11">
        <f t="shared" si="0"/>
        <v>12000</v>
      </c>
    </row>
    <row r="69" spans="2:5" x14ac:dyDescent="0.25">
      <c r="B69" s="1" t="s">
        <v>92</v>
      </c>
      <c r="C69" s="1">
        <v>2</v>
      </c>
      <c r="D69" s="11">
        <v>22500</v>
      </c>
      <c r="E69" s="11">
        <f t="shared" si="0"/>
        <v>45000</v>
      </c>
    </row>
    <row r="70" spans="2:5" x14ac:dyDescent="0.25">
      <c r="B70" s="1" t="s">
        <v>93</v>
      </c>
      <c r="C70" s="1">
        <v>1</v>
      </c>
      <c r="D70" s="11">
        <v>68000</v>
      </c>
      <c r="E70" s="11">
        <f t="shared" si="0"/>
        <v>68000</v>
      </c>
    </row>
    <row r="71" spans="2:5" x14ac:dyDescent="0.25">
      <c r="B71" s="1" t="s">
        <v>94</v>
      </c>
      <c r="C71" s="1">
        <v>4</v>
      </c>
      <c r="D71" s="11">
        <v>48000</v>
      </c>
      <c r="E71" s="11">
        <f t="shared" si="0"/>
        <v>192000</v>
      </c>
    </row>
    <row r="72" spans="2:5" x14ac:dyDescent="0.25">
      <c r="B72" s="1" t="s">
        <v>95</v>
      </c>
      <c r="C72" s="1">
        <v>4</v>
      </c>
      <c r="D72" s="11">
        <v>28000</v>
      </c>
      <c r="E72" s="11">
        <f t="shared" si="0"/>
        <v>112000</v>
      </c>
    </row>
    <row r="73" spans="2:5" x14ac:dyDescent="0.25">
      <c r="B73" s="1" t="s">
        <v>96</v>
      </c>
      <c r="C73" s="1">
        <v>4</v>
      </c>
      <c r="D73" s="11">
        <v>28000</v>
      </c>
      <c r="E73" s="11">
        <f t="shared" si="0"/>
        <v>112000</v>
      </c>
    </row>
    <row r="74" spans="2:5" x14ac:dyDescent="0.25">
      <c r="B74" s="1" t="s">
        <v>97</v>
      </c>
      <c r="C74" s="1">
        <v>2</v>
      </c>
      <c r="D74" s="11">
        <v>28000</v>
      </c>
      <c r="E74" s="11">
        <f t="shared" si="0"/>
        <v>56000</v>
      </c>
    </row>
    <row r="75" spans="2:5" x14ac:dyDescent="0.25">
      <c r="B75" s="1" t="s">
        <v>98</v>
      </c>
      <c r="C75" s="1">
        <v>3</v>
      </c>
      <c r="D75" s="11">
        <v>32000</v>
      </c>
      <c r="E75" s="11">
        <f t="shared" si="0"/>
        <v>96000</v>
      </c>
    </row>
    <row r="76" spans="2:5" x14ac:dyDescent="0.25">
      <c r="B76" s="1" t="s">
        <v>99</v>
      </c>
      <c r="C76" s="1">
        <v>0</v>
      </c>
      <c r="D76" s="11">
        <v>32000</v>
      </c>
      <c r="E76" s="11">
        <f t="shared" si="0"/>
        <v>0</v>
      </c>
    </row>
    <row r="77" spans="2:5" x14ac:dyDescent="0.25">
      <c r="B77" s="1" t="s">
        <v>100</v>
      </c>
      <c r="C77" s="1">
        <v>0</v>
      </c>
      <c r="D77" s="11">
        <v>4700</v>
      </c>
      <c r="E77" s="11">
        <f t="shared" si="0"/>
        <v>0</v>
      </c>
    </row>
    <row r="78" spans="2:5" x14ac:dyDescent="0.25">
      <c r="B78" s="1" t="s">
        <v>101</v>
      </c>
      <c r="C78" s="1">
        <v>1</v>
      </c>
      <c r="D78" s="11">
        <v>50000</v>
      </c>
      <c r="E78" s="11">
        <f t="shared" si="0"/>
        <v>50000</v>
      </c>
    </row>
    <row r="79" spans="2:5" x14ac:dyDescent="0.25">
      <c r="B79" s="1" t="s">
        <v>102</v>
      </c>
      <c r="C79" s="1">
        <v>1</v>
      </c>
      <c r="D79" s="11">
        <v>48000</v>
      </c>
      <c r="E79" s="11">
        <f t="shared" si="0"/>
        <v>48000</v>
      </c>
    </row>
    <row r="80" spans="2:5" x14ac:dyDescent="0.25">
      <c r="B80" s="1" t="s">
        <v>103</v>
      </c>
      <c r="C80" s="1">
        <v>1</v>
      </c>
      <c r="D80" s="11">
        <v>23500</v>
      </c>
      <c r="E80" s="11">
        <f t="shared" si="0"/>
        <v>23500</v>
      </c>
    </row>
    <row r="81" spans="2:5" x14ac:dyDescent="0.25">
      <c r="B81" s="26" t="s">
        <v>104</v>
      </c>
      <c r="C81" s="1">
        <v>2</v>
      </c>
      <c r="D81" s="11">
        <v>23000</v>
      </c>
      <c r="E81" s="11">
        <f t="shared" si="0"/>
        <v>46000</v>
      </c>
    </row>
    <row r="82" spans="2:5" x14ac:dyDescent="0.25">
      <c r="B82" s="26" t="s">
        <v>105</v>
      </c>
      <c r="C82" s="1">
        <v>1</v>
      </c>
      <c r="D82" s="11">
        <v>23000</v>
      </c>
      <c r="E82" s="11">
        <f t="shared" ref="E82:E104" si="1">C82*D82</f>
        <v>23000</v>
      </c>
    </row>
    <row r="83" spans="2:5" x14ac:dyDescent="0.25">
      <c r="B83" s="26" t="s">
        <v>132</v>
      </c>
      <c r="C83" s="1">
        <v>3</v>
      </c>
      <c r="D83" s="11">
        <v>21500</v>
      </c>
      <c r="E83" s="11">
        <f t="shared" si="1"/>
        <v>64500</v>
      </c>
    </row>
    <row r="84" spans="2:5" x14ac:dyDescent="0.25">
      <c r="B84" s="26" t="s">
        <v>131</v>
      </c>
      <c r="C84" s="1">
        <v>1</v>
      </c>
      <c r="D84" s="11">
        <v>21500</v>
      </c>
      <c r="E84" s="11">
        <f t="shared" si="1"/>
        <v>21500</v>
      </c>
    </row>
    <row r="85" spans="2:5" x14ac:dyDescent="0.25">
      <c r="B85" s="26" t="s">
        <v>106</v>
      </c>
      <c r="C85" s="1">
        <v>2</v>
      </c>
      <c r="D85" s="11">
        <v>42000</v>
      </c>
      <c r="E85" s="11">
        <f t="shared" si="1"/>
        <v>84000</v>
      </c>
    </row>
    <row r="86" spans="2:5" x14ac:dyDescent="0.25">
      <c r="B86" s="1" t="s">
        <v>107</v>
      </c>
      <c r="C86" s="1">
        <v>2</v>
      </c>
      <c r="D86" s="11">
        <v>40000</v>
      </c>
      <c r="E86" s="11">
        <f t="shared" si="1"/>
        <v>80000</v>
      </c>
    </row>
    <row r="87" spans="2:5" x14ac:dyDescent="0.25">
      <c r="B87" s="1" t="s">
        <v>108</v>
      </c>
      <c r="C87" s="1">
        <v>38</v>
      </c>
      <c r="D87" s="11">
        <v>3050</v>
      </c>
      <c r="E87" s="11">
        <f t="shared" si="1"/>
        <v>115900</v>
      </c>
    </row>
    <row r="88" spans="2:5" x14ac:dyDescent="0.25">
      <c r="B88" s="1" t="s">
        <v>109</v>
      </c>
      <c r="C88" s="1">
        <v>24</v>
      </c>
      <c r="D88" s="11">
        <v>3050</v>
      </c>
      <c r="E88" s="11">
        <f t="shared" si="1"/>
        <v>73200</v>
      </c>
    </row>
    <row r="89" spans="2:5" x14ac:dyDescent="0.25">
      <c r="B89" s="1" t="s">
        <v>110</v>
      </c>
      <c r="C89" s="1">
        <v>2</v>
      </c>
      <c r="D89" s="11">
        <v>23000</v>
      </c>
      <c r="E89" s="11">
        <f t="shared" si="1"/>
        <v>46000</v>
      </c>
    </row>
    <row r="90" spans="2:5" x14ac:dyDescent="0.25">
      <c r="B90" s="1" t="s">
        <v>111</v>
      </c>
      <c r="C90" s="1">
        <v>2</v>
      </c>
      <c r="D90" s="11">
        <v>23000</v>
      </c>
      <c r="E90" s="11">
        <f t="shared" si="1"/>
        <v>46000</v>
      </c>
    </row>
    <row r="91" spans="2:5" x14ac:dyDescent="0.25">
      <c r="B91" s="1" t="s">
        <v>112</v>
      </c>
      <c r="C91" s="1">
        <v>6</v>
      </c>
      <c r="D91" s="11">
        <v>10000</v>
      </c>
      <c r="E91" s="11">
        <f t="shared" si="1"/>
        <v>60000</v>
      </c>
    </row>
    <row r="92" spans="2:5" x14ac:dyDescent="0.25">
      <c r="B92" s="1" t="s">
        <v>113</v>
      </c>
      <c r="C92" s="1">
        <v>1</v>
      </c>
      <c r="D92" s="11">
        <v>24000</v>
      </c>
      <c r="E92" s="11">
        <f t="shared" si="1"/>
        <v>24000</v>
      </c>
    </row>
    <row r="93" spans="2:5" x14ac:dyDescent="0.25">
      <c r="B93" s="26" t="s">
        <v>114</v>
      </c>
      <c r="C93" s="1">
        <v>1</v>
      </c>
      <c r="D93" s="11">
        <v>50000</v>
      </c>
      <c r="E93" s="11">
        <f t="shared" si="1"/>
        <v>50000</v>
      </c>
    </row>
    <row r="94" spans="2:5" x14ac:dyDescent="0.25">
      <c r="B94" s="26" t="s">
        <v>115</v>
      </c>
      <c r="C94" s="1">
        <v>2</v>
      </c>
      <c r="D94" s="11">
        <v>35000</v>
      </c>
      <c r="E94" s="11">
        <f t="shared" si="1"/>
        <v>70000</v>
      </c>
    </row>
    <row r="95" spans="2:5" x14ac:dyDescent="0.25">
      <c r="B95" s="26" t="s">
        <v>116</v>
      </c>
      <c r="C95" s="1">
        <v>1</v>
      </c>
      <c r="D95" s="11">
        <v>50000</v>
      </c>
      <c r="E95" s="11">
        <f t="shared" si="1"/>
        <v>50000</v>
      </c>
    </row>
    <row r="96" spans="2:5" x14ac:dyDescent="0.25">
      <c r="B96" s="26" t="s">
        <v>118</v>
      </c>
      <c r="C96" s="1">
        <v>0</v>
      </c>
      <c r="D96" s="11">
        <v>65000</v>
      </c>
      <c r="E96" s="11">
        <f t="shared" si="1"/>
        <v>0</v>
      </c>
    </row>
    <row r="97" spans="2:5" x14ac:dyDescent="0.25">
      <c r="B97" s="26" t="s">
        <v>119</v>
      </c>
      <c r="C97" s="1">
        <v>1</v>
      </c>
      <c r="D97" s="11">
        <v>39000</v>
      </c>
      <c r="E97" s="11">
        <f t="shared" si="1"/>
        <v>39000</v>
      </c>
    </row>
    <row r="98" spans="2:5" x14ac:dyDescent="0.25">
      <c r="B98" s="26" t="s">
        <v>120</v>
      </c>
      <c r="C98" s="1">
        <v>1</v>
      </c>
      <c r="D98" s="11">
        <v>29000</v>
      </c>
      <c r="E98" s="11">
        <f t="shared" si="1"/>
        <v>29000</v>
      </c>
    </row>
    <row r="99" spans="2:5" x14ac:dyDescent="0.25">
      <c r="B99" s="26" t="s">
        <v>121</v>
      </c>
      <c r="C99" s="1">
        <v>0</v>
      </c>
      <c r="D99" s="11">
        <v>57000</v>
      </c>
      <c r="E99" s="11">
        <f t="shared" si="1"/>
        <v>0</v>
      </c>
    </row>
    <row r="100" spans="2:5" x14ac:dyDescent="0.25">
      <c r="B100" s="26" t="s">
        <v>123</v>
      </c>
      <c r="C100" s="1">
        <v>2</v>
      </c>
      <c r="D100" s="11">
        <v>12000</v>
      </c>
      <c r="E100" s="11">
        <f t="shared" si="1"/>
        <v>24000</v>
      </c>
    </row>
    <row r="101" spans="2:5" x14ac:dyDescent="0.25">
      <c r="B101" s="26" t="s">
        <v>124</v>
      </c>
      <c r="C101" s="1">
        <v>1</v>
      </c>
      <c r="D101" s="11">
        <v>100000</v>
      </c>
      <c r="E101" s="11">
        <f t="shared" si="1"/>
        <v>100000</v>
      </c>
    </row>
    <row r="102" spans="2:5" x14ac:dyDescent="0.25">
      <c r="B102" s="26" t="s">
        <v>125</v>
      </c>
      <c r="C102" s="1">
        <v>1</v>
      </c>
      <c r="D102" s="11">
        <v>65000</v>
      </c>
      <c r="E102" s="11">
        <f t="shared" si="1"/>
        <v>65000</v>
      </c>
    </row>
    <row r="103" spans="2:5" x14ac:dyDescent="0.25">
      <c r="B103" s="26" t="s">
        <v>126</v>
      </c>
      <c r="C103" s="1">
        <v>1</v>
      </c>
      <c r="D103" s="11">
        <v>45000</v>
      </c>
      <c r="E103" s="11">
        <f t="shared" si="1"/>
        <v>45000</v>
      </c>
    </row>
    <row r="104" spans="2:5" x14ac:dyDescent="0.25">
      <c r="B104" s="26" t="s">
        <v>127</v>
      </c>
      <c r="C104" s="1">
        <v>0</v>
      </c>
      <c r="D104" s="11">
        <v>7000</v>
      </c>
      <c r="E104" s="11">
        <f t="shared" si="1"/>
        <v>0</v>
      </c>
    </row>
    <row r="105" spans="2:5" x14ac:dyDescent="0.25">
      <c r="B105" s="26"/>
      <c r="C105" s="1"/>
      <c r="D105" s="11"/>
      <c r="E105" s="11"/>
    </row>
    <row r="106" spans="2:5" x14ac:dyDescent="0.25">
      <c r="B106" s="2" t="s">
        <v>128</v>
      </c>
      <c r="C106" s="1"/>
      <c r="D106" s="11"/>
      <c r="E106" s="21">
        <f>SUM(E8:E104)</f>
        <v>5374460.1500000004</v>
      </c>
    </row>
  </sheetData>
  <mergeCells count="1">
    <mergeCell ref="B5:H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BAR SALES DEC</vt:lpstr>
      <vt:lpstr>DEBTS DEC</vt:lpstr>
      <vt:lpstr>BAR PURCHASES DEC</vt:lpstr>
      <vt:lpstr>INCOME STATEMENT DEC</vt:lpstr>
      <vt:lpstr>DEC EXPENSES</vt:lpstr>
      <vt:lpstr>Sheet1</vt:lpstr>
      <vt:lpstr>MDS ACCCOUNT DEC</vt:lpstr>
      <vt:lpstr>CLOSING STOCK 31 DEC</vt:lpstr>
      <vt:lpstr>'INCOME STATEMENT DEC'!Print_Area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2025-02-04T14:04:54Z</cp:lastPrinted>
  <dcterms:created xsi:type="dcterms:W3CDTF">2025-01-08T09:14:44Z</dcterms:created>
  <dcterms:modified xsi:type="dcterms:W3CDTF">2025-02-11T10:28:05Z</dcterms:modified>
</cp:coreProperties>
</file>