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SPDAC\"/>
    </mc:Choice>
  </mc:AlternateContent>
  <bookViews>
    <workbookView xWindow="0" yWindow="0" windowWidth="28800" windowHeight="11580"/>
  </bookViews>
  <sheets>
    <sheet name="ram config" sheetId="1" r:id="rId1"/>
    <sheet name="Sheet1" sheetId="2" r:id="rId2"/>
  </sheets>
  <externalReferences>
    <externalReference r:id="rId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7" i="2" l="1"/>
  <c r="M76" i="2"/>
  <c r="M75" i="2"/>
  <c r="M74" i="2"/>
  <c r="M73" i="2"/>
  <c r="M72" i="2"/>
  <c r="M71" i="2"/>
  <c r="C71" i="2"/>
  <c r="M70" i="2"/>
  <c r="C70" i="2"/>
  <c r="M69" i="2"/>
  <c r="M67" i="2"/>
  <c r="C67" i="2"/>
  <c r="M66" i="2"/>
  <c r="C66" i="2"/>
  <c r="M65" i="2"/>
  <c r="C65" i="2"/>
  <c r="M64" i="2"/>
  <c r="C64" i="2"/>
  <c r="C63" i="2"/>
  <c r="M62" i="2"/>
  <c r="C62" i="2"/>
  <c r="M61" i="2"/>
  <c r="C61" i="2"/>
  <c r="M59" i="2"/>
  <c r="C59" i="2"/>
  <c r="M58" i="2"/>
  <c r="C58" i="2"/>
  <c r="M57" i="2"/>
  <c r="C57" i="2"/>
  <c r="M56" i="2"/>
  <c r="C56" i="2"/>
  <c r="M52" i="2"/>
  <c r="M51" i="2"/>
  <c r="N48" i="2"/>
  <c r="C77" i="2" s="1"/>
  <c r="M48" i="2"/>
  <c r="L48" i="2"/>
  <c r="K48" i="2"/>
  <c r="J48" i="2"/>
  <c r="I48" i="2"/>
  <c r="H48" i="2"/>
  <c r="G48" i="2"/>
  <c r="F48" i="2"/>
  <c r="E48" i="2"/>
  <c r="D48" i="2"/>
  <c r="N47" i="2"/>
  <c r="C76" i="2" s="1"/>
  <c r="M47" i="2"/>
  <c r="L47" i="2"/>
  <c r="K47" i="2"/>
  <c r="J47" i="2"/>
  <c r="I47" i="2"/>
  <c r="H47" i="2"/>
  <c r="G47" i="2"/>
  <c r="F47" i="2"/>
  <c r="E47" i="2"/>
  <c r="D47" i="2"/>
  <c r="N46" i="2"/>
  <c r="C75" i="2" s="1"/>
  <c r="M46" i="2"/>
  <c r="L46" i="2"/>
  <c r="K46" i="2"/>
  <c r="J46" i="2"/>
  <c r="I46" i="2"/>
  <c r="H46" i="2"/>
  <c r="G46" i="2"/>
  <c r="F46" i="2"/>
  <c r="E46" i="2"/>
  <c r="D46" i="2"/>
  <c r="N45" i="2"/>
  <c r="C74" i="2" s="1"/>
  <c r="M45" i="2"/>
  <c r="L45" i="2"/>
  <c r="K45" i="2"/>
  <c r="J45" i="2"/>
  <c r="I45" i="2"/>
  <c r="H45" i="2"/>
  <c r="G45" i="2"/>
  <c r="F45" i="2"/>
  <c r="E45" i="2"/>
  <c r="D45" i="2"/>
  <c r="N44" i="2"/>
  <c r="C73" i="2" s="1"/>
  <c r="M44" i="2"/>
  <c r="L44" i="2"/>
  <c r="K44" i="2"/>
  <c r="J44" i="2"/>
  <c r="I44" i="2"/>
  <c r="H44" i="2"/>
  <c r="G44" i="2"/>
  <c r="F44" i="2"/>
  <c r="E44" i="2"/>
  <c r="D44" i="2"/>
  <c r="N43" i="2"/>
  <c r="C72" i="2" s="1"/>
  <c r="M43" i="2"/>
  <c r="L43" i="2"/>
  <c r="K43" i="2"/>
  <c r="J43" i="2"/>
  <c r="I43" i="2"/>
  <c r="H43" i="2"/>
  <c r="G43" i="2"/>
  <c r="F43" i="2"/>
  <c r="E43" i="2"/>
  <c r="D43" i="2"/>
  <c r="N42" i="2"/>
  <c r="M42" i="2"/>
  <c r="L42" i="2"/>
  <c r="K42" i="2"/>
  <c r="J42" i="2"/>
  <c r="I42" i="2"/>
  <c r="H42" i="2"/>
  <c r="G42" i="2"/>
  <c r="F42" i="2"/>
  <c r="E42" i="2"/>
  <c r="D42" i="2"/>
  <c r="N41" i="2"/>
  <c r="M41" i="2"/>
  <c r="L41" i="2"/>
  <c r="K41" i="2"/>
  <c r="J41" i="2"/>
  <c r="I41" i="2"/>
  <c r="H41" i="2"/>
  <c r="G41" i="2"/>
  <c r="F41" i="2"/>
  <c r="E41" i="2"/>
  <c r="D41" i="2"/>
  <c r="N40" i="2"/>
  <c r="M40" i="2"/>
  <c r="L40" i="2"/>
  <c r="K40" i="2"/>
  <c r="J40" i="2"/>
  <c r="I40" i="2"/>
  <c r="H40" i="2"/>
  <c r="G40" i="2"/>
  <c r="F40" i="2"/>
  <c r="E40" i="2"/>
  <c r="D40" i="2"/>
  <c r="N39" i="2"/>
  <c r="M39" i="2"/>
  <c r="L39" i="2"/>
  <c r="K39" i="2"/>
  <c r="J39" i="2"/>
  <c r="I39" i="2"/>
  <c r="H39" i="2"/>
  <c r="G39" i="2"/>
  <c r="F39" i="2"/>
  <c r="E39" i="2"/>
  <c r="D39" i="2"/>
  <c r="N38" i="2"/>
  <c r="C69" i="2" s="1"/>
  <c r="M38" i="2"/>
  <c r="L38" i="2"/>
  <c r="K38" i="2"/>
  <c r="J38" i="2"/>
  <c r="I38" i="2"/>
  <c r="H38" i="2"/>
  <c r="G38" i="2"/>
  <c r="F38" i="2"/>
  <c r="E38" i="2"/>
  <c r="D38" i="2"/>
  <c r="N35" i="2"/>
  <c r="M35" i="2"/>
  <c r="L35" i="2"/>
  <c r="K35" i="2"/>
  <c r="J35" i="2"/>
  <c r="I35" i="2"/>
  <c r="H35" i="2"/>
  <c r="G35" i="2"/>
  <c r="F35" i="2"/>
  <c r="E35" i="2"/>
  <c r="D35" i="2"/>
  <c r="N34" i="2"/>
  <c r="M34" i="2"/>
  <c r="L34" i="2"/>
  <c r="K34" i="2"/>
  <c r="J34" i="2"/>
  <c r="I34" i="2"/>
  <c r="H34" i="2"/>
  <c r="G34" i="2"/>
  <c r="F34" i="2"/>
  <c r="E34" i="2"/>
  <c r="D34" i="2"/>
  <c r="N33" i="2"/>
  <c r="M33" i="2"/>
  <c r="L33" i="2"/>
  <c r="K33" i="2"/>
  <c r="J33" i="2"/>
  <c r="I33" i="2"/>
  <c r="H33" i="2"/>
  <c r="G33" i="2"/>
  <c r="F33" i="2"/>
  <c r="E33" i="2"/>
  <c r="D33" i="2"/>
  <c r="N32" i="2"/>
  <c r="M32" i="2"/>
  <c r="L32" i="2"/>
  <c r="K32" i="2"/>
  <c r="J32" i="2"/>
  <c r="I32" i="2"/>
  <c r="H32" i="2"/>
  <c r="G32" i="2"/>
  <c r="F32" i="2"/>
  <c r="E32" i="2"/>
  <c r="D32" i="2"/>
  <c r="N31" i="2"/>
  <c r="M31" i="2"/>
  <c r="L31" i="2"/>
  <c r="K31" i="2"/>
  <c r="J31" i="2"/>
  <c r="I31" i="2"/>
  <c r="H31" i="2"/>
  <c r="G31" i="2"/>
  <c r="F31" i="2"/>
  <c r="E31" i="2"/>
  <c r="D31" i="2"/>
  <c r="N30" i="2"/>
  <c r="M30" i="2"/>
  <c r="L30" i="2"/>
  <c r="K30" i="2"/>
  <c r="J30" i="2"/>
  <c r="I30" i="2"/>
  <c r="H30" i="2"/>
  <c r="G30" i="2"/>
  <c r="F30" i="2"/>
  <c r="E30" i="2"/>
  <c r="D30" i="2"/>
  <c r="N29" i="2"/>
  <c r="M29" i="2"/>
  <c r="L29" i="2"/>
  <c r="K29" i="2"/>
  <c r="J29" i="2"/>
  <c r="I29" i="2"/>
  <c r="H29" i="2"/>
  <c r="G29" i="2"/>
  <c r="F29" i="2"/>
  <c r="E29" i="2"/>
  <c r="D29" i="2"/>
  <c r="N28" i="2"/>
  <c r="M28" i="2"/>
  <c r="L28" i="2"/>
  <c r="K28" i="2"/>
  <c r="J28" i="2"/>
  <c r="I28" i="2"/>
  <c r="H28" i="2"/>
  <c r="G28" i="2"/>
  <c r="F28" i="2"/>
  <c r="E28" i="2"/>
  <c r="D28" i="2"/>
  <c r="N27" i="2"/>
  <c r="M27" i="2"/>
  <c r="L27" i="2"/>
  <c r="K27" i="2"/>
  <c r="J27" i="2"/>
  <c r="I27" i="2"/>
  <c r="H27" i="2"/>
  <c r="G27" i="2"/>
  <c r="F27" i="2"/>
  <c r="E27" i="2"/>
  <c r="D27" i="2"/>
  <c r="N26" i="2"/>
  <c r="M26" i="2"/>
  <c r="L26" i="2"/>
  <c r="K26" i="2"/>
  <c r="J26" i="2"/>
  <c r="I26" i="2"/>
  <c r="H26" i="2"/>
  <c r="G26" i="2"/>
  <c r="F26" i="2"/>
  <c r="E26" i="2"/>
  <c r="D26" i="2"/>
  <c r="N25" i="2"/>
  <c r="M25" i="2"/>
  <c r="L25" i="2"/>
  <c r="K25" i="2"/>
  <c r="J25" i="2"/>
  <c r="I25" i="2"/>
  <c r="H25" i="2"/>
  <c r="G25" i="2"/>
  <c r="F25" i="2"/>
  <c r="E25" i="2"/>
  <c r="D25" i="2"/>
  <c r="N24" i="2"/>
  <c r="M24" i="2"/>
  <c r="L24" i="2"/>
  <c r="K24" i="2"/>
  <c r="J24" i="2"/>
  <c r="I24" i="2"/>
  <c r="H24" i="2"/>
  <c r="G24" i="2"/>
  <c r="F24" i="2"/>
  <c r="E24" i="2"/>
  <c r="D24" i="2"/>
  <c r="N23" i="2"/>
  <c r="M23" i="2"/>
  <c r="L23" i="2"/>
  <c r="K23" i="2"/>
  <c r="J23" i="2"/>
  <c r="I23" i="2"/>
  <c r="H23" i="2"/>
  <c r="G23" i="2"/>
  <c r="F23" i="2"/>
  <c r="E23" i="2"/>
  <c r="D23" i="2"/>
  <c r="N22" i="2"/>
  <c r="M22" i="2"/>
  <c r="L22" i="2"/>
  <c r="K22" i="2"/>
  <c r="J22" i="2"/>
  <c r="I22" i="2"/>
  <c r="H22" i="2"/>
  <c r="G22" i="2"/>
  <c r="F22" i="2"/>
  <c r="E22" i="2"/>
  <c r="D22" i="2"/>
  <c r="N21" i="2"/>
  <c r="M21" i="2"/>
  <c r="L21" i="2"/>
  <c r="K21" i="2"/>
  <c r="J21" i="2"/>
  <c r="I21" i="2"/>
  <c r="H21" i="2"/>
  <c r="G21" i="2"/>
  <c r="F21" i="2"/>
  <c r="E21" i="2"/>
  <c r="D21" i="2"/>
  <c r="N20" i="2"/>
  <c r="M20" i="2"/>
  <c r="L20" i="2"/>
  <c r="K20" i="2"/>
  <c r="J20" i="2"/>
  <c r="I20" i="2"/>
  <c r="H20" i="2"/>
  <c r="G20" i="2"/>
  <c r="F20" i="2"/>
  <c r="E20" i="2"/>
  <c r="D20" i="2"/>
  <c r="N19" i="2"/>
  <c r="M19" i="2"/>
  <c r="L19" i="2"/>
  <c r="K19" i="2"/>
  <c r="J19" i="2"/>
  <c r="I19" i="2"/>
  <c r="H19" i="2"/>
  <c r="G19" i="2"/>
  <c r="F19" i="2"/>
  <c r="E19" i="2"/>
  <c r="D19" i="2"/>
  <c r="N18" i="2"/>
  <c r="M18" i="2"/>
  <c r="L18" i="2"/>
  <c r="K18" i="2"/>
  <c r="J18" i="2"/>
  <c r="I18" i="2"/>
  <c r="H18" i="2"/>
  <c r="G18" i="2"/>
  <c r="F18" i="2"/>
  <c r="E18" i="2"/>
  <c r="D18" i="2"/>
  <c r="N17" i="2"/>
  <c r="M17" i="2"/>
  <c r="L17" i="2"/>
  <c r="K17" i="2"/>
  <c r="J17" i="2"/>
  <c r="I17" i="2"/>
  <c r="H17" i="2"/>
  <c r="G17" i="2"/>
  <c r="F17" i="2"/>
  <c r="E17" i="2"/>
  <c r="D17" i="2"/>
  <c r="N16" i="2"/>
  <c r="M16" i="2"/>
  <c r="L16" i="2"/>
  <c r="K16" i="2"/>
  <c r="J16" i="2"/>
  <c r="I16" i="2"/>
  <c r="H16" i="2"/>
  <c r="G16" i="2"/>
  <c r="F16" i="2"/>
  <c r="E16" i="2"/>
  <c r="D16" i="2"/>
  <c r="N15" i="2"/>
  <c r="M15" i="2"/>
  <c r="L15" i="2"/>
  <c r="K15" i="2"/>
  <c r="J15" i="2"/>
  <c r="I15" i="2"/>
  <c r="H15" i="2"/>
  <c r="G15" i="2"/>
  <c r="F15" i="2"/>
  <c r="E15" i="2"/>
  <c r="D15" i="2"/>
  <c r="N14" i="2"/>
  <c r="M14" i="2"/>
  <c r="L14" i="2"/>
  <c r="K14" i="2"/>
  <c r="J14" i="2"/>
  <c r="I14" i="2"/>
  <c r="H14" i="2"/>
  <c r="G14" i="2"/>
  <c r="F14" i="2"/>
  <c r="E14" i="2"/>
  <c r="D14" i="2"/>
  <c r="N13" i="2"/>
  <c r="M13" i="2"/>
  <c r="L13" i="2"/>
  <c r="K13" i="2"/>
  <c r="J13" i="2"/>
  <c r="I13" i="2"/>
  <c r="H13" i="2"/>
  <c r="G13" i="2"/>
  <c r="F13" i="2"/>
  <c r="E13" i="2"/>
  <c r="D13" i="2"/>
  <c r="N12" i="2"/>
  <c r="M12" i="2"/>
  <c r="L12" i="2"/>
  <c r="K12" i="2"/>
  <c r="J12" i="2"/>
  <c r="I12" i="2"/>
  <c r="H12" i="2"/>
  <c r="G12" i="2"/>
  <c r="F12" i="2"/>
  <c r="E12" i="2"/>
  <c r="D12" i="2"/>
  <c r="N11" i="2"/>
  <c r="M11" i="2"/>
  <c r="L11" i="2"/>
  <c r="K11" i="2"/>
  <c r="J11" i="2"/>
  <c r="I11" i="2"/>
  <c r="H11" i="2"/>
  <c r="G11" i="2"/>
  <c r="F11" i="2"/>
  <c r="E11" i="2"/>
  <c r="D11" i="2"/>
  <c r="N10" i="2"/>
  <c r="M10" i="2"/>
  <c r="L10" i="2"/>
  <c r="K10" i="2"/>
  <c r="J10" i="2"/>
  <c r="I10" i="2"/>
  <c r="H10" i="2"/>
  <c r="G10" i="2"/>
  <c r="F10" i="2"/>
  <c r="E10" i="2"/>
  <c r="D10" i="2"/>
  <c r="N9" i="2"/>
  <c r="M9" i="2"/>
  <c r="L9" i="2"/>
  <c r="K9" i="2"/>
  <c r="J9" i="2"/>
  <c r="I9" i="2"/>
  <c r="H9" i="2"/>
  <c r="G9" i="2"/>
  <c r="F9" i="2"/>
  <c r="E9" i="2"/>
  <c r="D9" i="2"/>
  <c r="N7" i="2"/>
  <c r="M7" i="2"/>
  <c r="L7" i="2"/>
  <c r="K7" i="2"/>
  <c r="J7" i="2"/>
  <c r="I7" i="2"/>
  <c r="H7" i="2"/>
  <c r="G7" i="2"/>
  <c r="F7" i="2"/>
  <c r="E7" i="2"/>
  <c r="C54" i="2" s="1"/>
  <c r="D7" i="2"/>
  <c r="N6" i="2"/>
  <c r="M6" i="2"/>
  <c r="L6" i="2"/>
  <c r="K6" i="2"/>
  <c r="J6" i="2"/>
  <c r="I6" i="2"/>
  <c r="H6" i="2"/>
  <c r="G6" i="2"/>
  <c r="F6" i="2"/>
  <c r="E6" i="2"/>
  <c r="C53" i="2" s="1"/>
  <c r="D6" i="2"/>
  <c r="N5" i="2"/>
  <c r="M5" i="2"/>
  <c r="L5" i="2"/>
  <c r="K5" i="2"/>
  <c r="J5" i="2"/>
  <c r="I5" i="2"/>
  <c r="H5" i="2"/>
  <c r="G5" i="2"/>
  <c r="F5" i="2"/>
  <c r="E5" i="2"/>
  <c r="C52" i="2" s="1"/>
  <c r="D5" i="2"/>
  <c r="N4" i="2"/>
  <c r="M4" i="2"/>
  <c r="L4" i="2"/>
  <c r="K4" i="2"/>
  <c r="J4" i="2"/>
  <c r="I4" i="2"/>
  <c r="H4" i="2"/>
  <c r="G4" i="2"/>
  <c r="F4" i="2"/>
  <c r="E4" i="2"/>
  <c r="C51" i="2" s="1"/>
  <c r="D4" i="2"/>
  <c r="N3" i="2"/>
  <c r="N2" i="2"/>
  <c r="M2" i="2"/>
  <c r="L2" i="2"/>
  <c r="K2" i="2"/>
  <c r="J2" i="2"/>
  <c r="I2" i="2"/>
  <c r="H2" i="2"/>
  <c r="G2" i="2"/>
  <c r="F2" i="2"/>
  <c r="E2" i="2"/>
  <c r="D2" i="2"/>
</calcChain>
</file>

<file path=xl/sharedStrings.xml><?xml version="1.0" encoding="utf-8"?>
<sst xmlns="http://schemas.openxmlformats.org/spreadsheetml/2006/main" count="159" uniqueCount="134">
  <si>
    <t>bitwidth (B)</t>
    <phoneticPr fontId="1" type="noConversion"/>
  </si>
  <si>
    <t>size (KB)</t>
    <phoneticPr fontId="1" type="noConversion"/>
  </si>
  <si>
    <t>Bank</t>
    <phoneticPr fontId="1" type="noConversion"/>
  </si>
  <si>
    <t>Mat</t>
    <phoneticPr fontId="1" type="noConversion"/>
  </si>
  <si>
    <t>configuration</t>
    <phoneticPr fontId="1" type="noConversion"/>
  </si>
  <si>
    <t>4x4</t>
    <phoneticPr fontId="1" type="noConversion"/>
  </si>
  <si>
    <t>2x2</t>
    <phoneticPr fontId="1" type="noConversion"/>
  </si>
  <si>
    <t>Wr BW (GB/s)</t>
    <phoneticPr fontId="1" type="noConversion"/>
  </si>
  <si>
    <t>Rd BW (GB/s)</t>
    <phoneticPr fontId="1" type="noConversion"/>
  </si>
  <si>
    <t>Rd Ene (pJ)</t>
    <phoneticPr fontId="1" type="noConversion"/>
  </si>
  <si>
    <t>Wr Ene(pJ)</t>
    <phoneticPr fontId="1" type="noConversion"/>
  </si>
  <si>
    <t>Leakage (mW)</t>
    <phoneticPr fontId="1" type="noConversion"/>
  </si>
  <si>
    <t>Area (um^2)</t>
    <phoneticPr fontId="1" type="noConversion"/>
  </si>
  <si>
    <t>4x2</t>
    <phoneticPr fontId="1" type="noConversion"/>
  </si>
  <si>
    <t>test</t>
    <phoneticPr fontId="1" type="noConversion"/>
  </si>
  <si>
    <t>2x2</t>
    <phoneticPr fontId="1" type="noConversion"/>
  </si>
  <si>
    <t>2x1</t>
    <phoneticPr fontId="1" type="noConversion"/>
  </si>
  <si>
    <t>1x1</t>
    <phoneticPr fontId="1" type="noConversion"/>
  </si>
  <si>
    <t>Type</t>
    <phoneticPr fontId="1" type="noConversion"/>
  </si>
  <si>
    <t>RRAM</t>
    <phoneticPr fontId="1" type="noConversion"/>
  </si>
  <si>
    <t>SRAM</t>
    <phoneticPr fontId="1" type="noConversion"/>
  </si>
  <si>
    <t xml:space="preserve">                                         Do Not Go Below This Box                                                            Do Not Go Below This Box                                                           Do Not Go Below This Box                                                           Do Not Go Below This Box                                                             Do Not Go Below This Box                                                           Do Not Go Below This Box                                                           Do Not Go Below This Box                                                           Do Not Go Below This Box                  </t>
  </si>
  <si>
    <t xml:space="preserve"> </t>
  </si>
  <si>
    <r>
      <t>I</t>
    </r>
    <r>
      <rPr>
        <sz val="9"/>
        <rFont val="Arial"/>
        <family val="2"/>
      </rPr>
      <t>DD</t>
    </r>
    <r>
      <rPr>
        <sz val="11"/>
        <rFont val="Arial"/>
        <family val="2"/>
      </rPr>
      <t>0</t>
    </r>
  </si>
  <si>
    <r>
      <t>I</t>
    </r>
    <r>
      <rPr>
        <sz val="9"/>
        <rFont val="Arial"/>
        <family val="2"/>
      </rPr>
      <t>PP</t>
    </r>
    <r>
      <rPr>
        <sz val="11"/>
        <rFont val="Arial"/>
        <family val="2"/>
      </rPr>
      <t>0</t>
    </r>
  </si>
  <si>
    <r>
      <t>I</t>
    </r>
    <r>
      <rPr>
        <sz val="9"/>
        <rFont val="Arial"/>
        <family val="2"/>
      </rPr>
      <t>DD</t>
    </r>
    <r>
      <rPr>
        <sz val="11"/>
        <rFont val="Arial"/>
        <family val="2"/>
      </rPr>
      <t>2P</t>
    </r>
  </si>
  <si>
    <r>
      <t>I</t>
    </r>
    <r>
      <rPr>
        <sz val="9"/>
        <rFont val="Arial"/>
        <family val="2"/>
      </rPr>
      <t>DD</t>
    </r>
    <r>
      <rPr>
        <sz val="11"/>
        <rFont val="Arial"/>
        <family val="2"/>
      </rPr>
      <t>2N</t>
    </r>
  </si>
  <si>
    <r>
      <t>I</t>
    </r>
    <r>
      <rPr>
        <sz val="9"/>
        <rFont val="Arial"/>
        <family val="2"/>
      </rPr>
      <t>DD</t>
    </r>
    <r>
      <rPr>
        <sz val="11"/>
        <rFont val="Arial"/>
        <family val="2"/>
      </rPr>
      <t>3P</t>
    </r>
  </si>
  <si>
    <r>
      <t>I</t>
    </r>
    <r>
      <rPr>
        <sz val="9"/>
        <rFont val="Arial"/>
        <family val="2"/>
      </rPr>
      <t>DD</t>
    </r>
    <r>
      <rPr>
        <sz val="11"/>
        <rFont val="Arial"/>
        <family val="2"/>
      </rPr>
      <t>3N</t>
    </r>
  </si>
  <si>
    <r>
      <t>I</t>
    </r>
    <r>
      <rPr>
        <sz val="9"/>
        <rFont val="Arial"/>
        <family val="2"/>
      </rPr>
      <t>PP</t>
    </r>
    <r>
      <rPr>
        <sz val="11"/>
        <rFont val="Arial"/>
        <family val="2"/>
      </rPr>
      <t>SB</t>
    </r>
  </si>
  <si>
    <r>
      <t>I</t>
    </r>
    <r>
      <rPr>
        <sz val="9"/>
        <rFont val="Arial"/>
        <family val="2"/>
      </rPr>
      <t>DD</t>
    </r>
    <r>
      <rPr>
        <sz val="11"/>
        <rFont val="Arial"/>
        <family val="2"/>
      </rPr>
      <t>4R</t>
    </r>
  </si>
  <si>
    <r>
      <t>I</t>
    </r>
    <r>
      <rPr>
        <sz val="9"/>
        <rFont val="Arial"/>
        <family val="2"/>
      </rPr>
      <t>DD</t>
    </r>
    <r>
      <rPr>
        <sz val="11"/>
        <rFont val="Arial"/>
        <family val="2"/>
      </rPr>
      <t>4W</t>
    </r>
  </si>
  <si>
    <r>
      <t>I</t>
    </r>
    <r>
      <rPr>
        <sz val="9"/>
        <rFont val="Arial"/>
        <family val="2"/>
      </rPr>
      <t>DD</t>
    </r>
    <r>
      <rPr>
        <sz val="11"/>
        <rFont val="Arial"/>
        <family val="2"/>
      </rPr>
      <t>5</t>
    </r>
  </si>
  <si>
    <r>
      <t>I</t>
    </r>
    <r>
      <rPr>
        <sz val="9"/>
        <rFont val="Arial"/>
        <family val="2"/>
      </rPr>
      <t>PP</t>
    </r>
    <r>
      <rPr>
        <sz val="11"/>
        <rFont val="Arial"/>
        <family val="2"/>
      </rPr>
      <t>5</t>
    </r>
  </si>
  <si>
    <t>tCK</t>
  </si>
  <si>
    <r>
      <t>t</t>
    </r>
    <r>
      <rPr>
        <sz val="11"/>
        <rFont val="Arial"/>
        <family val="2"/>
      </rPr>
      <t>RRD_S</t>
    </r>
  </si>
  <si>
    <r>
      <t>t</t>
    </r>
    <r>
      <rPr>
        <sz val="11"/>
        <rFont val="Arial"/>
        <family val="2"/>
      </rPr>
      <t>RRD_L</t>
    </r>
  </si>
  <si>
    <r>
      <t>t</t>
    </r>
    <r>
      <rPr>
        <sz val="11"/>
        <rFont val="Arial"/>
        <family val="2"/>
      </rPr>
      <t>RC</t>
    </r>
  </si>
  <si>
    <r>
      <t>t</t>
    </r>
    <r>
      <rPr>
        <sz val="11"/>
        <rFont val="Arial"/>
        <family val="2"/>
      </rPr>
      <t>RAS</t>
    </r>
  </si>
  <si>
    <r>
      <t>t</t>
    </r>
    <r>
      <rPr>
        <sz val="11"/>
        <rFont val="Arial"/>
        <family val="2"/>
      </rPr>
      <t>RFC (MIN)</t>
    </r>
  </si>
  <si>
    <r>
      <t>t</t>
    </r>
    <r>
      <rPr>
        <sz val="11"/>
        <rFont val="Arial"/>
        <family val="2"/>
      </rPr>
      <t>REFI</t>
    </r>
  </si>
  <si>
    <r>
      <t>t</t>
    </r>
    <r>
      <rPr>
        <sz val="11"/>
        <rFont val="Arial"/>
        <family val="2"/>
      </rPr>
      <t>CK  (MIN)</t>
    </r>
  </si>
  <si>
    <r>
      <t>t</t>
    </r>
    <r>
      <rPr>
        <sz val="11"/>
        <rFont val="Arial"/>
        <family val="2"/>
      </rPr>
      <t>CK (MAX)</t>
    </r>
  </si>
  <si>
    <t>Parameter</t>
  </si>
  <si>
    <t>Condition</t>
  </si>
  <si>
    <r>
      <t>Maximum V</t>
    </r>
    <r>
      <rPr>
        <sz val="8"/>
        <rFont val="Arial"/>
        <family val="2"/>
      </rPr>
      <t>CC</t>
    </r>
  </si>
  <si>
    <r>
      <t>Minimum V</t>
    </r>
    <r>
      <rPr>
        <sz val="8"/>
        <rFont val="Arial"/>
        <family val="2"/>
      </rPr>
      <t>CC</t>
    </r>
  </si>
  <si>
    <r>
      <t>Maximum V</t>
    </r>
    <r>
      <rPr>
        <sz val="8"/>
        <rFont val="Arial"/>
        <family val="2"/>
      </rPr>
      <t>PP</t>
    </r>
  </si>
  <si>
    <r>
      <t>Minimum V</t>
    </r>
    <r>
      <rPr>
        <sz val="8"/>
        <rFont val="Arial"/>
        <family val="2"/>
      </rPr>
      <t>PP</t>
    </r>
  </si>
  <si>
    <r>
      <t>I</t>
    </r>
    <r>
      <rPr>
        <sz val="8"/>
        <rFont val="Arial"/>
        <family val="2"/>
      </rPr>
      <t>DD</t>
    </r>
    <r>
      <rPr>
        <sz val="10"/>
        <rFont val="Arial"/>
        <family val="2"/>
      </rPr>
      <t>0</t>
    </r>
  </si>
  <si>
    <t>Maximum Active Precharge Current</t>
  </si>
  <si>
    <r>
      <t>I</t>
    </r>
    <r>
      <rPr>
        <sz val="8"/>
        <rFont val="Arial"/>
        <family val="2"/>
      </rPr>
      <t>PP</t>
    </r>
    <r>
      <rPr>
        <sz val="10"/>
        <rFont val="Arial"/>
        <family val="2"/>
      </rPr>
      <t>0</t>
    </r>
  </si>
  <si>
    <t>Maximum Active Word line Boost</t>
  </si>
  <si>
    <r>
      <t>I</t>
    </r>
    <r>
      <rPr>
        <sz val="8"/>
        <rFont val="Arial"/>
        <family val="2"/>
      </rPr>
      <t>DD</t>
    </r>
    <r>
      <rPr>
        <sz val="10"/>
        <rFont val="Arial"/>
        <family val="2"/>
      </rPr>
      <t>2P</t>
    </r>
  </si>
  <si>
    <t>Maximum Precharge Power-Down Standby Current</t>
  </si>
  <si>
    <r>
      <t>I</t>
    </r>
    <r>
      <rPr>
        <sz val="8"/>
        <rFont val="Arial"/>
        <family val="2"/>
      </rPr>
      <t>DD</t>
    </r>
    <r>
      <rPr>
        <sz val="10"/>
        <rFont val="Arial"/>
        <family val="2"/>
      </rPr>
      <t>2N</t>
    </r>
  </si>
  <si>
    <t>Maximum Precharge Standby Current</t>
  </si>
  <si>
    <r>
      <t>I</t>
    </r>
    <r>
      <rPr>
        <sz val="8"/>
        <rFont val="Arial"/>
        <family val="2"/>
      </rPr>
      <t>DD</t>
    </r>
    <r>
      <rPr>
        <sz val="10"/>
        <rFont val="Arial"/>
        <family val="2"/>
      </rPr>
      <t>3P</t>
    </r>
  </si>
  <si>
    <t>Maximum Active Power-Down Standby Current</t>
  </si>
  <si>
    <r>
      <t>I</t>
    </r>
    <r>
      <rPr>
        <sz val="8"/>
        <rFont val="Arial"/>
        <family val="2"/>
      </rPr>
      <t>DD</t>
    </r>
    <r>
      <rPr>
        <sz val="10"/>
        <rFont val="Arial"/>
        <family val="2"/>
      </rPr>
      <t>3N</t>
    </r>
  </si>
  <si>
    <t>Maximum Active Standby Current</t>
  </si>
  <si>
    <r>
      <t>I</t>
    </r>
    <r>
      <rPr>
        <sz val="8"/>
        <rFont val="Arial"/>
        <family val="2"/>
      </rPr>
      <t>PP</t>
    </r>
    <r>
      <rPr>
        <sz val="10"/>
        <rFont val="Arial"/>
        <family val="2"/>
      </rPr>
      <t>SB</t>
    </r>
  </si>
  <si>
    <t>Maximum Standby Word line Boost</t>
  </si>
  <si>
    <r>
      <t>I</t>
    </r>
    <r>
      <rPr>
        <sz val="8"/>
        <rFont val="Arial"/>
        <family val="2"/>
      </rPr>
      <t>DD</t>
    </r>
    <r>
      <rPr>
        <sz val="10"/>
        <rFont val="Arial"/>
        <family val="2"/>
      </rPr>
      <t>4R</t>
    </r>
  </si>
  <si>
    <t>Maximum Read Burst Current</t>
  </si>
  <si>
    <r>
      <t>I</t>
    </r>
    <r>
      <rPr>
        <sz val="8"/>
        <rFont val="Arial"/>
        <family val="2"/>
      </rPr>
      <t>DD</t>
    </r>
    <r>
      <rPr>
        <sz val="10"/>
        <rFont val="Arial"/>
        <family val="2"/>
      </rPr>
      <t>4W</t>
    </r>
  </si>
  <si>
    <t>Maximum Write BurstCurrent</t>
  </si>
  <si>
    <r>
      <t>I</t>
    </r>
    <r>
      <rPr>
        <sz val="8"/>
        <rFont val="Arial"/>
        <family val="2"/>
      </rPr>
      <t>DD5</t>
    </r>
  </si>
  <si>
    <t>Maximum Burst Refresh Current</t>
  </si>
  <si>
    <r>
      <t>I</t>
    </r>
    <r>
      <rPr>
        <sz val="8"/>
        <rFont val="Arial"/>
        <family val="2"/>
      </rPr>
      <t>PP5</t>
    </r>
  </si>
  <si>
    <t>Maximum Burst Refresh Word line Boost</t>
  </si>
  <si>
    <t>tCKavg</t>
  </si>
  <si>
    <r>
      <t>t</t>
    </r>
    <r>
      <rPr>
        <sz val="10"/>
        <rFont val="Arial"/>
        <family val="2"/>
      </rPr>
      <t xml:space="preserve">CK used for current measurements </t>
    </r>
  </si>
  <si>
    <r>
      <t>t</t>
    </r>
    <r>
      <rPr>
        <sz val="10"/>
        <rFont val="Arial"/>
        <family val="2"/>
      </rPr>
      <t>RRD_s</t>
    </r>
  </si>
  <si>
    <t>Minimum activate-to-activate timing (different BG)</t>
  </si>
  <si>
    <r>
      <t>t</t>
    </r>
    <r>
      <rPr>
        <sz val="10"/>
        <rFont val="Arial"/>
        <family val="2"/>
      </rPr>
      <t>RRD_L</t>
    </r>
  </si>
  <si>
    <t>Minimum activate-to-activate timing (same BG)</t>
  </si>
  <si>
    <r>
      <t>t</t>
    </r>
    <r>
      <rPr>
        <sz val="10"/>
        <rFont val="Arial"/>
        <family val="2"/>
      </rPr>
      <t>RC</t>
    </r>
  </si>
  <si>
    <t>Minimum activate-to-activate timing (Same bank)</t>
  </si>
  <si>
    <r>
      <t>t</t>
    </r>
    <r>
      <rPr>
        <sz val="10"/>
        <rFont val="Arial"/>
        <family val="2"/>
      </rPr>
      <t>RAS</t>
    </r>
  </si>
  <si>
    <t>tRAS used for IDD0 Calcualtion</t>
  </si>
  <si>
    <r>
      <t>t</t>
    </r>
    <r>
      <rPr>
        <sz val="10"/>
        <rFont val="Arial"/>
        <family val="2"/>
      </rPr>
      <t>RFC(min)</t>
    </r>
  </si>
  <si>
    <t>Minimum refresh to refresh cycle time</t>
  </si>
  <si>
    <r>
      <t>t</t>
    </r>
    <r>
      <rPr>
        <sz val="10"/>
        <rFont val="Arial"/>
        <family val="2"/>
      </rPr>
      <t>REFI</t>
    </r>
  </si>
  <si>
    <t>Average periodic refresh cycle time</t>
  </si>
  <si>
    <t>tCK(min)</t>
  </si>
  <si>
    <r>
      <t xml:space="preserve">Minimum </t>
    </r>
    <r>
      <rPr>
        <vertAlign val="superscript"/>
        <sz val="10"/>
        <rFont val="Arial"/>
        <family val="2"/>
      </rPr>
      <t>t</t>
    </r>
    <r>
      <rPr>
        <sz val="10"/>
        <rFont val="Arial"/>
        <family val="2"/>
      </rPr>
      <t>CK cycle rate</t>
    </r>
  </si>
  <si>
    <t>tCK(max)</t>
  </si>
  <si>
    <r>
      <t xml:space="preserve">Maximum </t>
    </r>
    <r>
      <rPr>
        <vertAlign val="superscript"/>
        <sz val="10"/>
        <rFont val="Arial"/>
        <family val="2"/>
      </rPr>
      <t>t</t>
    </r>
    <r>
      <rPr>
        <sz val="10"/>
        <rFont val="Arial"/>
        <family val="2"/>
      </rPr>
      <t>CK cycle rate</t>
    </r>
  </si>
  <si>
    <t>Initial numbers are for reference only and must be verified with existing DRAM data sheets for accuracy prior to using the spreadsheet.</t>
  </si>
  <si>
    <t>4x2</t>
    <phoneticPr fontId="1" type="noConversion"/>
  </si>
  <si>
    <t>2x2</t>
    <phoneticPr fontId="1" type="noConversion"/>
  </si>
  <si>
    <t>4x4</t>
    <phoneticPr fontId="1" type="noConversion"/>
  </si>
  <si>
    <t>2x1</t>
    <phoneticPr fontId="1" type="noConversion"/>
  </si>
  <si>
    <t>28nm hp</t>
    <phoneticPr fontId="1" type="noConversion"/>
  </si>
  <si>
    <t>RRAM</t>
    <phoneticPr fontId="1" type="noConversion"/>
  </si>
  <si>
    <t>4x8</t>
    <phoneticPr fontId="1" type="noConversion"/>
  </si>
  <si>
    <t>2x2</t>
    <phoneticPr fontId="1" type="noConversion"/>
  </si>
  <si>
    <t>4x4</t>
    <phoneticPr fontId="1" type="noConversion"/>
  </si>
  <si>
    <t>2x2</t>
    <phoneticPr fontId="1" type="noConversion"/>
  </si>
  <si>
    <t>2x4</t>
    <phoneticPr fontId="1" type="noConversion"/>
  </si>
  <si>
    <t>1x2</t>
    <phoneticPr fontId="1" type="noConversion"/>
  </si>
  <si>
    <t>1x2</t>
    <phoneticPr fontId="1" type="noConversion"/>
  </si>
  <si>
    <t>22nm lstp</t>
    <phoneticPr fontId="1" type="noConversion"/>
  </si>
  <si>
    <t>22nm hp</t>
    <phoneticPr fontId="1" type="noConversion"/>
  </si>
  <si>
    <t>1x1</t>
    <phoneticPr fontId="1" type="noConversion"/>
  </si>
  <si>
    <t>2x1</t>
    <phoneticPr fontId="1" type="noConversion"/>
  </si>
  <si>
    <t>4x1</t>
    <phoneticPr fontId="1" type="noConversion"/>
  </si>
  <si>
    <t>2x2</t>
    <phoneticPr fontId="1" type="noConversion"/>
  </si>
  <si>
    <t>4x2</t>
    <phoneticPr fontId="1" type="noConversion"/>
  </si>
  <si>
    <t>22nm lstp</t>
    <phoneticPr fontId="1" type="noConversion"/>
  </si>
  <si>
    <t>22nm</t>
    <phoneticPr fontId="1" type="noConversion"/>
  </si>
  <si>
    <t>LSTP</t>
    <phoneticPr fontId="1" type="noConversion"/>
  </si>
  <si>
    <t>22nm</t>
    <phoneticPr fontId="1" type="noConversion"/>
  </si>
  <si>
    <t>LSTP</t>
    <phoneticPr fontId="1" type="noConversion"/>
  </si>
  <si>
    <t>SRAM</t>
    <phoneticPr fontId="1" type="noConversion"/>
  </si>
  <si>
    <t>DDR4</t>
    <phoneticPr fontId="1" type="noConversion"/>
  </si>
  <si>
    <t>128K</t>
    <phoneticPr fontId="1" type="noConversion"/>
  </si>
  <si>
    <t>256K</t>
    <phoneticPr fontId="1" type="noConversion"/>
  </si>
  <si>
    <t>512K</t>
    <phoneticPr fontId="1" type="noConversion"/>
  </si>
  <si>
    <t>1M</t>
    <phoneticPr fontId="1" type="noConversion"/>
  </si>
  <si>
    <t>2M</t>
    <phoneticPr fontId="1" type="noConversion"/>
  </si>
  <si>
    <t>16K</t>
    <phoneticPr fontId="1" type="noConversion"/>
  </si>
  <si>
    <t>32K</t>
    <phoneticPr fontId="1" type="noConversion"/>
  </si>
  <si>
    <t>64K</t>
    <phoneticPr fontId="1" type="noConversion"/>
  </si>
  <si>
    <t>256K</t>
    <phoneticPr fontId="1" type="noConversion"/>
  </si>
  <si>
    <t>size (B)</t>
    <phoneticPr fontId="1" type="noConversion"/>
  </si>
  <si>
    <t>128M</t>
    <phoneticPr fontId="1" type="noConversion"/>
  </si>
  <si>
    <t>depth</t>
    <phoneticPr fontId="1" type="noConversion"/>
  </si>
  <si>
    <t>energy per read (pJ)</t>
    <phoneticPr fontId="1" type="noConversion"/>
  </si>
  <si>
    <t>energy per write (pJ)</t>
    <phoneticPr fontId="1" type="noConversion"/>
  </si>
  <si>
    <t>bitwidth</t>
    <phoneticPr fontId="1" type="noConversion"/>
  </si>
  <si>
    <t>Wr Ene (pJ)</t>
    <phoneticPr fontId="1" type="noConversion"/>
  </si>
  <si>
    <t>Leakage (uW)</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</si>
</sst>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000"/>
    <numFmt numFmtId="177" formatCode="0.000_);[Red]\(0.000\)"/>
    <numFmt numFmtId="178" formatCode="0.000_ "/>
    <numFmt numFmtId="179" formatCode="0.00000_);[Red]\(0.00000\)"/>
    <numFmt numFmtId="180" formatCode="0_);[Red]\(0\)"/>
  </numFmts>
  <fonts count="10" x14ac:knownFonts="1">
    <font>
      <sz val="11"/>
      <color theme="1"/>
      <name val="等线"/>
      <family val="2"/>
      <charset val="134"/>
      <scheme val="minor"/>
    </font>
    <font>
      <sz val="9"/>
      <name val="等线"/>
      <family val="2"/>
      <charset val="134"/>
      <scheme val="minor"/>
    </font>
    <font>
      <sz val="10"/>
      <name val="Arial"/>
      <family val="2"/>
    </font>
    <font>
      <sz val="11"/>
      <name val="Arial"/>
      <family val="2"/>
    </font>
    <font>
      <sz val="9"/>
      <name val="Arial"/>
      <family val="2"/>
    </font>
    <font>
      <sz val="10"/>
      <color theme="0" tint="-0.499984740745262"/>
      <name val="Arial"/>
      <family val="2"/>
    </font>
    <font>
      <vertAlign val="superscript"/>
      <sz val="11"/>
      <name val="Arial"/>
      <family val="2"/>
    </font>
    <font>
      <b/>
      <sz val="10"/>
      <name val="Arial"/>
      <family val="2"/>
    </font>
    <font>
      <sz val="8"/>
      <name val="Arial"/>
      <family val="2"/>
    </font>
    <font>
      <vertAlign val="superscript"/>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indexed="44"/>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s>
  <cellStyleXfs count="1">
    <xf numFmtId="0" fontId="0" fillId="0" borderId="0">
      <alignment vertical="center"/>
    </xf>
  </cellStyleXfs>
  <cellXfs count="52">
    <xf numFmtId="0" fontId="0" fillId="0" borderId="0" xfId="0">
      <alignment vertical="center"/>
    </xf>
    <xf numFmtId="0" fontId="0" fillId="0" borderId="1" xfId="0" applyBorder="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xf>
    <xf numFmtId="0" fontId="0" fillId="0" borderId="0" xfId="0" applyAlignment="1">
      <alignment vertical="center"/>
    </xf>
    <xf numFmtId="0" fontId="5" fillId="0" borderId="0" xfId="0" applyFont="1" applyAlignment="1">
      <alignment horizontal="center"/>
    </xf>
    <xf numFmtId="0" fontId="0" fillId="0" borderId="0" xfId="0" applyAlignment="1">
      <alignment horizontal="center"/>
    </xf>
    <xf numFmtId="0" fontId="5" fillId="0" borderId="0" xfId="0" applyFont="1" applyAlignment="1">
      <alignment horizontal="center" vertical="center"/>
    </xf>
    <xf numFmtId="0" fontId="3" fillId="0" borderId="1" xfId="0" applyFont="1" applyBorder="1" applyAlignment="1">
      <alignment vertical="center"/>
    </xf>
    <xf numFmtId="176" fontId="2" fillId="0" borderId="0" xfId="0" applyNumberFormat="1" applyFont="1" applyAlignment="1">
      <alignment horizontal="center" vertical="center"/>
    </xf>
    <xf numFmtId="0" fontId="6" fillId="0" borderId="1" xfId="0" applyFont="1" applyBorder="1" applyAlignment="1">
      <alignment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2" fillId="0" borderId="9" xfId="0" applyFont="1" applyBorder="1" applyAlignment="1">
      <alignment vertical="center"/>
    </xf>
    <xf numFmtId="0" fontId="2" fillId="0" borderId="1" xfId="0" applyFont="1" applyBorder="1" applyAlignment="1">
      <alignment vertical="center"/>
    </xf>
    <xf numFmtId="0" fontId="2" fillId="4" borderId="0" xfId="0" applyFont="1" applyFill="1" applyAlignment="1">
      <alignment horizontal="right" vertical="center"/>
    </xf>
    <xf numFmtId="0" fontId="9" fillId="0" borderId="1" xfId="0" applyFont="1" applyBorder="1" applyAlignment="1">
      <alignment vertical="center"/>
    </xf>
    <xf numFmtId="0" fontId="9" fillId="0" borderId="9"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177" fontId="0" fillId="0" borderId="1" xfId="0" applyNumberFormat="1" applyBorder="1">
      <alignment vertical="center"/>
    </xf>
    <xf numFmtId="178" fontId="0" fillId="0" borderId="1" xfId="0" applyNumberFormat="1" applyBorder="1">
      <alignment vertical="center"/>
    </xf>
    <xf numFmtId="177" fontId="0" fillId="0" borderId="0" xfId="0" applyNumberFormat="1" applyFill="1" applyBorder="1">
      <alignment vertical="center"/>
    </xf>
    <xf numFmtId="179" fontId="0" fillId="0" borderId="0" xfId="0" applyNumberFormat="1" applyFill="1" applyBorder="1">
      <alignment vertical="center"/>
    </xf>
    <xf numFmtId="180" fontId="0" fillId="0" borderId="0" xfId="0" applyNumberFormat="1" applyFill="1" applyBorder="1">
      <alignment vertical="center"/>
    </xf>
    <xf numFmtId="177" fontId="0" fillId="0" borderId="1" xfId="0" applyNumberFormat="1" applyFill="1" applyBorder="1">
      <alignment vertical="center"/>
    </xf>
    <xf numFmtId="179" fontId="0" fillId="0" borderId="1" xfId="0" applyNumberFormat="1" applyFill="1" applyBorder="1">
      <alignment vertical="center"/>
    </xf>
    <xf numFmtId="180" fontId="0" fillId="0" borderId="1" xfId="0" applyNumberFormat="1" applyBorder="1">
      <alignment vertical="center"/>
    </xf>
    <xf numFmtId="180" fontId="0" fillId="0" borderId="1" xfId="0" applyNumberFormat="1" applyFill="1" applyBorder="1">
      <alignment vertical="center"/>
    </xf>
    <xf numFmtId="179" fontId="0" fillId="0" borderId="1" xfId="0" applyNumberFormat="1" applyBorder="1">
      <alignment vertical="center"/>
    </xf>
    <xf numFmtId="0" fontId="0" fillId="0" borderId="4" xfId="0" applyBorder="1">
      <alignment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left" vertical="center"/>
    </xf>
    <xf numFmtId="0" fontId="2" fillId="2" borderId="2" xfId="0" applyFont="1" applyFill="1" applyBorder="1" applyAlignment="1">
      <alignment vertical="center"/>
    </xf>
    <xf numFmtId="0" fontId="0" fillId="2" borderId="3" xfId="0" applyFill="1" applyBorder="1" applyAlignment="1">
      <alignment vertical="center"/>
    </xf>
    <xf numFmtId="0" fontId="0" fillId="2" borderId="4" xfId="0" applyFill="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6" fillId="0" borderId="5" xfId="0" applyFont="1" applyBorder="1" applyAlignment="1">
      <alignment horizontal="left" vertical="center"/>
    </xf>
    <xf numFmtId="0" fontId="6" fillId="0" borderId="6" xfId="0" applyFont="1" applyBorder="1" applyAlignment="1">
      <alignment horizontal="left" vertical="center"/>
    </xf>
    <xf numFmtId="0" fontId="0" fillId="0" borderId="1" xfId="0" applyNumberFormat="1" applyFill="1" applyBorder="1">
      <alignment vertical="center"/>
    </xf>
    <xf numFmtId="0" fontId="0" fillId="0" borderId="1" xfId="0" applyNumberFormat="1" applyBorder="1">
      <alignment vertical="center"/>
    </xf>
    <xf numFmtId="11" fontId="0" fillId="0" borderId="1" xfId="0" applyNumberFormat="1" applyFill="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DR4_Power_Calc.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Instructions"/>
      <sheetName val="DDR4 Spec"/>
      <sheetName val="DDR4 Config"/>
      <sheetName val="System Config"/>
      <sheetName val="Power Calcs"/>
      <sheetName val="Summary"/>
      <sheetName val="Sheet1"/>
    </sheetNames>
    <sheetDataSet>
      <sheetData sheetId="0"/>
      <sheetData sheetId="1"/>
      <sheetData sheetId="2">
        <row r="9">
          <cell r="N9">
            <v>2.75</v>
          </cell>
        </row>
        <row r="10">
          <cell r="N10">
            <v>2.375</v>
          </cell>
        </row>
        <row r="12">
          <cell r="N12" t="str">
            <v>tbd</v>
          </cell>
        </row>
        <row r="13">
          <cell r="N13" t="str">
            <v>tbd</v>
          </cell>
        </row>
        <row r="14">
          <cell r="N14" t="str">
            <v>tbd</v>
          </cell>
        </row>
        <row r="15">
          <cell r="N15" t="str">
            <v>tbd</v>
          </cell>
        </row>
        <row r="16">
          <cell r="N16" t="str">
            <v>tbd</v>
          </cell>
        </row>
        <row r="17">
          <cell r="N17" t="str">
            <v>tbd</v>
          </cell>
        </row>
        <row r="18">
          <cell r="N18" t="str">
            <v>tbd</v>
          </cell>
        </row>
        <row r="20">
          <cell r="N20" t="str">
            <v>tbd</v>
          </cell>
        </row>
        <row r="21">
          <cell r="N21" t="str">
            <v>tbd</v>
          </cell>
        </row>
        <row r="23">
          <cell r="N23" t="str">
            <v>tbd</v>
          </cell>
        </row>
        <row r="24">
          <cell r="N24" t="str">
            <v>tbd</v>
          </cell>
        </row>
        <row r="25">
          <cell r="N25" t="str">
            <v>tbd</v>
          </cell>
        </row>
        <row r="26">
          <cell r="N26" t="str">
            <v>tbd</v>
          </cell>
        </row>
        <row r="27">
          <cell r="N27" t="str">
            <v>tbd</v>
          </cell>
        </row>
        <row r="28">
          <cell r="N28" t="str">
            <v>tbd</v>
          </cell>
        </row>
        <row r="29">
          <cell r="N29" t="str">
            <v>tbd</v>
          </cell>
        </row>
        <row r="30">
          <cell r="N30" t="str">
            <v>tbd</v>
          </cell>
        </row>
        <row r="31">
          <cell r="N31" t="str">
            <v>tbd</v>
          </cell>
        </row>
        <row r="32">
          <cell r="N32" t="str">
            <v>tbd</v>
          </cell>
        </row>
        <row r="33">
          <cell r="N33" t="str">
            <v>tbd</v>
          </cell>
        </row>
        <row r="34">
          <cell r="N34" t="str">
            <v>tbd</v>
          </cell>
        </row>
        <row r="35">
          <cell r="N35" t="str">
            <v>tbd</v>
          </cell>
        </row>
        <row r="40">
          <cell r="N40">
            <v>0.625</v>
          </cell>
        </row>
        <row r="41">
          <cell r="N41">
            <v>2.5</v>
          </cell>
        </row>
        <row r="42">
          <cell r="N42">
            <v>5.3</v>
          </cell>
        </row>
      </sheetData>
      <sheetData sheetId="3">
        <row r="1">
          <cell r="H1">
            <v>1</v>
          </cell>
        </row>
      </sheetData>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abSelected="1" workbookViewId="0">
      <selection activeCell="C29" sqref="C29"/>
    </sheetView>
  </sheetViews>
  <sheetFormatPr defaultRowHeight="14.25" x14ac:dyDescent="0.2"/>
  <cols>
    <col min="1" max="1" width="6.625" bestFit="1" customWidth="1"/>
    <col min="2" max="2" width="10.125" bestFit="1" customWidth="1"/>
    <col min="3" max="3" width="8" bestFit="1" customWidth="1"/>
    <col min="4" max="4" width="5.375" bestFit="1" customWidth="1"/>
    <col min="5" max="5" width="4.75" bestFit="1" customWidth="1"/>
    <col min="6" max="6" width="12.5" bestFit="1" customWidth="1"/>
    <col min="7" max="7" width="12.625" bestFit="1" customWidth="1"/>
    <col min="8" max="8" width="10.5" bestFit="1" customWidth="1"/>
    <col min="9" max="9" width="10.125" bestFit="1" customWidth="1"/>
    <col min="10" max="10" width="13.625" bestFit="1" customWidth="1"/>
    <col min="11" max="11" width="11.875" bestFit="1" customWidth="1"/>
  </cols>
  <sheetData>
    <row r="1" spans="1:12" x14ac:dyDescent="0.2">
      <c r="A1" s="38" t="s">
        <v>18</v>
      </c>
      <c r="B1" s="38" t="s">
        <v>4</v>
      </c>
      <c r="C1" s="38"/>
      <c r="D1" s="38"/>
      <c r="E1" s="38"/>
      <c r="F1" s="38" t="s">
        <v>14</v>
      </c>
      <c r="G1" s="38"/>
      <c r="H1" s="38"/>
      <c r="I1" s="38"/>
      <c r="J1" s="38"/>
      <c r="K1" s="38"/>
    </row>
    <row r="2" spans="1:12" x14ac:dyDescent="0.2">
      <c r="A2" s="38"/>
      <c r="B2" s="1" t="s">
        <v>0</v>
      </c>
      <c r="C2" s="1" t="s">
        <v>1</v>
      </c>
      <c r="D2" s="1" t="s">
        <v>2</v>
      </c>
      <c r="E2" s="1" t="s">
        <v>3</v>
      </c>
      <c r="F2" s="1" t="s">
        <v>8</v>
      </c>
      <c r="G2" s="1" t="s">
        <v>7</v>
      </c>
      <c r="H2" s="1" t="s">
        <v>9</v>
      </c>
      <c r="I2" s="1" t="s">
        <v>10</v>
      </c>
      <c r="J2" s="1" t="s">
        <v>11</v>
      </c>
      <c r="K2" s="1" t="s">
        <v>12</v>
      </c>
    </row>
    <row r="3" spans="1:12" x14ac:dyDescent="0.2">
      <c r="A3" s="38" t="s">
        <v>19</v>
      </c>
      <c r="B3" s="1">
        <v>32</v>
      </c>
      <c r="C3" s="1">
        <v>128</v>
      </c>
      <c r="D3" s="1" t="s">
        <v>6</v>
      </c>
      <c r="E3" s="1" t="s">
        <v>93</v>
      </c>
      <c r="F3" s="22">
        <v>8.7539999999999996</v>
      </c>
      <c r="G3" s="22">
        <v>1.4359999999999999</v>
      </c>
      <c r="H3" s="22">
        <v>52.948</v>
      </c>
      <c r="I3" s="22">
        <v>196.61500000000001</v>
      </c>
      <c r="J3" s="21">
        <v>6.3879999999999999</v>
      </c>
      <c r="K3" s="1">
        <v>22064</v>
      </c>
      <c r="L3" t="s">
        <v>94</v>
      </c>
    </row>
    <row r="4" spans="1:12" x14ac:dyDescent="0.2">
      <c r="A4" s="38"/>
      <c r="B4" s="1">
        <v>32</v>
      </c>
      <c r="C4" s="1">
        <v>256</v>
      </c>
      <c r="D4" s="1" t="s">
        <v>91</v>
      </c>
      <c r="E4" s="1" t="s">
        <v>91</v>
      </c>
      <c r="F4" s="22">
        <v>8.7219999999999995</v>
      </c>
      <c r="G4" s="22">
        <v>1.4359999999999999</v>
      </c>
      <c r="H4" s="22">
        <v>60.856999999999999</v>
      </c>
      <c r="I4" s="22">
        <v>202.471</v>
      </c>
      <c r="J4" s="21">
        <v>10.477</v>
      </c>
      <c r="K4" s="1">
        <v>27719</v>
      </c>
    </row>
    <row r="5" spans="1:12" x14ac:dyDescent="0.2">
      <c r="A5" s="38"/>
      <c r="B5" s="1">
        <v>32</v>
      </c>
      <c r="C5" s="1">
        <v>512</v>
      </c>
      <c r="D5" s="1" t="s">
        <v>13</v>
      </c>
      <c r="E5" s="1" t="s">
        <v>91</v>
      </c>
      <c r="F5" s="22">
        <v>8.6720000000000006</v>
      </c>
      <c r="G5" s="22">
        <v>1.4359999999999999</v>
      </c>
      <c r="H5" s="22">
        <v>77.242999999999995</v>
      </c>
      <c r="I5" s="22">
        <v>214.75</v>
      </c>
      <c r="J5" s="21">
        <v>19.446999999999999</v>
      </c>
      <c r="K5" s="1">
        <v>39183</v>
      </c>
    </row>
    <row r="6" spans="1:12" x14ac:dyDescent="0.2">
      <c r="A6" s="38"/>
      <c r="B6" s="1">
        <v>32</v>
      </c>
      <c r="C6" s="1">
        <v>1024</v>
      </c>
      <c r="D6" s="1" t="s">
        <v>92</v>
      </c>
      <c r="E6" s="1" t="s">
        <v>91</v>
      </c>
      <c r="F6" s="22">
        <v>8.6720000000000006</v>
      </c>
      <c r="G6" s="22">
        <v>1.4359999999999999</v>
      </c>
      <c r="H6" s="22">
        <v>91.600999999999999</v>
      </c>
      <c r="I6" s="22">
        <v>229.107</v>
      </c>
      <c r="J6" s="21">
        <v>38.893999999999998</v>
      </c>
      <c r="K6" s="1">
        <v>78366</v>
      </c>
    </row>
    <row r="7" spans="1:12" x14ac:dyDescent="0.2">
      <c r="A7" s="38"/>
      <c r="B7" s="1">
        <v>32</v>
      </c>
      <c r="C7" s="1">
        <v>2048</v>
      </c>
      <c r="D7" s="1" t="s">
        <v>92</v>
      </c>
      <c r="E7" s="1" t="s">
        <v>90</v>
      </c>
      <c r="F7" s="22">
        <v>8.673</v>
      </c>
      <c r="G7" s="22">
        <v>1.4359999999999999</v>
      </c>
      <c r="H7" s="22">
        <v>98.302000000000007</v>
      </c>
      <c r="I7" s="22">
        <v>235.80799999999999</v>
      </c>
      <c r="J7" s="21">
        <v>76.367000000000004</v>
      </c>
      <c r="K7" s="1">
        <v>155279</v>
      </c>
    </row>
    <row r="8" spans="1:12" x14ac:dyDescent="0.2">
      <c r="A8" s="38" t="s">
        <v>20</v>
      </c>
      <c r="B8" s="1">
        <v>8</v>
      </c>
      <c r="C8" s="1">
        <v>16</v>
      </c>
      <c r="D8" s="1" t="s">
        <v>15</v>
      </c>
      <c r="E8" s="1" t="s">
        <v>17</v>
      </c>
      <c r="F8" s="22">
        <v>15.125999999999999</v>
      </c>
      <c r="G8" s="22">
        <v>15.709</v>
      </c>
      <c r="H8" s="22">
        <v>4.867</v>
      </c>
      <c r="I8" s="22">
        <v>2.1579999999999999</v>
      </c>
      <c r="J8" s="21">
        <v>15.785</v>
      </c>
      <c r="K8" s="1">
        <v>10294</v>
      </c>
      <c r="L8" t="s">
        <v>104</v>
      </c>
    </row>
    <row r="9" spans="1:12" x14ac:dyDescent="0.2">
      <c r="A9" s="38"/>
      <c r="B9" s="1">
        <v>8</v>
      </c>
      <c r="C9" s="1">
        <v>32</v>
      </c>
      <c r="D9" s="1" t="s">
        <v>6</v>
      </c>
      <c r="E9" s="1" t="s">
        <v>16</v>
      </c>
      <c r="F9" s="22">
        <v>14.888999999999999</v>
      </c>
      <c r="G9" s="22">
        <v>15.425000000000001</v>
      </c>
      <c r="H9" s="22">
        <v>9.0920000000000005</v>
      </c>
      <c r="I9" s="22">
        <v>3.3530000000000002</v>
      </c>
      <c r="J9" s="21">
        <v>31.329000000000001</v>
      </c>
      <c r="K9" s="1">
        <v>19841</v>
      </c>
    </row>
    <row r="10" spans="1:12" x14ac:dyDescent="0.2">
      <c r="A10" s="38"/>
      <c r="B10" s="1">
        <v>8</v>
      </c>
      <c r="C10" s="1">
        <v>64</v>
      </c>
      <c r="D10" s="1" t="s">
        <v>15</v>
      </c>
      <c r="E10" s="1" t="s">
        <v>15</v>
      </c>
      <c r="F10" s="22">
        <v>14.45</v>
      </c>
      <c r="G10" s="22">
        <v>14.94</v>
      </c>
      <c r="H10" s="22">
        <v>16.137</v>
      </c>
      <c r="I10" s="22">
        <v>4.3360000000000003</v>
      </c>
      <c r="J10" s="21">
        <v>61.786000000000001</v>
      </c>
      <c r="K10" s="1">
        <v>39676</v>
      </c>
    </row>
    <row r="11" spans="1:12" x14ac:dyDescent="0.2">
      <c r="A11" s="38"/>
      <c r="B11" s="1">
        <v>8</v>
      </c>
      <c r="C11" s="1">
        <v>128</v>
      </c>
      <c r="D11" s="1" t="s">
        <v>13</v>
      </c>
      <c r="E11" s="1" t="s">
        <v>15</v>
      </c>
      <c r="F11" s="22">
        <v>13.66</v>
      </c>
      <c r="G11" s="22">
        <v>14.097</v>
      </c>
      <c r="H11" s="22">
        <v>33.764000000000003</v>
      </c>
      <c r="I11" s="22">
        <v>9.84</v>
      </c>
      <c r="J11" s="21">
        <v>123.696</v>
      </c>
      <c r="K11" s="1">
        <v>79354</v>
      </c>
    </row>
    <row r="12" spans="1:12" x14ac:dyDescent="0.2">
      <c r="A12" s="38"/>
      <c r="B12" s="1">
        <v>8</v>
      </c>
      <c r="C12" s="1">
        <v>256</v>
      </c>
      <c r="D12" s="1" t="s">
        <v>5</v>
      </c>
      <c r="E12" s="1" t="s">
        <v>15</v>
      </c>
      <c r="F12" s="22">
        <v>12.334</v>
      </c>
      <c r="G12" s="22">
        <v>12.689</v>
      </c>
      <c r="H12" s="22">
        <v>64.31</v>
      </c>
      <c r="I12" s="22">
        <v>16.14</v>
      </c>
      <c r="J12" s="21">
        <v>247.91900000000001</v>
      </c>
      <c r="K12" s="1">
        <v>158810</v>
      </c>
    </row>
    <row r="14" spans="1:12" x14ac:dyDescent="0.2">
      <c r="A14" s="38" t="s">
        <v>95</v>
      </c>
      <c r="B14" s="1">
        <v>32</v>
      </c>
      <c r="C14" s="1">
        <v>128</v>
      </c>
      <c r="D14" s="1" t="s">
        <v>100</v>
      </c>
      <c r="E14" s="1" t="s">
        <v>102</v>
      </c>
      <c r="F14" s="26">
        <v>15.169</v>
      </c>
      <c r="G14" s="26">
        <v>1.556</v>
      </c>
      <c r="H14" s="26">
        <v>67.69</v>
      </c>
      <c r="I14" s="26">
        <v>195.286</v>
      </c>
      <c r="J14" s="27">
        <v>0.04</v>
      </c>
      <c r="K14" s="28">
        <v>21224</v>
      </c>
      <c r="L14" t="s">
        <v>103</v>
      </c>
    </row>
    <row r="15" spans="1:12" x14ac:dyDescent="0.2">
      <c r="A15" s="38"/>
      <c r="B15" s="1">
        <v>32</v>
      </c>
      <c r="C15" s="1">
        <v>256</v>
      </c>
      <c r="D15" s="1" t="s">
        <v>100</v>
      </c>
      <c r="E15" s="1" t="s">
        <v>101</v>
      </c>
      <c r="F15" s="26">
        <v>11.693</v>
      </c>
      <c r="G15" s="26">
        <v>1.534</v>
      </c>
      <c r="H15" s="26">
        <v>75.070999999999998</v>
      </c>
      <c r="I15" s="26">
        <v>217.46799999999999</v>
      </c>
      <c r="J15" s="27">
        <v>4.1036999999999997E-2</v>
      </c>
      <c r="K15" s="29">
        <v>26707</v>
      </c>
    </row>
    <row r="16" spans="1:12" x14ac:dyDescent="0.2">
      <c r="A16" s="38"/>
      <c r="B16" s="1">
        <v>32</v>
      </c>
      <c r="C16" s="1">
        <v>512</v>
      </c>
      <c r="D16" s="1" t="s">
        <v>100</v>
      </c>
      <c r="E16" s="1" t="s">
        <v>101</v>
      </c>
      <c r="F16" s="21">
        <v>8.0050000000000008</v>
      </c>
      <c r="G16" s="21">
        <v>1.49</v>
      </c>
      <c r="H16" s="21">
        <v>88.483000000000004</v>
      </c>
      <c r="I16" s="21">
        <v>260.07299999999998</v>
      </c>
      <c r="J16" s="30">
        <v>4.3136000000000001E-2</v>
      </c>
      <c r="K16" s="28">
        <v>37308</v>
      </c>
    </row>
    <row r="17" spans="1:12" x14ac:dyDescent="0.2">
      <c r="A17" s="38"/>
      <c r="B17" s="1">
        <v>32</v>
      </c>
      <c r="C17" s="1">
        <v>1024</v>
      </c>
      <c r="D17" s="1" t="s">
        <v>98</v>
      </c>
      <c r="E17" s="1" t="s">
        <v>99</v>
      </c>
      <c r="F17" s="21">
        <v>11.055999999999999</v>
      </c>
      <c r="G17" s="21">
        <v>1.534</v>
      </c>
      <c r="H17" s="21">
        <v>133.18899999999999</v>
      </c>
      <c r="I17" s="21">
        <v>268.31900000000002</v>
      </c>
      <c r="J17" s="30">
        <v>5.2824000000000003E-2</v>
      </c>
      <c r="K17" s="28">
        <v>61090</v>
      </c>
    </row>
    <row r="18" spans="1:12" x14ac:dyDescent="0.2">
      <c r="A18" s="38"/>
      <c r="B18" s="1">
        <v>32</v>
      </c>
      <c r="C18" s="1">
        <v>2048</v>
      </c>
      <c r="D18" s="1" t="s">
        <v>96</v>
      </c>
      <c r="E18" s="1" t="s">
        <v>97</v>
      </c>
      <c r="F18" s="21">
        <v>10.305999999999999</v>
      </c>
      <c r="G18" s="21">
        <v>1.534</v>
      </c>
      <c r="H18" s="21">
        <v>231.75</v>
      </c>
      <c r="I18" s="21">
        <v>357.19</v>
      </c>
      <c r="J18" s="30">
        <v>7.8060000000000004E-2</v>
      </c>
      <c r="K18" s="28">
        <v>107007</v>
      </c>
    </row>
    <row r="20" spans="1:12" x14ac:dyDescent="0.2">
      <c r="A20" s="38" t="s">
        <v>20</v>
      </c>
      <c r="B20" s="1">
        <v>8</v>
      </c>
      <c r="C20" s="1">
        <v>16</v>
      </c>
      <c r="D20" t="s">
        <v>105</v>
      </c>
      <c r="E20" t="s">
        <v>105</v>
      </c>
      <c r="F20" s="23">
        <v>9.1449999999999996</v>
      </c>
      <c r="G20" s="23">
        <v>5.1470000000000002</v>
      </c>
      <c r="H20" s="23">
        <v>3.0569999999999999</v>
      </c>
      <c r="I20" s="23">
        <v>0.55600000000000005</v>
      </c>
      <c r="J20" s="24">
        <v>1.34E-3</v>
      </c>
      <c r="K20" s="25">
        <v>10031</v>
      </c>
      <c r="L20" t="s">
        <v>110</v>
      </c>
    </row>
    <row r="21" spans="1:12" x14ac:dyDescent="0.2">
      <c r="A21" s="38"/>
      <c r="B21" s="1">
        <v>8</v>
      </c>
      <c r="C21" s="1">
        <v>32</v>
      </c>
      <c r="D21" t="s">
        <v>106</v>
      </c>
      <c r="E21" t="s">
        <v>105</v>
      </c>
      <c r="F21" s="23">
        <v>8.609</v>
      </c>
      <c r="G21" s="23">
        <v>4.9729999999999999</v>
      </c>
      <c r="H21" s="23">
        <v>6.4320000000000004</v>
      </c>
      <c r="I21" s="23">
        <v>1.3149999999999999</v>
      </c>
      <c r="J21" s="24">
        <v>2.7000000000000001E-3</v>
      </c>
      <c r="K21" s="25">
        <v>20048</v>
      </c>
    </row>
    <row r="22" spans="1:12" x14ac:dyDescent="0.2">
      <c r="A22" s="38"/>
      <c r="B22" s="1">
        <v>8</v>
      </c>
      <c r="C22" s="1">
        <v>64</v>
      </c>
      <c r="D22" t="s">
        <v>109</v>
      </c>
      <c r="E22" t="s">
        <v>106</v>
      </c>
      <c r="F22" s="23">
        <v>16.831</v>
      </c>
      <c r="G22" s="23">
        <v>11.763</v>
      </c>
      <c r="H22" s="23">
        <v>6.78</v>
      </c>
      <c r="I22" s="23">
        <v>3.7770000000000001</v>
      </c>
      <c r="J22" s="24">
        <v>6.0000000000000001E-3</v>
      </c>
      <c r="K22" s="25">
        <v>42803</v>
      </c>
    </row>
    <row r="23" spans="1:12" x14ac:dyDescent="0.2">
      <c r="A23" s="38"/>
      <c r="B23" s="1">
        <v>8</v>
      </c>
      <c r="C23" s="1">
        <v>128</v>
      </c>
      <c r="D23" t="s">
        <v>107</v>
      </c>
      <c r="E23" t="s">
        <v>108</v>
      </c>
      <c r="F23" s="23">
        <v>10.977</v>
      </c>
      <c r="G23" s="23">
        <v>10.451000000000001</v>
      </c>
      <c r="H23" s="23">
        <v>7.931</v>
      </c>
      <c r="I23" s="23">
        <v>2.7919999999999998</v>
      </c>
      <c r="J23" s="24">
        <v>1.153E-2</v>
      </c>
      <c r="K23" s="25">
        <v>82032</v>
      </c>
    </row>
    <row r="24" spans="1:12" x14ac:dyDescent="0.2">
      <c r="A24" s="38"/>
      <c r="B24" s="1">
        <v>8</v>
      </c>
      <c r="C24" s="1">
        <v>256</v>
      </c>
      <c r="D24" t="s">
        <v>109</v>
      </c>
      <c r="E24" t="s">
        <v>108</v>
      </c>
      <c r="F24" s="23">
        <v>10.977</v>
      </c>
      <c r="G24" s="23">
        <v>10.451000000000001</v>
      </c>
      <c r="H24" s="23">
        <v>11.561999999999999</v>
      </c>
      <c r="I24" s="23">
        <v>6.4240000000000004</v>
      </c>
      <c r="J24" s="24">
        <v>2.3060000000000001E-2</v>
      </c>
      <c r="K24" s="25">
        <v>164065</v>
      </c>
    </row>
    <row r="29" spans="1:12" x14ac:dyDescent="0.2">
      <c r="C29" s="1"/>
      <c r="D29" s="37" t="s">
        <v>131</v>
      </c>
      <c r="E29" s="37" t="s">
        <v>126</v>
      </c>
      <c r="F29" s="37" t="s">
        <v>8</v>
      </c>
      <c r="G29" s="37" t="s">
        <v>7</v>
      </c>
      <c r="H29" s="37" t="s">
        <v>9</v>
      </c>
      <c r="I29" s="37" t="s">
        <v>132</v>
      </c>
      <c r="J29" s="37" t="s">
        <v>133</v>
      </c>
      <c r="K29" s="1"/>
    </row>
    <row r="30" spans="1:12" x14ac:dyDescent="0.2">
      <c r="C30" s="32"/>
      <c r="D30" s="31">
        <v>256</v>
      </c>
      <c r="E30" s="1" t="s">
        <v>117</v>
      </c>
      <c r="F30" s="26">
        <v>15.169</v>
      </c>
      <c r="G30" s="26">
        <v>1.556</v>
      </c>
      <c r="H30" s="26">
        <v>67.69</v>
      </c>
      <c r="I30" s="26">
        <v>195.286</v>
      </c>
      <c r="J30" s="49">
        <v>40</v>
      </c>
      <c r="K30" s="28"/>
    </row>
    <row r="31" spans="1:12" x14ac:dyDescent="0.2">
      <c r="C31" s="33" t="s">
        <v>111</v>
      </c>
      <c r="D31" s="31">
        <v>256</v>
      </c>
      <c r="E31" s="1" t="s">
        <v>118</v>
      </c>
      <c r="F31" s="26">
        <v>11.693</v>
      </c>
      <c r="G31" s="26">
        <v>1.534</v>
      </c>
      <c r="H31" s="26">
        <v>75.070999999999998</v>
      </c>
      <c r="I31" s="26">
        <v>217.46799999999999</v>
      </c>
      <c r="J31" s="49">
        <v>41</v>
      </c>
      <c r="K31" s="29"/>
    </row>
    <row r="32" spans="1:12" x14ac:dyDescent="0.2">
      <c r="C32" s="33" t="s">
        <v>112</v>
      </c>
      <c r="D32" s="31">
        <v>256</v>
      </c>
      <c r="E32" s="1" t="s">
        <v>119</v>
      </c>
      <c r="F32" s="21">
        <v>8.0050000000000008</v>
      </c>
      <c r="G32" s="21">
        <v>1.49</v>
      </c>
      <c r="H32" s="21">
        <v>88.483000000000004</v>
      </c>
      <c r="I32" s="21">
        <v>260.07299999999998</v>
      </c>
      <c r="J32" s="50">
        <v>43</v>
      </c>
      <c r="K32" s="28"/>
    </row>
    <row r="33" spans="3:11" x14ac:dyDescent="0.2">
      <c r="C33" s="33" t="s">
        <v>95</v>
      </c>
      <c r="D33" s="31">
        <v>256</v>
      </c>
      <c r="E33" s="1" t="s">
        <v>120</v>
      </c>
      <c r="F33" s="21">
        <v>11.055999999999999</v>
      </c>
      <c r="G33" s="21">
        <v>1.534</v>
      </c>
      <c r="H33" s="21">
        <v>133.18899999999999</v>
      </c>
      <c r="I33" s="21">
        <v>268.31900000000002</v>
      </c>
      <c r="J33" s="50">
        <v>53</v>
      </c>
      <c r="K33" s="28"/>
    </row>
    <row r="34" spans="3:11" x14ac:dyDescent="0.2">
      <c r="C34" s="33"/>
      <c r="D34" s="31">
        <v>256</v>
      </c>
      <c r="E34" s="1" t="s">
        <v>121</v>
      </c>
      <c r="F34" s="21">
        <v>10.305999999999999</v>
      </c>
      <c r="G34" s="21">
        <v>1.534</v>
      </c>
      <c r="H34" s="21">
        <v>231.75</v>
      </c>
      <c r="I34" s="21">
        <v>357.19</v>
      </c>
      <c r="J34" s="50">
        <v>78</v>
      </c>
      <c r="K34" s="28"/>
    </row>
    <row r="35" spans="3:11" x14ac:dyDescent="0.2">
      <c r="C35" s="32"/>
      <c r="D35" s="31">
        <v>64</v>
      </c>
      <c r="E35" s="1" t="s">
        <v>122</v>
      </c>
      <c r="F35" s="26">
        <v>9.1449999999999996</v>
      </c>
      <c r="G35" s="26">
        <v>5.1470000000000002</v>
      </c>
      <c r="H35" s="26">
        <v>3.0569999999999999</v>
      </c>
      <c r="I35" s="26">
        <v>0.55600000000000005</v>
      </c>
      <c r="J35" s="49">
        <v>1.34</v>
      </c>
      <c r="K35" s="29"/>
    </row>
    <row r="36" spans="3:11" x14ac:dyDescent="0.2">
      <c r="C36" s="33" t="s">
        <v>113</v>
      </c>
      <c r="D36" s="31">
        <v>64</v>
      </c>
      <c r="E36" s="1" t="s">
        <v>123</v>
      </c>
      <c r="F36" s="26">
        <v>8.609</v>
      </c>
      <c r="G36" s="26">
        <v>4.9729999999999999</v>
      </c>
      <c r="H36" s="26">
        <v>6.4320000000000004</v>
      </c>
      <c r="I36" s="26">
        <v>1.3149999999999999</v>
      </c>
      <c r="J36" s="49">
        <v>2.7</v>
      </c>
      <c r="K36" s="29"/>
    </row>
    <row r="37" spans="3:11" x14ac:dyDescent="0.2">
      <c r="C37" s="33" t="s">
        <v>114</v>
      </c>
      <c r="D37" s="31">
        <v>64</v>
      </c>
      <c r="E37" s="1" t="s">
        <v>124</v>
      </c>
      <c r="F37" s="26">
        <v>16.831</v>
      </c>
      <c r="G37" s="26">
        <v>11.763</v>
      </c>
      <c r="H37" s="26">
        <v>6.78</v>
      </c>
      <c r="I37" s="26">
        <v>3.7770000000000001</v>
      </c>
      <c r="J37" s="49">
        <v>6</v>
      </c>
      <c r="K37" s="29"/>
    </row>
    <row r="38" spans="3:11" x14ac:dyDescent="0.2">
      <c r="C38" s="33" t="s">
        <v>115</v>
      </c>
      <c r="D38" s="31">
        <v>64</v>
      </c>
      <c r="E38" s="1" t="s">
        <v>117</v>
      </c>
      <c r="F38" s="26">
        <v>10.977</v>
      </c>
      <c r="G38" s="26">
        <v>10.451000000000001</v>
      </c>
      <c r="H38" s="26">
        <v>7.931</v>
      </c>
      <c r="I38" s="26">
        <v>2.7919999999999998</v>
      </c>
      <c r="J38" s="49">
        <v>11.53</v>
      </c>
      <c r="K38" s="29"/>
    </row>
    <row r="39" spans="3:11" x14ac:dyDescent="0.2">
      <c r="C39" s="34"/>
      <c r="D39" s="31">
        <v>64</v>
      </c>
      <c r="E39" s="1" t="s">
        <v>125</v>
      </c>
      <c r="F39" s="26">
        <v>10.977</v>
      </c>
      <c r="G39" s="26">
        <v>10.451000000000001</v>
      </c>
      <c r="H39" s="26">
        <v>11.561999999999999</v>
      </c>
      <c r="I39" s="26">
        <v>6.4240000000000004</v>
      </c>
      <c r="J39" s="49">
        <v>23.06</v>
      </c>
      <c r="K39" s="29"/>
    </row>
    <row r="40" spans="3:11" x14ac:dyDescent="0.2">
      <c r="C40" s="35" t="s">
        <v>116</v>
      </c>
      <c r="D40" s="36">
        <v>16</v>
      </c>
      <c r="E40" s="36" t="s">
        <v>127</v>
      </c>
      <c r="F40" s="38">
        <v>3.2</v>
      </c>
      <c r="G40" s="38"/>
      <c r="H40" s="26">
        <v>80.3</v>
      </c>
      <c r="I40" s="26">
        <v>82.718999999999994</v>
      </c>
      <c r="J40" s="51">
        <v>52800</v>
      </c>
      <c r="K40" s="1"/>
    </row>
    <row r="47" spans="3:11" x14ac:dyDescent="0.2">
      <c r="E47">
        <v>16</v>
      </c>
      <c r="F47">
        <v>4.4999999999999998E-2</v>
      </c>
      <c r="G47">
        <v>2.1999999999999999E-2</v>
      </c>
    </row>
    <row r="48" spans="3:11" x14ac:dyDescent="0.2">
      <c r="E48">
        <v>32</v>
      </c>
      <c r="F48">
        <v>5.6000000000000001E-2</v>
      </c>
      <c r="G48">
        <v>3.1E-2</v>
      </c>
    </row>
    <row r="49" spans="5:9" x14ac:dyDescent="0.2">
      <c r="E49">
        <v>64</v>
      </c>
      <c r="F49">
        <v>0.107</v>
      </c>
      <c r="G49">
        <v>8.3000000000000004E-2</v>
      </c>
    </row>
    <row r="50" spans="5:9" x14ac:dyDescent="0.2">
      <c r="E50">
        <v>128</v>
      </c>
      <c r="F50">
        <v>0.12</v>
      </c>
      <c r="G50">
        <v>9.4E-2</v>
      </c>
    </row>
    <row r="52" spans="5:9" x14ac:dyDescent="0.2">
      <c r="E52" s="1" t="s">
        <v>128</v>
      </c>
      <c r="F52" s="1">
        <v>16</v>
      </c>
      <c r="G52" s="1">
        <v>32</v>
      </c>
      <c r="H52" s="1">
        <v>64</v>
      </c>
      <c r="I52" s="1">
        <v>128</v>
      </c>
    </row>
    <row r="53" spans="5:9" x14ac:dyDescent="0.2">
      <c r="E53" s="1" t="s">
        <v>129</v>
      </c>
      <c r="F53" s="1">
        <v>4.4999999999999998E-2</v>
      </c>
      <c r="G53" s="1">
        <v>5.6000000000000001E-2</v>
      </c>
      <c r="H53" s="1">
        <v>0.107</v>
      </c>
      <c r="I53" s="1">
        <v>0.12</v>
      </c>
    </row>
    <row r="54" spans="5:9" x14ac:dyDescent="0.2">
      <c r="E54" s="1" t="s">
        <v>130</v>
      </c>
      <c r="F54" s="1">
        <v>2.1999999999999999E-2</v>
      </c>
      <c r="G54" s="1">
        <v>3.1E-2</v>
      </c>
      <c r="H54" s="1">
        <v>8.3000000000000004E-2</v>
      </c>
      <c r="I54" s="1">
        <v>9.4E-2</v>
      </c>
    </row>
  </sheetData>
  <mergeCells count="8">
    <mergeCell ref="F40:G40"/>
    <mergeCell ref="A14:A18"/>
    <mergeCell ref="A20:A24"/>
    <mergeCell ref="B1:E1"/>
    <mergeCell ref="F1:K1"/>
    <mergeCell ref="A1:A2"/>
    <mergeCell ref="A3:A7"/>
    <mergeCell ref="A8:A12"/>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1"/>
  <sheetViews>
    <sheetView workbookViewId="0">
      <selection activeCell="E78" sqref="E78"/>
    </sheetView>
  </sheetViews>
  <sheetFormatPr defaultRowHeight="14.25" x14ac:dyDescent="0.2"/>
  <sheetData>
    <row r="1" spans="1:37" x14ac:dyDescent="0.2">
      <c r="A1" s="40" t="s">
        <v>21</v>
      </c>
      <c r="B1" s="41"/>
      <c r="C1" s="41"/>
      <c r="D1" s="41"/>
      <c r="E1" s="41"/>
      <c r="F1" s="41"/>
      <c r="G1" s="41"/>
      <c r="H1" s="41"/>
      <c r="I1" s="41"/>
      <c r="J1" s="41"/>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2"/>
    </row>
    <row r="2" spans="1:37" x14ac:dyDescent="0.2">
      <c r="A2" s="2"/>
      <c r="B2" s="3"/>
      <c r="C2" s="2"/>
      <c r="D2" s="4" t="e">
        <f>IF('[1]DDR4 Config'!$H$1=1,'[1]DDR4 Spec'!#REF!,IF('[1]DDR4 Config'!$H$1=2,'[1]DDR4 Spec'!#REF!,IF('[1]DDR4 Config'!$H$1=3,'[1]DDR4 Spec'!#REF!,'[1]DDR4 Spec'!#REF!)))</f>
        <v>#REF!</v>
      </c>
      <c r="E2" s="4" t="e">
        <f>IF('[1]DDR4 Config'!$H$1=1,'[1]DDR4 Spec'!#REF!,IF('[1]DDR4 Config'!$H$1=2,'[1]DDR4 Spec'!#REF!,IF('[1]DDR4 Config'!$H$1=3,'[1]DDR4 Spec'!#REF!,'[1]DDR4 Spec'!#REF!)))</f>
        <v>#REF!</v>
      </c>
      <c r="F2" s="4" t="e">
        <f>IF('[1]DDR4 Config'!$H$1=1,'[1]DDR4 Spec'!#REF!,IF('[1]DDR4 Config'!$H$1=2,'[1]DDR4 Spec'!#REF!,IF('[1]DDR4 Config'!$H$1=3,'[1]DDR4 Spec'!#REF!,'[1]DDR4 Spec'!#REF!)))</f>
        <v>#REF!</v>
      </c>
      <c r="G2" s="4" t="e">
        <f>IF('[1]DDR4 Config'!$H$1=1,'[1]DDR4 Spec'!#REF!,IF('[1]DDR4 Config'!$H$1=2,'[1]DDR4 Spec'!#REF!,IF('[1]DDR4 Config'!$H$1=3,'[1]DDR4 Spec'!#REF!,'[1]DDR4 Spec'!#REF!)))</f>
        <v>#REF!</v>
      </c>
      <c r="H2" s="4" t="e">
        <f>IF('[1]DDR4 Config'!$H$1=1,'[1]DDR4 Spec'!#REF!,IF('[1]DDR4 Config'!$H$1=2,'[1]DDR4 Spec'!#REF!,IF('[1]DDR4 Config'!$H$1=3,'[1]DDR4 Spec'!#REF!,'[1]DDR4 Spec'!#REF!)))</f>
        <v>#REF!</v>
      </c>
      <c r="I2" s="4" t="e">
        <f>IF('[1]DDR4 Config'!$H$1=1,'[1]DDR4 Spec'!#REF!,IF('[1]DDR4 Config'!$H$1=2,'[1]DDR4 Spec'!#REF!,IF('[1]DDR4 Config'!$H$1=3,'[1]DDR4 Spec'!#REF!,'[1]DDR4 Spec'!#REF!)))</f>
        <v>#REF!</v>
      </c>
      <c r="J2" s="4" t="e">
        <f>IF('[1]DDR4 Config'!$H$1=1,'[1]DDR4 Spec'!#REF!,IF('[1]DDR4 Config'!$H$1=2,'[1]DDR4 Spec'!#REF!,IF('[1]DDR4 Config'!$H$1=3,'[1]DDR4 Spec'!#REF!,'[1]DDR4 Spec'!#REF!)))</f>
        <v>#REF!</v>
      </c>
      <c r="K2" s="4" t="e">
        <f>IF('[1]DDR4 Config'!$H$1=1,'[1]DDR4 Spec'!#REF!,IF('[1]DDR4 Config'!$H$1=2,'[1]DDR4 Spec'!#REF!,IF('[1]DDR4 Config'!$H$1=3,'[1]DDR4 Spec'!#REF!,'[1]DDR4 Spec'!#REF!)))</f>
        <v>#REF!</v>
      </c>
      <c r="L2" s="4" t="e">
        <f>IF('[1]DDR4 Config'!$H$1=1,'[1]DDR4 Spec'!#REF!,IF('[1]DDR4 Config'!$H$1=2,'[1]DDR4 Spec'!#REF!,IF('[1]DDR4 Config'!$H$1=3,'[1]DDR4 Spec'!#REF!,'[1]DDR4 Spec'!#REF!)))</f>
        <v>#REF!</v>
      </c>
      <c r="M2" s="4" t="e">
        <f>IF('[1]DDR4 Config'!$H$1=1,'[1]DDR4 Spec'!#REF!,IF('[1]DDR4 Config'!$H$1=2,'[1]DDR4 Spec'!#REF!,IF('[1]DDR4 Config'!$H$1=3,'[1]DDR4 Spec'!#REF!,'[1]DDR4 Spec'!#REF!)))</f>
        <v>#REF!</v>
      </c>
      <c r="N2" s="4" t="e">
        <f>'[1]DDR4 Config'!#REF!</f>
        <v>#REF!</v>
      </c>
      <c r="O2" s="4"/>
      <c r="P2" s="4"/>
      <c r="Q2" s="4"/>
      <c r="R2" s="4"/>
      <c r="S2" s="4"/>
      <c r="T2" s="4"/>
      <c r="U2" s="4"/>
      <c r="V2" s="4"/>
      <c r="W2" s="4"/>
      <c r="X2" s="4"/>
      <c r="Y2" s="4"/>
      <c r="Z2" s="4"/>
      <c r="AA2" s="4"/>
      <c r="AB2" s="4"/>
      <c r="AC2" s="4"/>
      <c r="AD2" s="4"/>
      <c r="AE2" s="4"/>
      <c r="AF2" s="4"/>
      <c r="AG2" s="4"/>
      <c r="AH2" s="4"/>
      <c r="AI2" s="4"/>
      <c r="AJ2" s="4"/>
      <c r="AK2" s="5"/>
    </row>
    <row r="3" spans="1:37" x14ac:dyDescent="0.2">
      <c r="A3" s="2"/>
      <c r="B3" s="3"/>
      <c r="C3" s="2"/>
      <c r="D3" s="4">
        <v>1</v>
      </c>
      <c r="E3" s="4">
        <v>2</v>
      </c>
      <c r="F3" s="4">
        <v>3</v>
      </c>
      <c r="G3" s="4">
        <v>4</v>
      </c>
      <c r="H3" s="4">
        <v>5</v>
      </c>
      <c r="I3" s="4">
        <v>6</v>
      </c>
      <c r="J3" s="4">
        <v>7</v>
      </c>
      <c r="K3" s="4">
        <v>8</v>
      </c>
      <c r="L3" s="4">
        <v>9</v>
      </c>
      <c r="M3" s="4">
        <v>10</v>
      </c>
      <c r="N3" s="4" t="e">
        <f>'[1]DDR4 Config'!#REF!</f>
        <v>#REF!</v>
      </c>
      <c r="O3" s="4"/>
      <c r="P3" s="4"/>
      <c r="Q3" s="4"/>
      <c r="R3" s="4"/>
      <c r="S3" s="4"/>
      <c r="T3" s="4"/>
      <c r="U3" s="4"/>
      <c r="V3" s="4"/>
      <c r="W3" s="4"/>
      <c r="X3" s="4"/>
      <c r="Y3" s="4"/>
      <c r="Z3" s="4"/>
      <c r="AA3" s="4"/>
      <c r="AB3" s="4"/>
      <c r="AC3" s="4"/>
      <c r="AD3" s="4"/>
      <c r="AE3" s="4"/>
      <c r="AF3" s="4"/>
      <c r="AG3" s="4"/>
      <c r="AH3" s="4"/>
      <c r="AI3" s="4"/>
      <c r="AJ3" s="4"/>
      <c r="AK3" s="5"/>
    </row>
    <row r="4" spans="1:37" x14ac:dyDescent="0.2">
      <c r="A4" s="2"/>
      <c r="B4" s="3"/>
      <c r="C4" s="2"/>
      <c r="D4" s="4" t="e">
        <f>IF('[1]DDR4 Config'!$H$1=1,'[1]DDR4 Spec'!#REF!,IF('[1]DDR4 Config'!$H$1=2,'[1]DDR4 Spec'!#REF!,IF('[1]DDR4 Config'!$H$1=3,'[1]DDR4 Spec'!#REF!,'[1]DDR4 Spec'!#REF!)))</f>
        <v>#REF!</v>
      </c>
      <c r="E4" s="4" t="e">
        <f>IF('[1]DDR4 Config'!$H$1=1,'[1]DDR4 Spec'!#REF!,IF('[1]DDR4 Config'!$H$1=2,'[1]DDR4 Spec'!#REF!,IF('[1]DDR4 Config'!$H$1=3,'[1]DDR4 Spec'!#REF!,'[1]DDR4 Spec'!#REF!)))</f>
        <v>#REF!</v>
      </c>
      <c r="F4" s="4" t="e">
        <f>IF('[1]DDR4 Config'!$H$1=1,'[1]DDR4 Spec'!#REF!,IF('[1]DDR4 Config'!$H$1=2,'[1]DDR4 Spec'!#REF!,IF('[1]DDR4 Config'!$H$1=3,'[1]DDR4 Spec'!#REF!,'[1]DDR4 Spec'!#REF!)))</f>
        <v>#REF!</v>
      </c>
      <c r="G4" s="4" t="e">
        <f>IF('[1]DDR4 Config'!$H$1=1,'[1]DDR4 Spec'!#REF!,IF('[1]DDR4 Config'!$H$1=2,'[1]DDR4 Spec'!#REF!,IF('[1]DDR4 Config'!$H$1=3,'[1]DDR4 Spec'!#REF!,'[1]DDR4 Spec'!#REF!)))</f>
        <v>#REF!</v>
      </c>
      <c r="H4" s="4" t="e">
        <f>IF('[1]DDR4 Config'!$H$1=1,'[1]DDR4 Spec'!#REF!,IF('[1]DDR4 Config'!$H$1=2,'[1]DDR4 Spec'!#REF!,IF('[1]DDR4 Config'!$H$1=3,'[1]DDR4 Spec'!#REF!,'[1]DDR4 Spec'!#REF!)))</f>
        <v>#REF!</v>
      </c>
      <c r="I4" s="4" t="e">
        <f>IF('[1]DDR4 Config'!$H$1=1,'[1]DDR4 Spec'!#REF!,IF('[1]DDR4 Config'!$H$1=2,'[1]DDR4 Spec'!#REF!,IF('[1]DDR4 Config'!$H$1=3,'[1]DDR4 Spec'!#REF!,'[1]DDR4 Spec'!#REF!)))</f>
        <v>#REF!</v>
      </c>
      <c r="J4" s="4" t="e">
        <f>IF('[1]DDR4 Config'!$H$1=1,'[1]DDR4 Spec'!#REF!,IF('[1]DDR4 Config'!$H$1=2,'[1]DDR4 Spec'!#REF!,IF('[1]DDR4 Config'!$H$1=3,'[1]DDR4 Spec'!#REF!,'[1]DDR4 Spec'!#REF!)))</f>
        <v>#REF!</v>
      </c>
      <c r="K4" s="4" t="e">
        <f>IF('[1]DDR4 Config'!$H$1=1,'[1]DDR4 Spec'!#REF!,IF('[1]DDR4 Config'!$H$1=2,'[1]DDR4 Spec'!#REF!,IF('[1]DDR4 Config'!$H$1=3,'[1]DDR4 Spec'!#REF!,'[1]DDR4 Spec'!#REF!)))</f>
        <v>#REF!</v>
      </c>
      <c r="L4" s="4" t="e">
        <f>IF('[1]DDR4 Config'!$H$1=1,'[1]DDR4 Spec'!#REF!,IF('[1]DDR4 Config'!$H$1=2,'[1]DDR4 Spec'!#REF!,IF('[1]DDR4 Config'!$H$1=3,'[1]DDR4 Spec'!#REF!,'[1]DDR4 Spec'!#REF!)))</f>
        <v>#REF!</v>
      </c>
      <c r="M4" s="4" t="e">
        <f>IF('[1]DDR4 Config'!$H$1=1,'[1]DDR4 Spec'!#REF!,IF('[1]DDR4 Config'!$H$1=2,'[1]DDR4 Spec'!#REF!,IF('[1]DDR4 Config'!$H$1=3,'[1]DDR4 Spec'!#REF!,'[1]DDR4 Spec'!#REF!)))</f>
        <v>#REF!</v>
      </c>
      <c r="N4" s="4" t="e">
        <f>HLOOKUP($O$55,$E$55:$N$100,2)</f>
        <v>#N/A</v>
      </c>
      <c r="O4" s="4"/>
      <c r="P4" s="4"/>
      <c r="Q4" s="4"/>
      <c r="R4" s="4"/>
      <c r="S4" s="4"/>
      <c r="T4" s="4"/>
      <c r="U4" s="4"/>
      <c r="V4" s="4"/>
      <c r="W4" s="4"/>
      <c r="X4" s="4"/>
      <c r="Y4" s="4"/>
      <c r="Z4" s="4"/>
      <c r="AA4" s="4"/>
      <c r="AB4" s="4"/>
      <c r="AC4" s="4"/>
      <c r="AD4" s="4"/>
      <c r="AE4" s="4"/>
      <c r="AF4" s="4"/>
      <c r="AG4" s="4"/>
      <c r="AH4" s="4"/>
      <c r="AI4" s="4"/>
      <c r="AJ4" s="4"/>
      <c r="AK4" s="5"/>
    </row>
    <row r="5" spans="1:37" x14ac:dyDescent="0.2">
      <c r="A5" s="2"/>
      <c r="B5" s="3"/>
      <c r="C5" s="2"/>
      <c r="D5" s="4" t="e">
        <f>IF('[1]DDR4 Config'!$H$1=1,'[1]DDR4 Spec'!#REF!,IF('[1]DDR4 Config'!$H$1=2,'[1]DDR4 Spec'!#REF!,IF('[1]DDR4 Config'!$H$1=3,'[1]DDR4 Spec'!#REF!,'[1]DDR4 Spec'!#REF!)))</f>
        <v>#REF!</v>
      </c>
      <c r="E5" s="4" t="e">
        <f>IF('[1]DDR4 Config'!$H$1=1,'[1]DDR4 Spec'!#REF!,IF('[1]DDR4 Config'!$H$1=2,'[1]DDR4 Spec'!#REF!,IF('[1]DDR4 Config'!$H$1=3,'[1]DDR4 Spec'!#REF!,'[1]DDR4 Spec'!#REF!)))</f>
        <v>#REF!</v>
      </c>
      <c r="F5" s="4" t="e">
        <f>IF('[1]DDR4 Config'!$H$1=1,'[1]DDR4 Spec'!#REF!,IF('[1]DDR4 Config'!$H$1=2,'[1]DDR4 Spec'!#REF!,IF('[1]DDR4 Config'!$H$1=3,'[1]DDR4 Spec'!#REF!,'[1]DDR4 Spec'!#REF!)))</f>
        <v>#REF!</v>
      </c>
      <c r="G5" s="4" t="e">
        <f>IF('[1]DDR4 Config'!$H$1=1,'[1]DDR4 Spec'!#REF!,IF('[1]DDR4 Config'!$H$1=2,'[1]DDR4 Spec'!#REF!,IF('[1]DDR4 Config'!$H$1=3,'[1]DDR4 Spec'!#REF!,'[1]DDR4 Spec'!#REF!)))</f>
        <v>#REF!</v>
      </c>
      <c r="H5" s="4" t="e">
        <f>IF('[1]DDR4 Config'!$H$1=1,'[1]DDR4 Spec'!#REF!,IF('[1]DDR4 Config'!$H$1=2,'[1]DDR4 Spec'!#REF!,IF('[1]DDR4 Config'!$H$1=3,'[1]DDR4 Spec'!#REF!,'[1]DDR4 Spec'!#REF!)))</f>
        <v>#REF!</v>
      </c>
      <c r="I5" s="4" t="e">
        <f>IF('[1]DDR4 Config'!$H$1=1,'[1]DDR4 Spec'!#REF!,IF('[1]DDR4 Config'!$H$1=2,'[1]DDR4 Spec'!#REF!,IF('[1]DDR4 Config'!$H$1=3,'[1]DDR4 Spec'!#REF!,'[1]DDR4 Spec'!#REF!)))</f>
        <v>#REF!</v>
      </c>
      <c r="J5" s="4" t="e">
        <f>IF('[1]DDR4 Config'!$H$1=1,'[1]DDR4 Spec'!#REF!,IF('[1]DDR4 Config'!$H$1=2,'[1]DDR4 Spec'!#REF!,IF('[1]DDR4 Config'!$H$1=3,'[1]DDR4 Spec'!#REF!,'[1]DDR4 Spec'!#REF!)))</f>
        <v>#REF!</v>
      </c>
      <c r="K5" s="4" t="e">
        <f>IF('[1]DDR4 Config'!$H$1=1,'[1]DDR4 Spec'!#REF!,IF('[1]DDR4 Config'!$H$1=2,'[1]DDR4 Spec'!#REF!,IF('[1]DDR4 Config'!$H$1=3,'[1]DDR4 Spec'!#REF!,'[1]DDR4 Spec'!#REF!)))</f>
        <v>#REF!</v>
      </c>
      <c r="L5" s="4" t="e">
        <f>IF('[1]DDR4 Config'!$H$1=1,'[1]DDR4 Spec'!#REF!,IF('[1]DDR4 Config'!$H$1=2,'[1]DDR4 Spec'!#REF!,IF('[1]DDR4 Config'!$H$1=3,'[1]DDR4 Spec'!#REF!,'[1]DDR4 Spec'!#REF!)))</f>
        <v>#REF!</v>
      </c>
      <c r="M5" s="4" t="e">
        <f>IF('[1]DDR4 Config'!$H$1=1,'[1]DDR4 Spec'!#REF!,IF('[1]DDR4 Config'!$H$1=2,'[1]DDR4 Spec'!#REF!,IF('[1]DDR4 Config'!$H$1=3,'[1]DDR4 Spec'!#REF!,'[1]DDR4 Spec'!#REF!)))</f>
        <v>#REF!</v>
      </c>
      <c r="N5" s="4" t="e">
        <f>HLOOKUP($O$55,$E$55:$N$100,3)</f>
        <v>#N/A</v>
      </c>
      <c r="O5" s="4"/>
      <c r="P5" s="4"/>
      <c r="Q5" s="4" t="s">
        <v>22</v>
      </c>
      <c r="R5" s="4"/>
      <c r="S5" s="4"/>
      <c r="T5" s="4"/>
      <c r="U5" s="4"/>
      <c r="V5" s="4"/>
      <c r="W5" s="4"/>
      <c r="X5" s="4"/>
      <c r="Y5" s="4"/>
      <c r="Z5" s="4"/>
      <c r="AA5" s="4"/>
      <c r="AB5" s="4"/>
      <c r="AC5" s="4"/>
      <c r="AD5" s="4"/>
      <c r="AE5" s="4"/>
      <c r="AF5" s="4"/>
      <c r="AG5" s="4"/>
      <c r="AH5" s="4"/>
      <c r="AI5" s="4"/>
      <c r="AJ5" s="4"/>
      <c r="AK5" s="5"/>
    </row>
    <row r="6" spans="1:37" x14ac:dyDescent="0.2">
      <c r="A6" s="2"/>
      <c r="B6" s="3"/>
      <c r="C6" s="2"/>
      <c r="D6" s="4" t="e">
        <f>IF('[1]DDR4 Config'!$H$1=1,'[1]DDR4 Spec'!#REF!,IF('[1]DDR4 Config'!$H$1=2,'[1]DDR4 Spec'!#REF!,IF('[1]DDR4 Config'!$H$1=3,'[1]DDR4 Spec'!#REF!,'[1]DDR4 Spec'!#REF!)))</f>
        <v>#REF!</v>
      </c>
      <c r="E6" s="4" t="e">
        <f>IF('[1]DDR4 Config'!$H$1=1,'[1]DDR4 Spec'!#REF!,IF('[1]DDR4 Config'!$H$1=2,'[1]DDR4 Spec'!#REF!,IF('[1]DDR4 Config'!$H$1=3,'[1]DDR4 Spec'!#REF!,'[1]DDR4 Spec'!#REF!)))</f>
        <v>#REF!</v>
      </c>
      <c r="F6" s="4" t="e">
        <f>IF('[1]DDR4 Config'!$H$1=1,'[1]DDR4 Spec'!#REF!,IF('[1]DDR4 Config'!$H$1=2,'[1]DDR4 Spec'!#REF!,IF('[1]DDR4 Config'!$H$1=3,'[1]DDR4 Spec'!#REF!,'[1]DDR4 Spec'!#REF!)))</f>
        <v>#REF!</v>
      </c>
      <c r="G6" s="4" t="e">
        <f>IF('[1]DDR4 Config'!$H$1=1,'[1]DDR4 Spec'!#REF!,IF('[1]DDR4 Config'!$H$1=2,'[1]DDR4 Spec'!#REF!,IF('[1]DDR4 Config'!$H$1=3,'[1]DDR4 Spec'!#REF!,'[1]DDR4 Spec'!#REF!)))</f>
        <v>#REF!</v>
      </c>
      <c r="H6" s="4" t="e">
        <f>IF('[1]DDR4 Config'!$H$1=1,'[1]DDR4 Spec'!#REF!,IF('[1]DDR4 Config'!$H$1=2,'[1]DDR4 Spec'!#REF!,IF('[1]DDR4 Config'!$H$1=3,'[1]DDR4 Spec'!#REF!,'[1]DDR4 Spec'!#REF!)))</f>
        <v>#REF!</v>
      </c>
      <c r="I6" s="4" t="e">
        <f>IF('[1]DDR4 Config'!$H$1=1,'[1]DDR4 Spec'!#REF!,IF('[1]DDR4 Config'!$H$1=2,'[1]DDR4 Spec'!#REF!,IF('[1]DDR4 Config'!$H$1=3,'[1]DDR4 Spec'!#REF!,'[1]DDR4 Spec'!#REF!)))</f>
        <v>#REF!</v>
      </c>
      <c r="J6" s="4" t="e">
        <f>IF('[1]DDR4 Config'!$H$1=1,'[1]DDR4 Spec'!#REF!,IF('[1]DDR4 Config'!$H$1=2,'[1]DDR4 Spec'!#REF!,IF('[1]DDR4 Config'!$H$1=3,'[1]DDR4 Spec'!#REF!,'[1]DDR4 Spec'!#REF!)))</f>
        <v>#REF!</v>
      </c>
      <c r="K6" s="4" t="e">
        <f>IF('[1]DDR4 Config'!$H$1=1,'[1]DDR4 Spec'!#REF!,IF('[1]DDR4 Config'!$H$1=2,'[1]DDR4 Spec'!#REF!,IF('[1]DDR4 Config'!$H$1=3,'[1]DDR4 Spec'!#REF!,'[1]DDR4 Spec'!#REF!)))</f>
        <v>#REF!</v>
      </c>
      <c r="L6" s="4" t="e">
        <f>IF('[1]DDR4 Config'!$H$1=1,'[1]DDR4 Spec'!#REF!,IF('[1]DDR4 Config'!$H$1=2,'[1]DDR4 Spec'!#REF!,IF('[1]DDR4 Config'!$H$1=3,'[1]DDR4 Spec'!#REF!,'[1]DDR4 Spec'!#REF!)))</f>
        <v>#REF!</v>
      </c>
      <c r="M6" s="4" t="e">
        <f>IF('[1]DDR4 Config'!$H$1=1,'[1]DDR4 Spec'!#REF!,IF('[1]DDR4 Config'!$H$1=2,'[1]DDR4 Spec'!#REF!,IF('[1]DDR4 Config'!$H$1=3,'[1]DDR4 Spec'!#REF!,'[1]DDR4 Spec'!#REF!)))</f>
        <v>#REF!</v>
      </c>
      <c r="N6" s="4" t="e">
        <f>HLOOKUP($O$55,$E$55:$N$100,4)</f>
        <v>#N/A</v>
      </c>
      <c r="O6" s="4"/>
      <c r="P6" s="4"/>
      <c r="Q6" s="4"/>
      <c r="R6" s="4"/>
      <c r="S6" s="4"/>
      <c r="T6" s="4"/>
      <c r="U6" s="4"/>
      <c r="V6" s="4"/>
      <c r="W6" s="4"/>
      <c r="X6" s="4"/>
      <c r="Y6" s="4"/>
      <c r="Z6" s="4"/>
      <c r="AA6" s="4"/>
      <c r="AB6" s="4"/>
      <c r="AC6" s="4"/>
      <c r="AD6" s="4"/>
      <c r="AE6" s="4"/>
      <c r="AF6" s="4"/>
      <c r="AG6" s="4"/>
      <c r="AH6" s="4"/>
      <c r="AI6" s="4"/>
      <c r="AJ6" s="4"/>
      <c r="AK6" s="5"/>
    </row>
    <row r="7" spans="1:37" x14ac:dyDescent="0.2">
      <c r="A7" s="2"/>
      <c r="B7" s="3"/>
      <c r="C7" s="2"/>
      <c r="D7" s="4" t="e">
        <f>IF('[1]DDR4 Config'!$H$1=1,'[1]DDR4 Spec'!#REF!,IF('[1]DDR4 Config'!$H$1=2,'[1]DDR4 Spec'!#REF!,IF('[1]DDR4 Config'!$H$1=3,'[1]DDR4 Spec'!#REF!,'[1]DDR4 Spec'!#REF!)))</f>
        <v>#REF!</v>
      </c>
      <c r="E7" s="4" t="e">
        <f>IF('[1]DDR4 Config'!$H$1=1,'[1]DDR4 Spec'!#REF!,IF('[1]DDR4 Config'!$H$1=2,'[1]DDR4 Spec'!#REF!,IF('[1]DDR4 Config'!$H$1=3,'[1]DDR4 Spec'!#REF!,'[1]DDR4 Spec'!#REF!)))</f>
        <v>#REF!</v>
      </c>
      <c r="F7" s="4" t="e">
        <f>IF('[1]DDR4 Config'!$H$1=1,'[1]DDR4 Spec'!#REF!,IF('[1]DDR4 Config'!$H$1=2,'[1]DDR4 Spec'!#REF!,IF('[1]DDR4 Config'!$H$1=3,'[1]DDR4 Spec'!#REF!,'[1]DDR4 Spec'!#REF!)))</f>
        <v>#REF!</v>
      </c>
      <c r="G7" s="4" t="e">
        <f>IF('[1]DDR4 Config'!$H$1=1,'[1]DDR4 Spec'!#REF!,IF('[1]DDR4 Config'!$H$1=2,'[1]DDR4 Spec'!#REF!,IF('[1]DDR4 Config'!$H$1=3,'[1]DDR4 Spec'!#REF!,'[1]DDR4 Spec'!#REF!)))</f>
        <v>#REF!</v>
      </c>
      <c r="H7" s="4" t="e">
        <f>IF('[1]DDR4 Config'!$H$1=1,'[1]DDR4 Spec'!#REF!,IF('[1]DDR4 Config'!$H$1=2,'[1]DDR4 Spec'!#REF!,IF('[1]DDR4 Config'!$H$1=3,'[1]DDR4 Spec'!#REF!,'[1]DDR4 Spec'!#REF!)))</f>
        <v>#REF!</v>
      </c>
      <c r="I7" s="4" t="e">
        <f>IF('[1]DDR4 Config'!$H$1=1,'[1]DDR4 Spec'!#REF!,IF('[1]DDR4 Config'!$H$1=2,'[1]DDR4 Spec'!#REF!,IF('[1]DDR4 Config'!$H$1=3,'[1]DDR4 Spec'!#REF!,'[1]DDR4 Spec'!#REF!)))</f>
        <v>#REF!</v>
      </c>
      <c r="J7" s="4" t="e">
        <f>IF('[1]DDR4 Config'!$H$1=1,'[1]DDR4 Spec'!#REF!,IF('[1]DDR4 Config'!$H$1=2,'[1]DDR4 Spec'!#REF!,IF('[1]DDR4 Config'!$H$1=3,'[1]DDR4 Spec'!#REF!,'[1]DDR4 Spec'!#REF!)))</f>
        <v>#REF!</v>
      </c>
      <c r="K7" s="4" t="e">
        <f>IF('[1]DDR4 Config'!$H$1=1,'[1]DDR4 Spec'!#REF!,IF('[1]DDR4 Config'!$H$1=2,'[1]DDR4 Spec'!#REF!,IF('[1]DDR4 Config'!$H$1=3,'[1]DDR4 Spec'!#REF!,'[1]DDR4 Spec'!#REF!)))</f>
        <v>#REF!</v>
      </c>
      <c r="L7" s="4" t="e">
        <f>IF('[1]DDR4 Config'!$H$1=1,'[1]DDR4 Spec'!#REF!,IF('[1]DDR4 Config'!$H$1=2,'[1]DDR4 Spec'!#REF!,IF('[1]DDR4 Config'!$H$1=3,'[1]DDR4 Spec'!#REF!,'[1]DDR4 Spec'!#REF!)))</f>
        <v>#REF!</v>
      </c>
      <c r="M7" s="4" t="e">
        <f>IF('[1]DDR4 Config'!$H$1=1,'[1]DDR4 Spec'!#REF!,IF('[1]DDR4 Config'!$H$1=2,'[1]DDR4 Spec'!#REF!,IF('[1]DDR4 Config'!$H$1=3,'[1]DDR4 Spec'!#REF!,'[1]DDR4 Spec'!#REF!)))</f>
        <v>#REF!</v>
      </c>
      <c r="N7" s="4" t="e">
        <f>HLOOKUP($O$55,$E$55:$N$100,5)</f>
        <v>#N/A</v>
      </c>
      <c r="O7" s="4"/>
      <c r="P7" s="4"/>
      <c r="Q7" s="4"/>
      <c r="R7" s="4"/>
      <c r="S7" s="4"/>
      <c r="T7" s="4"/>
      <c r="U7" s="4"/>
      <c r="V7" s="4"/>
      <c r="W7" s="4"/>
      <c r="X7" s="4"/>
      <c r="Y7" s="4"/>
      <c r="Z7" s="4"/>
      <c r="AA7" s="4"/>
      <c r="AB7" s="4"/>
      <c r="AC7" s="4"/>
      <c r="AD7" s="4"/>
      <c r="AE7" s="4"/>
      <c r="AF7" s="4"/>
      <c r="AG7" s="4"/>
      <c r="AH7" s="4"/>
      <c r="AI7" s="4"/>
      <c r="AJ7" s="4"/>
      <c r="AK7" s="5"/>
    </row>
    <row r="8" spans="1:37" x14ac:dyDescent="0.2">
      <c r="A8" s="2"/>
      <c r="B8" s="3"/>
      <c r="C8" s="2"/>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5"/>
    </row>
    <row r="9" spans="1:37" x14ac:dyDescent="0.2">
      <c r="A9" s="2"/>
      <c r="B9" s="3"/>
      <c r="C9" s="39" t="s">
        <v>23</v>
      </c>
      <c r="D9" s="4" t="e">
        <f>IF('[1]DDR4 Config'!$H$1=1,'[1]DDR4 Spec'!#REF!,IF('[1]DDR4 Config'!$H$1=2,'[1]DDR4 Spec'!#REF!,IF('[1]DDR4 Config'!$H$1=3,'[1]DDR4 Spec'!#REF!,'[1]DDR4 Spec'!#REF!)))</f>
        <v>#REF!</v>
      </c>
      <c r="E9" s="4" t="e">
        <f>IF('[1]DDR4 Config'!$H$1=1,'[1]DDR4 Spec'!#REF!,IF('[1]DDR4 Config'!$H$1=2,'[1]DDR4 Spec'!#REF!,IF('[1]DDR4 Config'!$H$1=3,'[1]DDR4 Spec'!#REF!,'[1]DDR4 Spec'!#REF!)))</f>
        <v>#REF!</v>
      </c>
      <c r="F9" s="4" t="e">
        <f>IF('[1]DDR4 Config'!$H$1=1,'[1]DDR4 Spec'!#REF!,IF('[1]DDR4 Config'!$H$1=2,'[1]DDR4 Spec'!#REF!,IF('[1]DDR4 Config'!$H$1=3,'[1]DDR4 Spec'!#REF!,'[1]DDR4 Spec'!#REF!)))</f>
        <v>#REF!</v>
      </c>
      <c r="G9" s="4" t="e">
        <f>IF('[1]DDR4 Config'!$H$1=1,'[1]DDR4 Spec'!#REF!,IF('[1]DDR4 Config'!$H$1=2,'[1]DDR4 Spec'!#REF!,IF('[1]DDR4 Config'!$H$1=3,'[1]DDR4 Spec'!#REF!,'[1]DDR4 Spec'!#REF!)))</f>
        <v>#REF!</v>
      </c>
      <c r="H9" s="4" t="e">
        <f>IF('[1]DDR4 Config'!$H$1=1,'[1]DDR4 Spec'!#REF!,IF('[1]DDR4 Config'!$H$1=2,'[1]DDR4 Spec'!#REF!,IF('[1]DDR4 Config'!$H$1=3,'[1]DDR4 Spec'!#REF!,'[1]DDR4 Spec'!#REF!)))</f>
        <v>#REF!</v>
      </c>
      <c r="I9" s="4" t="e">
        <f>IF('[1]DDR4 Config'!$H$1=1,'[1]DDR4 Spec'!#REF!,IF('[1]DDR4 Config'!$H$1=2,'[1]DDR4 Spec'!#REF!,IF('[1]DDR4 Config'!$H$1=3,'[1]DDR4 Spec'!#REF!,'[1]DDR4 Spec'!#REF!)))</f>
        <v>#REF!</v>
      </c>
      <c r="J9" s="4" t="e">
        <f>IF('[1]DDR4 Config'!$H$1=1,'[1]DDR4 Spec'!#REF!,IF('[1]DDR4 Config'!$H$1=2,'[1]DDR4 Spec'!#REF!,IF('[1]DDR4 Config'!$H$1=3,'[1]DDR4 Spec'!#REF!,'[1]DDR4 Spec'!#REF!)))</f>
        <v>#REF!</v>
      </c>
      <c r="K9" s="4" t="e">
        <f>IF('[1]DDR4 Config'!$H$1=1,'[1]DDR4 Spec'!#REF!,IF('[1]DDR4 Config'!$H$1=2,'[1]DDR4 Spec'!#REF!,IF('[1]DDR4 Config'!$H$1=3,'[1]DDR4 Spec'!#REF!,'[1]DDR4 Spec'!#REF!)))</f>
        <v>#REF!</v>
      </c>
      <c r="L9" s="4" t="e">
        <f>IF('[1]DDR4 Config'!$H$1=1,'[1]DDR4 Spec'!#REF!,IF('[1]DDR4 Config'!$H$1=2,'[1]DDR4 Spec'!#REF!,IF('[1]DDR4 Config'!$H$1=3,'[1]DDR4 Spec'!#REF!,'[1]DDR4 Spec'!#REF!)))</f>
        <v>#REF!</v>
      </c>
      <c r="M9" s="4" t="e">
        <f>IF('[1]DDR4 Config'!$H$1=1,'[1]DDR4 Spec'!#REF!,IF('[1]DDR4 Config'!$H$1=2,'[1]DDR4 Spec'!#REF!,IF('[1]DDR4 Config'!$H$1=3,'[1]DDR4 Spec'!#REF!,'[1]DDR4 Spec'!#REF!)))</f>
        <v>#REF!</v>
      </c>
      <c r="N9" s="4" t="e">
        <f>HLOOKUP($O$55,$E$55:$N$100,7)</f>
        <v>#N/A</v>
      </c>
      <c r="O9" s="4"/>
      <c r="P9" s="4"/>
      <c r="Q9" s="4"/>
      <c r="R9" s="4"/>
      <c r="S9" s="4"/>
      <c r="T9" s="4"/>
      <c r="U9" s="4"/>
      <c r="V9" s="4"/>
      <c r="W9" s="4"/>
      <c r="X9" s="4"/>
      <c r="Y9" s="4"/>
      <c r="Z9" s="4"/>
      <c r="AA9" s="4"/>
      <c r="AB9" s="4"/>
      <c r="AC9" s="4"/>
      <c r="AD9" s="4"/>
      <c r="AE9" s="4"/>
      <c r="AF9" s="4"/>
      <c r="AG9" s="4"/>
      <c r="AH9" s="4"/>
      <c r="AI9" s="4"/>
      <c r="AJ9" s="4"/>
      <c r="AK9" s="5"/>
    </row>
    <row r="10" spans="1:37" x14ac:dyDescent="0.2">
      <c r="A10" s="2"/>
      <c r="B10" s="3"/>
      <c r="C10" s="39"/>
      <c r="D10" s="4" t="e">
        <f>IF('[1]DDR4 Config'!$H$1=1,'[1]DDR4 Spec'!#REF!,IF('[1]DDR4 Config'!$H$1=2,'[1]DDR4 Spec'!#REF!,IF('[1]DDR4 Config'!$H$1=3,'[1]DDR4 Spec'!#REF!,'[1]DDR4 Spec'!#REF!)))</f>
        <v>#REF!</v>
      </c>
      <c r="E10" s="4" t="e">
        <f>IF('[1]DDR4 Config'!$H$1=1,'[1]DDR4 Spec'!#REF!,IF('[1]DDR4 Config'!$H$1=2,'[1]DDR4 Spec'!#REF!,IF('[1]DDR4 Config'!$H$1=3,'[1]DDR4 Spec'!#REF!,'[1]DDR4 Spec'!#REF!)))</f>
        <v>#REF!</v>
      </c>
      <c r="F10" s="4" t="e">
        <f>IF('[1]DDR4 Config'!$H$1=1,'[1]DDR4 Spec'!#REF!,IF('[1]DDR4 Config'!$H$1=2,'[1]DDR4 Spec'!#REF!,IF('[1]DDR4 Config'!$H$1=3,'[1]DDR4 Spec'!#REF!,'[1]DDR4 Spec'!#REF!)))</f>
        <v>#REF!</v>
      </c>
      <c r="G10" s="4" t="e">
        <f>IF('[1]DDR4 Config'!$H$1=1,'[1]DDR4 Spec'!#REF!,IF('[1]DDR4 Config'!$H$1=2,'[1]DDR4 Spec'!#REF!,IF('[1]DDR4 Config'!$H$1=3,'[1]DDR4 Spec'!#REF!,'[1]DDR4 Spec'!#REF!)))</f>
        <v>#REF!</v>
      </c>
      <c r="H10" s="4" t="e">
        <f>IF('[1]DDR4 Config'!$H$1=1,'[1]DDR4 Spec'!#REF!,IF('[1]DDR4 Config'!$H$1=2,'[1]DDR4 Spec'!#REF!,IF('[1]DDR4 Config'!$H$1=3,'[1]DDR4 Spec'!#REF!,'[1]DDR4 Spec'!#REF!)))</f>
        <v>#REF!</v>
      </c>
      <c r="I10" s="4" t="e">
        <f>IF('[1]DDR4 Config'!$H$1=1,'[1]DDR4 Spec'!#REF!,IF('[1]DDR4 Config'!$H$1=2,'[1]DDR4 Spec'!#REF!,IF('[1]DDR4 Config'!$H$1=3,'[1]DDR4 Spec'!#REF!,'[1]DDR4 Spec'!#REF!)))</f>
        <v>#REF!</v>
      </c>
      <c r="J10" s="4" t="e">
        <f>IF('[1]DDR4 Config'!$H$1=1,'[1]DDR4 Spec'!#REF!,IF('[1]DDR4 Config'!$H$1=2,'[1]DDR4 Spec'!#REF!,IF('[1]DDR4 Config'!$H$1=3,'[1]DDR4 Spec'!#REF!,'[1]DDR4 Spec'!#REF!)))</f>
        <v>#REF!</v>
      </c>
      <c r="K10" s="4" t="e">
        <f>IF('[1]DDR4 Config'!$H$1=1,'[1]DDR4 Spec'!#REF!,IF('[1]DDR4 Config'!$H$1=2,'[1]DDR4 Spec'!#REF!,IF('[1]DDR4 Config'!$H$1=3,'[1]DDR4 Spec'!#REF!,'[1]DDR4 Spec'!#REF!)))</f>
        <v>#REF!</v>
      </c>
      <c r="L10" s="4" t="e">
        <f>IF('[1]DDR4 Config'!$H$1=1,'[1]DDR4 Spec'!#REF!,IF('[1]DDR4 Config'!$H$1=2,'[1]DDR4 Spec'!#REF!,IF('[1]DDR4 Config'!$H$1=3,'[1]DDR4 Spec'!#REF!,'[1]DDR4 Spec'!#REF!)))</f>
        <v>#REF!</v>
      </c>
      <c r="M10" s="4" t="e">
        <f>IF('[1]DDR4 Config'!$H$1=1,'[1]DDR4 Spec'!#REF!,IF('[1]DDR4 Config'!$H$1=2,'[1]DDR4 Spec'!#REF!,IF('[1]DDR4 Config'!$H$1=3,'[1]DDR4 Spec'!#REF!,'[1]DDR4 Spec'!#REF!)))</f>
        <v>#REF!</v>
      </c>
      <c r="N10" s="4" t="e">
        <f>HLOOKUP($O$55,$E$55:$N$100,8)</f>
        <v>#N/A</v>
      </c>
      <c r="O10" s="4"/>
      <c r="P10" s="4"/>
      <c r="Q10" s="4"/>
      <c r="R10" s="4"/>
      <c r="S10" s="4"/>
      <c r="T10" s="4"/>
      <c r="U10" s="4"/>
      <c r="V10" s="4"/>
      <c r="W10" s="4"/>
      <c r="X10" s="4"/>
      <c r="Y10" s="4"/>
      <c r="Z10" s="4"/>
      <c r="AA10" s="4"/>
      <c r="AB10" s="4"/>
      <c r="AC10" s="4"/>
      <c r="AD10" s="4"/>
      <c r="AE10" s="4"/>
      <c r="AF10" s="4"/>
      <c r="AG10" s="4"/>
      <c r="AH10" s="4"/>
      <c r="AI10" s="4"/>
      <c r="AJ10" s="4"/>
      <c r="AK10" s="5"/>
    </row>
    <row r="11" spans="1:37" x14ac:dyDescent="0.2">
      <c r="A11" s="2"/>
      <c r="B11" s="3"/>
      <c r="C11" s="39"/>
      <c r="D11" s="4" t="e">
        <f>IF('[1]DDR4 Config'!$H$1=1,'[1]DDR4 Spec'!#REF!,IF('[1]DDR4 Config'!$H$1=2,'[1]DDR4 Spec'!#REF!,IF('[1]DDR4 Config'!$H$1=3,'[1]DDR4 Spec'!#REF!,'[1]DDR4 Spec'!#REF!)))</f>
        <v>#REF!</v>
      </c>
      <c r="E11" s="4" t="e">
        <f>IF('[1]DDR4 Config'!$H$1=1,'[1]DDR4 Spec'!#REF!,IF('[1]DDR4 Config'!$H$1=2,'[1]DDR4 Spec'!#REF!,IF('[1]DDR4 Config'!$H$1=3,'[1]DDR4 Spec'!#REF!,'[1]DDR4 Spec'!#REF!)))</f>
        <v>#REF!</v>
      </c>
      <c r="F11" s="4" t="e">
        <f>IF('[1]DDR4 Config'!$H$1=1,'[1]DDR4 Spec'!#REF!,IF('[1]DDR4 Config'!$H$1=2,'[1]DDR4 Spec'!#REF!,IF('[1]DDR4 Config'!$H$1=3,'[1]DDR4 Spec'!#REF!,'[1]DDR4 Spec'!#REF!)))</f>
        <v>#REF!</v>
      </c>
      <c r="G11" s="4" t="e">
        <f>IF('[1]DDR4 Config'!$H$1=1,'[1]DDR4 Spec'!#REF!,IF('[1]DDR4 Config'!$H$1=2,'[1]DDR4 Spec'!#REF!,IF('[1]DDR4 Config'!$H$1=3,'[1]DDR4 Spec'!#REF!,'[1]DDR4 Spec'!#REF!)))</f>
        <v>#REF!</v>
      </c>
      <c r="H11" s="4" t="e">
        <f>IF('[1]DDR4 Config'!$H$1=1,'[1]DDR4 Spec'!#REF!,IF('[1]DDR4 Config'!$H$1=2,'[1]DDR4 Spec'!#REF!,IF('[1]DDR4 Config'!$H$1=3,'[1]DDR4 Spec'!#REF!,'[1]DDR4 Spec'!#REF!)))</f>
        <v>#REF!</v>
      </c>
      <c r="I11" s="4" t="e">
        <f>IF('[1]DDR4 Config'!$H$1=1,'[1]DDR4 Spec'!#REF!,IF('[1]DDR4 Config'!$H$1=2,'[1]DDR4 Spec'!#REF!,IF('[1]DDR4 Config'!$H$1=3,'[1]DDR4 Spec'!#REF!,'[1]DDR4 Spec'!#REF!)))</f>
        <v>#REF!</v>
      </c>
      <c r="J11" s="4" t="e">
        <f>IF('[1]DDR4 Config'!$H$1=1,'[1]DDR4 Spec'!#REF!,IF('[1]DDR4 Config'!$H$1=2,'[1]DDR4 Spec'!#REF!,IF('[1]DDR4 Config'!$H$1=3,'[1]DDR4 Spec'!#REF!,'[1]DDR4 Spec'!#REF!)))</f>
        <v>#REF!</v>
      </c>
      <c r="K11" s="4" t="e">
        <f>IF('[1]DDR4 Config'!$H$1=1,'[1]DDR4 Spec'!#REF!,IF('[1]DDR4 Config'!$H$1=2,'[1]DDR4 Spec'!#REF!,IF('[1]DDR4 Config'!$H$1=3,'[1]DDR4 Spec'!#REF!,'[1]DDR4 Spec'!#REF!)))</f>
        <v>#REF!</v>
      </c>
      <c r="L11" s="4" t="e">
        <f>IF('[1]DDR4 Config'!$H$1=1,'[1]DDR4 Spec'!#REF!,IF('[1]DDR4 Config'!$H$1=2,'[1]DDR4 Spec'!#REF!,IF('[1]DDR4 Config'!$H$1=3,'[1]DDR4 Spec'!#REF!,'[1]DDR4 Spec'!#REF!)))</f>
        <v>#REF!</v>
      </c>
      <c r="M11" s="4" t="e">
        <f>IF('[1]DDR4 Config'!$H$1=1,'[1]DDR4 Spec'!#REF!,IF('[1]DDR4 Config'!$H$1=2,'[1]DDR4 Spec'!#REF!,IF('[1]DDR4 Config'!$H$1=3,'[1]DDR4 Spec'!#REF!,'[1]DDR4 Spec'!#REF!)))</f>
        <v>#REF!</v>
      </c>
      <c r="N11" s="4" t="e">
        <f>HLOOKUP($O$55,$E$55:$N$100,9)</f>
        <v>#N/A</v>
      </c>
      <c r="O11" s="4"/>
      <c r="P11" s="4"/>
      <c r="Q11" s="4"/>
      <c r="R11" s="4"/>
      <c r="S11" s="4"/>
      <c r="T11" s="4"/>
      <c r="U11" s="4"/>
      <c r="V11" s="4"/>
      <c r="W11" s="4"/>
      <c r="X11" s="4"/>
      <c r="Y11" s="4"/>
      <c r="Z11" s="4"/>
      <c r="AA11" s="4"/>
      <c r="AB11" s="4"/>
      <c r="AC11" s="4"/>
      <c r="AD11" s="4"/>
      <c r="AE11" s="4"/>
      <c r="AF11" s="4"/>
      <c r="AG11" s="4"/>
      <c r="AH11" s="4"/>
      <c r="AI11" s="4"/>
      <c r="AJ11" s="4"/>
      <c r="AK11" s="5"/>
    </row>
    <row r="12" spans="1:37" x14ac:dyDescent="0.2">
      <c r="A12" s="2"/>
      <c r="B12" s="3"/>
      <c r="C12" s="39" t="s">
        <v>24</v>
      </c>
      <c r="D12" s="4" t="e">
        <f>IF('[1]DDR4 Config'!$H$1=1,'[1]DDR4 Spec'!#REF!,IF('[1]DDR4 Config'!$H$1=2,'[1]DDR4 Spec'!#REF!,IF('[1]DDR4 Config'!$H$1=3,'[1]DDR4 Spec'!#REF!,'[1]DDR4 Spec'!#REF!)))</f>
        <v>#REF!</v>
      </c>
      <c r="E12" s="4" t="e">
        <f>IF('[1]DDR4 Config'!$H$1=1,'[1]DDR4 Spec'!#REF!,IF('[1]DDR4 Config'!$H$1=2,'[1]DDR4 Spec'!#REF!,IF('[1]DDR4 Config'!$H$1=3,'[1]DDR4 Spec'!#REF!,'[1]DDR4 Spec'!#REF!)))</f>
        <v>#REF!</v>
      </c>
      <c r="F12" s="4" t="e">
        <f>IF('[1]DDR4 Config'!$H$1=1,'[1]DDR4 Spec'!#REF!,IF('[1]DDR4 Config'!$H$1=2,'[1]DDR4 Spec'!#REF!,IF('[1]DDR4 Config'!$H$1=3,'[1]DDR4 Spec'!#REF!,'[1]DDR4 Spec'!#REF!)))</f>
        <v>#REF!</v>
      </c>
      <c r="G12" s="4" t="e">
        <f>IF('[1]DDR4 Config'!$H$1=1,'[1]DDR4 Spec'!#REF!,IF('[1]DDR4 Config'!$H$1=2,'[1]DDR4 Spec'!#REF!,IF('[1]DDR4 Config'!$H$1=3,'[1]DDR4 Spec'!#REF!,'[1]DDR4 Spec'!#REF!)))</f>
        <v>#REF!</v>
      </c>
      <c r="H12" s="4" t="e">
        <f>IF('[1]DDR4 Config'!$H$1=1,'[1]DDR4 Spec'!#REF!,IF('[1]DDR4 Config'!$H$1=2,'[1]DDR4 Spec'!#REF!,IF('[1]DDR4 Config'!$H$1=3,'[1]DDR4 Spec'!#REF!,'[1]DDR4 Spec'!#REF!)))</f>
        <v>#REF!</v>
      </c>
      <c r="I12" s="4" t="e">
        <f>IF('[1]DDR4 Config'!$H$1=1,'[1]DDR4 Spec'!#REF!,IF('[1]DDR4 Config'!$H$1=2,'[1]DDR4 Spec'!#REF!,IF('[1]DDR4 Config'!$H$1=3,'[1]DDR4 Spec'!#REF!,'[1]DDR4 Spec'!#REF!)))</f>
        <v>#REF!</v>
      </c>
      <c r="J12" s="4" t="e">
        <f>IF('[1]DDR4 Config'!$H$1=1,'[1]DDR4 Spec'!#REF!,IF('[1]DDR4 Config'!$H$1=2,'[1]DDR4 Spec'!#REF!,IF('[1]DDR4 Config'!$H$1=3,'[1]DDR4 Spec'!#REF!,'[1]DDR4 Spec'!#REF!)))</f>
        <v>#REF!</v>
      </c>
      <c r="K12" s="4" t="e">
        <f>IF('[1]DDR4 Config'!$H$1=1,'[1]DDR4 Spec'!#REF!,IF('[1]DDR4 Config'!$H$1=2,'[1]DDR4 Spec'!#REF!,IF('[1]DDR4 Config'!$H$1=3,'[1]DDR4 Spec'!#REF!,'[1]DDR4 Spec'!#REF!)))</f>
        <v>#REF!</v>
      </c>
      <c r="L12" s="4" t="e">
        <f>IF('[1]DDR4 Config'!$H$1=1,'[1]DDR4 Spec'!#REF!,IF('[1]DDR4 Config'!$H$1=2,'[1]DDR4 Spec'!#REF!,IF('[1]DDR4 Config'!$H$1=3,'[1]DDR4 Spec'!#REF!,'[1]DDR4 Spec'!#REF!)))</f>
        <v>#REF!</v>
      </c>
      <c r="M12" s="4" t="e">
        <f>IF('[1]DDR4 Config'!$H$1=1,'[1]DDR4 Spec'!#REF!,IF('[1]DDR4 Config'!$H$1=2,'[1]DDR4 Spec'!#REF!,IF('[1]DDR4 Config'!$H$1=3,'[1]DDR4 Spec'!#REF!,'[1]DDR4 Spec'!#REF!)))</f>
        <v>#REF!</v>
      </c>
      <c r="N12" s="4" t="e">
        <f>HLOOKUP($O$55,$E$55:$N$100,10)</f>
        <v>#N/A</v>
      </c>
      <c r="O12" s="4"/>
      <c r="P12" s="4"/>
      <c r="Q12" s="4"/>
      <c r="R12" s="4"/>
      <c r="S12" s="4"/>
      <c r="T12" s="4"/>
      <c r="U12" s="4"/>
      <c r="V12" s="4"/>
      <c r="W12" s="4"/>
      <c r="X12" s="4"/>
      <c r="Y12" s="4"/>
      <c r="Z12" s="4"/>
      <c r="AA12" s="4"/>
      <c r="AB12" s="4"/>
      <c r="AC12" s="4"/>
      <c r="AD12" s="4"/>
      <c r="AE12" s="4"/>
      <c r="AF12" s="4"/>
      <c r="AG12" s="4"/>
      <c r="AH12" s="4"/>
      <c r="AI12" s="4"/>
      <c r="AJ12" s="4"/>
      <c r="AK12" s="5"/>
    </row>
    <row r="13" spans="1:37" x14ac:dyDescent="0.2">
      <c r="A13" s="2"/>
      <c r="B13" s="3"/>
      <c r="C13" s="39"/>
      <c r="D13" s="4" t="e">
        <f>IF('[1]DDR4 Config'!$H$1=1,'[1]DDR4 Spec'!#REF!,IF('[1]DDR4 Config'!$H$1=2,'[1]DDR4 Spec'!#REF!,IF('[1]DDR4 Config'!$H$1=3,'[1]DDR4 Spec'!#REF!,'[1]DDR4 Spec'!#REF!)))</f>
        <v>#REF!</v>
      </c>
      <c r="E13" s="4" t="e">
        <f>IF('[1]DDR4 Config'!$H$1=1,'[1]DDR4 Spec'!#REF!,IF('[1]DDR4 Config'!$H$1=2,'[1]DDR4 Spec'!#REF!,IF('[1]DDR4 Config'!$H$1=3,'[1]DDR4 Spec'!#REF!,'[1]DDR4 Spec'!#REF!)))</f>
        <v>#REF!</v>
      </c>
      <c r="F13" s="4" t="e">
        <f>IF('[1]DDR4 Config'!$H$1=1,'[1]DDR4 Spec'!#REF!,IF('[1]DDR4 Config'!$H$1=2,'[1]DDR4 Spec'!#REF!,IF('[1]DDR4 Config'!$H$1=3,'[1]DDR4 Spec'!#REF!,'[1]DDR4 Spec'!#REF!)))</f>
        <v>#REF!</v>
      </c>
      <c r="G13" s="4" t="e">
        <f>IF('[1]DDR4 Config'!$H$1=1,'[1]DDR4 Spec'!#REF!,IF('[1]DDR4 Config'!$H$1=2,'[1]DDR4 Spec'!#REF!,IF('[1]DDR4 Config'!$H$1=3,'[1]DDR4 Spec'!#REF!,'[1]DDR4 Spec'!#REF!)))</f>
        <v>#REF!</v>
      </c>
      <c r="H13" s="4" t="e">
        <f>IF('[1]DDR4 Config'!$H$1=1,'[1]DDR4 Spec'!#REF!,IF('[1]DDR4 Config'!$H$1=2,'[1]DDR4 Spec'!#REF!,IF('[1]DDR4 Config'!$H$1=3,'[1]DDR4 Spec'!#REF!,'[1]DDR4 Spec'!#REF!)))</f>
        <v>#REF!</v>
      </c>
      <c r="I13" s="4" t="e">
        <f>IF('[1]DDR4 Config'!$H$1=1,'[1]DDR4 Spec'!#REF!,IF('[1]DDR4 Config'!$H$1=2,'[1]DDR4 Spec'!#REF!,IF('[1]DDR4 Config'!$H$1=3,'[1]DDR4 Spec'!#REF!,'[1]DDR4 Spec'!#REF!)))</f>
        <v>#REF!</v>
      </c>
      <c r="J13" s="4" t="e">
        <f>IF('[1]DDR4 Config'!$H$1=1,'[1]DDR4 Spec'!#REF!,IF('[1]DDR4 Config'!$H$1=2,'[1]DDR4 Spec'!#REF!,IF('[1]DDR4 Config'!$H$1=3,'[1]DDR4 Spec'!#REF!,'[1]DDR4 Spec'!#REF!)))</f>
        <v>#REF!</v>
      </c>
      <c r="K13" s="4" t="e">
        <f>IF('[1]DDR4 Config'!$H$1=1,'[1]DDR4 Spec'!#REF!,IF('[1]DDR4 Config'!$H$1=2,'[1]DDR4 Spec'!#REF!,IF('[1]DDR4 Config'!$H$1=3,'[1]DDR4 Spec'!#REF!,'[1]DDR4 Spec'!#REF!)))</f>
        <v>#REF!</v>
      </c>
      <c r="L13" s="4" t="e">
        <f>IF('[1]DDR4 Config'!$H$1=1,'[1]DDR4 Spec'!#REF!,IF('[1]DDR4 Config'!$H$1=2,'[1]DDR4 Spec'!#REF!,IF('[1]DDR4 Config'!$H$1=3,'[1]DDR4 Spec'!#REF!,'[1]DDR4 Spec'!#REF!)))</f>
        <v>#REF!</v>
      </c>
      <c r="M13" s="4" t="e">
        <f>IF('[1]DDR4 Config'!$H$1=1,'[1]DDR4 Spec'!#REF!,IF('[1]DDR4 Config'!$H$1=2,'[1]DDR4 Spec'!#REF!,IF('[1]DDR4 Config'!$H$1=3,'[1]DDR4 Spec'!#REF!,'[1]DDR4 Spec'!#REF!)))</f>
        <v>#REF!</v>
      </c>
      <c r="N13" s="4" t="e">
        <f>HLOOKUP($O$55,$E$55:$N$100,11)</f>
        <v>#N/A</v>
      </c>
      <c r="O13" s="4"/>
      <c r="P13" s="4"/>
      <c r="Q13" s="4"/>
      <c r="R13" s="4"/>
      <c r="S13" s="4"/>
      <c r="T13" s="4"/>
      <c r="U13" s="4"/>
      <c r="V13" s="4"/>
      <c r="W13" s="4"/>
      <c r="X13" s="4"/>
      <c r="Y13" s="4"/>
      <c r="Z13" s="4"/>
      <c r="AA13" s="4"/>
      <c r="AB13" s="4"/>
      <c r="AC13" s="4"/>
      <c r="AD13" s="4"/>
      <c r="AE13" s="4"/>
      <c r="AF13" s="4"/>
      <c r="AG13" s="4"/>
      <c r="AH13" s="4"/>
      <c r="AI13" s="4"/>
      <c r="AJ13" s="4"/>
      <c r="AK13" s="5"/>
    </row>
    <row r="14" spans="1:37" x14ac:dyDescent="0.2">
      <c r="A14" s="2"/>
      <c r="B14" s="3"/>
      <c r="C14" s="43" t="s">
        <v>25</v>
      </c>
      <c r="D14" s="4" t="e">
        <f>IF('[1]DDR4 Config'!$H$1=1,'[1]DDR4 Spec'!#REF!,IF('[1]DDR4 Config'!$H$1=2,'[1]DDR4 Spec'!#REF!,IF('[1]DDR4 Config'!$H$1=3,'[1]DDR4 Spec'!#REF!,'[1]DDR4 Spec'!#REF!)))</f>
        <v>#REF!</v>
      </c>
      <c r="E14" s="4" t="e">
        <f>IF('[1]DDR4 Config'!$H$1=1,'[1]DDR4 Spec'!#REF!,IF('[1]DDR4 Config'!$H$1=2,'[1]DDR4 Spec'!#REF!,IF('[1]DDR4 Config'!$H$1=3,'[1]DDR4 Spec'!#REF!,'[1]DDR4 Spec'!#REF!)))</f>
        <v>#REF!</v>
      </c>
      <c r="F14" s="4" t="e">
        <f>IF('[1]DDR4 Config'!$H$1=1,'[1]DDR4 Spec'!#REF!,IF('[1]DDR4 Config'!$H$1=2,'[1]DDR4 Spec'!#REF!,IF('[1]DDR4 Config'!$H$1=3,'[1]DDR4 Spec'!#REF!,'[1]DDR4 Spec'!#REF!)))</f>
        <v>#REF!</v>
      </c>
      <c r="G14" s="4" t="e">
        <f>IF('[1]DDR4 Config'!$H$1=1,'[1]DDR4 Spec'!#REF!,IF('[1]DDR4 Config'!$H$1=2,'[1]DDR4 Spec'!#REF!,IF('[1]DDR4 Config'!$H$1=3,'[1]DDR4 Spec'!#REF!,'[1]DDR4 Spec'!#REF!)))</f>
        <v>#REF!</v>
      </c>
      <c r="H14" s="4" t="e">
        <f>IF('[1]DDR4 Config'!$H$1=1,'[1]DDR4 Spec'!#REF!,IF('[1]DDR4 Config'!$H$1=2,'[1]DDR4 Spec'!#REF!,IF('[1]DDR4 Config'!$H$1=3,'[1]DDR4 Spec'!#REF!,'[1]DDR4 Spec'!#REF!)))</f>
        <v>#REF!</v>
      </c>
      <c r="I14" s="4" t="e">
        <f>IF('[1]DDR4 Config'!$H$1=1,'[1]DDR4 Spec'!#REF!,IF('[1]DDR4 Config'!$H$1=2,'[1]DDR4 Spec'!#REF!,IF('[1]DDR4 Config'!$H$1=3,'[1]DDR4 Spec'!#REF!,'[1]DDR4 Spec'!#REF!)))</f>
        <v>#REF!</v>
      </c>
      <c r="J14" s="4" t="e">
        <f>IF('[1]DDR4 Config'!$H$1=1,'[1]DDR4 Spec'!#REF!,IF('[1]DDR4 Config'!$H$1=2,'[1]DDR4 Spec'!#REF!,IF('[1]DDR4 Config'!$H$1=3,'[1]DDR4 Spec'!#REF!,'[1]DDR4 Spec'!#REF!)))</f>
        <v>#REF!</v>
      </c>
      <c r="K14" s="4" t="e">
        <f>IF('[1]DDR4 Config'!$H$1=1,'[1]DDR4 Spec'!#REF!,IF('[1]DDR4 Config'!$H$1=2,'[1]DDR4 Spec'!#REF!,IF('[1]DDR4 Config'!$H$1=3,'[1]DDR4 Spec'!#REF!,'[1]DDR4 Spec'!#REF!)))</f>
        <v>#REF!</v>
      </c>
      <c r="L14" s="4" t="e">
        <f>IF('[1]DDR4 Config'!$H$1=1,'[1]DDR4 Spec'!#REF!,IF('[1]DDR4 Config'!$H$1=2,'[1]DDR4 Spec'!#REF!,IF('[1]DDR4 Config'!$H$1=3,'[1]DDR4 Spec'!#REF!,'[1]DDR4 Spec'!#REF!)))</f>
        <v>#REF!</v>
      </c>
      <c r="M14" s="4" t="e">
        <f>IF('[1]DDR4 Config'!$H$1=1,'[1]DDR4 Spec'!#REF!,IF('[1]DDR4 Config'!$H$1=2,'[1]DDR4 Spec'!#REF!,IF('[1]DDR4 Config'!$H$1=3,'[1]DDR4 Spec'!#REF!,'[1]DDR4 Spec'!#REF!)))</f>
        <v>#REF!</v>
      </c>
      <c r="N14" s="4" t="e">
        <f>HLOOKUP($O$55,$E$55:$N$100,12)</f>
        <v>#N/A</v>
      </c>
      <c r="O14" s="4"/>
      <c r="P14" s="4"/>
      <c r="Q14" s="4"/>
      <c r="R14" s="4"/>
      <c r="S14" s="4"/>
      <c r="T14" s="4"/>
      <c r="U14" s="4"/>
      <c r="V14" s="4"/>
      <c r="W14" s="4"/>
      <c r="X14" s="4"/>
      <c r="Y14" s="4"/>
      <c r="Z14" s="4"/>
      <c r="AA14" s="4"/>
      <c r="AB14" s="4"/>
      <c r="AC14" s="4"/>
      <c r="AD14" s="4"/>
      <c r="AE14" s="4"/>
      <c r="AF14" s="4"/>
      <c r="AG14" s="4"/>
      <c r="AH14" s="4"/>
      <c r="AI14" s="4"/>
      <c r="AJ14" s="4"/>
      <c r="AK14" s="5"/>
    </row>
    <row r="15" spans="1:37" x14ac:dyDescent="0.2">
      <c r="A15" s="2"/>
      <c r="B15" s="3"/>
      <c r="C15" s="44"/>
      <c r="D15" s="4" t="e">
        <f>IF('[1]DDR4 Config'!$H$1=1,'[1]DDR4 Spec'!#REF!,IF('[1]DDR4 Config'!$H$1=2,'[1]DDR4 Spec'!#REF!,IF('[1]DDR4 Config'!$H$1=3,'[1]DDR4 Spec'!#REF!,'[1]DDR4 Spec'!#REF!)))</f>
        <v>#REF!</v>
      </c>
      <c r="E15" s="4" t="e">
        <f>IF('[1]DDR4 Config'!$H$1=1,'[1]DDR4 Spec'!#REF!,IF('[1]DDR4 Config'!$H$1=2,'[1]DDR4 Spec'!#REF!,IF('[1]DDR4 Config'!$H$1=3,'[1]DDR4 Spec'!#REF!,'[1]DDR4 Spec'!#REF!)))</f>
        <v>#REF!</v>
      </c>
      <c r="F15" s="4" t="e">
        <f>IF('[1]DDR4 Config'!$H$1=1,'[1]DDR4 Spec'!#REF!,IF('[1]DDR4 Config'!$H$1=2,'[1]DDR4 Spec'!#REF!,IF('[1]DDR4 Config'!$H$1=3,'[1]DDR4 Spec'!#REF!,'[1]DDR4 Spec'!#REF!)))</f>
        <v>#REF!</v>
      </c>
      <c r="G15" s="4" t="e">
        <f>IF('[1]DDR4 Config'!$H$1=1,'[1]DDR4 Spec'!#REF!,IF('[1]DDR4 Config'!$H$1=2,'[1]DDR4 Spec'!#REF!,IF('[1]DDR4 Config'!$H$1=3,'[1]DDR4 Spec'!#REF!,'[1]DDR4 Spec'!#REF!)))</f>
        <v>#REF!</v>
      </c>
      <c r="H15" s="4" t="e">
        <f>IF('[1]DDR4 Config'!$H$1=1,'[1]DDR4 Spec'!#REF!,IF('[1]DDR4 Config'!$H$1=2,'[1]DDR4 Spec'!#REF!,IF('[1]DDR4 Config'!$H$1=3,'[1]DDR4 Spec'!#REF!,'[1]DDR4 Spec'!#REF!)))</f>
        <v>#REF!</v>
      </c>
      <c r="I15" s="4" t="e">
        <f>IF('[1]DDR4 Config'!$H$1=1,'[1]DDR4 Spec'!#REF!,IF('[1]DDR4 Config'!$H$1=2,'[1]DDR4 Spec'!#REF!,IF('[1]DDR4 Config'!$H$1=3,'[1]DDR4 Spec'!#REF!,'[1]DDR4 Spec'!#REF!)))</f>
        <v>#REF!</v>
      </c>
      <c r="J15" s="4" t="e">
        <f>IF('[1]DDR4 Config'!$H$1=1,'[1]DDR4 Spec'!#REF!,IF('[1]DDR4 Config'!$H$1=2,'[1]DDR4 Spec'!#REF!,IF('[1]DDR4 Config'!$H$1=3,'[1]DDR4 Spec'!#REF!,'[1]DDR4 Spec'!#REF!)))</f>
        <v>#REF!</v>
      </c>
      <c r="K15" s="4" t="e">
        <f>IF('[1]DDR4 Config'!$H$1=1,'[1]DDR4 Spec'!#REF!,IF('[1]DDR4 Config'!$H$1=2,'[1]DDR4 Spec'!#REF!,IF('[1]DDR4 Config'!$H$1=3,'[1]DDR4 Spec'!#REF!,'[1]DDR4 Spec'!#REF!)))</f>
        <v>#REF!</v>
      </c>
      <c r="L15" s="4" t="e">
        <f>IF('[1]DDR4 Config'!$H$1=1,'[1]DDR4 Spec'!#REF!,IF('[1]DDR4 Config'!$H$1=2,'[1]DDR4 Spec'!#REF!,IF('[1]DDR4 Config'!$H$1=3,'[1]DDR4 Spec'!#REF!,'[1]DDR4 Spec'!#REF!)))</f>
        <v>#REF!</v>
      </c>
      <c r="M15" s="4" t="e">
        <f>IF('[1]DDR4 Config'!$H$1=1,'[1]DDR4 Spec'!#REF!,IF('[1]DDR4 Config'!$H$1=2,'[1]DDR4 Spec'!#REF!,IF('[1]DDR4 Config'!$H$1=3,'[1]DDR4 Spec'!#REF!,'[1]DDR4 Spec'!#REF!)))</f>
        <v>#REF!</v>
      </c>
      <c r="N15" s="4" t="e">
        <f>HLOOKUP($O$55,$E$55:$N$100,13)</f>
        <v>#N/A</v>
      </c>
      <c r="O15" s="4"/>
      <c r="P15" s="4"/>
      <c r="Q15" s="4"/>
      <c r="R15" s="4"/>
      <c r="S15" s="4"/>
      <c r="T15" s="4"/>
      <c r="U15" s="4"/>
      <c r="V15" s="4"/>
      <c r="W15" s="4"/>
      <c r="X15" s="4"/>
      <c r="Y15" s="4"/>
      <c r="Z15" s="4"/>
      <c r="AA15" s="4"/>
      <c r="AB15" s="4"/>
      <c r="AC15" s="4"/>
      <c r="AD15" s="4"/>
      <c r="AE15" s="4"/>
      <c r="AF15" s="4"/>
      <c r="AG15" s="4"/>
      <c r="AH15" s="4"/>
      <c r="AI15" s="4"/>
      <c r="AJ15" s="4"/>
      <c r="AK15" s="5"/>
    </row>
    <row r="16" spans="1:37" x14ac:dyDescent="0.2">
      <c r="A16" s="2"/>
      <c r="B16" s="3"/>
      <c r="C16" s="45" t="s">
        <v>26</v>
      </c>
      <c r="D16" s="4" t="e">
        <f>IF('[1]DDR4 Config'!$H$1=1,'[1]DDR4 Spec'!#REF!,IF('[1]DDR4 Config'!$H$1=2,'[1]DDR4 Spec'!#REF!,IF('[1]DDR4 Config'!$H$1=3,'[1]DDR4 Spec'!#REF!,'[1]DDR4 Spec'!#REF!)))</f>
        <v>#REF!</v>
      </c>
      <c r="E16" s="4" t="e">
        <f>IF('[1]DDR4 Config'!$H$1=1,'[1]DDR4 Spec'!#REF!,IF('[1]DDR4 Config'!$H$1=2,'[1]DDR4 Spec'!#REF!,IF('[1]DDR4 Config'!$H$1=3,'[1]DDR4 Spec'!#REF!,'[1]DDR4 Spec'!#REF!)))</f>
        <v>#REF!</v>
      </c>
      <c r="F16" s="4" t="e">
        <f>IF('[1]DDR4 Config'!$H$1=1,'[1]DDR4 Spec'!#REF!,IF('[1]DDR4 Config'!$H$1=2,'[1]DDR4 Spec'!#REF!,IF('[1]DDR4 Config'!$H$1=3,'[1]DDR4 Spec'!#REF!,'[1]DDR4 Spec'!#REF!)))</f>
        <v>#REF!</v>
      </c>
      <c r="G16" s="4" t="e">
        <f>IF('[1]DDR4 Config'!$H$1=1,'[1]DDR4 Spec'!#REF!,IF('[1]DDR4 Config'!$H$1=2,'[1]DDR4 Spec'!#REF!,IF('[1]DDR4 Config'!$H$1=3,'[1]DDR4 Spec'!#REF!,'[1]DDR4 Spec'!#REF!)))</f>
        <v>#REF!</v>
      </c>
      <c r="H16" s="4" t="e">
        <f>IF('[1]DDR4 Config'!$H$1=1,'[1]DDR4 Spec'!#REF!,IF('[1]DDR4 Config'!$H$1=2,'[1]DDR4 Spec'!#REF!,IF('[1]DDR4 Config'!$H$1=3,'[1]DDR4 Spec'!#REF!,'[1]DDR4 Spec'!#REF!)))</f>
        <v>#REF!</v>
      </c>
      <c r="I16" s="4" t="e">
        <f>IF('[1]DDR4 Config'!$H$1=1,'[1]DDR4 Spec'!#REF!,IF('[1]DDR4 Config'!$H$1=2,'[1]DDR4 Spec'!#REF!,IF('[1]DDR4 Config'!$H$1=3,'[1]DDR4 Spec'!#REF!,'[1]DDR4 Spec'!#REF!)))</f>
        <v>#REF!</v>
      </c>
      <c r="J16" s="4" t="e">
        <f>IF('[1]DDR4 Config'!$H$1=1,'[1]DDR4 Spec'!#REF!,IF('[1]DDR4 Config'!$H$1=2,'[1]DDR4 Spec'!#REF!,IF('[1]DDR4 Config'!$H$1=3,'[1]DDR4 Spec'!#REF!,'[1]DDR4 Spec'!#REF!)))</f>
        <v>#REF!</v>
      </c>
      <c r="K16" s="4" t="e">
        <f>IF('[1]DDR4 Config'!$H$1=1,'[1]DDR4 Spec'!#REF!,IF('[1]DDR4 Config'!$H$1=2,'[1]DDR4 Spec'!#REF!,IF('[1]DDR4 Config'!$H$1=3,'[1]DDR4 Spec'!#REF!,'[1]DDR4 Spec'!#REF!)))</f>
        <v>#REF!</v>
      </c>
      <c r="L16" s="4" t="e">
        <f>IF('[1]DDR4 Config'!$H$1=1,'[1]DDR4 Spec'!#REF!,IF('[1]DDR4 Config'!$H$1=2,'[1]DDR4 Spec'!#REF!,IF('[1]DDR4 Config'!$H$1=3,'[1]DDR4 Spec'!#REF!,'[1]DDR4 Spec'!#REF!)))</f>
        <v>#REF!</v>
      </c>
      <c r="M16" s="4" t="e">
        <f>IF('[1]DDR4 Config'!$H$1=1,'[1]DDR4 Spec'!#REF!,IF('[1]DDR4 Config'!$H$1=2,'[1]DDR4 Spec'!#REF!,IF('[1]DDR4 Config'!$H$1=3,'[1]DDR4 Spec'!#REF!,'[1]DDR4 Spec'!#REF!)))</f>
        <v>#REF!</v>
      </c>
      <c r="N16" s="4" t="e">
        <f>HLOOKUP($O$55,$E$55:$N$100,14)</f>
        <v>#N/A</v>
      </c>
      <c r="O16" s="4"/>
      <c r="P16" s="4"/>
      <c r="Q16" s="4"/>
      <c r="R16" s="4"/>
      <c r="S16" s="4"/>
      <c r="T16" s="4"/>
      <c r="U16" s="4"/>
      <c r="V16" s="4"/>
      <c r="W16" s="4"/>
      <c r="X16" s="4"/>
      <c r="Y16" s="4"/>
      <c r="Z16" s="4"/>
      <c r="AA16" s="4"/>
      <c r="AB16" s="4"/>
      <c r="AC16" s="4"/>
      <c r="AD16" s="4"/>
      <c r="AE16" s="4"/>
      <c r="AF16" s="4"/>
      <c r="AG16" s="4"/>
      <c r="AH16" s="4"/>
      <c r="AI16" s="4"/>
      <c r="AJ16" s="4"/>
      <c r="AK16" s="5"/>
    </row>
    <row r="17" spans="1:37" x14ac:dyDescent="0.2">
      <c r="A17" s="2"/>
      <c r="B17" s="3"/>
      <c r="C17" s="46"/>
      <c r="D17" s="4" t="e">
        <f>IF('[1]DDR4 Config'!$H$1=1,'[1]DDR4 Spec'!#REF!,IF('[1]DDR4 Config'!$H$1=2,'[1]DDR4 Spec'!#REF!,IF('[1]DDR4 Config'!$H$1=3,'[1]DDR4 Spec'!#REF!,'[1]DDR4 Spec'!#REF!)))</f>
        <v>#REF!</v>
      </c>
      <c r="E17" s="4" t="e">
        <f>IF('[1]DDR4 Config'!$H$1=1,'[1]DDR4 Spec'!#REF!,IF('[1]DDR4 Config'!$H$1=2,'[1]DDR4 Spec'!#REF!,IF('[1]DDR4 Config'!$H$1=3,'[1]DDR4 Spec'!#REF!,'[1]DDR4 Spec'!#REF!)))</f>
        <v>#REF!</v>
      </c>
      <c r="F17" s="4" t="e">
        <f>IF('[1]DDR4 Config'!$H$1=1,'[1]DDR4 Spec'!#REF!,IF('[1]DDR4 Config'!$H$1=2,'[1]DDR4 Spec'!#REF!,IF('[1]DDR4 Config'!$H$1=3,'[1]DDR4 Spec'!#REF!,'[1]DDR4 Spec'!#REF!)))</f>
        <v>#REF!</v>
      </c>
      <c r="G17" s="4" t="e">
        <f>IF('[1]DDR4 Config'!$H$1=1,'[1]DDR4 Spec'!#REF!,IF('[1]DDR4 Config'!$H$1=2,'[1]DDR4 Spec'!#REF!,IF('[1]DDR4 Config'!$H$1=3,'[1]DDR4 Spec'!#REF!,'[1]DDR4 Spec'!#REF!)))</f>
        <v>#REF!</v>
      </c>
      <c r="H17" s="4" t="e">
        <f>IF('[1]DDR4 Config'!$H$1=1,'[1]DDR4 Spec'!#REF!,IF('[1]DDR4 Config'!$H$1=2,'[1]DDR4 Spec'!#REF!,IF('[1]DDR4 Config'!$H$1=3,'[1]DDR4 Spec'!#REF!,'[1]DDR4 Spec'!#REF!)))</f>
        <v>#REF!</v>
      </c>
      <c r="I17" s="4" t="e">
        <f>IF('[1]DDR4 Config'!$H$1=1,'[1]DDR4 Spec'!#REF!,IF('[1]DDR4 Config'!$H$1=2,'[1]DDR4 Spec'!#REF!,IF('[1]DDR4 Config'!$H$1=3,'[1]DDR4 Spec'!#REF!,'[1]DDR4 Spec'!#REF!)))</f>
        <v>#REF!</v>
      </c>
      <c r="J17" s="4" t="e">
        <f>IF('[1]DDR4 Config'!$H$1=1,'[1]DDR4 Spec'!#REF!,IF('[1]DDR4 Config'!$H$1=2,'[1]DDR4 Spec'!#REF!,IF('[1]DDR4 Config'!$H$1=3,'[1]DDR4 Spec'!#REF!,'[1]DDR4 Spec'!#REF!)))</f>
        <v>#REF!</v>
      </c>
      <c r="K17" s="4" t="e">
        <f>IF('[1]DDR4 Config'!$H$1=1,'[1]DDR4 Spec'!#REF!,IF('[1]DDR4 Config'!$H$1=2,'[1]DDR4 Spec'!#REF!,IF('[1]DDR4 Config'!$H$1=3,'[1]DDR4 Spec'!#REF!,'[1]DDR4 Spec'!#REF!)))</f>
        <v>#REF!</v>
      </c>
      <c r="L17" s="4" t="e">
        <f>IF('[1]DDR4 Config'!$H$1=1,'[1]DDR4 Spec'!#REF!,IF('[1]DDR4 Config'!$H$1=2,'[1]DDR4 Spec'!#REF!,IF('[1]DDR4 Config'!$H$1=3,'[1]DDR4 Spec'!#REF!,'[1]DDR4 Spec'!#REF!)))</f>
        <v>#REF!</v>
      </c>
      <c r="M17" s="4" t="e">
        <f>IF('[1]DDR4 Config'!$H$1=1,'[1]DDR4 Spec'!#REF!,IF('[1]DDR4 Config'!$H$1=2,'[1]DDR4 Spec'!#REF!,IF('[1]DDR4 Config'!$H$1=3,'[1]DDR4 Spec'!#REF!,'[1]DDR4 Spec'!#REF!)))</f>
        <v>#REF!</v>
      </c>
      <c r="N17" s="4" t="e">
        <f>HLOOKUP($O$55,$E$55:$N$100,15)</f>
        <v>#N/A</v>
      </c>
      <c r="O17" s="4"/>
      <c r="P17" s="4"/>
      <c r="Q17" s="4"/>
      <c r="R17" s="4"/>
      <c r="S17" s="4"/>
      <c r="T17" s="4"/>
      <c r="U17" s="4"/>
      <c r="V17" s="4"/>
      <c r="W17" s="4"/>
      <c r="X17" s="4"/>
      <c r="Y17" s="4"/>
      <c r="Z17" s="4"/>
      <c r="AA17" s="4"/>
      <c r="AB17" s="4"/>
      <c r="AC17" s="4"/>
      <c r="AD17" s="4"/>
      <c r="AE17" s="4"/>
      <c r="AF17" s="4"/>
      <c r="AG17" s="4"/>
      <c r="AH17" s="4"/>
      <c r="AI17" s="4"/>
      <c r="AJ17" s="4"/>
      <c r="AK17" s="5"/>
    </row>
    <row r="18" spans="1:37" x14ac:dyDescent="0.2">
      <c r="A18" s="2"/>
      <c r="B18" s="3"/>
      <c r="C18" s="39" t="s">
        <v>27</v>
      </c>
      <c r="D18" s="4" t="e">
        <f>IF('[1]DDR4 Config'!$H$1=1,'[1]DDR4 Spec'!#REF!,IF('[1]DDR4 Config'!$H$1=2,'[1]DDR4 Spec'!#REF!,IF('[1]DDR4 Config'!$H$1=3,'[1]DDR4 Spec'!#REF!,'[1]DDR4 Spec'!#REF!)))</f>
        <v>#REF!</v>
      </c>
      <c r="E18" s="4" t="e">
        <f>IF('[1]DDR4 Config'!$H$1=1,'[1]DDR4 Spec'!#REF!,IF('[1]DDR4 Config'!$H$1=2,'[1]DDR4 Spec'!#REF!,IF('[1]DDR4 Config'!$H$1=3,'[1]DDR4 Spec'!#REF!,'[1]DDR4 Spec'!#REF!)))</f>
        <v>#REF!</v>
      </c>
      <c r="F18" s="4" t="e">
        <f>IF('[1]DDR4 Config'!$H$1=1,'[1]DDR4 Spec'!#REF!,IF('[1]DDR4 Config'!$H$1=2,'[1]DDR4 Spec'!#REF!,IF('[1]DDR4 Config'!$H$1=3,'[1]DDR4 Spec'!#REF!,'[1]DDR4 Spec'!#REF!)))</f>
        <v>#REF!</v>
      </c>
      <c r="G18" s="4" t="e">
        <f>IF('[1]DDR4 Config'!$H$1=1,'[1]DDR4 Spec'!#REF!,IF('[1]DDR4 Config'!$H$1=2,'[1]DDR4 Spec'!#REF!,IF('[1]DDR4 Config'!$H$1=3,'[1]DDR4 Spec'!#REF!,'[1]DDR4 Spec'!#REF!)))</f>
        <v>#REF!</v>
      </c>
      <c r="H18" s="4" t="e">
        <f>IF('[1]DDR4 Config'!$H$1=1,'[1]DDR4 Spec'!#REF!,IF('[1]DDR4 Config'!$H$1=2,'[1]DDR4 Spec'!#REF!,IF('[1]DDR4 Config'!$H$1=3,'[1]DDR4 Spec'!#REF!,'[1]DDR4 Spec'!#REF!)))</f>
        <v>#REF!</v>
      </c>
      <c r="I18" s="4" t="e">
        <f>IF('[1]DDR4 Config'!$H$1=1,'[1]DDR4 Spec'!#REF!,IF('[1]DDR4 Config'!$H$1=2,'[1]DDR4 Spec'!#REF!,IF('[1]DDR4 Config'!$H$1=3,'[1]DDR4 Spec'!#REF!,'[1]DDR4 Spec'!#REF!)))</f>
        <v>#REF!</v>
      </c>
      <c r="J18" s="4" t="e">
        <f>IF('[1]DDR4 Config'!$H$1=1,'[1]DDR4 Spec'!#REF!,IF('[1]DDR4 Config'!$H$1=2,'[1]DDR4 Spec'!#REF!,IF('[1]DDR4 Config'!$H$1=3,'[1]DDR4 Spec'!#REF!,'[1]DDR4 Spec'!#REF!)))</f>
        <v>#REF!</v>
      </c>
      <c r="K18" s="4" t="e">
        <f>IF('[1]DDR4 Config'!$H$1=1,'[1]DDR4 Spec'!#REF!,IF('[1]DDR4 Config'!$H$1=2,'[1]DDR4 Spec'!#REF!,IF('[1]DDR4 Config'!$H$1=3,'[1]DDR4 Spec'!#REF!,'[1]DDR4 Spec'!#REF!)))</f>
        <v>#REF!</v>
      </c>
      <c r="L18" s="4" t="e">
        <f>IF('[1]DDR4 Config'!$H$1=1,'[1]DDR4 Spec'!#REF!,IF('[1]DDR4 Config'!$H$1=2,'[1]DDR4 Spec'!#REF!,IF('[1]DDR4 Config'!$H$1=3,'[1]DDR4 Spec'!#REF!,'[1]DDR4 Spec'!#REF!)))</f>
        <v>#REF!</v>
      </c>
      <c r="M18" s="4" t="e">
        <f>IF('[1]DDR4 Config'!$H$1=1,'[1]DDR4 Spec'!#REF!,IF('[1]DDR4 Config'!$H$1=2,'[1]DDR4 Spec'!#REF!,IF('[1]DDR4 Config'!$H$1=3,'[1]DDR4 Spec'!#REF!,'[1]DDR4 Spec'!#REF!)))</f>
        <v>#REF!</v>
      </c>
      <c r="N18" s="4" t="e">
        <f>HLOOKUP($O$55,$E$55:$N$100,16)</f>
        <v>#N/A</v>
      </c>
      <c r="O18" s="4"/>
      <c r="P18" s="4"/>
      <c r="Q18" s="4"/>
      <c r="R18" s="4"/>
      <c r="S18" s="4"/>
      <c r="T18" s="4"/>
      <c r="U18" s="4"/>
      <c r="V18" s="4"/>
      <c r="W18" s="4"/>
      <c r="X18" s="4"/>
      <c r="Y18" s="4"/>
      <c r="Z18" s="4"/>
      <c r="AA18" s="4"/>
      <c r="AB18" s="4"/>
      <c r="AC18" s="4"/>
      <c r="AD18" s="4"/>
      <c r="AE18" s="4"/>
      <c r="AF18" s="4"/>
      <c r="AG18" s="4"/>
      <c r="AH18" s="4"/>
      <c r="AI18" s="4"/>
      <c r="AJ18" s="4"/>
      <c r="AK18" s="5"/>
    </row>
    <row r="19" spans="1:37" x14ac:dyDescent="0.2">
      <c r="A19" s="2"/>
      <c r="B19" s="3"/>
      <c r="C19" s="39"/>
      <c r="D19" s="4" t="e">
        <f>IF('[1]DDR4 Config'!$H$1=1,'[1]DDR4 Spec'!#REF!,IF('[1]DDR4 Config'!$H$1=2,'[1]DDR4 Spec'!#REF!,IF('[1]DDR4 Config'!$H$1=3,'[1]DDR4 Spec'!#REF!,'[1]DDR4 Spec'!#REF!)))</f>
        <v>#REF!</v>
      </c>
      <c r="E19" s="4" t="e">
        <f>IF('[1]DDR4 Config'!$H$1=1,'[1]DDR4 Spec'!#REF!,IF('[1]DDR4 Config'!$H$1=2,'[1]DDR4 Spec'!#REF!,IF('[1]DDR4 Config'!$H$1=3,'[1]DDR4 Spec'!#REF!,'[1]DDR4 Spec'!#REF!)))</f>
        <v>#REF!</v>
      </c>
      <c r="F19" s="4" t="e">
        <f>IF('[1]DDR4 Config'!$H$1=1,'[1]DDR4 Spec'!#REF!,IF('[1]DDR4 Config'!$H$1=2,'[1]DDR4 Spec'!#REF!,IF('[1]DDR4 Config'!$H$1=3,'[1]DDR4 Spec'!#REF!,'[1]DDR4 Spec'!#REF!)))</f>
        <v>#REF!</v>
      </c>
      <c r="G19" s="4" t="e">
        <f>IF('[1]DDR4 Config'!$H$1=1,'[1]DDR4 Spec'!#REF!,IF('[1]DDR4 Config'!$H$1=2,'[1]DDR4 Spec'!#REF!,IF('[1]DDR4 Config'!$H$1=3,'[1]DDR4 Spec'!#REF!,'[1]DDR4 Spec'!#REF!)))</f>
        <v>#REF!</v>
      </c>
      <c r="H19" s="4" t="e">
        <f>IF('[1]DDR4 Config'!$H$1=1,'[1]DDR4 Spec'!#REF!,IF('[1]DDR4 Config'!$H$1=2,'[1]DDR4 Spec'!#REF!,IF('[1]DDR4 Config'!$H$1=3,'[1]DDR4 Spec'!#REF!,'[1]DDR4 Spec'!#REF!)))</f>
        <v>#REF!</v>
      </c>
      <c r="I19" s="4" t="e">
        <f>IF('[1]DDR4 Config'!$H$1=1,'[1]DDR4 Spec'!#REF!,IF('[1]DDR4 Config'!$H$1=2,'[1]DDR4 Spec'!#REF!,IF('[1]DDR4 Config'!$H$1=3,'[1]DDR4 Spec'!#REF!,'[1]DDR4 Spec'!#REF!)))</f>
        <v>#REF!</v>
      </c>
      <c r="J19" s="4" t="e">
        <f>IF('[1]DDR4 Config'!$H$1=1,'[1]DDR4 Spec'!#REF!,IF('[1]DDR4 Config'!$H$1=2,'[1]DDR4 Spec'!#REF!,IF('[1]DDR4 Config'!$H$1=3,'[1]DDR4 Spec'!#REF!,'[1]DDR4 Spec'!#REF!)))</f>
        <v>#REF!</v>
      </c>
      <c r="K19" s="4" t="e">
        <f>IF('[1]DDR4 Config'!$H$1=1,'[1]DDR4 Spec'!#REF!,IF('[1]DDR4 Config'!$H$1=2,'[1]DDR4 Spec'!#REF!,IF('[1]DDR4 Config'!$H$1=3,'[1]DDR4 Spec'!#REF!,'[1]DDR4 Spec'!#REF!)))</f>
        <v>#REF!</v>
      </c>
      <c r="L19" s="4" t="e">
        <f>IF('[1]DDR4 Config'!$H$1=1,'[1]DDR4 Spec'!#REF!,IF('[1]DDR4 Config'!$H$1=2,'[1]DDR4 Spec'!#REF!,IF('[1]DDR4 Config'!$H$1=3,'[1]DDR4 Spec'!#REF!,'[1]DDR4 Spec'!#REF!)))</f>
        <v>#REF!</v>
      </c>
      <c r="M19" s="4" t="e">
        <f>IF('[1]DDR4 Config'!$H$1=1,'[1]DDR4 Spec'!#REF!,IF('[1]DDR4 Config'!$H$1=2,'[1]DDR4 Spec'!#REF!,IF('[1]DDR4 Config'!$H$1=3,'[1]DDR4 Spec'!#REF!,'[1]DDR4 Spec'!#REF!)))</f>
        <v>#REF!</v>
      </c>
      <c r="N19" s="4" t="e">
        <f>HLOOKUP($O$55,$E$55:$N$100,17)</f>
        <v>#N/A</v>
      </c>
      <c r="O19" s="4"/>
      <c r="P19" s="4"/>
      <c r="Q19" s="4"/>
      <c r="R19" s="4"/>
      <c r="S19" s="4"/>
      <c r="T19" s="4"/>
      <c r="U19" s="4"/>
      <c r="V19" s="4"/>
      <c r="W19" s="4"/>
      <c r="X19" s="4"/>
      <c r="Y19" s="4"/>
      <c r="Z19" s="4"/>
      <c r="AA19" s="4"/>
      <c r="AB19" s="4"/>
      <c r="AC19" s="4"/>
      <c r="AD19" s="4"/>
      <c r="AE19" s="4"/>
      <c r="AF19" s="4"/>
      <c r="AG19" s="4"/>
      <c r="AH19" s="4"/>
      <c r="AI19" s="4"/>
      <c r="AJ19" s="4"/>
      <c r="AK19" s="5"/>
    </row>
    <row r="20" spans="1:37" x14ac:dyDescent="0.2">
      <c r="A20" s="2"/>
      <c r="B20" s="3"/>
      <c r="C20" s="39"/>
      <c r="D20" s="4" t="e">
        <f>IF('[1]DDR4 Config'!$H$1=1,'[1]DDR4 Spec'!#REF!,IF('[1]DDR4 Config'!$H$1=2,'[1]DDR4 Spec'!#REF!,IF('[1]DDR4 Config'!$H$1=3,'[1]DDR4 Spec'!#REF!,'[1]DDR4 Spec'!#REF!)))</f>
        <v>#REF!</v>
      </c>
      <c r="E20" s="4" t="e">
        <f>IF('[1]DDR4 Config'!$H$1=1,'[1]DDR4 Spec'!#REF!,IF('[1]DDR4 Config'!$H$1=2,'[1]DDR4 Spec'!#REF!,IF('[1]DDR4 Config'!$H$1=3,'[1]DDR4 Spec'!#REF!,'[1]DDR4 Spec'!#REF!)))</f>
        <v>#REF!</v>
      </c>
      <c r="F20" s="4" t="e">
        <f>IF('[1]DDR4 Config'!$H$1=1,'[1]DDR4 Spec'!#REF!,IF('[1]DDR4 Config'!$H$1=2,'[1]DDR4 Spec'!#REF!,IF('[1]DDR4 Config'!$H$1=3,'[1]DDR4 Spec'!#REF!,'[1]DDR4 Spec'!#REF!)))</f>
        <v>#REF!</v>
      </c>
      <c r="G20" s="4" t="e">
        <f>IF('[1]DDR4 Config'!$H$1=1,'[1]DDR4 Spec'!#REF!,IF('[1]DDR4 Config'!$H$1=2,'[1]DDR4 Spec'!#REF!,IF('[1]DDR4 Config'!$H$1=3,'[1]DDR4 Spec'!#REF!,'[1]DDR4 Spec'!#REF!)))</f>
        <v>#REF!</v>
      </c>
      <c r="H20" s="4" t="e">
        <f>IF('[1]DDR4 Config'!$H$1=1,'[1]DDR4 Spec'!#REF!,IF('[1]DDR4 Config'!$H$1=2,'[1]DDR4 Spec'!#REF!,IF('[1]DDR4 Config'!$H$1=3,'[1]DDR4 Spec'!#REF!,'[1]DDR4 Spec'!#REF!)))</f>
        <v>#REF!</v>
      </c>
      <c r="I20" s="4" t="e">
        <f>IF('[1]DDR4 Config'!$H$1=1,'[1]DDR4 Spec'!#REF!,IF('[1]DDR4 Config'!$H$1=2,'[1]DDR4 Spec'!#REF!,IF('[1]DDR4 Config'!$H$1=3,'[1]DDR4 Spec'!#REF!,'[1]DDR4 Spec'!#REF!)))</f>
        <v>#REF!</v>
      </c>
      <c r="J20" s="4" t="e">
        <f>IF('[1]DDR4 Config'!$H$1=1,'[1]DDR4 Spec'!#REF!,IF('[1]DDR4 Config'!$H$1=2,'[1]DDR4 Spec'!#REF!,IF('[1]DDR4 Config'!$H$1=3,'[1]DDR4 Spec'!#REF!,'[1]DDR4 Spec'!#REF!)))</f>
        <v>#REF!</v>
      </c>
      <c r="K20" s="4" t="e">
        <f>IF('[1]DDR4 Config'!$H$1=1,'[1]DDR4 Spec'!#REF!,IF('[1]DDR4 Config'!$H$1=2,'[1]DDR4 Spec'!#REF!,IF('[1]DDR4 Config'!$H$1=3,'[1]DDR4 Spec'!#REF!,'[1]DDR4 Spec'!#REF!)))</f>
        <v>#REF!</v>
      </c>
      <c r="L20" s="4" t="e">
        <f>IF('[1]DDR4 Config'!$H$1=1,'[1]DDR4 Spec'!#REF!,IF('[1]DDR4 Config'!$H$1=2,'[1]DDR4 Spec'!#REF!,IF('[1]DDR4 Config'!$H$1=3,'[1]DDR4 Spec'!#REF!,'[1]DDR4 Spec'!#REF!)))</f>
        <v>#REF!</v>
      </c>
      <c r="M20" s="4" t="e">
        <f>IF('[1]DDR4 Config'!$H$1=1,'[1]DDR4 Spec'!#REF!,IF('[1]DDR4 Config'!$H$1=2,'[1]DDR4 Spec'!#REF!,IF('[1]DDR4 Config'!$H$1=3,'[1]DDR4 Spec'!#REF!,'[1]DDR4 Spec'!#REF!)))</f>
        <v>#REF!</v>
      </c>
      <c r="N20" s="4" t="e">
        <f>HLOOKUP($O$55,$E$55:$N$100,18)</f>
        <v>#N/A</v>
      </c>
      <c r="O20" s="4"/>
      <c r="P20" s="4"/>
      <c r="Q20" s="4"/>
      <c r="R20" s="4"/>
      <c r="S20" s="4"/>
      <c r="T20" s="4"/>
      <c r="U20" s="4"/>
      <c r="V20" s="4"/>
      <c r="W20" s="4"/>
      <c r="X20" s="4"/>
      <c r="Y20" s="4"/>
      <c r="Z20" s="4"/>
      <c r="AA20" s="4"/>
      <c r="AB20" s="4"/>
      <c r="AC20" s="4"/>
      <c r="AD20" s="4"/>
      <c r="AE20" s="4"/>
      <c r="AF20" s="4"/>
      <c r="AG20" s="4"/>
      <c r="AH20" s="4"/>
      <c r="AI20" s="4"/>
      <c r="AJ20" s="4"/>
      <c r="AK20" s="5"/>
    </row>
    <row r="21" spans="1:37" x14ac:dyDescent="0.2">
      <c r="A21" s="2"/>
      <c r="B21" s="3"/>
      <c r="C21" s="39" t="s">
        <v>28</v>
      </c>
      <c r="D21" s="4" t="e">
        <f>IF('[1]DDR4 Config'!$H$1=1,'[1]DDR4 Spec'!#REF!,IF('[1]DDR4 Config'!$H$1=2,'[1]DDR4 Spec'!#REF!,IF('[1]DDR4 Config'!$H$1=3,'[1]DDR4 Spec'!#REF!,'[1]DDR4 Spec'!#REF!)))</f>
        <v>#REF!</v>
      </c>
      <c r="E21" s="4" t="e">
        <f>IF('[1]DDR4 Config'!$H$1=1,'[1]DDR4 Spec'!#REF!,IF('[1]DDR4 Config'!$H$1=2,'[1]DDR4 Spec'!#REF!,IF('[1]DDR4 Config'!$H$1=3,'[1]DDR4 Spec'!#REF!,'[1]DDR4 Spec'!#REF!)))</f>
        <v>#REF!</v>
      </c>
      <c r="F21" s="4" t="e">
        <f>IF('[1]DDR4 Config'!$H$1=1,'[1]DDR4 Spec'!#REF!,IF('[1]DDR4 Config'!$H$1=2,'[1]DDR4 Spec'!#REF!,IF('[1]DDR4 Config'!$H$1=3,'[1]DDR4 Spec'!#REF!,'[1]DDR4 Spec'!#REF!)))</f>
        <v>#REF!</v>
      </c>
      <c r="G21" s="4" t="e">
        <f>IF('[1]DDR4 Config'!$H$1=1,'[1]DDR4 Spec'!#REF!,IF('[1]DDR4 Config'!$H$1=2,'[1]DDR4 Spec'!#REF!,IF('[1]DDR4 Config'!$H$1=3,'[1]DDR4 Spec'!#REF!,'[1]DDR4 Spec'!#REF!)))</f>
        <v>#REF!</v>
      </c>
      <c r="H21" s="4" t="e">
        <f>IF('[1]DDR4 Config'!$H$1=1,'[1]DDR4 Spec'!#REF!,IF('[1]DDR4 Config'!$H$1=2,'[1]DDR4 Spec'!#REF!,IF('[1]DDR4 Config'!$H$1=3,'[1]DDR4 Spec'!#REF!,'[1]DDR4 Spec'!#REF!)))</f>
        <v>#REF!</v>
      </c>
      <c r="I21" s="4" t="e">
        <f>IF('[1]DDR4 Config'!$H$1=1,'[1]DDR4 Spec'!#REF!,IF('[1]DDR4 Config'!$H$1=2,'[1]DDR4 Spec'!#REF!,IF('[1]DDR4 Config'!$H$1=3,'[1]DDR4 Spec'!#REF!,'[1]DDR4 Spec'!#REF!)))</f>
        <v>#REF!</v>
      </c>
      <c r="J21" s="4" t="e">
        <f>IF('[1]DDR4 Config'!$H$1=1,'[1]DDR4 Spec'!#REF!,IF('[1]DDR4 Config'!$H$1=2,'[1]DDR4 Spec'!#REF!,IF('[1]DDR4 Config'!$H$1=3,'[1]DDR4 Spec'!#REF!,'[1]DDR4 Spec'!#REF!)))</f>
        <v>#REF!</v>
      </c>
      <c r="K21" s="4" t="e">
        <f>IF('[1]DDR4 Config'!$H$1=1,'[1]DDR4 Spec'!#REF!,IF('[1]DDR4 Config'!$H$1=2,'[1]DDR4 Spec'!#REF!,IF('[1]DDR4 Config'!$H$1=3,'[1]DDR4 Spec'!#REF!,'[1]DDR4 Spec'!#REF!)))</f>
        <v>#REF!</v>
      </c>
      <c r="L21" s="4" t="e">
        <f>IF('[1]DDR4 Config'!$H$1=1,'[1]DDR4 Spec'!#REF!,IF('[1]DDR4 Config'!$H$1=2,'[1]DDR4 Spec'!#REF!,IF('[1]DDR4 Config'!$H$1=3,'[1]DDR4 Spec'!#REF!,'[1]DDR4 Spec'!#REF!)))</f>
        <v>#REF!</v>
      </c>
      <c r="M21" s="4" t="e">
        <f>IF('[1]DDR4 Config'!$H$1=1,'[1]DDR4 Spec'!#REF!,IF('[1]DDR4 Config'!$H$1=2,'[1]DDR4 Spec'!#REF!,IF('[1]DDR4 Config'!$H$1=3,'[1]DDR4 Spec'!#REF!,'[1]DDR4 Spec'!#REF!)))</f>
        <v>#REF!</v>
      </c>
      <c r="N21" s="4" t="e">
        <f>HLOOKUP($O$55,$E$55:$N$100,19)</f>
        <v>#N/A</v>
      </c>
      <c r="O21" s="4"/>
      <c r="P21" s="4"/>
      <c r="Q21" s="4"/>
      <c r="R21" s="4"/>
      <c r="S21" s="4"/>
      <c r="T21" s="4"/>
      <c r="U21" s="4"/>
      <c r="V21" s="4"/>
      <c r="W21" s="4"/>
      <c r="X21" s="4"/>
      <c r="Y21" s="4"/>
      <c r="Z21" s="4"/>
      <c r="AA21" s="4"/>
      <c r="AB21" s="4"/>
      <c r="AC21" s="4"/>
      <c r="AD21" s="4"/>
      <c r="AE21" s="4"/>
      <c r="AF21" s="4"/>
      <c r="AG21" s="4"/>
      <c r="AH21" s="4"/>
      <c r="AI21" s="4"/>
      <c r="AJ21" s="4"/>
      <c r="AK21" s="5"/>
    </row>
    <row r="22" spans="1:37" x14ac:dyDescent="0.2">
      <c r="A22" s="2"/>
      <c r="B22" s="3"/>
      <c r="C22" s="39"/>
      <c r="D22" s="4" t="e">
        <f>IF('[1]DDR4 Config'!$H$1=1,'[1]DDR4 Spec'!#REF!,IF('[1]DDR4 Config'!$H$1=2,'[1]DDR4 Spec'!#REF!,IF('[1]DDR4 Config'!$H$1=3,'[1]DDR4 Spec'!#REF!,'[1]DDR4 Spec'!#REF!)))</f>
        <v>#REF!</v>
      </c>
      <c r="E22" s="4" t="e">
        <f>IF('[1]DDR4 Config'!$H$1=1,'[1]DDR4 Spec'!#REF!,IF('[1]DDR4 Config'!$H$1=2,'[1]DDR4 Spec'!#REF!,IF('[1]DDR4 Config'!$H$1=3,'[1]DDR4 Spec'!#REF!,'[1]DDR4 Spec'!#REF!)))</f>
        <v>#REF!</v>
      </c>
      <c r="F22" s="4" t="e">
        <f>IF('[1]DDR4 Config'!$H$1=1,'[1]DDR4 Spec'!#REF!,IF('[1]DDR4 Config'!$H$1=2,'[1]DDR4 Spec'!#REF!,IF('[1]DDR4 Config'!$H$1=3,'[1]DDR4 Spec'!#REF!,'[1]DDR4 Spec'!#REF!)))</f>
        <v>#REF!</v>
      </c>
      <c r="G22" s="4" t="e">
        <f>IF('[1]DDR4 Config'!$H$1=1,'[1]DDR4 Spec'!#REF!,IF('[1]DDR4 Config'!$H$1=2,'[1]DDR4 Spec'!#REF!,IF('[1]DDR4 Config'!$H$1=3,'[1]DDR4 Spec'!#REF!,'[1]DDR4 Spec'!#REF!)))</f>
        <v>#REF!</v>
      </c>
      <c r="H22" s="4" t="e">
        <f>IF('[1]DDR4 Config'!$H$1=1,'[1]DDR4 Spec'!#REF!,IF('[1]DDR4 Config'!$H$1=2,'[1]DDR4 Spec'!#REF!,IF('[1]DDR4 Config'!$H$1=3,'[1]DDR4 Spec'!#REF!,'[1]DDR4 Spec'!#REF!)))</f>
        <v>#REF!</v>
      </c>
      <c r="I22" s="4" t="e">
        <f>IF('[1]DDR4 Config'!$H$1=1,'[1]DDR4 Spec'!#REF!,IF('[1]DDR4 Config'!$H$1=2,'[1]DDR4 Spec'!#REF!,IF('[1]DDR4 Config'!$H$1=3,'[1]DDR4 Spec'!#REF!,'[1]DDR4 Spec'!#REF!)))</f>
        <v>#REF!</v>
      </c>
      <c r="J22" s="4" t="e">
        <f>IF('[1]DDR4 Config'!$H$1=1,'[1]DDR4 Spec'!#REF!,IF('[1]DDR4 Config'!$H$1=2,'[1]DDR4 Spec'!#REF!,IF('[1]DDR4 Config'!$H$1=3,'[1]DDR4 Spec'!#REF!,'[1]DDR4 Spec'!#REF!)))</f>
        <v>#REF!</v>
      </c>
      <c r="K22" s="4" t="e">
        <f>IF('[1]DDR4 Config'!$H$1=1,'[1]DDR4 Spec'!#REF!,IF('[1]DDR4 Config'!$H$1=2,'[1]DDR4 Spec'!#REF!,IF('[1]DDR4 Config'!$H$1=3,'[1]DDR4 Spec'!#REF!,'[1]DDR4 Spec'!#REF!)))</f>
        <v>#REF!</v>
      </c>
      <c r="L22" s="4" t="e">
        <f>IF('[1]DDR4 Config'!$H$1=1,'[1]DDR4 Spec'!#REF!,IF('[1]DDR4 Config'!$H$1=2,'[1]DDR4 Spec'!#REF!,IF('[1]DDR4 Config'!$H$1=3,'[1]DDR4 Spec'!#REF!,'[1]DDR4 Spec'!#REF!)))</f>
        <v>#REF!</v>
      </c>
      <c r="M22" s="4" t="e">
        <f>IF('[1]DDR4 Config'!$H$1=1,'[1]DDR4 Spec'!#REF!,IF('[1]DDR4 Config'!$H$1=2,'[1]DDR4 Spec'!#REF!,IF('[1]DDR4 Config'!$H$1=3,'[1]DDR4 Spec'!#REF!,'[1]DDR4 Spec'!#REF!)))</f>
        <v>#REF!</v>
      </c>
      <c r="N22" s="4" t="e">
        <f>HLOOKUP($O$55,$E$55:$N$100,20)</f>
        <v>#N/A</v>
      </c>
      <c r="O22" s="4"/>
      <c r="P22" s="4"/>
      <c r="Q22" s="4"/>
      <c r="R22" s="4"/>
      <c r="S22" s="4"/>
      <c r="T22" s="4"/>
      <c r="U22" s="4"/>
      <c r="V22" s="4"/>
      <c r="W22" s="4"/>
      <c r="X22" s="4"/>
      <c r="Y22" s="4"/>
      <c r="Z22" s="4"/>
      <c r="AA22" s="4"/>
      <c r="AB22" s="4"/>
      <c r="AC22" s="4"/>
      <c r="AD22" s="4"/>
      <c r="AE22" s="4"/>
      <c r="AF22" s="4"/>
      <c r="AG22" s="4"/>
      <c r="AH22" s="4"/>
      <c r="AI22" s="4"/>
      <c r="AJ22" s="4"/>
      <c r="AK22" s="5"/>
    </row>
    <row r="23" spans="1:37" x14ac:dyDescent="0.2">
      <c r="A23" s="2"/>
      <c r="B23" s="3"/>
      <c r="C23" s="39"/>
      <c r="D23" s="4" t="e">
        <f>IF('[1]DDR4 Config'!$H$1=1,'[1]DDR4 Spec'!#REF!,IF('[1]DDR4 Config'!$H$1=2,'[1]DDR4 Spec'!#REF!,IF('[1]DDR4 Config'!$H$1=3,'[1]DDR4 Spec'!#REF!,'[1]DDR4 Spec'!#REF!)))</f>
        <v>#REF!</v>
      </c>
      <c r="E23" s="4" t="e">
        <f>IF('[1]DDR4 Config'!$H$1=1,'[1]DDR4 Spec'!#REF!,IF('[1]DDR4 Config'!$H$1=2,'[1]DDR4 Spec'!#REF!,IF('[1]DDR4 Config'!$H$1=3,'[1]DDR4 Spec'!#REF!,'[1]DDR4 Spec'!#REF!)))</f>
        <v>#REF!</v>
      </c>
      <c r="F23" s="4" t="e">
        <f>IF('[1]DDR4 Config'!$H$1=1,'[1]DDR4 Spec'!#REF!,IF('[1]DDR4 Config'!$H$1=2,'[1]DDR4 Spec'!#REF!,IF('[1]DDR4 Config'!$H$1=3,'[1]DDR4 Spec'!#REF!,'[1]DDR4 Spec'!#REF!)))</f>
        <v>#REF!</v>
      </c>
      <c r="G23" s="4" t="e">
        <f>IF('[1]DDR4 Config'!$H$1=1,'[1]DDR4 Spec'!#REF!,IF('[1]DDR4 Config'!$H$1=2,'[1]DDR4 Spec'!#REF!,IF('[1]DDR4 Config'!$H$1=3,'[1]DDR4 Spec'!#REF!,'[1]DDR4 Spec'!#REF!)))</f>
        <v>#REF!</v>
      </c>
      <c r="H23" s="4" t="e">
        <f>IF('[1]DDR4 Config'!$H$1=1,'[1]DDR4 Spec'!#REF!,IF('[1]DDR4 Config'!$H$1=2,'[1]DDR4 Spec'!#REF!,IF('[1]DDR4 Config'!$H$1=3,'[1]DDR4 Spec'!#REF!,'[1]DDR4 Spec'!#REF!)))</f>
        <v>#REF!</v>
      </c>
      <c r="I23" s="4" t="e">
        <f>IF('[1]DDR4 Config'!$H$1=1,'[1]DDR4 Spec'!#REF!,IF('[1]DDR4 Config'!$H$1=2,'[1]DDR4 Spec'!#REF!,IF('[1]DDR4 Config'!$H$1=3,'[1]DDR4 Spec'!#REF!,'[1]DDR4 Spec'!#REF!)))</f>
        <v>#REF!</v>
      </c>
      <c r="J23" s="4" t="e">
        <f>IF('[1]DDR4 Config'!$H$1=1,'[1]DDR4 Spec'!#REF!,IF('[1]DDR4 Config'!$H$1=2,'[1]DDR4 Spec'!#REF!,IF('[1]DDR4 Config'!$H$1=3,'[1]DDR4 Spec'!#REF!,'[1]DDR4 Spec'!#REF!)))</f>
        <v>#REF!</v>
      </c>
      <c r="K23" s="4" t="e">
        <f>IF('[1]DDR4 Config'!$H$1=1,'[1]DDR4 Spec'!#REF!,IF('[1]DDR4 Config'!$H$1=2,'[1]DDR4 Spec'!#REF!,IF('[1]DDR4 Config'!$H$1=3,'[1]DDR4 Spec'!#REF!,'[1]DDR4 Spec'!#REF!)))</f>
        <v>#REF!</v>
      </c>
      <c r="L23" s="4" t="e">
        <f>IF('[1]DDR4 Config'!$H$1=1,'[1]DDR4 Spec'!#REF!,IF('[1]DDR4 Config'!$H$1=2,'[1]DDR4 Spec'!#REF!,IF('[1]DDR4 Config'!$H$1=3,'[1]DDR4 Spec'!#REF!,'[1]DDR4 Spec'!#REF!)))</f>
        <v>#REF!</v>
      </c>
      <c r="M23" s="4" t="e">
        <f>IF('[1]DDR4 Config'!$H$1=1,'[1]DDR4 Spec'!#REF!,IF('[1]DDR4 Config'!$H$1=2,'[1]DDR4 Spec'!#REF!,IF('[1]DDR4 Config'!$H$1=3,'[1]DDR4 Spec'!#REF!,'[1]DDR4 Spec'!#REF!)))</f>
        <v>#REF!</v>
      </c>
      <c r="N23" s="4" t="e">
        <f>HLOOKUP($O$55,$E$55:$N$100,21)</f>
        <v>#N/A</v>
      </c>
      <c r="O23" s="4"/>
      <c r="P23" s="4"/>
      <c r="Q23" s="4"/>
      <c r="R23" s="4"/>
      <c r="S23" s="4"/>
      <c r="T23" s="4"/>
      <c r="U23" s="4"/>
      <c r="V23" s="4"/>
      <c r="W23" s="4"/>
      <c r="X23" s="4"/>
      <c r="Y23" s="4"/>
      <c r="Z23" s="4"/>
      <c r="AA23" s="4"/>
      <c r="AB23" s="4"/>
      <c r="AC23" s="4"/>
      <c r="AD23" s="4"/>
      <c r="AE23" s="4"/>
      <c r="AF23" s="4"/>
      <c r="AG23" s="4"/>
      <c r="AH23" s="4"/>
      <c r="AI23" s="4"/>
      <c r="AJ23" s="4"/>
      <c r="AK23" s="5"/>
    </row>
    <row r="24" spans="1:37" x14ac:dyDescent="0.2">
      <c r="A24" s="2"/>
      <c r="B24" s="3"/>
      <c r="C24" s="39" t="s">
        <v>29</v>
      </c>
      <c r="D24" s="4" t="e">
        <f>IF('[1]DDR4 Config'!$H$1=1,'[1]DDR4 Spec'!#REF!,IF('[1]DDR4 Config'!$H$1=2,'[1]DDR4 Spec'!#REF!,IF('[1]DDR4 Config'!$H$1=3,'[1]DDR4 Spec'!#REF!,'[1]DDR4 Spec'!#REF!)))</f>
        <v>#REF!</v>
      </c>
      <c r="E24" s="4" t="e">
        <f>IF('[1]DDR4 Config'!$H$1=1,'[1]DDR4 Spec'!#REF!,IF('[1]DDR4 Config'!$H$1=2,'[1]DDR4 Spec'!#REF!,IF('[1]DDR4 Config'!$H$1=3,'[1]DDR4 Spec'!#REF!,'[1]DDR4 Spec'!#REF!)))</f>
        <v>#REF!</v>
      </c>
      <c r="F24" s="4" t="e">
        <f>IF('[1]DDR4 Config'!$H$1=1,'[1]DDR4 Spec'!#REF!,IF('[1]DDR4 Config'!$H$1=2,'[1]DDR4 Spec'!#REF!,IF('[1]DDR4 Config'!$H$1=3,'[1]DDR4 Spec'!#REF!,'[1]DDR4 Spec'!#REF!)))</f>
        <v>#REF!</v>
      </c>
      <c r="G24" s="4" t="e">
        <f>IF('[1]DDR4 Config'!$H$1=1,'[1]DDR4 Spec'!#REF!,IF('[1]DDR4 Config'!$H$1=2,'[1]DDR4 Spec'!#REF!,IF('[1]DDR4 Config'!$H$1=3,'[1]DDR4 Spec'!#REF!,'[1]DDR4 Spec'!#REF!)))</f>
        <v>#REF!</v>
      </c>
      <c r="H24" s="4" t="e">
        <f>IF('[1]DDR4 Config'!$H$1=1,'[1]DDR4 Spec'!#REF!,IF('[1]DDR4 Config'!$H$1=2,'[1]DDR4 Spec'!#REF!,IF('[1]DDR4 Config'!$H$1=3,'[1]DDR4 Spec'!#REF!,'[1]DDR4 Spec'!#REF!)))</f>
        <v>#REF!</v>
      </c>
      <c r="I24" s="4" t="e">
        <f>IF('[1]DDR4 Config'!$H$1=1,'[1]DDR4 Spec'!#REF!,IF('[1]DDR4 Config'!$H$1=2,'[1]DDR4 Spec'!#REF!,IF('[1]DDR4 Config'!$H$1=3,'[1]DDR4 Spec'!#REF!,'[1]DDR4 Spec'!#REF!)))</f>
        <v>#REF!</v>
      </c>
      <c r="J24" s="4" t="e">
        <f>IF('[1]DDR4 Config'!$H$1=1,'[1]DDR4 Spec'!#REF!,IF('[1]DDR4 Config'!$H$1=2,'[1]DDR4 Spec'!#REF!,IF('[1]DDR4 Config'!$H$1=3,'[1]DDR4 Spec'!#REF!,'[1]DDR4 Spec'!#REF!)))</f>
        <v>#REF!</v>
      </c>
      <c r="K24" s="4" t="e">
        <f>IF('[1]DDR4 Config'!$H$1=1,'[1]DDR4 Spec'!#REF!,IF('[1]DDR4 Config'!$H$1=2,'[1]DDR4 Spec'!#REF!,IF('[1]DDR4 Config'!$H$1=3,'[1]DDR4 Spec'!#REF!,'[1]DDR4 Spec'!#REF!)))</f>
        <v>#REF!</v>
      </c>
      <c r="L24" s="4" t="e">
        <f>IF('[1]DDR4 Config'!$H$1=1,'[1]DDR4 Spec'!#REF!,IF('[1]DDR4 Config'!$H$1=2,'[1]DDR4 Spec'!#REF!,IF('[1]DDR4 Config'!$H$1=3,'[1]DDR4 Spec'!#REF!,'[1]DDR4 Spec'!#REF!)))</f>
        <v>#REF!</v>
      </c>
      <c r="M24" s="4" t="e">
        <f>IF('[1]DDR4 Config'!$H$1=1,'[1]DDR4 Spec'!#REF!,IF('[1]DDR4 Config'!$H$1=2,'[1]DDR4 Spec'!#REF!,IF('[1]DDR4 Config'!$H$1=3,'[1]DDR4 Spec'!#REF!,'[1]DDR4 Spec'!#REF!)))</f>
        <v>#REF!</v>
      </c>
      <c r="N24" s="4" t="e">
        <f>HLOOKUP($O$55,$E$55:$N$100,22)</f>
        <v>#N/A</v>
      </c>
      <c r="O24" s="4"/>
      <c r="P24" s="4"/>
      <c r="Q24" s="4"/>
      <c r="R24" s="4"/>
      <c r="S24" s="4"/>
      <c r="T24" s="4"/>
      <c r="U24" s="4"/>
      <c r="V24" s="4"/>
      <c r="W24" s="4"/>
      <c r="X24" s="4"/>
      <c r="Y24" s="4"/>
      <c r="Z24" s="4"/>
      <c r="AA24" s="4"/>
      <c r="AB24" s="4"/>
      <c r="AC24" s="4"/>
      <c r="AD24" s="4"/>
      <c r="AE24" s="4"/>
      <c r="AF24" s="4"/>
      <c r="AG24" s="4"/>
      <c r="AH24" s="4"/>
      <c r="AI24" s="4"/>
      <c r="AJ24" s="4"/>
      <c r="AK24" s="5"/>
    </row>
    <row r="25" spans="1:37" x14ac:dyDescent="0.2">
      <c r="A25" s="2"/>
      <c r="B25" s="3"/>
      <c r="C25" s="39"/>
      <c r="D25" s="4" t="e">
        <f>IF('[1]DDR4 Config'!$H$1=1,'[1]DDR4 Spec'!#REF!,IF('[1]DDR4 Config'!$H$1=2,'[1]DDR4 Spec'!#REF!,IF('[1]DDR4 Config'!$H$1=3,'[1]DDR4 Spec'!#REF!,'[1]DDR4 Spec'!#REF!)))</f>
        <v>#REF!</v>
      </c>
      <c r="E25" s="4" t="e">
        <f>IF('[1]DDR4 Config'!$H$1=1,'[1]DDR4 Spec'!#REF!,IF('[1]DDR4 Config'!$H$1=2,'[1]DDR4 Spec'!#REF!,IF('[1]DDR4 Config'!$H$1=3,'[1]DDR4 Spec'!#REF!,'[1]DDR4 Spec'!#REF!)))</f>
        <v>#REF!</v>
      </c>
      <c r="F25" s="4" t="e">
        <f>IF('[1]DDR4 Config'!$H$1=1,'[1]DDR4 Spec'!#REF!,IF('[1]DDR4 Config'!$H$1=2,'[1]DDR4 Spec'!#REF!,IF('[1]DDR4 Config'!$H$1=3,'[1]DDR4 Spec'!#REF!,'[1]DDR4 Spec'!#REF!)))</f>
        <v>#REF!</v>
      </c>
      <c r="G25" s="4" t="e">
        <f>IF('[1]DDR4 Config'!$H$1=1,'[1]DDR4 Spec'!#REF!,IF('[1]DDR4 Config'!$H$1=2,'[1]DDR4 Spec'!#REF!,IF('[1]DDR4 Config'!$H$1=3,'[1]DDR4 Spec'!#REF!,'[1]DDR4 Spec'!#REF!)))</f>
        <v>#REF!</v>
      </c>
      <c r="H25" s="4" t="e">
        <f>IF('[1]DDR4 Config'!$H$1=1,'[1]DDR4 Spec'!#REF!,IF('[1]DDR4 Config'!$H$1=2,'[1]DDR4 Spec'!#REF!,IF('[1]DDR4 Config'!$H$1=3,'[1]DDR4 Spec'!#REF!,'[1]DDR4 Spec'!#REF!)))</f>
        <v>#REF!</v>
      </c>
      <c r="I25" s="4" t="e">
        <f>IF('[1]DDR4 Config'!$H$1=1,'[1]DDR4 Spec'!#REF!,IF('[1]DDR4 Config'!$H$1=2,'[1]DDR4 Spec'!#REF!,IF('[1]DDR4 Config'!$H$1=3,'[1]DDR4 Spec'!#REF!,'[1]DDR4 Spec'!#REF!)))</f>
        <v>#REF!</v>
      </c>
      <c r="J25" s="4" t="e">
        <f>IF('[1]DDR4 Config'!$H$1=1,'[1]DDR4 Spec'!#REF!,IF('[1]DDR4 Config'!$H$1=2,'[1]DDR4 Spec'!#REF!,IF('[1]DDR4 Config'!$H$1=3,'[1]DDR4 Spec'!#REF!,'[1]DDR4 Spec'!#REF!)))</f>
        <v>#REF!</v>
      </c>
      <c r="K25" s="4" t="e">
        <f>IF('[1]DDR4 Config'!$H$1=1,'[1]DDR4 Spec'!#REF!,IF('[1]DDR4 Config'!$H$1=2,'[1]DDR4 Spec'!#REF!,IF('[1]DDR4 Config'!$H$1=3,'[1]DDR4 Spec'!#REF!,'[1]DDR4 Spec'!#REF!)))</f>
        <v>#REF!</v>
      </c>
      <c r="L25" s="4" t="e">
        <f>IF('[1]DDR4 Config'!$H$1=1,'[1]DDR4 Spec'!#REF!,IF('[1]DDR4 Config'!$H$1=2,'[1]DDR4 Spec'!#REF!,IF('[1]DDR4 Config'!$H$1=3,'[1]DDR4 Spec'!#REF!,'[1]DDR4 Spec'!#REF!)))</f>
        <v>#REF!</v>
      </c>
      <c r="M25" s="4" t="e">
        <f>IF('[1]DDR4 Config'!$H$1=1,'[1]DDR4 Spec'!#REF!,IF('[1]DDR4 Config'!$H$1=2,'[1]DDR4 Spec'!#REF!,IF('[1]DDR4 Config'!$H$1=3,'[1]DDR4 Spec'!#REF!,'[1]DDR4 Spec'!#REF!)))</f>
        <v>#REF!</v>
      </c>
      <c r="N25" s="4" t="e">
        <f>HLOOKUP($O$55,$E$55:$N$100,23)</f>
        <v>#N/A</v>
      </c>
      <c r="O25" s="4"/>
      <c r="P25" s="4"/>
      <c r="Q25" s="4"/>
      <c r="R25" s="4"/>
      <c r="S25" s="4"/>
      <c r="T25" s="4"/>
      <c r="U25" s="4"/>
      <c r="V25" s="4"/>
      <c r="W25" s="4"/>
      <c r="X25" s="4"/>
      <c r="Y25" s="4"/>
      <c r="Z25" s="4"/>
      <c r="AA25" s="4"/>
      <c r="AB25" s="4"/>
      <c r="AC25" s="4"/>
      <c r="AD25" s="4"/>
      <c r="AE25" s="4"/>
      <c r="AF25" s="4"/>
      <c r="AG25" s="4"/>
      <c r="AH25" s="4"/>
      <c r="AI25" s="4"/>
      <c r="AJ25" s="4"/>
      <c r="AK25" s="5"/>
    </row>
    <row r="26" spans="1:37" x14ac:dyDescent="0.2">
      <c r="A26" s="2"/>
      <c r="B26" s="3"/>
      <c r="C26" s="39" t="s">
        <v>30</v>
      </c>
      <c r="D26" s="4" t="e">
        <f>IF('[1]DDR4 Config'!$H$1=1,'[1]DDR4 Spec'!#REF!,IF('[1]DDR4 Config'!$H$1=2,'[1]DDR4 Spec'!#REF!,IF('[1]DDR4 Config'!$H$1=3,'[1]DDR4 Spec'!#REF!,'[1]DDR4 Spec'!#REF!)))</f>
        <v>#REF!</v>
      </c>
      <c r="E26" s="4" t="e">
        <f>IF('[1]DDR4 Config'!$H$1=1,'[1]DDR4 Spec'!#REF!,IF('[1]DDR4 Config'!$H$1=2,'[1]DDR4 Spec'!#REF!,IF('[1]DDR4 Config'!$H$1=3,'[1]DDR4 Spec'!#REF!,'[1]DDR4 Spec'!#REF!)))</f>
        <v>#REF!</v>
      </c>
      <c r="F26" s="4" t="e">
        <f>IF('[1]DDR4 Config'!$H$1=1,'[1]DDR4 Spec'!#REF!,IF('[1]DDR4 Config'!$H$1=2,'[1]DDR4 Spec'!#REF!,IF('[1]DDR4 Config'!$H$1=3,'[1]DDR4 Spec'!#REF!,'[1]DDR4 Spec'!#REF!)))</f>
        <v>#REF!</v>
      </c>
      <c r="G26" s="4" t="e">
        <f>IF('[1]DDR4 Config'!$H$1=1,'[1]DDR4 Spec'!#REF!,IF('[1]DDR4 Config'!$H$1=2,'[1]DDR4 Spec'!#REF!,IF('[1]DDR4 Config'!$H$1=3,'[1]DDR4 Spec'!#REF!,'[1]DDR4 Spec'!#REF!)))</f>
        <v>#REF!</v>
      </c>
      <c r="H26" s="4" t="e">
        <f>IF('[1]DDR4 Config'!$H$1=1,'[1]DDR4 Spec'!#REF!,IF('[1]DDR4 Config'!$H$1=2,'[1]DDR4 Spec'!#REF!,IF('[1]DDR4 Config'!$H$1=3,'[1]DDR4 Spec'!#REF!,'[1]DDR4 Spec'!#REF!)))</f>
        <v>#REF!</v>
      </c>
      <c r="I26" s="4" t="e">
        <f>IF('[1]DDR4 Config'!$H$1=1,'[1]DDR4 Spec'!#REF!,IF('[1]DDR4 Config'!$H$1=2,'[1]DDR4 Spec'!#REF!,IF('[1]DDR4 Config'!$H$1=3,'[1]DDR4 Spec'!#REF!,'[1]DDR4 Spec'!#REF!)))</f>
        <v>#REF!</v>
      </c>
      <c r="J26" s="4" t="e">
        <f>IF('[1]DDR4 Config'!$H$1=1,'[1]DDR4 Spec'!#REF!,IF('[1]DDR4 Config'!$H$1=2,'[1]DDR4 Spec'!#REF!,IF('[1]DDR4 Config'!$H$1=3,'[1]DDR4 Spec'!#REF!,'[1]DDR4 Spec'!#REF!)))</f>
        <v>#REF!</v>
      </c>
      <c r="K26" s="4" t="e">
        <f>IF('[1]DDR4 Config'!$H$1=1,'[1]DDR4 Spec'!#REF!,IF('[1]DDR4 Config'!$H$1=2,'[1]DDR4 Spec'!#REF!,IF('[1]DDR4 Config'!$H$1=3,'[1]DDR4 Spec'!#REF!,'[1]DDR4 Spec'!#REF!)))</f>
        <v>#REF!</v>
      </c>
      <c r="L26" s="4" t="e">
        <f>IF('[1]DDR4 Config'!$H$1=1,'[1]DDR4 Spec'!#REF!,IF('[1]DDR4 Config'!$H$1=2,'[1]DDR4 Spec'!#REF!,IF('[1]DDR4 Config'!$H$1=3,'[1]DDR4 Spec'!#REF!,'[1]DDR4 Spec'!#REF!)))</f>
        <v>#REF!</v>
      </c>
      <c r="M26" s="4" t="e">
        <f>IF('[1]DDR4 Config'!$H$1=1,'[1]DDR4 Spec'!#REF!,IF('[1]DDR4 Config'!$H$1=2,'[1]DDR4 Spec'!#REF!,IF('[1]DDR4 Config'!$H$1=3,'[1]DDR4 Spec'!#REF!,'[1]DDR4 Spec'!#REF!)))</f>
        <v>#REF!</v>
      </c>
      <c r="N26" s="4" t="e">
        <f>HLOOKUP($O$55,$E$55:$N$100,24)</f>
        <v>#N/A</v>
      </c>
      <c r="O26" s="4"/>
      <c r="P26" s="4"/>
      <c r="Q26" s="4"/>
      <c r="R26" s="4"/>
      <c r="S26" s="4"/>
      <c r="T26" s="4"/>
      <c r="U26" s="4"/>
      <c r="V26" s="4"/>
      <c r="W26" s="4"/>
      <c r="X26" s="4"/>
      <c r="Y26" s="4"/>
      <c r="Z26" s="4"/>
      <c r="AA26" s="4"/>
      <c r="AB26" s="4"/>
      <c r="AC26" s="4"/>
      <c r="AD26" s="4"/>
      <c r="AE26" s="4"/>
      <c r="AF26" s="4"/>
      <c r="AG26" s="4"/>
      <c r="AH26" s="4"/>
      <c r="AI26" s="4"/>
      <c r="AJ26" s="4"/>
      <c r="AK26" s="5"/>
    </row>
    <row r="27" spans="1:37" x14ac:dyDescent="0.2">
      <c r="A27" s="2"/>
      <c r="B27" s="3"/>
      <c r="C27" s="39"/>
      <c r="D27" s="4" t="e">
        <f>IF('[1]DDR4 Config'!$H$1=1,'[1]DDR4 Spec'!#REF!,IF('[1]DDR4 Config'!$H$1=2,'[1]DDR4 Spec'!#REF!,IF('[1]DDR4 Config'!$H$1=3,'[1]DDR4 Spec'!#REF!,'[1]DDR4 Spec'!#REF!)))</f>
        <v>#REF!</v>
      </c>
      <c r="E27" s="4" t="e">
        <f>IF('[1]DDR4 Config'!$H$1=1,'[1]DDR4 Spec'!#REF!,IF('[1]DDR4 Config'!$H$1=2,'[1]DDR4 Spec'!#REF!,IF('[1]DDR4 Config'!$H$1=3,'[1]DDR4 Spec'!#REF!,'[1]DDR4 Spec'!#REF!)))</f>
        <v>#REF!</v>
      </c>
      <c r="F27" s="4" t="e">
        <f>IF('[1]DDR4 Config'!$H$1=1,'[1]DDR4 Spec'!#REF!,IF('[1]DDR4 Config'!$H$1=2,'[1]DDR4 Spec'!#REF!,IF('[1]DDR4 Config'!$H$1=3,'[1]DDR4 Spec'!#REF!,'[1]DDR4 Spec'!#REF!)))</f>
        <v>#REF!</v>
      </c>
      <c r="G27" s="4" t="e">
        <f>IF('[1]DDR4 Config'!$H$1=1,'[1]DDR4 Spec'!#REF!,IF('[1]DDR4 Config'!$H$1=2,'[1]DDR4 Spec'!#REF!,IF('[1]DDR4 Config'!$H$1=3,'[1]DDR4 Spec'!#REF!,'[1]DDR4 Spec'!#REF!)))</f>
        <v>#REF!</v>
      </c>
      <c r="H27" s="4" t="e">
        <f>IF('[1]DDR4 Config'!$H$1=1,'[1]DDR4 Spec'!#REF!,IF('[1]DDR4 Config'!$H$1=2,'[1]DDR4 Spec'!#REF!,IF('[1]DDR4 Config'!$H$1=3,'[1]DDR4 Spec'!#REF!,'[1]DDR4 Spec'!#REF!)))</f>
        <v>#REF!</v>
      </c>
      <c r="I27" s="4" t="e">
        <f>IF('[1]DDR4 Config'!$H$1=1,'[1]DDR4 Spec'!#REF!,IF('[1]DDR4 Config'!$H$1=2,'[1]DDR4 Spec'!#REF!,IF('[1]DDR4 Config'!$H$1=3,'[1]DDR4 Spec'!#REF!,'[1]DDR4 Spec'!#REF!)))</f>
        <v>#REF!</v>
      </c>
      <c r="J27" s="4" t="e">
        <f>IF('[1]DDR4 Config'!$H$1=1,'[1]DDR4 Spec'!#REF!,IF('[1]DDR4 Config'!$H$1=2,'[1]DDR4 Spec'!#REF!,IF('[1]DDR4 Config'!$H$1=3,'[1]DDR4 Spec'!#REF!,'[1]DDR4 Spec'!#REF!)))</f>
        <v>#REF!</v>
      </c>
      <c r="K27" s="4" t="e">
        <f>IF('[1]DDR4 Config'!$H$1=1,'[1]DDR4 Spec'!#REF!,IF('[1]DDR4 Config'!$H$1=2,'[1]DDR4 Spec'!#REF!,IF('[1]DDR4 Config'!$H$1=3,'[1]DDR4 Spec'!#REF!,'[1]DDR4 Spec'!#REF!)))</f>
        <v>#REF!</v>
      </c>
      <c r="L27" s="4" t="e">
        <f>IF('[1]DDR4 Config'!$H$1=1,'[1]DDR4 Spec'!#REF!,IF('[1]DDR4 Config'!$H$1=2,'[1]DDR4 Spec'!#REF!,IF('[1]DDR4 Config'!$H$1=3,'[1]DDR4 Spec'!#REF!,'[1]DDR4 Spec'!#REF!)))</f>
        <v>#REF!</v>
      </c>
      <c r="M27" s="4" t="e">
        <f>IF('[1]DDR4 Config'!$H$1=1,'[1]DDR4 Spec'!#REF!,IF('[1]DDR4 Config'!$H$1=2,'[1]DDR4 Spec'!#REF!,IF('[1]DDR4 Config'!$H$1=3,'[1]DDR4 Spec'!#REF!,'[1]DDR4 Spec'!#REF!)))</f>
        <v>#REF!</v>
      </c>
      <c r="N27" s="4" t="e">
        <f>HLOOKUP($O$55,$E$55:$N$100,25)</f>
        <v>#N/A</v>
      </c>
      <c r="O27" s="4"/>
      <c r="P27" s="4"/>
      <c r="Q27" s="4"/>
      <c r="R27" s="4"/>
      <c r="S27" s="4"/>
      <c r="T27" s="4"/>
      <c r="U27" s="4"/>
      <c r="V27" s="4"/>
      <c r="W27" s="4"/>
      <c r="X27" s="4"/>
      <c r="Y27" s="4"/>
      <c r="Z27" s="4"/>
      <c r="AA27" s="4"/>
      <c r="AB27" s="4"/>
      <c r="AC27" s="4"/>
      <c r="AD27" s="4"/>
      <c r="AE27" s="4"/>
      <c r="AF27" s="4"/>
      <c r="AG27" s="4"/>
      <c r="AH27" s="4"/>
      <c r="AI27" s="4"/>
      <c r="AJ27" s="4"/>
      <c r="AK27" s="5"/>
    </row>
    <row r="28" spans="1:37" x14ac:dyDescent="0.2">
      <c r="A28" s="2"/>
      <c r="B28" s="3"/>
      <c r="C28" s="39"/>
      <c r="D28" s="4" t="e">
        <f>IF('[1]DDR4 Config'!$H$1=1,'[1]DDR4 Spec'!#REF!,IF('[1]DDR4 Config'!$H$1=2,'[1]DDR4 Spec'!#REF!,IF('[1]DDR4 Config'!$H$1=3,'[1]DDR4 Spec'!#REF!,'[1]DDR4 Spec'!#REF!)))</f>
        <v>#REF!</v>
      </c>
      <c r="E28" s="4" t="e">
        <f>IF('[1]DDR4 Config'!$H$1=1,'[1]DDR4 Spec'!#REF!,IF('[1]DDR4 Config'!$H$1=2,'[1]DDR4 Spec'!#REF!,IF('[1]DDR4 Config'!$H$1=3,'[1]DDR4 Spec'!#REF!,'[1]DDR4 Spec'!#REF!)))</f>
        <v>#REF!</v>
      </c>
      <c r="F28" s="4" t="e">
        <f>IF('[1]DDR4 Config'!$H$1=1,'[1]DDR4 Spec'!#REF!,IF('[1]DDR4 Config'!$H$1=2,'[1]DDR4 Spec'!#REF!,IF('[1]DDR4 Config'!$H$1=3,'[1]DDR4 Spec'!#REF!,'[1]DDR4 Spec'!#REF!)))</f>
        <v>#REF!</v>
      </c>
      <c r="G28" s="4" t="e">
        <f>IF('[1]DDR4 Config'!$H$1=1,'[1]DDR4 Spec'!#REF!,IF('[1]DDR4 Config'!$H$1=2,'[1]DDR4 Spec'!#REF!,IF('[1]DDR4 Config'!$H$1=3,'[1]DDR4 Spec'!#REF!,'[1]DDR4 Spec'!#REF!)))</f>
        <v>#REF!</v>
      </c>
      <c r="H28" s="4" t="e">
        <f>IF('[1]DDR4 Config'!$H$1=1,'[1]DDR4 Spec'!#REF!,IF('[1]DDR4 Config'!$H$1=2,'[1]DDR4 Spec'!#REF!,IF('[1]DDR4 Config'!$H$1=3,'[1]DDR4 Spec'!#REF!,'[1]DDR4 Spec'!#REF!)))</f>
        <v>#REF!</v>
      </c>
      <c r="I28" s="4" t="e">
        <f>IF('[1]DDR4 Config'!$H$1=1,'[1]DDR4 Spec'!#REF!,IF('[1]DDR4 Config'!$H$1=2,'[1]DDR4 Spec'!#REF!,IF('[1]DDR4 Config'!$H$1=3,'[1]DDR4 Spec'!#REF!,'[1]DDR4 Spec'!#REF!)))</f>
        <v>#REF!</v>
      </c>
      <c r="J28" s="4" t="e">
        <f>IF('[1]DDR4 Config'!$H$1=1,'[1]DDR4 Spec'!#REF!,IF('[1]DDR4 Config'!$H$1=2,'[1]DDR4 Spec'!#REF!,IF('[1]DDR4 Config'!$H$1=3,'[1]DDR4 Spec'!#REF!,'[1]DDR4 Spec'!#REF!)))</f>
        <v>#REF!</v>
      </c>
      <c r="K28" s="4" t="e">
        <f>IF('[1]DDR4 Config'!$H$1=1,'[1]DDR4 Spec'!#REF!,IF('[1]DDR4 Config'!$H$1=2,'[1]DDR4 Spec'!#REF!,IF('[1]DDR4 Config'!$H$1=3,'[1]DDR4 Spec'!#REF!,'[1]DDR4 Spec'!#REF!)))</f>
        <v>#REF!</v>
      </c>
      <c r="L28" s="4" t="e">
        <f>IF('[1]DDR4 Config'!$H$1=1,'[1]DDR4 Spec'!#REF!,IF('[1]DDR4 Config'!$H$1=2,'[1]DDR4 Spec'!#REF!,IF('[1]DDR4 Config'!$H$1=3,'[1]DDR4 Spec'!#REF!,'[1]DDR4 Spec'!#REF!)))</f>
        <v>#REF!</v>
      </c>
      <c r="M28" s="4" t="e">
        <f>IF('[1]DDR4 Config'!$H$1=1,'[1]DDR4 Spec'!#REF!,IF('[1]DDR4 Config'!$H$1=2,'[1]DDR4 Spec'!#REF!,IF('[1]DDR4 Config'!$H$1=3,'[1]DDR4 Spec'!#REF!,'[1]DDR4 Spec'!#REF!)))</f>
        <v>#REF!</v>
      </c>
      <c r="N28" s="4" t="e">
        <f>HLOOKUP($O$55,$E$55:$N$100,26)</f>
        <v>#N/A</v>
      </c>
      <c r="O28" s="4"/>
      <c r="P28" s="4"/>
      <c r="Q28" s="4"/>
      <c r="R28" s="4"/>
      <c r="S28" s="4"/>
      <c r="T28" s="4"/>
      <c r="U28" s="4"/>
      <c r="V28" s="4"/>
      <c r="W28" s="4"/>
      <c r="X28" s="4"/>
      <c r="Y28" s="4"/>
      <c r="Z28" s="4"/>
      <c r="AA28" s="4"/>
      <c r="AB28" s="4"/>
      <c r="AC28" s="4"/>
      <c r="AD28" s="4"/>
      <c r="AE28" s="4"/>
      <c r="AF28" s="4"/>
      <c r="AG28" s="4"/>
      <c r="AH28" s="4"/>
      <c r="AI28" s="4"/>
      <c r="AJ28" s="4"/>
      <c r="AK28" s="5"/>
    </row>
    <row r="29" spans="1:37" x14ac:dyDescent="0.2">
      <c r="A29" s="2"/>
      <c r="B29" s="3"/>
      <c r="C29" s="39" t="s">
        <v>31</v>
      </c>
      <c r="D29" s="4" t="e">
        <f>IF('[1]DDR4 Config'!$H$1=1,'[1]DDR4 Spec'!#REF!,IF('[1]DDR4 Config'!$H$1=2,'[1]DDR4 Spec'!#REF!,IF('[1]DDR4 Config'!$H$1=3,'[1]DDR4 Spec'!#REF!,'[1]DDR4 Spec'!#REF!)))</f>
        <v>#REF!</v>
      </c>
      <c r="E29" s="4" t="e">
        <f>IF('[1]DDR4 Config'!$H$1=1,'[1]DDR4 Spec'!#REF!,IF('[1]DDR4 Config'!$H$1=2,'[1]DDR4 Spec'!#REF!,IF('[1]DDR4 Config'!$H$1=3,'[1]DDR4 Spec'!#REF!,'[1]DDR4 Spec'!#REF!)))</f>
        <v>#REF!</v>
      </c>
      <c r="F29" s="4" t="e">
        <f>IF('[1]DDR4 Config'!$H$1=1,'[1]DDR4 Spec'!#REF!,IF('[1]DDR4 Config'!$H$1=2,'[1]DDR4 Spec'!#REF!,IF('[1]DDR4 Config'!$H$1=3,'[1]DDR4 Spec'!#REF!,'[1]DDR4 Spec'!#REF!)))</f>
        <v>#REF!</v>
      </c>
      <c r="G29" s="4" t="e">
        <f>IF('[1]DDR4 Config'!$H$1=1,'[1]DDR4 Spec'!#REF!,IF('[1]DDR4 Config'!$H$1=2,'[1]DDR4 Spec'!#REF!,IF('[1]DDR4 Config'!$H$1=3,'[1]DDR4 Spec'!#REF!,'[1]DDR4 Spec'!#REF!)))</f>
        <v>#REF!</v>
      </c>
      <c r="H29" s="4" t="e">
        <f>IF('[1]DDR4 Config'!$H$1=1,'[1]DDR4 Spec'!#REF!,IF('[1]DDR4 Config'!$H$1=2,'[1]DDR4 Spec'!#REF!,IF('[1]DDR4 Config'!$H$1=3,'[1]DDR4 Spec'!#REF!,'[1]DDR4 Spec'!#REF!)))</f>
        <v>#REF!</v>
      </c>
      <c r="I29" s="4" t="e">
        <f>IF('[1]DDR4 Config'!$H$1=1,'[1]DDR4 Spec'!#REF!,IF('[1]DDR4 Config'!$H$1=2,'[1]DDR4 Spec'!#REF!,IF('[1]DDR4 Config'!$H$1=3,'[1]DDR4 Spec'!#REF!,'[1]DDR4 Spec'!#REF!)))</f>
        <v>#REF!</v>
      </c>
      <c r="J29" s="4" t="e">
        <f>IF('[1]DDR4 Config'!$H$1=1,'[1]DDR4 Spec'!#REF!,IF('[1]DDR4 Config'!$H$1=2,'[1]DDR4 Spec'!#REF!,IF('[1]DDR4 Config'!$H$1=3,'[1]DDR4 Spec'!#REF!,'[1]DDR4 Spec'!#REF!)))</f>
        <v>#REF!</v>
      </c>
      <c r="K29" s="4" t="e">
        <f>IF('[1]DDR4 Config'!$H$1=1,'[1]DDR4 Spec'!#REF!,IF('[1]DDR4 Config'!$H$1=2,'[1]DDR4 Spec'!#REF!,IF('[1]DDR4 Config'!$H$1=3,'[1]DDR4 Spec'!#REF!,'[1]DDR4 Spec'!#REF!)))</f>
        <v>#REF!</v>
      </c>
      <c r="L29" s="4" t="e">
        <f>IF('[1]DDR4 Config'!$H$1=1,'[1]DDR4 Spec'!#REF!,IF('[1]DDR4 Config'!$H$1=2,'[1]DDR4 Spec'!#REF!,IF('[1]DDR4 Config'!$H$1=3,'[1]DDR4 Spec'!#REF!,'[1]DDR4 Spec'!#REF!)))</f>
        <v>#REF!</v>
      </c>
      <c r="M29" s="4" t="e">
        <f>IF('[1]DDR4 Config'!$H$1=1,'[1]DDR4 Spec'!#REF!,IF('[1]DDR4 Config'!$H$1=2,'[1]DDR4 Spec'!#REF!,IF('[1]DDR4 Config'!$H$1=3,'[1]DDR4 Spec'!#REF!,'[1]DDR4 Spec'!#REF!)))</f>
        <v>#REF!</v>
      </c>
      <c r="N29" s="4" t="e">
        <f>HLOOKUP($O$55,$E$55:$N$100,27)</f>
        <v>#N/A</v>
      </c>
      <c r="O29" s="4"/>
      <c r="P29" s="4"/>
      <c r="Q29" s="4"/>
      <c r="R29" s="4"/>
      <c r="S29" s="4"/>
      <c r="T29" s="4"/>
      <c r="U29" s="4"/>
      <c r="V29" s="4"/>
      <c r="W29" s="4"/>
      <c r="X29" s="4"/>
      <c r="Y29" s="4"/>
      <c r="Z29" s="4"/>
      <c r="AA29" s="4"/>
      <c r="AB29" s="4"/>
      <c r="AC29" s="4"/>
      <c r="AD29" s="4"/>
      <c r="AE29" s="4"/>
      <c r="AF29" s="4"/>
      <c r="AG29" s="4"/>
      <c r="AH29" s="4"/>
      <c r="AI29" s="4"/>
      <c r="AJ29" s="4"/>
      <c r="AK29" s="5"/>
    </row>
    <row r="30" spans="1:37" x14ac:dyDescent="0.2">
      <c r="A30" s="2"/>
      <c r="B30" s="3"/>
      <c r="C30" s="39"/>
      <c r="D30" s="4" t="e">
        <f>IF('[1]DDR4 Config'!$H$1=1,'[1]DDR4 Spec'!#REF!,IF('[1]DDR4 Config'!$H$1=2,'[1]DDR4 Spec'!#REF!,IF('[1]DDR4 Config'!$H$1=3,'[1]DDR4 Spec'!#REF!,'[1]DDR4 Spec'!#REF!)))</f>
        <v>#REF!</v>
      </c>
      <c r="E30" s="4" t="e">
        <f>IF('[1]DDR4 Config'!$H$1=1,'[1]DDR4 Spec'!#REF!,IF('[1]DDR4 Config'!$H$1=2,'[1]DDR4 Spec'!#REF!,IF('[1]DDR4 Config'!$H$1=3,'[1]DDR4 Spec'!#REF!,'[1]DDR4 Spec'!#REF!)))</f>
        <v>#REF!</v>
      </c>
      <c r="F30" s="4" t="e">
        <f>IF('[1]DDR4 Config'!$H$1=1,'[1]DDR4 Spec'!#REF!,IF('[1]DDR4 Config'!$H$1=2,'[1]DDR4 Spec'!#REF!,IF('[1]DDR4 Config'!$H$1=3,'[1]DDR4 Spec'!#REF!,'[1]DDR4 Spec'!#REF!)))</f>
        <v>#REF!</v>
      </c>
      <c r="G30" s="4" t="e">
        <f>IF('[1]DDR4 Config'!$H$1=1,'[1]DDR4 Spec'!#REF!,IF('[1]DDR4 Config'!$H$1=2,'[1]DDR4 Spec'!#REF!,IF('[1]DDR4 Config'!$H$1=3,'[1]DDR4 Spec'!#REF!,'[1]DDR4 Spec'!#REF!)))</f>
        <v>#REF!</v>
      </c>
      <c r="H30" s="4" t="e">
        <f>IF('[1]DDR4 Config'!$H$1=1,'[1]DDR4 Spec'!#REF!,IF('[1]DDR4 Config'!$H$1=2,'[1]DDR4 Spec'!#REF!,IF('[1]DDR4 Config'!$H$1=3,'[1]DDR4 Spec'!#REF!,'[1]DDR4 Spec'!#REF!)))</f>
        <v>#REF!</v>
      </c>
      <c r="I30" s="4" t="e">
        <f>IF('[1]DDR4 Config'!$H$1=1,'[1]DDR4 Spec'!#REF!,IF('[1]DDR4 Config'!$H$1=2,'[1]DDR4 Spec'!#REF!,IF('[1]DDR4 Config'!$H$1=3,'[1]DDR4 Spec'!#REF!,'[1]DDR4 Spec'!#REF!)))</f>
        <v>#REF!</v>
      </c>
      <c r="J30" s="4" t="e">
        <f>IF('[1]DDR4 Config'!$H$1=1,'[1]DDR4 Spec'!#REF!,IF('[1]DDR4 Config'!$H$1=2,'[1]DDR4 Spec'!#REF!,IF('[1]DDR4 Config'!$H$1=3,'[1]DDR4 Spec'!#REF!,'[1]DDR4 Spec'!#REF!)))</f>
        <v>#REF!</v>
      </c>
      <c r="K30" s="4" t="e">
        <f>IF('[1]DDR4 Config'!$H$1=1,'[1]DDR4 Spec'!#REF!,IF('[1]DDR4 Config'!$H$1=2,'[1]DDR4 Spec'!#REF!,IF('[1]DDR4 Config'!$H$1=3,'[1]DDR4 Spec'!#REF!,'[1]DDR4 Spec'!#REF!)))</f>
        <v>#REF!</v>
      </c>
      <c r="L30" s="4" t="e">
        <f>IF('[1]DDR4 Config'!$H$1=1,'[1]DDR4 Spec'!#REF!,IF('[1]DDR4 Config'!$H$1=2,'[1]DDR4 Spec'!#REF!,IF('[1]DDR4 Config'!$H$1=3,'[1]DDR4 Spec'!#REF!,'[1]DDR4 Spec'!#REF!)))</f>
        <v>#REF!</v>
      </c>
      <c r="M30" s="4" t="e">
        <f>IF('[1]DDR4 Config'!$H$1=1,'[1]DDR4 Spec'!#REF!,IF('[1]DDR4 Config'!$H$1=2,'[1]DDR4 Spec'!#REF!,IF('[1]DDR4 Config'!$H$1=3,'[1]DDR4 Spec'!#REF!,'[1]DDR4 Spec'!#REF!)))</f>
        <v>#REF!</v>
      </c>
      <c r="N30" s="4" t="e">
        <f>HLOOKUP($O$55,$E$55:$N$100,28)</f>
        <v>#N/A</v>
      </c>
      <c r="O30" s="4"/>
      <c r="P30" s="4"/>
      <c r="Q30" s="4"/>
      <c r="R30" s="4"/>
      <c r="S30" s="4"/>
      <c r="T30" s="4"/>
      <c r="U30" s="4"/>
      <c r="V30" s="4"/>
      <c r="W30" s="4"/>
      <c r="X30" s="4"/>
      <c r="Y30" s="4"/>
      <c r="Z30" s="4"/>
      <c r="AA30" s="4"/>
      <c r="AB30" s="4"/>
      <c r="AC30" s="4"/>
      <c r="AD30" s="4"/>
      <c r="AE30" s="4"/>
      <c r="AF30" s="4"/>
      <c r="AG30" s="4"/>
      <c r="AH30" s="4"/>
      <c r="AI30" s="4"/>
      <c r="AJ30" s="4"/>
      <c r="AK30" s="5"/>
    </row>
    <row r="31" spans="1:37" x14ac:dyDescent="0.2">
      <c r="A31" s="2"/>
      <c r="B31" s="3"/>
      <c r="C31" s="39"/>
      <c r="D31" s="4" t="e">
        <f>IF('[1]DDR4 Config'!$H$1=1,'[1]DDR4 Spec'!#REF!,IF('[1]DDR4 Config'!$H$1=2,'[1]DDR4 Spec'!#REF!,IF('[1]DDR4 Config'!$H$1=3,'[1]DDR4 Spec'!#REF!,'[1]DDR4 Spec'!#REF!)))</f>
        <v>#REF!</v>
      </c>
      <c r="E31" s="4" t="e">
        <f>IF('[1]DDR4 Config'!$H$1=1,'[1]DDR4 Spec'!#REF!,IF('[1]DDR4 Config'!$H$1=2,'[1]DDR4 Spec'!#REF!,IF('[1]DDR4 Config'!$H$1=3,'[1]DDR4 Spec'!#REF!,'[1]DDR4 Spec'!#REF!)))</f>
        <v>#REF!</v>
      </c>
      <c r="F31" s="4" t="e">
        <f>IF('[1]DDR4 Config'!$H$1=1,'[1]DDR4 Spec'!#REF!,IF('[1]DDR4 Config'!$H$1=2,'[1]DDR4 Spec'!#REF!,IF('[1]DDR4 Config'!$H$1=3,'[1]DDR4 Spec'!#REF!,'[1]DDR4 Spec'!#REF!)))</f>
        <v>#REF!</v>
      </c>
      <c r="G31" s="4" t="e">
        <f>IF('[1]DDR4 Config'!$H$1=1,'[1]DDR4 Spec'!#REF!,IF('[1]DDR4 Config'!$H$1=2,'[1]DDR4 Spec'!#REF!,IF('[1]DDR4 Config'!$H$1=3,'[1]DDR4 Spec'!#REF!,'[1]DDR4 Spec'!#REF!)))</f>
        <v>#REF!</v>
      </c>
      <c r="H31" s="4" t="e">
        <f>IF('[1]DDR4 Config'!$H$1=1,'[1]DDR4 Spec'!#REF!,IF('[1]DDR4 Config'!$H$1=2,'[1]DDR4 Spec'!#REF!,IF('[1]DDR4 Config'!$H$1=3,'[1]DDR4 Spec'!#REF!,'[1]DDR4 Spec'!#REF!)))</f>
        <v>#REF!</v>
      </c>
      <c r="I31" s="4" t="e">
        <f>IF('[1]DDR4 Config'!$H$1=1,'[1]DDR4 Spec'!#REF!,IF('[1]DDR4 Config'!$H$1=2,'[1]DDR4 Spec'!#REF!,IF('[1]DDR4 Config'!$H$1=3,'[1]DDR4 Spec'!#REF!,'[1]DDR4 Spec'!#REF!)))</f>
        <v>#REF!</v>
      </c>
      <c r="J31" s="4" t="e">
        <f>IF('[1]DDR4 Config'!$H$1=1,'[1]DDR4 Spec'!#REF!,IF('[1]DDR4 Config'!$H$1=2,'[1]DDR4 Spec'!#REF!,IF('[1]DDR4 Config'!$H$1=3,'[1]DDR4 Spec'!#REF!,'[1]DDR4 Spec'!#REF!)))</f>
        <v>#REF!</v>
      </c>
      <c r="K31" s="4" t="e">
        <f>IF('[1]DDR4 Config'!$H$1=1,'[1]DDR4 Spec'!#REF!,IF('[1]DDR4 Config'!$H$1=2,'[1]DDR4 Spec'!#REF!,IF('[1]DDR4 Config'!$H$1=3,'[1]DDR4 Spec'!#REF!,'[1]DDR4 Spec'!#REF!)))</f>
        <v>#REF!</v>
      </c>
      <c r="L31" s="4" t="e">
        <f>IF('[1]DDR4 Config'!$H$1=1,'[1]DDR4 Spec'!#REF!,IF('[1]DDR4 Config'!$H$1=2,'[1]DDR4 Spec'!#REF!,IF('[1]DDR4 Config'!$H$1=3,'[1]DDR4 Spec'!#REF!,'[1]DDR4 Spec'!#REF!)))</f>
        <v>#REF!</v>
      </c>
      <c r="M31" s="4" t="e">
        <f>IF('[1]DDR4 Config'!$H$1=1,'[1]DDR4 Spec'!#REF!,IF('[1]DDR4 Config'!$H$1=2,'[1]DDR4 Spec'!#REF!,IF('[1]DDR4 Config'!$H$1=3,'[1]DDR4 Spec'!#REF!,'[1]DDR4 Spec'!#REF!)))</f>
        <v>#REF!</v>
      </c>
      <c r="N31" s="4" t="e">
        <f>HLOOKUP($O$55,$E$55:$N$100,29)</f>
        <v>#N/A</v>
      </c>
      <c r="O31" s="4"/>
      <c r="P31" s="4"/>
      <c r="Q31" s="4"/>
      <c r="R31" s="4"/>
      <c r="S31" s="4"/>
      <c r="T31" s="4"/>
      <c r="U31" s="4"/>
      <c r="V31" s="4"/>
      <c r="W31" s="4"/>
      <c r="X31" s="4"/>
      <c r="Y31" s="4"/>
      <c r="Z31" s="4"/>
      <c r="AA31" s="4"/>
      <c r="AB31" s="4"/>
      <c r="AC31" s="4"/>
      <c r="AD31" s="4"/>
      <c r="AE31" s="4"/>
      <c r="AF31" s="4"/>
      <c r="AG31" s="4"/>
      <c r="AH31" s="4"/>
      <c r="AI31" s="4"/>
      <c r="AJ31" s="4"/>
      <c r="AK31" s="5"/>
    </row>
    <row r="32" spans="1:37" x14ac:dyDescent="0.2">
      <c r="A32" s="2"/>
      <c r="B32" s="3"/>
      <c r="C32" s="39" t="s">
        <v>32</v>
      </c>
      <c r="D32" s="4" t="e">
        <f>IF('[1]DDR4 Config'!$H$1=1,'[1]DDR4 Spec'!#REF!,IF('[1]DDR4 Config'!$H$1=2,'[1]DDR4 Spec'!#REF!,IF('[1]DDR4 Config'!$H$1=3,'[1]DDR4 Spec'!#REF!,'[1]DDR4 Spec'!#REF!)))</f>
        <v>#REF!</v>
      </c>
      <c r="E32" s="4" t="e">
        <f>IF('[1]DDR4 Config'!$H$1=1,'[1]DDR4 Spec'!#REF!,IF('[1]DDR4 Config'!$H$1=2,'[1]DDR4 Spec'!#REF!,IF('[1]DDR4 Config'!$H$1=3,'[1]DDR4 Spec'!#REF!,'[1]DDR4 Spec'!#REF!)))</f>
        <v>#REF!</v>
      </c>
      <c r="F32" s="4" t="e">
        <f>IF('[1]DDR4 Config'!$H$1=1,'[1]DDR4 Spec'!#REF!,IF('[1]DDR4 Config'!$H$1=2,'[1]DDR4 Spec'!#REF!,IF('[1]DDR4 Config'!$H$1=3,'[1]DDR4 Spec'!#REF!,'[1]DDR4 Spec'!#REF!)))</f>
        <v>#REF!</v>
      </c>
      <c r="G32" s="4" t="e">
        <f>IF('[1]DDR4 Config'!$H$1=1,'[1]DDR4 Spec'!#REF!,IF('[1]DDR4 Config'!$H$1=2,'[1]DDR4 Spec'!#REF!,IF('[1]DDR4 Config'!$H$1=3,'[1]DDR4 Spec'!#REF!,'[1]DDR4 Spec'!#REF!)))</f>
        <v>#REF!</v>
      </c>
      <c r="H32" s="4" t="e">
        <f>IF('[1]DDR4 Config'!$H$1=1,'[1]DDR4 Spec'!#REF!,IF('[1]DDR4 Config'!$H$1=2,'[1]DDR4 Spec'!#REF!,IF('[1]DDR4 Config'!$H$1=3,'[1]DDR4 Spec'!#REF!,'[1]DDR4 Spec'!#REF!)))</f>
        <v>#REF!</v>
      </c>
      <c r="I32" s="4" t="e">
        <f>IF('[1]DDR4 Config'!$H$1=1,'[1]DDR4 Spec'!#REF!,IF('[1]DDR4 Config'!$H$1=2,'[1]DDR4 Spec'!#REF!,IF('[1]DDR4 Config'!$H$1=3,'[1]DDR4 Spec'!#REF!,'[1]DDR4 Spec'!#REF!)))</f>
        <v>#REF!</v>
      </c>
      <c r="J32" s="4" t="e">
        <f>IF('[1]DDR4 Config'!$H$1=1,'[1]DDR4 Spec'!#REF!,IF('[1]DDR4 Config'!$H$1=2,'[1]DDR4 Spec'!#REF!,IF('[1]DDR4 Config'!$H$1=3,'[1]DDR4 Spec'!#REF!,'[1]DDR4 Spec'!#REF!)))</f>
        <v>#REF!</v>
      </c>
      <c r="K32" s="4" t="e">
        <f>IF('[1]DDR4 Config'!$H$1=1,'[1]DDR4 Spec'!#REF!,IF('[1]DDR4 Config'!$H$1=2,'[1]DDR4 Spec'!#REF!,IF('[1]DDR4 Config'!$H$1=3,'[1]DDR4 Spec'!#REF!,'[1]DDR4 Spec'!#REF!)))</f>
        <v>#REF!</v>
      </c>
      <c r="L32" s="4" t="e">
        <f>IF('[1]DDR4 Config'!$H$1=1,'[1]DDR4 Spec'!#REF!,IF('[1]DDR4 Config'!$H$1=2,'[1]DDR4 Spec'!#REF!,IF('[1]DDR4 Config'!$H$1=3,'[1]DDR4 Spec'!#REF!,'[1]DDR4 Spec'!#REF!)))</f>
        <v>#REF!</v>
      </c>
      <c r="M32" s="4" t="e">
        <f>IF('[1]DDR4 Config'!$H$1=1,'[1]DDR4 Spec'!#REF!,IF('[1]DDR4 Config'!$H$1=2,'[1]DDR4 Spec'!#REF!,IF('[1]DDR4 Config'!$H$1=3,'[1]DDR4 Spec'!#REF!,'[1]DDR4 Spec'!#REF!)))</f>
        <v>#REF!</v>
      </c>
      <c r="N32" s="4" t="e">
        <f>HLOOKUP($O$55,$E$55:$N$100,30)</f>
        <v>#N/A</v>
      </c>
      <c r="O32" s="4"/>
      <c r="P32" s="4"/>
      <c r="Q32" s="4"/>
      <c r="R32" s="4"/>
      <c r="S32" s="4"/>
      <c r="T32" s="4"/>
      <c r="U32" s="4"/>
      <c r="V32" s="4"/>
      <c r="W32" s="4"/>
      <c r="X32" s="4"/>
      <c r="Y32" s="4"/>
      <c r="Z32" s="4"/>
      <c r="AA32" s="4"/>
      <c r="AB32" s="4"/>
      <c r="AC32" s="4"/>
      <c r="AD32" s="4"/>
      <c r="AE32" s="4"/>
      <c r="AF32" s="4"/>
      <c r="AG32" s="4"/>
      <c r="AH32" s="4"/>
      <c r="AI32" s="4"/>
      <c r="AJ32" s="4"/>
      <c r="AK32" s="5"/>
    </row>
    <row r="33" spans="1:37" x14ac:dyDescent="0.2">
      <c r="A33" s="2"/>
      <c r="B33" s="3"/>
      <c r="C33" s="39"/>
      <c r="D33" s="4" t="e">
        <f>IF('[1]DDR4 Config'!$H$1=1,'[1]DDR4 Spec'!#REF!,IF('[1]DDR4 Config'!$H$1=2,'[1]DDR4 Spec'!#REF!,IF('[1]DDR4 Config'!$H$1=3,'[1]DDR4 Spec'!#REF!,'[1]DDR4 Spec'!#REF!)))</f>
        <v>#REF!</v>
      </c>
      <c r="E33" s="4" t="e">
        <f>IF('[1]DDR4 Config'!$H$1=1,'[1]DDR4 Spec'!#REF!,IF('[1]DDR4 Config'!$H$1=2,'[1]DDR4 Spec'!#REF!,IF('[1]DDR4 Config'!$H$1=3,'[1]DDR4 Spec'!#REF!,'[1]DDR4 Spec'!#REF!)))</f>
        <v>#REF!</v>
      </c>
      <c r="F33" s="4" t="e">
        <f>IF('[1]DDR4 Config'!$H$1=1,'[1]DDR4 Spec'!#REF!,IF('[1]DDR4 Config'!$H$1=2,'[1]DDR4 Spec'!#REF!,IF('[1]DDR4 Config'!$H$1=3,'[1]DDR4 Spec'!#REF!,'[1]DDR4 Spec'!#REF!)))</f>
        <v>#REF!</v>
      </c>
      <c r="G33" s="4" t="e">
        <f>IF('[1]DDR4 Config'!$H$1=1,'[1]DDR4 Spec'!#REF!,IF('[1]DDR4 Config'!$H$1=2,'[1]DDR4 Spec'!#REF!,IF('[1]DDR4 Config'!$H$1=3,'[1]DDR4 Spec'!#REF!,'[1]DDR4 Spec'!#REF!)))</f>
        <v>#REF!</v>
      </c>
      <c r="H33" s="4" t="e">
        <f>IF('[1]DDR4 Config'!$H$1=1,'[1]DDR4 Spec'!#REF!,IF('[1]DDR4 Config'!$H$1=2,'[1]DDR4 Spec'!#REF!,IF('[1]DDR4 Config'!$H$1=3,'[1]DDR4 Spec'!#REF!,'[1]DDR4 Spec'!#REF!)))</f>
        <v>#REF!</v>
      </c>
      <c r="I33" s="4" t="e">
        <f>IF('[1]DDR4 Config'!$H$1=1,'[1]DDR4 Spec'!#REF!,IF('[1]DDR4 Config'!$H$1=2,'[1]DDR4 Spec'!#REF!,IF('[1]DDR4 Config'!$H$1=3,'[1]DDR4 Spec'!#REF!,'[1]DDR4 Spec'!#REF!)))</f>
        <v>#REF!</v>
      </c>
      <c r="J33" s="4" t="e">
        <f>IF('[1]DDR4 Config'!$H$1=1,'[1]DDR4 Spec'!#REF!,IF('[1]DDR4 Config'!$H$1=2,'[1]DDR4 Spec'!#REF!,IF('[1]DDR4 Config'!$H$1=3,'[1]DDR4 Spec'!#REF!,'[1]DDR4 Spec'!#REF!)))</f>
        <v>#REF!</v>
      </c>
      <c r="K33" s="4" t="e">
        <f>IF('[1]DDR4 Config'!$H$1=1,'[1]DDR4 Spec'!#REF!,IF('[1]DDR4 Config'!$H$1=2,'[1]DDR4 Spec'!#REF!,IF('[1]DDR4 Config'!$H$1=3,'[1]DDR4 Spec'!#REF!,'[1]DDR4 Spec'!#REF!)))</f>
        <v>#REF!</v>
      </c>
      <c r="L33" s="4" t="e">
        <f>IF('[1]DDR4 Config'!$H$1=1,'[1]DDR4 Spec'!#REF!,IF('[1]DDR4 Config'!$H$1=2,'[1]DDR4 Spec'!#REF!,IF('[1]DDR4 Config'!$H$1=3,'[1]DDR4 Spec'!#REF!,'[1]DDR4 Spec'!#REF!)))</f>
        <v>#REF!</v>
      </c>
      <c r="M33" s="4" t="e">
        <f>IF('[1]DDR4 Config'!$H$1=1,'[1]DDR4 Spec'!#REF!,IF('[1]DDR4 Config'!$H$1=2,'[1]DDR4 Spec'!#REF!,IF('[1]DDR4 Config'!$H$1=3,'[1]DDR4 Spec'!#REF!,'[1]DDR4 Spec'!#REF!)))</f>
        <v>#REF!</v>
      </c>
      <c r="N33" s="4" t="e">
        <f>HLOOKUP($O$55,$E$55:$N$100,31)</f>
        <v>#N/A</v>
      </c>
      <c r="O33" s="4"/>
      <c r="P33" s="4"/>
      <c r="Q33" s="4"/>
      <c r="R33" s="4"/>
      <c r="S33" s="4"/>
      <c r="T33" s="4"/>
      <c r="U33" s="4"/>
      <c r="V33" s="4"/>
      <c r="W33" s="4"/>
      <c r="X33" s="4"/>
      <c r="Y33" s="4"/>
      <c r="Z33" s="4"/>
      <c r="AA33" s="4"/>
      <c r="AB33" s="4"/>
      <c r="AC33" s="4"/>
      <c r="AD33" s="4"/>
      <c r="AE33" s="4"/>
      <c r="AF33" s="4"/>
      <c r="AG33" s="4"/>
      <c r="AH33" s="4"/>
      <c r="AI33" s="4"/>
      <c r="AJ33" s="4"/>
      <c r="AK33" s="5"/>
    </row>
    <row r="34" spans="1:37" x14ac:dyDescent="0.2">
      <c r="A34" s="2"/>
      <c r="B34" s="3"/>
      <c r="C34" s="39" t="s">
        <v>33</v>
      </c>
      <c r="D34" s="4" t="e">
        <f>IF('[1]DDR4 Config'!$H$1=1,'[1]DDR4 Spec'!#REF!,IF('[1]DDR4 Config'!$H$1=2,'[1]DDR4 Spec'!#REF!,IF('[1]DDR4 Config'!$H$1=3,'[1]DDR4 Spec'!#REF!,'[1]DDR4 Spec'!#REF!)))</f>
        <v>#REF!</v>
      </c>
      <c r="E34" s="4" t="e">
        <f>IF('[1]DDR4 Config'!$H$1=1,'[1]DDR4 Spec'!#REF!,IF('[1]DDR4 Config'!$H$1=2,'[1]DDR4 Spec'!#REF!,IF('[1]DDR4 Config'!$H$1=3,'[1]DDR4 Spec'!#REF!,'[1]DDR4 Spec'!#REF!)))</f>
        <v>#REF!</v>
      </c>
      <c r="F34" s="4" t="e">
        <f>IF('[1]DDR4 Config'!$H$1=1,'[1]DDR4 Spec'!#REF!,IF('[1]DDR4 Config'!$H$1=2,'[1]DDR4 Spec'!#REF!,IF('[1]DDR4 Config'!$H$1=3,'[1]DDR4 Spec'!#REF!,'[1]DDR4 Spec'!#REF!)))</f>
        <v>#REF!</v>
      </c>
      <c r="G34" s="4" t="e">
        <f>IF('[1]DDR4 Config'!$H$1=1,'[1]DDR4 Spec'!#REF!,IF('[1]DDR4 Config'!$H$1=2,'[1]DDR4 Spec'!#REF!,IF('[1]DDR4 Config'!$H$1=3,'[1]DDR4 Spec'!#REF!,'[1]DDR4 Spec'!#REF!)))</f>
        <v>#REF!</v>
      </c>
      <c r="H34" s="4" t="e">
        <f>IF('[1]DDR4 Config'!$H$1=1,'[1]DDR4 Spec'!#REF!,IF('[1]DDR4 Config'!$H$1=2,'[1]DDR4 Spec'!#REF!,IF('[1]DDR4 Config'!$H$1=3,'[1]DDR4 Spec'!#REF!,'[1]DDR4 Spec'!#REF!)))</f>
        <v>#REF!</v>
      </c>
      <c r="I34" s="4" t="e">
        <f>IF('[1]DDR4 Config'!$H$1=1,'[1]DDR4 Spec'!#REF!,IF('[1]DDR4 Config'!$H$1=2,'[1]DDR4 Spec'!#REF!,IF('[1]DDR4 Config'!$H$1=3,'[1]DDR4 Spec'!#REF!,'[1]DDR4 Spec'!#REF!)))</f>
        <v>#REF!</v>
      </c>
      <c r="J34" s="4" t="e">
        <f>IF('[1]DDR4 Config'!$H$1=1,'[1]DDR4 Spec'!#REF!,IF('[1]DDR4 Config'!$H$1=2,'[1]DDR4 Spec'!#REF!,IF('[1]DDR4 Config'!$H$1=3,'[1]DDR4 Spec'!#REF!,'[1]DDR4 Spec'!#REF!)))</f>
        <v>#REF!</v>
      </c>
      <c r="K34" s="4" t="e">
        <f>IF('[1]DDR4 Config'!$H$1=1,'[1]DDR4 Spec'!#REF!,IF('[1]DDR4 Config'!$H$1=2,'[1]DDR4 Spec'!#REF!,IF('[1]DDR4 Config'!$H$1=3,'[1]DDR4 Spec'!#REF!,'[1]DDR4 Spec'!#REF!)))</f>
        <v>#REF!</v>
      </c>
      <c r="L34" s="4" t="e">
        <f>IF('[1]DDR4 Config'!$H$1=1,'[1]DDR4 Spec'!#REF!,IF('[1]DDR4 Config'!$H$1=2,'[1]DDR4 Spec'!#REF!,IF('[1]DDR4 Config'!$H$1=3,'[1]DDR4 Spec'!#REF!,'[1]DDR4 Spec'!#REF!)))</f>
        <v>#REF!</v>
      </c>
      <c r="M34" s="4" t="e">
        <f>IF('[1]DDR4 Config'!$H$1=1,'[1]DDR4 Spec'!#REF!,IF('[1]DDR4 Config'!$H$1=2,'[1]DDR4 Spec'!#REF!,IF('[1]DDR4 Config'!$H$1=3,'[1]DDR4 Spec'!#REF!,'[1]DDR4 Spec'!#REF!)))</f>
        <v>#REF!</v>
      </c>
      <c r="N34" s="4" t="e">
        <f>HLOOKUP($O$55,$E$55:$N$100,32)</f>
        <v>#N/A</v>
      </c>
      <c r="O34" s="4"/>
      <c r="P34" s="4"/>
      <c r="Q34" s="4"/>
      <c r="R34" s="4"/>
      <c r="S34" s="4"/>
      <c r="T34" s="4"/>
      <c r="U34" s="4"/>
      <c r="V34" s="4"/>
      <c r="W34" s="4"/>
      <c r="X34" s="4"/>
      <c r="Y34" s="4"/>
      <c r="Z34" s="4"/>
      <c r="AA34" s="4"/>
      <c r="AB34" s="4"/>
      <c r="AC34" s="4"/>
      <c r="AD34" s="4"/>
      <c r="AE34" s="4"/>
      <c r="AF34" s="4"/>
      <c r="AG34" s="4"/>
      <c r="AH34" s="4"/>
      <c r="AI34" s="4"/>
      <c r="AJ34" s="4"/>
      <c r="AK34" s="5"/>
    </row>
    <row r="35" spans="1:37" x14ac:dyDescent="0.2">
      <c r="A35" s="2"/>
      <c r="B35" s="3"/>
      <c r="C35" s="39"/>
      <c r="D35" s="4" t="e">
        <f>IF('[1]DDR4 Config'!$H$1=1,'[1]DDR4 Spec'!#REF!,IF('[1]DDR4 Config'!$H$1=2,'[1]DDR4 Spec'!#REF!,IF('[1]DDR4 Config'!$H$1=3,'[1]DDR4 Spec'!#REF!,'[1]DDR4 Spec'!#REF!)))</f>
        <v>#REF!</v>
      </c>
      <c r="E35" s="4" t="e">
        <f>IF('[1]DDR4 Config'!$H$1=1,'[1]DDR4 Spec'!#REF!,IF('[1]DDR4 Config'!$H$1=2,'[1]DDR4 Spec'!#REF!,IF('[1]DDR4 Config'!$H$1=3,'[1]DDR4 Spec'!#REF!,'[1]DDR4 Spec'!#REF!)))</f>
        <v>#REF!</v>
      </c>
      <c r="F35" s="4" t="e">
        <f>IF('[1]DDR4 Config'!$H$1=1,'[1]DDR4 Spec'!#REF!,IF('[1]DDR4 Config'!$H$1=2,'[1]DDR4 Spec'!#REF!,IF('[1]DDR4 Config'!$H$1=3,'[1]DDR4 Spec'!#REF!,'[1]DDR4 Spec'!#REF!)))</f>
        <v>#REF!</v>
      </c>
      <c r="G35" s="4" t="e">
        <f>IF('[1]DDR4 Config'!$H$1=1,'[1]DDR4 Spec'!#REF!,IF('[1]DDR4 Config'!$H$1=2,'[1]DDR4 Spec'!#REF!,IF('[1]DDR4 Config'!$H$1=3,'[1]DDR4 Spec'!#REF!,'[1]DDR4 Spec'!#REF!)))</f>
        <v>#REF!</v>
      </c>
      <c r="H35" s="4" t="e">
        <f>IF('[1]DDR4 Config'!$H$1=1,'[1]DDR4 Spec'!#REF!,IF('[1]DDR4 Config'!$H$1=2,'[1]DDR4 Spec'!#REF!,IF('[1]DDR4 Config'!$H$1=3,'[1]DDR4 Spec'!#REF!,'[1]DDR4 Spec'!#REF!)))</f>
        <v>#REF!</v>
      </c>
      <c r="I35" s="4" t="e">
        <f>IF('[1]DDR4 Config'!$H$1=1,'[1]DDR4 Spec'!#REF!,IF('[1]DDR4 Config'!$H$1=2,'[1]DDR4 Spec'!#REF!,IF('[1]DDR4 Config'!$H$1=3,'[1]DDR4 Spec'!#REF!,'[1]DDR4 Spec'!#REF!)))</f>
        <v>#REF!</v>
      </c>
      <c r="J35" s="4" t="e">
        <f>IF('[1]DDR4 Config'!$H$1=1,'[1]DDR4 Spec'!#REF!,IF('[1]DDR4 Config'!$H$1=2,'[1]DDR4 Spec'!#REF!,IF('[1]DDR4 Config'!$H$1=3,'[1]DDR4 Spec'!#REF!,'[1]DDR4 Spec'!#REF!)))</f>
        <v>#REF!</v>
      </c>
      <c r="K35" s="4" t="e">
        <f>IF('[1]DDR4 Config'!$H$1=1,'[1]DDR4 Spec'!#REF!,IF('[1]DDR4 Config'!$H$1=2,'[1]DDR4 Spec'!#REF!,IF('[1]DDR4 Config'!$H$1=3,'[1]DDR4 Spec'!#REF!,'[1]DDR4 Spec'!#REF!)))</f>
        <v>#REF!</v>
      </c>
      <c r="L35" s="4" t="e">
        <f>IF('[1]DDR4 Config'!$H$1=1,'[1]DDR4 Spec'!#REF!,IF('[1]DDR4 Config'!$H$1=2,'[1]DDR4 Spec'!#REF!,IF('[1]DDR4 Config'!$H$1=3,'[1]DDR4 Spec'!#REF!,'[1]DDR4 Spec'!#REF!)))</f>
        <v>#REF!</v>
      </c>
      <c r="M35" s="4" t="e">
        <f>IF('[1]DDR4 Config'!$H$1=1,'[1]DDR4 Spec'!#REF!,IF('[1]DDR4 Config'!$H$1=2,'[1]DDR4 Spec'!#REF!,IF('[1]DDR4 Config'!$H$1=3,'[1]DDR4 Spec'!#REF!,'[1]DDR4 Spec'!#REF!)))</f>
        <v>#REF!</v>
      </c>
      <c r="N35" s="4" t="e">
        <f>HLOOKUP($O$55,$E$55:$N$100,33)</f>
        <v>#N/A</v>
      </c>
      <c r="O35" s="4"/>
      <c r="P35" s="4"/>
      <c r="Q35" s="4"/>
      <c r="R35" s="4"/>
      <c r="S35" s="4"/>
      <c r="T35" s="4"/>
      <c r="U35" s="4"/>
      <c r="V35" s="4"/>
      <c r="W35" s="4"/>
      <c r="X35" s="4"/>
      <c r="Y35" s="4"/>
      <c r="Z35" s="4"/>
      <c r="AA35" s="4"/>
      <c r="AB35" s="4"/>
      <c r="AC35" s="4"/>
      <c r="AD35" s="4"/>
      <c r="AE35" s="4"/>
      <c r="AF35" s="4"/>
      <c r="AG35" s="4"/>
      <c r="AH35" s="4"/>
      <c r="AI35" s="4"/>
      <c r="AJ35" s="4"/>
      <c r="AK35" s="5"/>
    </row>
    <row r="36" spans="1:37" x14ac:dyDescent="0.2">
      <c r="A36" s="2"/>
      <c r="B36" s="3"/>
      <c r="C36" s="2"/>
      <c r="D36" s="4"/>
      <c r="E36" s="4"/>
      <c r="F36" s="4"/>
      <c r="G36" s="4"/>
      <c r="H36" s="4"/>
      <c r="I36" s="4"/>
      <c r="J36" s="4"/>
      <c r="K36" s="4"/>
      <c r="L36" s="4"/>
      <c r="M36" s="4"/>
      <c r="N36" s="6">
        <v>34</v>
      </c>
      <c r="O36" s="7"/>
      <c r="P36" s="7"/>
      <c r="Q36" s="7"/>
      <c r="R36" s="7"/>
      <c r="S36" s="7"/>
      <c r="T36" s="7"/>
      <c r="U36" s="4"/>
      <c r="V36" s="7"/>
      <c r="W36" s="4"/>
      <c r="X36" s="4"/>
      <c r="Y36" s="4"/>
      <c r="Z36" s="4"/>
      <c r="AA36" s="4"/>
      <c r="AB36" s="4"/>
      <c r="AC36" s="4"/>
      <c r="AD36" s="4"/>
      <c r="AE36" s="4"/>
      <c r="AF36" s="4"/>
      <c r="AG36" s="4"/>
      <c r="AH36" s="4"/>
      <c r="AI36" s="4"/>
      <c r="AJ36" s="4"/>
      <c r="AK36" s="5"/>
    </row>
    <row r="37" spans="1:37" x14ac:dyDescent="0.2">
      <c r="A37" s="2"/>
      <c r="B37" s="3"/>
      <c r="C37" s="2"/>
      <c r="D37" s="4"/>
      <c r="E37" s="4"/>
      <c r="F37" s="4"/>
      <c r="G37" s="4"/>
      <c r="H37" s="4"/>
      <c r="I37" s="4"/>
      <c r="J37" s="4"/>
      <c r="K37" s="4"/>
      <c r="L37" s="4"/>
      <c r="M37" s="4"/>
      <c r="N37" s="8">
        <v>35</v>
      </c>
      <c r="O37" s="4"/>
      <c r="P37" s="4"/>
      <c r="Q37" s="4"/>
      <c r="R37" s="4"/>
      <c r="S37" s="4"/>
      <c r="T37" s="4"/>
      <c r="U37" s="4"/>
      <c r="V37" s="4"/>
      <c r="W37" s="4"/>
      <c r="X37" s="4"/>
      <c r="Y37" s="4"/>
      <c r="Z37" s="4"/>
      <c r="AA37" s="4"/>
      <c r="AB37" s="4"/>
      <c r="AC37" s="4"/>
      <c r="AD37" s="4"/>
      <c r="AE37" s="4"/>
      <c r="AF37" s="4"/>
      <c r="AG37" s="4"/>
      <c r="AH37" s="4"/>
      <c r="AI37" s="4"/>
      <c r="AJ37" s="4"/>
      <c r="AK37" s="5"/>
    </row>
    <row r="38" spans="1:37" x14ac:dyDescent="0.2">
      <c r="A38" s="2"/>
      <c r="B38" s="3"/>
      <c r="C38" s="9" t="s">
        <v>34</v>
      </c>
      <c r="D38" s="4" t="e">
        <f>IF('[1]DDR4 Config'!$H$1=1,'[1]DDR4 Spec'!#REF!,IF('[1]DDR4 Config'!$H$1=2,'[1]DDR4 Spec'!#REF!,'[1]DDR4 Spec'!#REF!))</f>
        <v>#REF!</v>
      </c>
      <c r="E38" s="10" t="e">
        <f>IF('[1]DDR4 Config'!$H$1=1,'[1]DDR4 Spec'!#REF!,IF('[1]DDR4 Config'!$H$1=2,'[1]DDR4 Spec'!#REF!,'[1]DDR4 Spec'!#REF!))</f>
        <v>#REF!</v>
      </c>
      <c r="F38" s="10" t="e">
        <f>IF('[1]DDR4 Config'!$H$1=1,'[1]DDR4 Spec'!#REF!,IF('[1]DDR4 Config'!$H$1=2,'[1]DDR4 Spec'!#REF!,'[1]DDR4 Spec'!#REF!))</f>
        <v>#REF!</v>
      </c>
      <c r="G38" s="10" t="e">
        <f>IF('[1]DDR4 Config'!$H$1=1,'[1]DDR4 Spec'!#REF!,IF('[1]DDR4 Config'!$H$1=2,'[1]DDR4 Spec'!#REF!,'[1]DDR4 Spec'!#REF!))</f>
        <v>#REF!</v>
      </c>
      <c r="H38" s="10" t="e">
        <f>IF('[1]DDR4 Config'!$H$1=1,'[1]DDR4 Spec'!#REF!,IF('[1]DDR4 Config'!$H$1=2,'[1]DDR4 Spec'!#REF!,'[1]DDR4 Spec'!#REF!))</f>
        <v>#REF!</v>
      </c>
      <c r="I38" s="10" t="e">
        <f>IF('[1]DDR4 Config'!$H$1=1,'[1]DDR4 Spec'!#REF!,IF('[1]DDR4 Config'!$H$1=2,'[1]DDR4 Spec'!#REF!,'[1]DDR4 Spec'!#REF!))</f>
        <v>#REF!</v>
      </c>
      <c r="J38" s="10" t="e">
        <f>IF('[1]DDR4 Config'!$H$1=1,'[1]DDR4 Spec'!#REF!,IF('[1]DDR4 Config'!$H$1=2,'[1]DDR4 Spec'!#REF!,'[1]DDR4 Spec'!#REF!))</f>
        <v>#REF!</v>
      </c>
      <c r="K38" s="10" t="e">
        <f>IF('[1]DDR4 Config'!$H$1=1,'[1]DDR4 Spec'!#REF!,IF('[1]DDR4 Config'!$H$1=2,'[1]DDR4 Spec'!#REF!,'[1]DDR4 Spec'!#REF!))</f>
        <v>#REF!</v>
      </c>
      <c r="L38" s="10" t="e">
        <f>IF('[1]DDR4 Config'!$H$1=1,'[1]DDR4 Spec'!#REF!,IF('[1]DDR4 Config'!$H$1=2,'[1]DDR4 Spec'!#REF!,'[1]DDR4 Spec'!#REF!))</f>
        <v>#REF!</v>
      </c>
      <c r="M38" s="10" t="e">
        <f>IF('[1]DDR4 Config'!$H$1=1,'[1]DDR4 Spec'!#REF!,IF('[1]DDR4 Config'!$H$1=2,'[1]DDR4 Spec'!#REF!,'[1]DDR4 Spec'!#REF!))</f>
        <v>#REF!</v>
      </c>
      <c r="N38" s="4" t="e">
        <f>HLOOKUP($O$55,$E$55:$N$100,36)</f>
        <v>#N/A</v>
      </c>
      <c r="O38" s="4"/>
      <c r="P38" s="4"/>
      <c r="Q38" s="4"/>
      <c r="R38" s="4"/>
      <c r="S38" s="4"/>
      <c r="T38" s="4"/>
      <c r="U38" s="4"/>
      <c r="V38" s="4"/>
      <c r="W38" s="4"/>
      <c r="X38" s="4"/>
      <c r="Y38" s="4"/>
      <c r="Z38" s="4"/>
      <c r="AA38" s="4"/>
      <c r="AB38" s="4"/>
      <c r="AC38" s="4"/>
      <c r="AD38" s="4"/>
      <c r="AE38" s="4"/>
      <c r="AF38" s="4"/>
      <c r="AG38" s="4"/>
      <c r="AH38" s="4"/>
      <c r="AI38" s="4"/>
      <c r="AJ38" s="4"/>
      <c r="AK38" s="5"/>
    </row>
    <row r="39" spans="1:37" x14ac:dyDescent="0.2">
      <c r="A39" s="2"/>
      <c r="B39" s="3"/>
      <c r="C39" s="47" t="s">
        <v>35</v>
      </c>
      <c r="D39" s="4" t="e">
        <f>IF('[1]DDR4 Config'!$H$1=1,'[1]DDR4 Spec'!#REF!,IF('[1]DDR4 Config'!$H$1=2,'[1]DDR4 Spec'!#REF!,'[1]DDR4 Spec'!#REF!))</f>
        <v>#REF!</v>
      </c>
      <c r="E39" s="4" t="e">
        <f>IF('[1]DDR4 Config'!$H$1=1,'[1]DDR4 Spec'!#REF!,IF('[1]DDR4 Config'!$H$1=2,'[1]DDR4 Spec'!#REF!,'[1]DDR4 Spec'!#REF!))</f>
        <v>#REF!</v>
      </c>
      <c r="F39" s="4" t="e">
        <f>IF('[1]DDR4 Config'!$H$1=1,'[1]DDR4 Spec'!#REF!,IF('[1]DDR4 Config'!$H$1=2,'[1]DDR4 Spec'!#REF!,'[1]DDR4 Spec'!#REF!))</f>
        <v>#REF!</v>
      </c>
      <c r="G39" s="4" t="e">
        <f>IF('[1]DDR4 Config'!$H$1=1,'[1]DDR4 Spec'!#REF!,IF('[1]DDR4 Config'!$H$1=2,'[1]DDR4 Spec'!#REF!,'[1]DDR4 Spec'!#REF!))</f>
        <v>#REF!</v>
      </c>
      <c r="H39" s="4" t="e">
        <f>IF('[1]DDR4 Config'!$H$1=1,'[1]DDR4 Spec'!#REF!,IF('[1]DDR4 Config'!$H$1=2,'[1]DDR4 Spec'!#REF!,'[1]DDR4 Spec'!#REF!))</f>
        <v>#REF!</v>
      </c>
      <c r="I39" s="4" t="e">
        <f>IF('[1]DDR4 Config'!$H$1=1,'[1]DDR4 Spec'!#REF!,IF('[1]DDR4 Config'!$H$1=2,'[1]DDR4 Spec'!#REF!,'[1]DDR4 Spec'!#REF!))</f>
        <v>#REF!</v>
      </c>
      <c r="J39" s="4" t="e">
        <f>IF('[1]DDR4 Config'!$H$1=1,'[1]DDR4 Spec'!#REF!,IF('[1]DDR4 Config'!$H$1=2,'[1]DDR4 Spec'!#REF!,'[1]DDR4 Spec'!#REF!))</f>
        <v>#REF!</v>
      </c>
      <c r="K39" s="4" t="e">
        <f>IF('[1]DDR4 Config'!$H$1=1,'[1]DDR4 Spec'!#REF!,IF('[1]DDR4 Config'!$H$1=2,'[1]DDR4 Spec'!#REF!,'[1]DDR4 Spec'!#REF!))</f>
        <v>#REF!</v>
      </c>
      <c r="L39" s="4" t="e">
        <f>IF('[1]DDR4 Config'!$H$1=1,'[1]DDR4 Spec'!#REF!,IF('[1]DDR4 Config'!$H$1=2,'[1]DDR4 Spec'!#REF!,'[1]DDR4 Spec'!#REF!))</f>
        <v>#REF!</v>
      </c>
      <c r="M39" s="4" t="e">
        <f>IF('[1]DDR4 Config'!$H$1=1,'[1]DDR4 Spec'!#REF!,IF('[1]DDR4 Config'!$H$1=2,'[1]DDR4 Spec'!#REF!,'[1]DDR4 Spec'!#REF!))</f>
        <v>#REF!</v>
      </c>
      <c r="N39" s="4" t="e">
        <f>HLOOKUP($O$55,$E$55:$N$100,37)</f>
        <v>#N/A</v>
      </c>
      <c r="O39" s="4"/>
      <c r="P39" s="4"/>
      <c r="Q39" s="4"/>
      <c r="R39" s="4"/>
      <c r="S39" s="4"/>
      <c r="T39" s="4"/>
      <c r="U39" s="4"/>
      <c r="V39" s="4"/>
      <c r="W39" s="4"/>
      <c r="X39" s="4"/>
      <c r="Y39" s="4"/>
      <c r="Z39" s="4"/>
      <c r="AA39" s="4"/>
      <c r="AB39" s="4"/>
      <c r="AC39" s="4"/>
      <c r="AD39" s="4"/>
      <c r="AE39" s="4"/>
      <c r="AF39" s="4"/>
      <c r="AG39" s="4"/>
      <c r="AH39" s="4"/>
      <c r="AI39" s="4"/>
      <c r="AJ39" s="4"/>
      <c r="AK39" s="5"/>
    </row>
    <row r="40" spans="1:37" x14ac:dyDescent="0.2">
      <c r="A40" s="2"/>
      <c r="B40" s="3"/>
      <c r="C40" s="48"/>
      <c r="D40" s="4" t="e">
        <f>IF('[1]DDR4 Config'!$H$1=1,'[1]DDR4 Spec'!#REF!,IF('[1]DDR4 Config'!$H$1=2,'[1]DDR4 Spec'!#REF!,'[1]DDR4 Spec'!#REF!))</f>
        <v>#REF!</v>
      </c>
      <c r="E40" s="4" t="e">
        <f>IF('[1]DDR4 Config'!$H$1=1,'[1]DDR4 Spec'!#REF!,IF('[1]DDR4 Config'!$H$1=2,'[1]DDR4 Spec'!#REF!,'[1]DDR4 Spec'!#REF!))</f>
        <v>#REF!</v>
      </c>
      <c r="F40" s="4" t="e">
        <f>IF('[1]DDR4 Config'!$H$1=1,'[1]DDR4 Spec'!#REF!,IF('[1]DDR4 Config'!$H$1=2,'[1]DDR4 Spec'!#REF!,'[1]DDR4 Spec'!#REF!))</f>
        <v>#REF!</v>
      </c>
      <c r="G40" s="4" t="e">
        <f>IF('[1]DDR4 Config'!$H$1=1,'[1]DDR4 Spec'!#REF!,IF('[1]DDR4 Config'!$H$1=2,'[1]DDR4 Spec'!#REF!,'[1]DDR4 Spec'!#REF!))</f>
        <v>#REF!</v>
      </c>
      <c r="H40" s="4" t="e">
        <f>IF('[1]DDR4 Config'!$H$1=1,'[1]DDR4 Spec'!#REF!,IF('[1]DDR4 Config'!$H$1=2,'[1]DDR4 Spec'!#REF!,'[1]DDR4 Spec'!#REF!))</f>
        <v>#REF!</v>
      </c>
      <c r="I40" s="4" t="e">
        <f>IF('[1]DDR4 Config'!$H$1=1,'[1]DDR4 Spec'!#REF!,IF('[1]DDR4 Config'!$H$1=2,'[1]DDR4 Spec'!#REF!,'[1]DDR4 Spec'!#REF!))</f>
        <v>#REF!</v>
      </c>
      <c r="J40" s="4" t="e">
        <f>IF('[1]DDR4 Config'!$H$1=1,'[1]DDR4 Spec'!#REF!,IF('[1]DDR4 Config'!$H$1=2,'[1]DDR4 Spec'!#REF!,'[1]DDR4 Spec'!#REF!))</f>
        <v>#REF!</v>
      </c>
      <c r="K40" s="4" t="e">
        <f>IF('[1]DDR4 Config'!$H$1=1,'[1]DDR4 Spec'!#REF!,IF('[1]DDR4 Config'!$H$1=2,'[1]DDR4 Spec'!#REF!,'[1]DDR4 Spec'!#REF!))</f>
        <v>#REF!</v>
      </c>
      <c r="L40" s="4" t="e">
        <f>IF('[1]DDR4 Config'!$H$1=1,'[1]DDR4 Spec'!#REF!,IF('[1]DDR4 Config'!$H$1=2,'[1]DDR4 Spec'!#REF!,'[1]DDR4 Spec'!#REF!))</f>
        <v>#REF!</v>
      </c>
      <c r="M40" s="4" t="e">
        <f>IF('[1]DDR4 Config'!$H$1=1,'[1]DDR4 Spec'!#REF!,IF('[1]DDR4 Config'!$H$1=2,'[1]DDR4 Spec'!#REF!,'[1]DDR4 Spec'!#REF!))</f>
        <v>#REF!</v>
      </c>
      <c r="N40" s="4" t="e">
        <f>HLOOKUP($O$55,$E$55:$N$100,38)</f>
        <v>#N/A</v>
      </c>
      <c r="O40" s="4"/>
      <c r="P40" s="4"/>
      <c r="Q40" s="4"/>
      <c r="R40" s="4"/>
      <c r="S40" s="4"/>
      <c r="T40" s="4"/>
      <c r="U40" s="4"/>
      <c r="V40" s="4"/>
      <c r="W40" s="4"/>
      <c r="X40" s="4"/>
      <c r="Y40" s="4"/>
      <c r="Z40" s="4"/>
      <c r="AA40" s="4"/>
      <c r="AB40" s="4"/>
      <c r="AC40" s="4"/>
      <c r="AD40" s="4"/>
      <c r="AE40" s="4"/>
      <c r="AF40" s="4"/>
      <c r="AG40" s="4"/>
      <c r="AH40" s="4"/>
      <c r="AI40" s="4"/>
      <c r="AJ40" s="4"/>
      <c r="AK40" s="5"/>
    </row>
    <row r="41" spans="1:37" x14ac:dyDescent="0.2">
      <c r="A41" s="2"/>
      <c r="B41" s="3"/>
      <c r="C41" s="47" t="s">
        <v>36</v>
      </c>
      <c r="D41" s="4" t="e">
        <f>IF('[1]DDR4 Config'!$H$1=1,'[1]DDR4 Spec'!#REF!,IF('[1]DDR4 Config'!$H$1=2,'[1]DDR4 Spec'!#REF!,'[1]DDR4 Spec'!#REF!))</f>
        <v>#REF!</v>
      </c>
      <c r="E41" s="4" t="e">
        <f>IF('[1]DDR4 Config'!$H$1=1,'[1]DDR4 Spec'!#REF!,IF('[1]DDR4 Config'!$H$1=2,'[1]DDR4 Spec'!#REF!,'[1]DDR4 Spec'!#REF!))</f>
        <v>#REF!</v>
      </c>
      <c r="F41" s="4" t="e">
        <f>IF('[1]DDR4 Config'!$H$1=1,'[1]DDR4 Spec'!#REF!,IF('[1]DDR4 Config'!$H$1=2,'[1]DDR4 Spec'!#REF!,'[1]DDR4 Spec'!#REF!))</f>
        <v>#REF!</v>
      </c>
      <c r="G41" s="4" t="e">
        <f>IF('[1]DDR4 Config'!$H$1=1,'[1]DDR4 Spec'!#REF!,IF('[1]DDR4 Config'!$H$1=2,'[1]DDR4 Spec'!#REF!,'[1]DDR4 Spec'!#REF!))</f>
        <v>#REF!</v>
      </c>
      <c r="H41" s="4" t="e">
        <f>IF('[1]DDR4 Config'!$H$1=1,'[1]DDR4 Spec'!#REF!,IF('[1]DDR4 Config'!$H$1=2,'[1]DDR4 Spec'!#REF!,'[1]DDR4 Spec'!#REF!))</f>
        <v>#REF!</v>
      </c>
      <c r="I41" s="4" t="e">
        <f>IF('[1]DDR4 Config'!$H$1=1,'[1]DDR4 Spec'!#REF!,IF('[1]DDR4 Config'!$H$1=2,'[1]DDR4 Spec'!#REF!,'[1]DDR4 Spec'!#REF!))</f>
        <v>#REF!</v>
      </c>
      <c r="J41" s="4" t="e">
        <f>IF('[1]DDR4 Config'!$H$1=1,'[1]DDR4 Spec'!#REF!,IF('[1]DDR4 Config'!$H$1=2,'[1]DDR4 Spec'!#REF!,'[1]DDR4 Spec'!#REF!))</f>
        <v>#REF!</v>
      </c>
      <c r="K41" s="4" t="e">
        <f>IF('[1]DDR4 Config'!$H$1=1,'[1]DDR4 Spec'!#REF!,IF('[1]DDR4 Config'!$H$1=2,'[1]DDR4 Spec'!#REF!,'[1]DDR4 Spec'!#REF!))</f>
        <v>#REF!</v>
      </c>
      <c r="L41" s="4" t="e">
        <f>IF('[1]DDR4 Config'!$H$1=1,'[1]DDR4 Spec'!#REF!,IF('[1]DDR4 Config'!$H$1=2,'[1]DDR4 Spec'!#REF!,'[1]DDR4 Spec'!#REF!))</f>
        <v>#REF!</v>
      </c>
      <c r="M41" s="4" t="e">
        <f>IF('[1]DDR4 Config'!$H$1=1,'[1]DDR4 Spec'!#REF!,IF('[1]DDR4 Config'!$H$1=2,'[1]DDR4 Spec'!#REF!,'[1]DDR4 Spec'!#REF!))</f>
        <v>#REF!</v>
      </c>
      <c r="N41" s="4" t="e">
        <f>HLOOKUP($O$55,$E$55:$N$100,39)</f>
        <v>#N/A</v>
      </c>
      <c r="O41" s="4"/>
      <c r="P41" s="4"/>
      <c r="Q41" s="4"/>
      <c r="R41" s="4"/>
      <c r="S41" s="4"/>
      <c r="T41" s="4"/>
      <c r="U41" s="4"/>
      <c r="V41" s="4"/>
      <c r="W41" s="4"/>
      <c r="X41" s="4"/>
      <c r="Y41" s="4"/>
      <c r="Z41" s="4"/>
      <c r="AA41" s="4"/>
      <c r="AB41" s="4"/>
      <c r="AC41" s="4"/>
      <c r="AD41" s="4"/>
      <c r="AE41" s="4"/>
      <c r="AF41" s="4"/>
      <c r="AG41" s="4"/>
      <c r="AH41" s="4"/>
      <c r="AI41" s="4"/>
      <c r="AJ41" s="4"/>
      <c r="AK41" s="5"/>
    </row>
    <row r="42" spans="1:37" x14ac:dyDescent="0.2">
      <c r="A42" s="2"/>
      <c r="B42" s="3"/>
      <c r="C42" s="48"/>
      <c r="D42" s="4" t="e">
        <f>IF('[1]DDR4 Config'!$H$1=1,'[1]DDR4 Spec'!#REF!,IF('[1]DDR4 Config'!$H$1=2,'[1]DDR4 Spec'!#REF!,'[1]DDR4 Spec'!#REF!))</f>
        <v>#REF!</v>
      </c>
      <c r="E42" s="4" t="e">
        <f>IF('[1]DDR4 Config'!$H$1=1,'[1]DDR4 Spec'!#REF!,IF('[1]DDR4 Config'!$H$1=2,'[1]DDR4 Spec'!#REF!,'[1]DDR4 Spec'!#REF!))</f>
        <v>#REF!</v>
      </c>
      <c r="F42" s="4" t="e">
        <f>IF('[1]DDR4 Config'!$H$1=1,'[1]DDR4 Spec'!#REF!,IF('[1]DDR4 Config'!$H$1=2,'[1]DDR4 Spec'!#REF!,'[1]DDR4 Spec'!#REF!))</f>
        <v>#REF!</v>
      </c>
      <c r="G42" s="4" t="e">
        <f>IF('[1]DDR4 Config'!$H$1=1,'[1]DDR4 Spec'!#REF!,IF('[1]DDR4 Config'!$H$1=2,'[1]DDR4 Spec'!#REF!,'[1]DDR4 Spec'!#REF!))</f>
        <v>#REF!</v>
      </c>
      <c r="H42" s="4" t="e">
        <f>IF('[1]DDR4 Config'!$H$1=1,'[1]DDR4 Spec'!#REF!,IF('[1]DDR4 Config'!$H$1=2,'[1]DDR4 Spec'!#REF!,'[1]DDR4 Spec'!#REF!))</f>
        <v>#REF!</v>
      </c>
      <c r="I42" s="4" t="e">
        <f>IF('[1]DDR4 Config'!$H$1=1,'[1]DDR4 Spec'!#REF!,IF('[1]DDR4 Config'!$H$1=2,'[1]DDR4 Spec'!#REF!,'[1]DDR4 Spec'!#REF!))</f>
        <v>#REF!</v>
      </c>
      <c r="J42" s="4" t="e">
        <f>IF('[1]DDR4 Config'!$H$1=1,'[1]DDR4 Spec'!#REF!,IF('[1]DDR4 Config'!$H$1=2,'[1]DDR4 Spec'!#REF!,'[1]DDR4 Spec'!#REF!))</f>
        <v>#REF!</v>
      </c>
      <c r="K42" s="4" t="e">
        <f>IF('[1]DDR4 Config'!$H$1=1,'[1]DDR4 Spec'!#REF!,IF('[1]DDR4 Config'!$H$1=2,'[1]DDR4 Spec'!#REF!,'[1]DDR4 Spec'!#REF!))</f>
        <v>#REF!</v>
      </c>
      <c r="L42" s="4" t="e">
        <f>IF('[1]DDR4 Config'!$H$1=1,'[1]DDR4 Spec'!#REF!,IF('[1]DDR4 Config'!$H$1=2,'[1]DDR4 Spec'!#REF!,'[1]DDR4 Spec'!#REF!))</f>
        <v>#REF!</v>
      </c>
      <c r="M42" s="4" t="e">
        <f>IF('[1]DDR4 Config'!$H$1=1,'[1]DDR4 Spec'!#REF!,IF('[1]DDR4 Config'!$H$1=2,'[1]DDR4 Spec'!#REF!,'[1]DDR4 Spec'!#REF!))</f>
        <v>#REF!</v>
      </c>
      <c r="N42" s="4" t="e">
        <f>HLOOKUP($O$55,$E$55:$N$100,40)</f>
        <v>#N/A</v>
      </c>
      <c r="O42" s="4"/>
      <c r="P42" s="4"/>
      <c r="Q42" s="4"/>
      <c r="R42" s="4"/>
      <c r="S42" s="4"/>
      <c r="T42" s="4"/>
      <c r="U42" s="4"/>
      <c r="V42" s="4"/>
      <c r="W42" s="4"/>
      <c r="X42" s="4"/>
      <c r="Y42" s="4"/>
      <c r="Z42" s="4"/>
      <c r="AA42" s="4"/>
      <c r="AB42" s="4"/>
      <c r="AC42" s="4"/>
      <c r="AD42" s="4"/>
      <c r="AE42" s="4"/>
      <c r="AF42" s="4"/>
      <c r="AG42" s="4"/>
      <c r="AH42" s="4"/>
      <c r="AI42" s="4"/>
      <c r="AJ42" s="4"/>
      <c r="AK42" s="5"/>
    </row>
    <row r="43" spans="1:37" ht="16.5" x14ac:dyDescent="0.2">
      <c r="A43" s="2"/>
      <c r="B43" s="3"/>
      <c r="C43" s="11" t="s">
        <v>37</v>
      </c>
      <c r="D43" s="4" t="e">
        <f>IF('[1]DDR4 Config'!$H$1=1,'[1]DDR4 Spec'!#REF!,IF('[1]DDR4 Config'!$H$1=2,'[1]DDR4 Spec'!#REF!,'[1]DDR4 Spec'!#REF!))</f>
        <v>#REF!</v>
      </c>
      <c r="E43" s="4" t="e">
        <f>IF('[1]DDR4 Config'!$H$1=1,'[1]DDR4 Spec'!#REF!,IF('[1]DDR4 Config'!$H$1=2,'[1]DDR4 Spec'!#REF!,'[1]DDR4 Spec'!#REF!))</f>
        <v>#REF!</v>
      </c>
      <c r="F43" s="4" t="e">
        <f>IF('[1]DDR4 Config'!$H$1=1,'[1]DDR4 Spec'!#REF!,IF('[1]DDR4 Config'!$H$1=2,'[1]DDR4 Spec'!#REF!,'[1]DDR4 Spec'!#REF!))</f>
        <v>#REF!</v>
      </c>
      <c r="G43" s="4" t="e">
        <f>IF('[1]DDR4 Config'!$H$1=1,'[1]DDR4 Spec'!#REF!,IF('[1]DDR4 Config'!$H$1=2,'[1]DDR4 Spec'!#REF!,'[1]DDR4 Spec'!#REF!))</f>
        <v>#REF!</v>
      </c>
      <c r="H43" s="4" t="e">
        <f>IF('[1]DDR4 Config'!$H$1=1,'[1]DDR4 Spec'!#REF!,IF('[1]DDR4 Config'!$H$1=2,'[1]DDR4 Spec'!#REF!,'[1]DDR4 Spec'!#REF!))</f>
        <v>#REF!</v>
      </c>
      <c r="I43" s="4" t="e">
        <f>IF('[1]DDR4 Config'!$H$1=1,'[1]DDR4 Spec'!#REF!,IF('[1]DDR4 Config'!$H$1=2,'[1]DDR4 Spec'!#REF!,'[1]DDR4 Spec'!#REF!))</f>
        <v>#REF!</v>
      </c>
      <c r="J43" s="4" t="e">
        <f>IF('[1]DDR4 Config'!$H$1=1,'[1]DDR4 Spec'!#REF!,IF('[1]DDR4 Config'!$H$1=2,'[1]DDR4 Spec'!#REF!,'[1]DDR4 Spec'!#REF!))</f>
        <v>#REF!</v>
      </c>
      <c r="K43" s="4" t="e">
        <f>IF('[1]DDR4 Config'!$H$1=1,'[1]DDR4 Spec'!#REF!,IF('[1]DDR4 Config'!$H$1=2,'[1]DDR4 Spec'!#REF!,'[1]DDR4 Spec'!#REF!))</f>
        <v>#REF!</v>
      </c>
      <c r="L43" s="4" t="e">
        <f>IF('[1]DDR4 Config'!$H$1=1,'[1]DDR4 Spec'!#REF!,IF('[1]DDR4 Config'!$H$1=2,'[1]DDR4 Spec'!#REF!,'[1]DDR4 Spec'!#REF!))</f>
        <v>#REF!</v>
      </c>
      <c r="M43" s="4" t="e">
        <f>IF('[1]DDR4 Config'!$H$1=1,'[1]DDR4 Spec'!#REF!,IF('[1]DDR4 Config'!$H$1=2,'[1]DDR4 Spec'!#REF!,'[1]DDR4 Spec'!#REF!))</f>
        <v>#REF!</v>
      </c>
      <c r="N43" s="4" t="e">
        <f>HLOOKUP($O$55,$E$55:$N$100,41)</f>
        <v>#N/A</v>
      </c>
      <c r="O43" s="4"/>
      <c r="P43" s="4"/>
      <c r="Q43" s="4"/>
      <c r="R43" s="4"/>
      <c r="S43" s="4"/>
      <c r="T43" s="4"/>
      <c r="U43" s="4"/>
      <c r="V43" s="4"/>
      <c r="W43" s="4"/>
      <c r="X43" s="4"/>
      <c r="Y43" s="4"/>
      <c r="Z43" s="4"/>
      <c r="AA43" s="4"/>
      <c r="AB43" s="4"/>
      <c r="AC43" s="4"/>
      <c r="AD43" s="4"/>
      <c r="AE43" s="4"/>
      <c r="AF43" s="4"/>
      <c r="AG43" s="4"/>
      <c r="AH43" s="4"/>
      <c r="AI43" s="4"/>
      <c r="AJ43" s="4"/>
      <c r="AK43" s="5"/>
    </row>
    <row r="44" spans="1:37" ht="16.5" x14ac:dyDescent="0.2">
      <c r="A44" s="2"/>
      <c r="B44" s="3"/>
      <c r="C44" s="11" t="s">
        <v>38</v>
      </c>
      <c r="D44" s="4" t="e">
        <f>IF('[1]DDR4 Config'!$H$1=1,'[1]DDR4 Spec'!#REF!,IF('[1]DDR4 Config'!$H$1=2,'[1]DDR4 Spec'!#REF!,'[1]DDR4 Spec'!#REF!))</f>
        <v>#REF!</v>
      </c>
      <c r="E44" s="4" t="e">
        <f>IF('[1]DDR4 Config'!$H$1=1,'[1]DDR4 Spec'!#REF!,IF('[1]DDR4 Config'!$H$1=2,'[1]DDR4 Spec'!#REF!,'[1]DDR4 Spec'!#REF!))</f>
        <v>#REF!</v>
      </c>
      <c r="F44" s="4" t="e">
        <f>IF('[1]DDR4 Config'!$H$1=1,'[1]DDR4 Spec'!#REF!,IF('[1]DDR4 Config'!$H$1=2,'[1]DDR4 Spec'!#REF!,'[1]DDR4 Spec'!#REF!))</f>
        <v>#REF!</v>
      </c>
      <c r="G44" s="4" t="e">
        <f>IF('[1]DDR4 Config'!$H$1=1,'[1]DDR4 Spec'!#REF!,IF('[1]DDR4 Config'!$H$1=2,'[1]DDR4 Spec'!#REF!,'[1]DDR4 Spec'!#REF!))</f>
        <v>#REF!</v>
      </c>
      <c r="H44" s="4" t="e">
        <f>IF('[1]DDR4 Config'!$H$1=1,'[1]DDR4 Spec'!#REF!,IF('[1]DDR4 Config'!$H$1=2,'[1]DDR4 Spec'!#REF!,'[1]DDR4 Spec'!#REF!))</f>
        <v>#REF!</v>
      </c>
      <c r="I44" s="4" t="e">
        <f>IF('[1]DDR4 Config'!$H$1=1,'[1]DDR4 Spec'!#REF!,IF('[1]DDR4 Config'!$H$1=2,'[1]DDR4 Spec'!#REF!,'[1]DDR4 Spec'!#REF!))</f>
        <v>#REF!</v>
      </c>
      <c r="J44" s="4" t="e">
        <f>IF('[1]DDR4 Config'!$H$1=1,'[1]DDR4 Spec'!#REF!,IF('[1]DDR4 Config'!$H$1=2,'[1]DDR4 Spec'!#REF!,'[1]DDR4 Spec'!#REF!))</f>
        <v>#REF!</v>
      </c>
      <c r="K44" s="4" t="e">
        <f>IF('[1]DDR4 Config'!$H$1=1,'[1]DDR4 Spec'!#REF!,IF('[1]DDR4 Config'!$H$1=2,'[1]DDR4 Spec'!#REF!,'[1]DDR4 Spec'!#REF!))</f>
        <v>#REF!</v>
      </c>
      <c r="L44" s="4" t="e">
        <f>IF('[1]DDR4 Config'!$H$1=1,'[1]DDR4 Spec'!#REF!,IF('[1]DDR4 Config'!$H$1=2,'[1]DDR4 Spec'!#REF!,'[1]DDR4 Spec'!#REF!))</f>
        <v>#REF!</v>
      </c>
      <c r="M44" s="4" t="e">
        <f>IF('[1]DDR4 Config'!$H$1=1,'[1]DDR4 Spec'!#REF!,IF('[1]DDR4 Config'!$H$1=2,'[1]DDR4 Spec'!#REF!,'[1]DDR4 Spec'!#REF!))</f>
        <v>#REF!</v>
      </c>
      <c r="N44" s="4" t="e">
        <f>HLOOKUP($O$55,$E$55:$N$100,42)</f>
        <v>#N/A</v>
      </c>
      <c r="O44" s="4"/>
      <c r="P44" s="4"/>
      <c r="Q44" s="4"/>
      <c r="R44" s="4"/>
      <c r="S44" s="4"/>
      <c r="T44" s="4"/>
      <c r="U44" s="4"/>
      <c r="V44" s="4"/>
      <c r="W44" s="4"/>
      <c r="X44" s="4"/>
      <c r="Y44" s="4"/>
      <c r="Z44" s="4"/>
      <c r="AA44" s="4"/>
      <c r="AB44" s="4"/>
      <c r="AC44" s="4"/>
      <c r="AD44" s="4"/>
      <c r="AE44" s="4"/>
      <c r="AF44" s="4"/>
      <c r="AG44" s="4"/>
      <c r="AH44" s="4"/>
      <c r="AI44" s="4"/>
      <c r="AJ44" s="4"/>
      <c r="AK44" s="5"/>
    </row>
    <row r="45" spans="1:37" ht="16.5" x14ac:dyDescent="0.2">
      <c r="A45" s="2"/>
      <c r="B45" s="3"/>
      <c r="C45" s="11" t="s">
        <v>39</v>
      </c>
      <c r="D45" s="4" t="e">
        <f>IF('[1]DDR4 Config'!$H$1=1,'[1]DDR4 Spec'!#REF!,IF('[1]DDR4 Config'!$H$1=2,'[1]DDR4 Spec'!#REF!,'[1]DDR4 Spec'!#REF!))</f>
        <v>#REF!</v>
      </c>
      <c r="E45" s="4" t="e">
        <f>IF('[1]DDR4 Config'!$H$1=1,'[1]DDR4 Spec'!#REF!,IF('[1]DDR4 Config'!$H$1=2,'[1]DDR4 Spec'!#REF!,'[1]DDR4 Spec'!#REF!))</f>
        <v>#REF!</v>
      </c>
      <c r="F45" s="4" t="e">
        <f>IF('[1]DDR4 Config'!$H$1=1,'[1]DDR4 Spec'!#REF!,IF('[1]DDR4 Config'!$H$1=2,'[1]DDR4 Spec'!#REF!,'[1]DDR4 Spec'!#REF!))</f>
        <v>#REF!</v>
      </c>
      <c r="G45" s="4" t="e">
        <f>IF('[1]DDR4 Config'!$H$1=1,'[1]DDR4 Spec'!#REF!,IF('[1]DDR4 Config'!$H$1=2,'[1]DDR4 Spec'!#REF!,'[1]DDR4 Spec'!#REF!))</f>
        <v>#REF!</v>
      </c>
      <c r="H45" s="4" t="e">
        <f>IF('[1]DDR4 Config'!$H$1=1,'[1]DDR4 Spec'!#REF!,IF('[1]DDR4 Config'!$H$1=2,'[1]DDR4 Spec'!#REF!,'[1]DDR4 Spec'!#REF!))</f>
        <v>#REF!</v>
      </c>
      <c r="I45" s="4" t="e">
        <f>IF('[1]DDR4 Config'!$H$1=1,'[1]DDR4 Spec'!#REF!,IF('[1]DDR4 Config'!$H$1=2,'[1]DDR4 Spec'!#REF!,'[1]DDR4 Spec'!#REF!))</f>
        <v>#REF!</v>
      </c>
      <c r="J45" s="4" t="e">
        <f>IF('[1]DDR4 Config'!$H$1=1,'[1]DDR4 Spec'!#REF!,IF('[1]DDR4 Config'!$H$1=2,'[1]DDR4 Spec'!#REF!,'[1]DDR4 Spec'!#REF!))</f>
        <v>#REF!</v>
      </c>
      <c r="K45" s="4" t="e">
        <f>IF('[1]DDR4 Config'!$H$1=1,'[1]DDR4 Spec'!#REF!,IF('[1]DDR4 Config'!$H$1=2,'[1]DDR4 Spec'!#REF!,'[1]DDR4 Spec'!#REF!))</f>
        <v>#REF!</v>
      </c>
      <c r="L45" s="4" t="e">
        <f>IF('[1]DDR4 Config'!$H$1=1,'[1]DDR4 Spec'!#REF!,IF('[1]DDR4 Config'!$H$1=2,'[1]DDR4 Spec'!#REF!,'[1]DDR4 Spec'!#REF!))</f>
        <v>#REF!</v>
      </c>
      <c r="M45" s="4" t="e">
        <f>IF('[1]DDR4 Config'!$H$1=1,'[1]DDR4 Spec'!#REF!,IF('[1]DDR4 Config'!$H$1=2,'[1]DDR4 Spec'!#REF!,'[1]DDR4 Spec'!#REF!))</f>
        <v>#REF!</v>
      </c>
      <c r="N45" s="4" t="e">
        <f>HLOOKUP($O$55,$E$55:$N$100,43)</f>
        <v>#N/A</v>
      </c>
      <c r="O45" s="4"/>
      <c r="P45" s="4"/>
      <c r="Q45" s="4"/>
      <c r="R45" s="4"/>
      <c r="S45" s="4"/>
      <c r="T45" s="4"/>
      <c r="U45" s="4"/>
      <c r="V45" s="4"/>
      <c r="W45" s="4"/>
      <c r="X45" s="4"/>
      <c r="Y45" s="4"/>
      <c r="Z45" s="4"/>
      <c r="AA45" s="4"/>
      <c r="AB45" s="4"/>
      <c r="AC45" s="4"/>
      <c r="AD45" s="4"/>
      <c r="AE45" s="4"/>
      <c r="AF45" s="4"/>
      <c r="AG45" s="4"/>
      <c r="AH45" s="4"/>
      <c r="AI45" s="4"/>
      <c r="AJ45" s="4"/>
      <c r="AK45" s="5"/>
    </row>
    <row r="46" spans="1:37" ht="16.5" x14ac:dyDescent="0.2">
      <c r="A46" s="2"/>
      <c r="B46" s="3"/>
      <c r="C46" s="11" t="s">
        <v>40</v>
      </c>
      <c r="D46" s="4" t="e">
        <f>IF('[1]DDR4 Config'!$H$1=1,'[1]DDR4 Spec'!#REF!,IF('[1]DDR4 Config'!$H$1=2,'[1]DDR4 Spec'!#REF!,'[1]DDR4 Spec'!#REF!))</f>
        <v>#REF!</v>
      </c>
      <c r="E46" s="4" t="e">
        <f>IF('[1]DDR4 Config'!$H$1=1,'[1]DDR4 Spec'!#REF!,IF('[1]DDR4 Config'!$H$1=2,'[1]DDR4 Spec'!#REF!,'[1]DDR4 Spec'!#REF!))</f>
        <v>#REF!</v>
      </c>
      <c r="F46" s="4" t="e">
        <f>IF('[1]DDR4 Config'!$H$1=1,'[1]DDR4 Spec'!#REF!,IF('[1]DDR4 Config'!$H$1=2,'[1]DDR4 Spec'!#REF!,'[1]DDR4 Spec'!#REF!))</f>
        <v>#REF!</v>
      </c>
      <c r="G46" s="4" t="e">
        <f>IF('[1]DDR4 Config'!$H$1=1,'[1]DDR4 Spec'!#REF!,IF('[1]DDR4 Config'!$H$1=2,'[1]DDR4 Spec'!#REF!,'[1]DDR4 Spec'!#REF!))</f>
        <v>#REF!</v>
      </c>
      <c r="H46" s="4" t="e">
        <f>IF('[1]DDR4 Config'!$H$1=1,'[1]DDR4 Spec'!#REF!,IF('[1]DDR4 Config'!$H$1=2,'[1]DDR4 Spec'!#REF!,'[1]DDR4 Spec'!#REF!))</f>
        <v>#REF!</v>
      </c>
      <c r="I46" s="4" t="e">
        <f>IF('[1]DDR4 Config'!$H$1=1,'[1]DDR4 Spec'!#REF!,IF('[1]DDR4 Config'!$H$1=2,'[1]DDR4 Spec'!#REF!,'[1]DDR4 Spec'!#REF!))</f>
        <v>#REF!</v>
      </c>
      <c r="J46" s="4" t="e">
        <f>IF('[1]DDR4 Config'!$H$1=1,'[1]DDR4 Spec'!#REF!,IF('[1]DDR4 Config'!$H$1=2,'[1]DDR4 Spec'!#REF!,'[1]DDR4 Spec'!#REF!))</f>
        <v>#REF!</v>
      </c>
      <c r="K46" s="4" t="e">
        <f>IF('[1]DDR4 Config'!$H$1=1,'[1]DDR4 Spec'!#REF!,IF('[1]DDR4 Config'!$H$1=2,'[1]DDR4 Spec'!#REF!,'[1]DDR4 Spec'!#REF!))</f>
        <v>#REF!</v>
      </c>
      <c r="L46" s="4" t="e">
        <f>IF('[1]DDR4 Config'!$H$1=1,'[1]DDR4 Spec'!#REF!,IF('[1]DDR4 Config'!$H$1=2,'[1]DDR4 Spec'!#REF!,'[1]DDR4 Spec'!#REF!))</f>
        <v>#REF!</v>
      </c>
      <c r="M46" s="4" t="e">
        <f>IF('[1]DDR4 Config'!$H$1=1,'[1]DDR4 Spec'!#REF!,IF('[1]DDR4 Config'!$H$1=2,'[1]DDR4 Spec'!#REF!,'[1]DDR4 Spec'!#REF!))</f>
        <v>#REF!</v>
      </c>
      <c r="N46" s="4" t="e">
        <f>HLOOKUP($O$55,$E$55:$N$100,44)</f>
        <v>#N/A</v>
      </c>
      <c r="O46" s="4"/>
      <c r="P46" s="4"/>
      <c r="Q46" s="4"/>
      <c r="R46" s="4"/>
      <c r="S46" s="4"/>
      <c r="T46" s="4"/>
      <c r="U46" s="4"/>
      <c r="V46" s="4"/>
      <c r="W46" s="4"/>
      <c r="X46" s="4"/>
      <c r="Y46" s="4"/>
      <c r="Z46" s="4"/>
      <c r="AA46" s="4"/>
      <c r="AB46" s="4"/>
      <c r="AC46" s="4"/>
      <c r="AD46" s="4"/>
      <c r="AE46" s="4"/>
      <c r="AF46" s="4"/>
      <c r="AG46" s="4"/>
      <c r="AH46" s="4"/>
      <c r="AI46" s="4"/>
      <c r="AJ46" s="4"/>
      <c r="AK46" s="5"/>
    </row>
    <row r="47" spans="1:37" ht="16.5" x14ac:dyDescent="0.2">
      <c r="A47" s="2"/>
      <c r="B47" s="3"/>
      <c r="C47" s="11" t="s">
        <v>41</v>
      </c>
      <c r="D47" s="4" t="e">
        <f>IF('[1]DDR4 Config'!$H$1=1,'[1]DDR4 Spec'!#REF!,IF('[1]DDR4 Config'!$H$1=2,'[1]DDR4 Spec'!#REF!,'[1]DDR4 Spec'!#REF!))</f>
        <v>#REF!</v>
      </c>
      <c r="E47" s="10" t="e">
        <f>IF('[1]DDR4 Config'!$H$1=1,'[1]DDR4 Spec'!#REF!,IF('[1]DDR4 Config'!$H$1=2,'[1]DDR4 Spec'!#REF!,'[1]DDR4 Spec'!#REF!))</f>
        <v>#REF!</v>
      </c>
      <c r="F47" s="10" t="e">
        <f>IF('[1]DDR4 Config'!$H$1=1,'[1]DDR4 Spec'!#REF!,IF('[1]DDR4 Config'!$H$1=2,'[1]DDR4 Spec'!#REF!,'[1]DDR4 Spec'!#REF!))</f>
        <v>#REF!</v>
      </c>
      <c r="G47" s="10" t="e">
        <f>IF('[1]DDR4 Config'!$H$1=1,'[1]DDR4 Spec'!#REF!,IF('[1]DDR4 Config'!$H$1=2,'[1]DDR4 Spec'!#REF!,'[1]DDR4 Spec'!#REF!))</f>
        <v>#REF!</v>
      </c>
      <c r="H47" s="10" t="e">
        <f>IF('[1]DDR4 Config'!$H$1=1,'[1]DDR4 Spec'!#REF!,IF('[1]DDR4 Config'!$H$1=2,'[1]DDR4 Spec'!#REF!,'[1]DDR4 Spec'!#REF!))</f>
        <v>#REF!</v>
      </c>
      <c r="I47" s="10" t="e">
        <f>IF('[1]DDR4 Config'!$H$1=1,'[1]DDR4 Spec'!#REF!,IF('[1]DDR4 Config'!$H$1=2,'[1]DDR4 Spec'!#REF!,'[1]DDR4 Spec'!#REF!))</f>
        <v>#REF!</v>
      </c>
      <c r="J47" s="10" t="e">
        <f>IF('[1]DDR4 Config'!$H$1=1,'[1]DDR4 Spec'!#REF!,IF('[1]DDR4 Config'!$H$1=2,'[1]DDR4 Spec'!#REF!,'[1]DDR4 Spec'!#REF!))</f>
        <v>#REF!</v>
      </c>
      <c r="K47" s="10" t="e">
        <f>IF('[1]DDR4 Config'!$H$1=1,'[1]DDR4 Spec'!#REF!,IF('[1]DDR4 Config'!$H$1=2,'[1]DDR4 Spec'!#REF!,'[1]DDR4 Spec'!#REF!))</f>
        <v>#REF!</v>
      </c>
      <c r="L47" s="10" t="e">
        <f>IF('[1]DDR4 Config'!$H$1=1,'[1]DDR4 Spec'!#REF!,IF('[1]DDR4 Config'!$H$1=2,'[1]DDR4 Spec'!#REF!,'[1]DDR4 Spec'!#REF!))</f>
        <v>#REF!</v>
      </c>
      <c r="M47" s="10" t="e">
        <f>IF('[1]DDR4 Config'!$H$1=1,'[1]DDR4 Spec'!#REF!,IF('[1]DDR4 Config'!$H$1=2,'[1]DDR4 Spec'!#REF!,'[1]DDR4 Spec'!#REF!))</f>
        <v>#REF!</v>
      </c>
      <c r="N47" s="4" t="e">
        <f>HLOOKUP($O$55,$E$55:$N$100,45)</f>
        <v>#N/A</v>
      </c>
      <c r="O47" s="4"/>
      <c r="P47" s="4"/>
      <c r="Q47" s="4"/>
      <c r="R47" s="4"/>
      <c r="S47" s="4"/>
      <c r="T47" s="4"/>
      <c r="U47" s="4"/>
      <c r="V47" s="4"/>
      <c r="W47" s="4"/>
      <c r="X47" s="4"/>
      <c r="Y47" s="4"/>
      <c r="Z47" s="4"/>
      <c r="AA47" s="4"/>
      <c r="AB47" s="4"/>
      <c r="AC47" s="4"/>
      <c r="AD47" s="4"/>
      <c r="AE47" s="4"/>
      <c r="AF47" s="4"/>
      <c r="AG47" s="4"/>
      <c r="AH47" s="4"/>
      <c r="AI47" s="4"/>
      <c r="AJ47" s="4"/>
      <c r="AK47" s="5"/>
    </row>
    <row r="48" spans="1:37" ht="16.5" x14ac:dyDescent="0.2">
      <c r="A48" s="2"/>
      <c r="B48" s="3"/>
      <c r="C48" s="11" t="s">
        <v>42</v>
      </c>
      <c r="D48" s="4" t="e">
        <f>IF('[1]DDR4 Config'!$H$1=1,'[1]DDR4 Spec'!#REF!,IF('[1]DDR4 Config'!$H$1=2,'[1]DDR4 Spec'!#REF!,'[1]DDR4 Spec'!#REF!))</f>
        <v>#REF!</v>
      </c>
      <c r="E48" s="4" t="e">
        <f>IF('[1]DDR4 Config'!$H$1=1,'[1]DDR4 Spec'!#REF!,IF('[1]DDR4 Config'!$H$1=2,'[1]DDR4 Spec'!#REF!,'[1]DDR4 Spec'!#REF!))</f>
        <v>#REF!</v>
      </c>
      <c r="F48" s="4" t="e">
        <f>IF('[1]DDR4 Config'!$H$1=1,'[1]DDR4 Spec'!#REF!,IF('[1]DDR4 Config'!$H$1=2,'[1]DDR4 Spec'!#REF!,'[1]DDR4 Spec'!#REF!))</f>
        <v>#REF!</v>
      </c>
      <c r="G48" s="4" t="e">
        <f>IF('[1]DDR4 Config'!$H$1=1,'[1]DDR4 Spec'!#REF!,IF('[1]DDR4 Config'!$H$1=2,'[1]DDR4 Spec'!#REF!,'[1]DDR4 Spec'!#REF!))</f>
        <v>#REF!</v>
      </c>
      <c r="H48" s="4" t="e">
        <f>IF('[1]DDR4 Config'!$H$1=1,'[1]DDR4 Spec'!#REF!,IF('[1]DDR4 Config'!$H$1=2,'[1]DDR4 Spec'!#REF!,'[1]DDR4 Spec'!#REF!))</f>
        <v>#REF!</v>
      </c>
      <c r="I48" s="4" t="e">
        <f>IF('[1]DDR4 Config'!$H$1=1,'[1]DDR4 Spec'!#REF!,IF('[1]DDR4 Config'!$H$1=2,'[1]DDR4 Spec'!#REF!,'[1]DDR4 Spec'!#REF!))</f>
        <v>#REF!</v>
      </c>
      <c r="J48" s="4" t="e">
        <f>IF('[1]DDR4 Config'!$H$1=1,'[1]DDR4 Spec'!#REF!,IF('[1]DDR4 Config'!$H$1=2,'[1]DDR4 Spec'!#REF!,'[1]DDR4 Spec'!#REF!))</f>
        <v>#REF!</v>
      </c>
      <c r="K48" s="4" t="e">
        <f>IF('[1]DDR4 Config'!$H$1=1,'[1]DDR4 Spec'!#REF!,IF('[1]DDR4 Config'!$H$1=2,'[1]DDR4 Spec'!#REF!,'[1]DDR4 Spec'!#REF!))</f>
        <v>#REF!</v>
      </c>
      <c r="L48" s="4" t="e">
        <f>IF('[1]DDR4 Config'!$H$1=1,'[1]DDR4 Spec'!#REF!,IF('[1]DDR4 Config'!$H$1=2,'[1]DDR4 Spec'!#REF!,'[1]DDR4 Spec'!#REF!))</f>
        <v>#REF!</v>
      </c>
      <c r="M48" s="4" t="e">
        <f>IF('[1]DDR4 Config'!$H$1=1,'[1]DDR4 Spec'!#REF!,IF('[1]DDR4 Config'!$H$1=2,'[1]DDR4 Spec'!#REF!,'[1]DDR4 Spec'!#REF!))</f>
        <v>#REF!</v>
      </c>
      <c r="N48" s="4" t="e">
        <f>HLOOKUP($O$55,$E$55:$N$100,46)</f>
        <v>#N/A</v>
      </c>
      <c r="O48" s="4"/>
      <c r="P48" s="4"/>
      <c r="Q48" s="4"/>
      <c r="R48" s="4"/>
      <c r="S48" s="4"/>
      <c r="T48" s="4"/>
      <c r="U48" s="4"/>
      <c r="V48" s="4"/>
      <c r="W48" s="4"/>
      <c r="X48" s="4"/>
      <c r="Y48" s="4"/>
      <c r="Z48" s="4"/>
      <c r="AA48" s="4"/>
      <c r="AB48" s="4"/>
      <c r="AC48" s="4"/>
      <c r="AD48" s="4"/>
      <c r="AE48" s="4"/>
      <c r="AF48" s="4"/>
      <c r="AG48" s="4"/>
      <c r="AH48" s="4"/>
      <c r="AI48" s="4"/>
      <c r="AJ48" s="4"/>
      <c r="AK48" s="5"/>
    </row>
    <row r="49" spans="1:37" ht="15" thickBot="1" x14ac:dyDescent="0.25">
      <c r="A49" s="2"/>
      <c r="B49" s="3"/>
      <c r="C49" s="2"/>
      <c r="D49" s="2"/>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5"/>
    </row>
    <row r="50" spans="1:37" x14ac:dyDescent="0.2">
      <c r="A50" s="12" t="s">
        <v>43</v>
      </c>
      <c r="B50" s="13" t="s">
        <v>44</v>
      </c>
      <c r="C50" s="2"/>
      <c r="D50" s="2"/>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5"/>
    </row>
    <row r="51" spans="1:37" x14ac:dyDescent="0.2">
      <c r="A51" s="14"/>
      <c r="B51" s="15" t="s">
        <v>45</v>
      </c>
      <c r="C51" s="16" t="e">
        <f>E4</f>
        <v>#REF!</v>
      </c>
      <c r="D51" s="2"/>
      <c r="E51" s="4"/>
      <c r="F51" s="4"/>
      <c r="G51" s="4"/>
      <c r="H51" s="4"/>
      <c r="I51" s="4"/>
      <c r="J51" s="4"/>
      <c r="K51" s="4"/>
      <c r="L51" s="4">
        <v>55</v>
      </c>
      <c r="M51" s="4">
        <f>O4</f>
        <v>0</v>
      </c>
      <c r="N51" s="4"/>
      <c r="O51" s="4"/>
      <c r="P51" s="4"/>
      <c r="Q51" s="4"/>
      <c r="R51" s="4"/>
      <c r="S51" s="4"/>
      <c r="T51" s="4"/>
      <c r="U51" s="4"/>
      <c r="V51" s="4"/>
      <c r="W51" s="4"/>
      <c r="X51" s="4"/>
      <c r="Y51" s="4"/>
      <c r="Z51" s="4"/>
      <c r="AA51" s="4"/>
      <c r="AB51" s="4"/>
      <c r="AC51" s="4"/>
      <c r="AD51" s="4"/>
      <c r="AE51" s="4"/>
      <c r="AF51" s="4"/>
      <c r="AG51" s="4"/>
      <c r="AH51" s="4"/>
      <c r="AI51" s="4"/>
      <c r="AJ51" s="4"/>
      <c r="AK51" s="5"/>
    </row>
    <row r="52" spans="1:37" x14ac:dyDescent="0.2">
      <c r="A52" s="14"/>
      <c r="B52" s="15" t="s">
        <v>46</v>
      </c>
      <c r="C52" s="16" t="e">
        <f>E5</f>
        <v>#REF!</v>
      </c>
      <c r="D52" s="2"/>
      <c r="E52" s="4"/>
      <c r="F52" s="4"/>
      <c r="G52" s="4"/>
      <c r="H52" s="4"/>
      <c r="I52" s="4"/>
      <c r="J52" s="4"/>
      <c r="K52" s="4"/>
      <c r="L52" s="4">
        <v>55</v>
      </c>
      <c r="M52" s="4">
        <f>O5</f>
        <v>0</v>
      </c>
      <c r="N52" s="4"/>
      <c r="O52" s="4"/>
      <c r="P52" s="4"/>
      <c r="Q52" s="4"/>
      <c r="R52" s="4"/>
      <c r="S52" s="4"/>
      <c r="T52" s="4"/>
      <c r="U52" s="4"/>
      <c r="V52" s="4"/>
      <c r="W52" s="4"/>
      <c r="X52" s="4"/>
      <c r="Y52" s="4"/>
      <c r="Z52" s="4"/>
      <c r="AA52" s="4"/>
      <c r="AB52" s="4"/>
      <c r="AC52" s="4"/>
      <c r="AD52" s="4"/>
      <c r="AE52" s="4"/>
      <c r="AF52" s="4"/>
      <c r="AG52" s="4"/>
      <c r="AH52" s="4"/>
      <c r="AI52" s="4"/>
      <c r="AJ52" s="4"/>
      <c r="AK52" s="5"/>
    </row>
    <row r="53" spans="1:37" x14ac:dyDescent="0.2">
      <c r="A53" s="14"/>
      <c r="B53" s="15" t="s">
        <v>47</v>
      </c>
      <c r="C53" s="16" t="e">
        <f>E6</f>
        <v>#REF!</v>
      </c>
      <c r="D53" s="2"/>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5"/>
    </row>
    <row r="54" spans="1:37" x14ac:dyDescent="0.2">
      <c r="A54" s="14"/>
      <c r="B54" s="15" t="s">
        <v>48</v>
      </c>
      <c r="C54" s="16" t="e">
        <f>E7</f>
        <v>#REF!</v>
      </c>
      <c r="D54" s="2"/>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5"/>
    </row>
    <row r="55" spans="1:37" x14ac:dyDescent="0.2">
      <c r="A55" s="14"/>
      <c r="B55" s="15"/>
      <c r="C55" s="16"/>
      <c r="D55" s="2"/>
      <c r="E55" s="4"/>
      <c r="F55" s="4"/>
      <c r="G55" s="4"/>
      <c r="H55" s="4"/>
      <c r="I55" s="4"/>
      <c r="J55" s="4"/>
      <c r="K55" s="4"/>
      <c r="L55" s="4">
        <v>55</v>
      </c>
      <c r="M55" s="4"/>
      <c r="N55" s="4"/>
      <c r="O55" s="4"/>
      <c r="P55" s="4"/>
      <c r="Q55" s="4"/>
      <c r="R55" s="4"/>
      <c r="S55" s="4"/>
      <c r="T55" s="4"/>
      <c r="U55" s="4"/>
      <c r="V55" s="4"/>
      <c r="W55" s="4"/>
      <c r="X55" s="4"/>
      <c r="Y55" s="4"/>
      <c r="Z55" s="4"/>
      <c r="AA55" s="4"/>
      <c r="AB55" s="4"/>
      <c r="AC55" s="4"/>
      <c r="AD55" s="4"/>
      <c r="AE55" s="4"/>
      <c r="AF55" s="4"/>
      <c r="AG55" s="4"/>
      <c r="AH55" s="4"/>
      <c r="AI55" s="4"/>
      <c r="AJ55" s="4"/>
      <c r="AK55" s="5"/>
    </row>
    <row r="56" spans="1:37" x14ac:dyDescent="0.2">
      <c r="A56" s="14" t="s">
        <v>49</v>
      </c>
      <c r="B56" s="15" t="s">
        <v>50</v>
      </c>
      <c r="C56" s="16" t="e">
        <f>IF('[1]DDR4 Config'!#REF!=3,'[1]DDR4 Spec'!N11,          IF('[1]DDR4 Config'!#REF!=2,             '[1]DDR4 Spec'!N10,             '[1]DDR4 Spec'!N9          )             )</f>
        <v>#REF!</v>
      </c>
      <c r="D56" s="2"/>
      <c r="E56" s="4"/>
      <c r="F56" s="4"/>
      <c r="G56" s="4"/>
      <c r="H56" s="4"/>
      <c r="I56" s="4"/>
      <c r="J56" s="4"/>
      <c r="K56" s="4"/>
      <c r="L56" s="4">
        <v>55</v>
      </c>
      <c r="M56" s="4" t="e">
        <f>IF('[1]DDR4 Config'!#REF!=3,'[1]DDR4 Spec'!O11,'[1]DDR4 Spec'!O9)</f>
        <v>#REF!</v>
      </c>
      <c r="N56" s="4"/>
      <c r="O56" s="4"/>
      <c r="P56" s="4"/>
      <c r="Q56" s="4"/>
      <c r="R56" s="4"/>
      <c r="S56" s="4"/>
      <c r="T56" s="4"/>
      <c r="U56" s="4"/>
      <c r="V56" s="4"/>
      <c r="W56" s="4"/>
      <c r="X56" s="4"/>
      <c r="Y56" s="4"/>
      <c r="Z56" s="4"/>
      <c r="AA56" s="4"/>
      <c r="AB56" s="4"/>
      <c r="AC56" s="4"/>
      <c r="AD56" s="4"/>
      <c r="AE56" s="4"/>
      <c r="AF56" s="4"/>
      <c r="AG56" s="4"/>
      <c r="AH56" s="4"/>
      <c r="AI56" s="4"/>
      <c r="AJ56" s="4"/>
      <c r="AK56" s="5"/>
    </row>
    <row r="57" spans="1:37" x14ac:dyDescent="0.2">
      <c r="A57" s="14" t="s">
        <v>51</v>
      </c>
      <c r="B57" s="15" t="s">
        <v>52</v>
      </c>
      <c r="C57" s="16" t="e">
        <f>IF('[1]DDR4 Config'!#REF!=3,'[1]DDR4 Spec'!N13,'[1]DDR4 Spec'!N12)</f>
        <v>#REF!</v>
      </c>
      <c r="D57" s="2"/>
      <c r="E57" s="4"/>
      <c r="F57" s="4"/>
      <c r="G57" s="4"/>
      <c r="H57" s="4"/>
      <c r="I57" s="4"/>
      <c r="J57" s="4"/>
      <c r="K57" s="4"/>
      <c r="L57" s="4">
        <v>55</v>
      </c>
      <c r="M57" s="4" t="e">
        <f>IF('[1]DDR4 Config'!#REF!=3,'[1]DDR4 Spec'!O9,'[1]DDR4 Spec'!O8)</f>
        <v>#REF!</v>
      </c>
      <c r="N57" s="4"/>
      <c r="O57" s="4"/>
      <c r="P57" s="4"/>
      <c r="Q57" s="4"/>
      <c r="R57" s="4"/>
      <c r="S57" s="4"/>
      <c r="T57" s="4"/>
      <c r="U57" s="4"/>
      <c r="V57" s="4"/>
      <c r="W57" s="4"/>
      <c r="X57" s="4"/>
      <c r="Y57" s="4"/>
      <c r="Z57" s="4"/>
      <c r="AA57" s="4"/>
      <c r="AB57" s="4"/>
      <c r="AC57" s="4"/>
      <c r="AD57" s="4"/>
      <c r="AE57" s="4"/>
      <c r="AF57" s="4"/>
      <c r="AG57" s="4"/>
      <c r="AH57" s="4"/>
      <c r="AI57" s="4"/>
      <c r="AJ57" s="4"/>
      <c r="AK57" s="5"/>
    </row>
    <row r="58" spans="1:37" x14ac:dyDescent="0.2">
      <c r="A58" s="14" t="s">
        <v>53</v>
      </c>
      <c r="B58" s="15" t="s">
        <v>54</v>
      </c>
      <c r="C58" s="16" t="e">
        <f>IF('[1]DDR4 Config'!#REF!=3,'[1]DDR4 Spec'!N15,'[1]DDR4 Spec'!N14)</f>
        <v>#REF!</v>
      </c>
      <c r="D58" s="2"/>
      <c r="E58" s="4"/>
      <c r="F58" s="4"/>
      <c r="G58" s="4"/>
      <c r="H58" s="4"/>
      <c r="I58" s="4"/>
      <c r="J58" s="4"/>
      <c r="K58" s="4"/>
      <c r="L58" s="4">
        <v>55</v>
      </c>
      <c r="M58" s="4" t="e">
        <f>IF('[1]DDR4 Config'!#REF!=3,'[1]DDR4 Spec'!O15,'[1]DDR4 Spec'!O14)</f>
        <v>#REF!</v>
      </c>
      <c r="N58" s="4"/>
      <c r="O58" s="4"/>
      <c r="P58" s="4"/>
      <c r="Q58" s="4"/>
      <c r="R58" s="4"/>
      <c r="S58" s="4"/>
      <c r="T58" s="4"/>
      <c r="U58" s="4"/>
      <c r="V58" s="4"/>
      <c r="W58" s="4"/>
      <c r="X58" s="4"/>
      <c r="Y58" s="4"/>
      <c r="Z58" s="4"/>
      <c r="AA58" s="4"/>
      <c r="AB58" s="4"/>
      <c r="AC58" s="4"/>
      <c r="AD58" s="4"/>
      <c r="AE58" s="4"/>
      <c r="AF58" s="4"/>
      <c r="AG58" s="4"/>
      <c r="AH58" s="4"/>
      <c r="AI58" s="4"/>
      <c r="AJ58" s="4"/>
      <c r="AK58" s="5"/>
    </row>
    <row r="59" spans="1:37" x14ac:dyDescent="0.2">
      <c r="A59" s="14" t="s">
        <v>55</v>
      </c>
      <c r="B59" s="15" t="s">
        <v>56</v>
      </c>
      <c r="C59" s="16" t="e">
        <f>IF('[1]DDR4 Config'!#REF!=3,'[1]DDR4 Spec'!N17,'[1]DDR4 Spec'!N16)</f>
        <v>#REF!</v>
      </c>
      <c r="D59" s="2"/>
      <c r="E59" s="4"/>
      <c r="F59" s="4"/>
      <c r="G59" s="4"/>
      <c r="H59" s="4"/>
      <c r="I59" s="4"/>
      <c r="J59" s="4"/>
      <c r="K59" s="4"/>
      <c r="L59" s="4">
        <v>55</v>
      </c>
      <c r="M59" s="4" t="e">
        <f>IF('[1]DDR4 Config'!#REF!=3,'[1]DDR4 Spec'!O17,'[1]DDR4 Spec'!O16)</f>
        <v>#REF!</v>
      </c>
      <c r="N59" s="4"/>
      <c r="O59" s="4"/>
      <c r="P59" s="4"/>
      <c r="Q59" s="4"/>
      <c r="R59" s="4"/>
      <c r="S59" s="4"/>
      <c r="T59" s="4"/>
      <c r="U59" s="4"/>
      <c r="V59" s="4"/>
      <c r="W59" s="4"/>
      <c r="X59" s="4"/>
      <c r="Y59" s="4"/>
      <c r="Z59" s="4"/>
      <c r="AA59" s="4"/>
      <c r="AB59" s="4"/>
      <c r="AC59" s="4"/>
      <c r="AD59" s="4"/>
      <c r="AE59" s="4"/>
      <c r="AF59" s="4"/>
      <c r="AG59" s="4"/>
      <c r="AH59" s="4"/>
      <c r="AI59" s="4"/>
      <c r="AJ59" s="4"/>
      <c r="AK59" s="5"/>
    </row>
    <row r="60" spans="1:37" x14ac:dyDescent="0.2">
      <c r="A60" s="14"/>
      <c r="B60" s="15"/>
      <c r="C60" s="16"/>
      <c r="D60" s="2"/>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5"/>
    </row>
    <row r="61" spans="1:37" x14ac:dyDescent="0.2">
      <c r="A61" s="14" t="s">
        <v>57</v>
      </c>
      <c r="B61" s="15" t="s">
        <v>58</v>
      </c>
      <c r="C61" s="16" t="e">
        <f>IF('[1]DDR4 Config'!#REF!=3,'[1]DDR4 Spec'!N20,'[1]DDR4 Spec'!N18)</f>
        <v>#REF!</v>
      </c>
      <c r="D61" s="2"/>
      <c r="E61" s="4"/>
      <c r="F61" s="4"/>
      <c r="G61" s="4"/>
      <c r="H61" s="4"/>
      <c r="I61" s="4"/>
      <c r="J61" s="4"/>
      <c r="K61" s="4"/>
      <c r="L61" s="4">
        <v>55</v>
      </c>
      <c r="M61" s="4" t="e">
        <f>IF('[1]DDR4 Config'!#REF!=3,'[1]DDR4 Spec'!O20,'[1]DDR4 Spec'!O18)</f>
        <v>#REF!</v>
      </c>
      <c r="N61" s="4"/>
      <c r="O61" s="4"/>
      <c r="P61" s="4"/>
      <c r="Q61" s="4"/>
      <c r="R61" s="4"/>
      <c r="S61" s="4"/>
      <c r="T61" s="4"/>
      <c r="U61" s="4"/>
      <c r="V61" s="4"/>
      <c r="W61" s="4"/>
      <c r="X61" s="4"/>
      <c r="Y61" s="4"/>
      <c r="Z61" s="4"/>
      <c r="AA61" s="4"/>
      <c r="AB61" s="4"/>
      <c r="AC61" s="4"/>
      <c r="AD61" s="4"/>
      <c r="AE61" s="4"/>
      <c r="AF61" s="4"/>
      <c r="AG61" s="4"/>
      <c r="AH61" s="4"/>
      <c r="AI61" s="4"/>
      <c r="AJ61" s="4"/>
      <c r="AK61" s="5"/>
    </row>
    <row r="62" spans="1:37" x14ac:dyDescent="0.2">
      <c r="A62" s="14" t="s">
        <v>59</v>
      </c>
      <c r="B62" s="15" t="s">
        <v>60</v>
      </c>
      <c r="C62" s="16" t="e">
        <f>IF('[1]DDR4 Config'!#REF!=3,'[1]DDR4 Spec'!N23,'[1]DDR4 Spec'!N21)</f>
        <v>#REF!</v>
      </c>
      <c r="D62" s="2"/>
      <c r="E62" s="4"/>
      <c r="F62" s="4"/>
      <c r="G62" s="4"/>
      <c r="H62" s="4"/>
      <c r="I62" s="4"/>
      <c r="J62" s="4"/>
      <c r="K62" s="4"/>
      <c r="L62" s="4">
        <v>55</v>
      </c>
      <c r="M62" s="4" t="e">
        <f>IF('[1]DDR4 Config'!#REF!=3,'[1]DDR4 Spec'!O23,'[1]DDR4 Spec'!O21)</f>
        <v>#REF!</v>
      </c>
      <c r="N62" s="4"/>
      <c r="O62" s="4"/>
      <c r="P62" s="4"/>
      <c r="Q62" s="4"/>
      <c r="R62" s="4"/>
      <c r="S62" s="4"/>
      <c r="T62" s="4"/>
      <c r="U62" s="4"/>
      <c r="V62" s="4"/>
      <c r="W62" s="4"/>
      <c r="X62" s="4"/>
      <c r="Y62" s="4"/>
      <c r="Z62" s="4"/>
      <c r="AA62" s="4"/>
      <c r="AB62" s="4"/>
      <c r="AC62" s="4"/>
      <c r="AD62" s="4"/>
      <c r="AE62" s="4"/>
      <c r="AF62" s="4"/>
      <c r="AG62" s="4"/>
      <c r="AH62" s="4"/>
      <c r="AI62" s="4"/>
      <c r="AJ62" s="4"/>
      <c r="AK62" s="5"/>
    </row>
    <row r="63" spans="1:37" x14ac:dyDescent="0.2">
      <c r="A63" s="14" t="s">
        <v>61</v>
      </c>
      <c r="B63" s="15" t="s">
        <v>62</v>
      </c>
      <c r="C63" s="16" t="e">
        <f>IF('[1]DDR4 Config'!#REF!=3,'[1]DDR4 Spec'!N25,'[1]DDR4 Spec'!N24)</f>
        <v>#REF!</v>
      </c>
      <c r="D63" s="2"/>
      <c r="E63" s="4"/>
      <c r="F63" s="4"/>
      <c r="G63" s="4"/>
      <c r="H63" s="4"/>
      <c r="I63" s="4"/>
      <c r="J63" s="4"/>
      <c r="K63" s="4"/>
      <c r="L63" s="4">
        <v>55</v>
      </c>
      <c r="M63" s="4" t="s">
        <v>22</v>
      </c>
      <c r="N63" s="4"/>
      <c r="O63" s="4"/>
      <c r="P63" s="4"/>
      <c r="Q63" s="4"/>
      <c r="R63" s="4"/>
      <c r="S63" s="4"/>
      <c r="T63" s="4"/>
      <c r="U63" s="4"/>
      <c r="V63" s="4"/>
      <c r="W63" s="4"/>
      <c r="X63" s="4"/>
      <c r="Y63" s="4"/>
      <c r="Z63" s="4"/>
      <c r="AA63" s="4"/>
      <c r="AB63" s="4"/>
      <c r="AC63" s="4"/>
      <c r="AD63" s="4"/>
      <c r="AE63" s="4"/>
      <c r="AF63" s="4"/>
      <c r="AG63" s="4"/>
      <c r="AH63" s="4"/>
      <c r="AI63" s="4"/>
      <c r="AJ63" s="4"/>
      <c r="AK63" s="5"/>
    </row>
    <row r="64" spans="1:37" x14ac:dyDescent="0.2">
      <c r="A64" s="14" t="s">
        <v>63</v>
      </c>
      <c r="B64" s="15" t="s">
        <v>64</v>
      </c>
      <c r="C64" s="16" t="e">
        <f>IF('[1]DDR4 Config'!#REF!=3,'[1]DDR4 Spec'!N28,          IF('[1]DDR4 Config'!#REF!=2,             '[1]DDR4 Spec'!N27,             '[1]DDR4 Spec'!N26          )             )</f>
        <v>#REF!</v>
      </c>
      <c r="D64" s="2"/>
      <c r="E64" s="4"/>
      <c r="F64" s="4"/>
      <c r="G64" s="4"/>
      <c r="H64" s="4"/>
      <c r="I64" s="4"/>
      <c r="J64" s="4"/>
      <c r="K64" s="4"/>
      <c r="L64" s="4">
        <v>55</v>
      </c>
      <c r="M64" s="4" t="e">
        <f>IF('[1]DDR4 Config'!#REF!=3,'[1]DDR4 Spec'!O28,          IF('[1]DDR4 Config'!#REF!=2,             '[1]DDR4 Spec'!O27,             '[1]DDR4 Spec'!O26          )             )</f>
        <v>#REF!</v>
      </c>
      <c r="N64" s="4"/>
      <c r="O64" s="4"/>
      <c r="P64" s="4"/>
      <c r="Q64" s="4"/>
      <c r="R64" s="4"/>
      <c r="S64" s="4"/>
      <c r="T64" s="4"/>
      <c r="U64" s="4"/>
      <c r="V64" s="4"/>
      <c r="W64" s="4"/>
      <c r="X64" s="4"/>
      <c r="Y64" s="4"/>
      <c r="Z64" s="4"/>
      <c r="AA64" s="4"/>
      <c r="AB64" s="4"/>
      <c r="AC64" s="4"/>
      <c r="AD64" s="4"/>
      <c r="AE64" s="4"/>
      <c r="AF64" s="4"/>
      <c r="AG64" s="4"/>
      <c r="AH64" s="4"/>
      <c r="AI64" s="4"/>
      <c r="AJ64" s="4"/>
      <c r="AK64" s="5"/>
    </row>
    <row r="65" spans="1:37" x14ac:dyDescent="0.2">
      <c r="A65" s="14" t="s">
        <v>65</v>
      </c>
      <c r="B65" s="15" t="s">
        <v>66</v>
      </c>
      <c r="C65" s="16" t="e">
        <f>IF('[1]DDR4 Config'!#REF!=3,'[1]DDR4 Spec'!N31,          IF('[1]DDR4 Config'!#REF!=2,             '[1]DDR4 Spec'!N30,             '[1]DDR4 Spec'!N29          )             )</f>
        <v>#REF!</v>
      </c>
      <c r="D65" s="2"/>
      <c r="E65" s="4"/>
      <c r="F65" s="4"/>
      <c r="G65" s="4"/>
      <c r="H65" s="4"/>
      <c r="I65" s="4"/>
      <c r="J65" s="4"/>
      <c r="K65" s="4"/>
      <c r="L65" s="4">
        <v>55</v>
      </c>
      <c r="M65" s="4" t="e">
        <f>IF('[1]DDR4 Config'!#REF!=3,'[1]DDR4 Spec'!O31,          IF('[1]DDR4 Config'!#REF!=2,             '[1]DDR4 Spec'!O30,             '[1]DDR4 Spec'!O29          )             )</f>
        <v>#REF!</v>
      </c>
      <c r="N65" s="4"/>
      <c r="O65" s="4"/>
      <c r="P65" s="4"/>
      <c r="Q65" s="4"/>
      <c r="R65" s="4"/>
      <c r="S65" s="4"/>
      <c r="T65" s="4"/>
      <c r="U65" s="4"/>
      <c r="V65" s="4"/>
      <c r="W65" s="4"/>
      <c r="X65" s="4"/>
      <c r="Y65" s="4"/>
      <c r="Z65" s="4"/>
      <c r="AA65" s="4"/>
      <c r="AB65" s="4"/>
      <c r="AC65" s="4"/>
      <c r="AD65" s="4"/>
      <c r="AE65" s="4"/>
      <c r="AF65" s="4"/>
      <c r="AG65" s="4"/>
      <c r="AH65" s="4"/>
      <c r="AI65" s="4"/>
      <c r="AJ65" s="4"/>
      <c r="AK65" s="5"/>
    </row>
    <row r="66" spans="1:37" x14ac:dyDescent="0.2">
      <c r="A66" s="14" t="s">
        <v>67</v>
      </c>
      <c r="B66" s="15" t="s">
        <v>68</v>
      </c>
      <c r="C66" s="16" t="e">
        <f>IF('[1]DDR4 Config'!#REF!=3,'[1]DDR4 Spec'!N33,'[1]DDR4 Spec'!N32)</f>
        <v>#REF!</v>
      </c>
      <c r="D66" s="2"/>
      <c r="E66" s="4"/>
      <c r="F66" s="4"/>
      <c r="G66" s="4"/>
      <c r="H66" s="4"/>
      <c r="I66" s="4"/>
      <c r="J66" s="4"/>
      <c r="K66" s="4"/>
      <c r="L66" s="4">
        <v>55</v>
      </c>
      <c r="M66" s="4" t="e">
        <f>IF('[1]DDR4 Config'!#REF!=3,'[1]DDR4 Spec'!O33,'[1]DDR4 Spec'!O32)</f>
        <v>#REF!</v>
      </c>
      <c r="N66" s="4"/>
      <c r="O66" s="4"/>
      <c r="P66" s="4"/>
      <c r="Q66" s="4"/>
      <c r="R66" s="4"/>
      <c r="S66" s="4"/>
      <c r="T66" s="4"/>
      <c r="U66" s="4"/>
      <c r="V66" s="4"/>
      <c r="W66" s="4"/>
      <c r="X66" s="4"/>
      <c r="Y66" s="4"/>
      <c r="Z66" s="4"/>
      <c r="AA66" s="4"/>
      <c r="AB66" s="4"/>
      <c r="AC66" s="4"/>
      <c r="AD66" s="4"/>
      <c r="AE66" s="4"/>
      <c r="AF66" s="4"/>
      <c r="AG66" s="4"/>
      <c r="AH66" s="4"/>
      <c r="AI66" s="4"/>
      <c r="AJ66" s="4"/>
      <c r="AK66" s="5"/>
    </row>
    <row r="67" spans="1:37" x14ac:dyDescent="0.2">
      <c r="A67" s="14" t="s">
        <v>69</v>
      </c>
      <c r="B67" s="15" t="s">
        <v>70</v>
      </c>
      <c r="C67" s="16" t="e">
        <f>IF('[1]DDR4 Config'!#REF!=3,'[1]DDR4 Spec'!N35,'[1]DDR4 Spec'!N34)</f>
        <v>#REF!</v>
      </c>
      <c r="D67" s="2"/>
      <c r="E67" s="4"/>
      <c r="F67" s="4"/>
      <c r="G67" s="4"/>
      <c r="H67" s="4"/>
      <c r="I67" s="4"/>
      <c r="J67" s="4"/>
      <c r="K67" s="4"/>
      <c r="L67" s="4">
        <v>55</v>
      </c>
      <c r="M67" s="4" t="e">
        <f>IF('[1]DDR4 Config'!#REF!=3,'[1]DDR4 Spec'!O34,'[1]DDR4 Spec'!O33)</f>
        <v>#REF!</v>
      </c>
      <c r="N67" s="4"/>
      <c r="O67" s="4"/>
      <c r="P67" s="4"/>
      <c r="Q67" s="4"/>
      <c r="R67" s="4"/>
      <c r="S67" s="4"/>
      <c r="T67" s="4"/>
      <c r="U67" s="4"/>
      <c r="V67" s="4"/>
      <c r="W67" s="4"/>
      <c r="X67" s="4"/>
      <c r="Y67" s="4"/>
      <c r="Z67" s="4"/>
      <c r="AA67" s="4"/>
      <c r="AB67" s="4"/>
      <c r="AC67" s="4"/>
      <c r="AD67" s="4"/>
      <c r="AE67" s="4"/>
      <c r="AF67" s="4"/>
      <c r="AG67" s="4"/>
      <c r="AH67" s="4"/>
      <c r="AI67" s="4"/>
      <c r="AJ67" s="4"/>
      <c r="AK67" s="5"/>
    </row>
    <row r="68" spans="1:37" x14ac:dyDescent="0.2">
      <c r="A68" s="14"/>
      <c r="B68" s="15"/>
      <c r="C68" s="16"/>
      <c r="D68" s="2"/>
      <c r="E68" s="4"/>
      <c r="F68" s="4"/>
      <c r="G68" s="4"/>
      <c r="H68" s="4"/>
      <c r="I68" s="4"/>
      <c r="J68" s="4"/>
      <c r="K68" s="4"/>
      <c r="L68" s="4">
        <v>55</v>
      </c>
      <c r="M68" s="4"/>
      <c r="N68" s="4"/>
      <c r="O68" s="4"/>
      <c r="P68" s="4"/>
      <c r="Q68" s="4"/>
      <c r="R68" s="4"/>
      <c r="S68" s="4"/>
      <c r="T68" s="4"/>
      <c r="U68" s="4"/>
      <c r="V68" s="4"/>
      <c r="W68" s="4"/>
      <c r="X68" s="4"/>
      <c r="Y68" s="4"/>
      <c r="Z68" s="4"/>
      <c r="AA68" s="4"/>
      <c r="AB68" s="4"/>
      <c r="AC68" s="4"/>
      <c r="AD68" s="4"/>
      <c r="AE68" s="4"/>
      <c r="AF68" s="4"/>
      <c r="AG68" s="4"/>
      <c r="AH68" s="4"/>
      <c r="AI68" s="4"/>
      <c r="AJ68" s="4"/>
      <c r="AK68" s="5"/>
    </row>
    <row r="69" spans="1:37" x14ac:dyDescent="0.2">
      <c r="A69" s="14" t="s">
        <v>71</v>
      </c>
      <c r="B69" s="17" t="s">
        <v>72</v>
      </c>
      <c r="C69" s="16" t="e">
        <f>N38</f>
        <v>#N/A</v>
      </c>
      <c r="D69" s="2"/>
      <c r="E69" s="4"/>
      <c r="F69" s="4"/>
      <c r="G69" s="4"/>
      <c r="H69" s="4"/>
      <c r="I69" s="4"/>
      <c r="J69" s="4"/>
      <c r="K69" s="4"/>
      <c r="L69" s="4">
        <v>55</v>
      </c>
      <c r="M69" s="4">
        <f>O38</f>
        <v>0</v>
      </c>
      <c r="N69" s="4"/>
      <c r="O69" s="4"/>
      <c r="P69" s="4"/>
      <c r="Q69" s="4"/>
      <c r="R69" s="4"/>
      <c r="S69" s="4"/>
      <c r="T69" s="4"/>
      <c r="U69" s="4"/>
      <c r="V69" s="4"/>
      <c r="W69" s="4"/>
      <c r="X69" s="4"/>
      <c r="Y69" s="4"/>
      <c r="Z69" s="4"/>
      <c r="AA69" s="4"/>
      <c r="AB69" s="4"/>
      <c r="AC69" s="4"/>
      <c r="AD69" s="4"/>
      <c r="AE69" s="4"/>
      <c r="AF69" s="4"/>
      <c r="AG69" s="4"/>
      <c r="AH69" s="4"/>
      <c r="AI69" s="4"/>
      <c r="AJ69" s="4"/>
      <c r="AK69" s="5"/>
    </row>
    <row r="70" spans="1:37" x14ac:dyDescent="0.2">
      <c r="A70" s="18" t="s">
        <v>73</v>
      </c>
      <c r="B70" s="15" t="s">
        <v>74</v>
      </c>
      <c r="C70" s="16" t="e">
        <f>IF('[1]DDR4 Config'!#REF!=3,'[1]DDR4 Spec'!N40,'[1]DDR4 Spec'!N39)</f>
        <v>#REF!</v>
      </c>
      <c r="D70" s="2"/>
      <c r="E70" s="4"/>
      <c r="F70" s="4"/>
      <c r="G70" s="4"/>
      <c r="H70" s="4"/>
      <c r="I70" s="4"/>
      <c r="J70" s="4"/>
      <c r="K70" s="4"/>
      <c r="L70" s="4">
        <v>55</v>
      </c>
      <c r="M70" s="4" t="e">
        <f>IF('[1]DDR4 Config'!#REF!=3,'[1]DDR4 Spec'!O42,'[1]DDR4 Spec'!O41)</f>
        <v>#REF!</v>
      </c>
      <c r="N70" s="4"/>
      <c r="O70" s="4"/>
      <c r="P70" s="4"/>
      <c r="Q70" s="4"/>
      <c r="R70" s="4"/>
      <c r="S70" s="4"/>
      <c r="T70" s="4"/>
      <c r="U70" s="4"/>
      <c r="V70" s="4"/>
      <c r="W70" s="4"/>
      <c r="X70" s="4"/>
      <c r="Y70" s="4"/>
      <c r="Z70" s="4"/>
      <c r="AA70" s="4"/>
      <c r="AB70" s="4"/>
      <c r="AC70" s="4"/>
      <c r="AD70" s="4"/>
      <c r="AE70" s="4"/>
      <c r="AF70" s="4"/>
      <c r="AG70" s="4"/>
      <c r="AH70" s="4"/>
      <c r="AI70" s="4"/>
      <c r="AJ70" s="4"/>
      <c r="AK70" s="5"/>
    </row>
    <row r="71" spans="1:37" x14ac:dyDescent="0.2">
      <c r="A71" s="18" t="s">
        <v>75</v>
      </c>
      <c r="B71" s="15" t="s">
        <v>76</v>
      </c>
      <c r="C71" s="16" t="e">
        <f>IF('[1]DDR4 Config'!#REF!=3,'[1]DDR4 Spec'!N42,'[1]DDR4 Spec'!N41)</f>
        <v>#REF!</v>
      </c>
      <c r="D71" s="2"/>
      <c r="E71" s="4"/>
      <c r="F71" s="4"/>
      <c r="G71" s="4"/>
      <c r="H71" s="4"/>
      <c r="I71" s="4"/>
      <c r="J71" s="4"/>
      <c r="K71" s="4"/>
      <c r="L71" s="4">
        <v>55</v>
      </c>
      <c r="M71" s="4" t="e">
        <f>IF('[1]DDR4 Config'!#REF!=3,'[1]DDR4 Spec'!O43,'[1]DDR4 Spec'!O42)</f>
        <v>#REF!</v>
      </c>
      <c r="N71" s="4"/>
      <c r="O71" s="4"/>
      <c r="P71" s="4"/>
      <c r="Q71" s="4"/>
      <c r="R71" s="4"/>
      <c r="S71" s="4"/>
      <c r="T71" s="4"/>
      <c r="U71" s="4"/>
      <c r="V71" s="4"/>
      <c r="W71" s="4"/>
      <c r="X71" s="4"/>
      <c r="Y71" s="4"/>
      <c r="Z71" s="4"/>
      <c r="AA71" s="4"/>
      <c r="AB71" s="4"/>
      <c r="AC71" s="4"/>
      <c r="AD71" s="4"/>
      <c r="AE71" s="4"/>
      <c r="AF71" s="4"/>
      <c r="AG71" s="4"/>
      <c r="AH71" s="4"/>
      <c r="AI71" s="4"/>
      <c r="AJ71" s="4"/>
      <c r="AK71" s="5"/>
    </row>
    <row r="72" spans="1:37" x14ac:dyDescent="0.2">
      <c r="A72" s="18" t="s">
        <v>77</v>
      </c>
      <c r="B72" s="15" t="s">
        <v>78</v>
      </c>
      <c r="C72" s="16" t="e">
        <f t="shared" ref="C72:C77" si="0">N43</f>
        <v>#N/A</v>
      </c>
      <c r="D72" s="2"/>
      <c r="E72" s="4"/>
      <c r="F72" s="4"/>
      <c r="G72" s="4"/>
      <c r="H72" s="4"/>
      <c r="I72" s="4"/>
      <c r="J72" s="4"/>
      <c r="K72" s="4"/>
      <c r="L72" s="4">
        <v>55</v>
      </c>
      <c r="M72" s="4">
        <f t="shared" ref="M72:M77" si="1">O43</f>
        <v>0</v>
      </c>
      <c r="N72" s="4"/>
      <c r="O72" s="4"/>
      <c r="P72" s="4"/>
      <c r="Q72" s="4"/>
      <c r="R72" s="4"/>
      <c r="S72" s="4"/>
      <c r="T72" s="4"/>
      <c r="U72" s="4"/>
      <c r="V72" s="4"/>
      <c r="W72" s="4"/>
      <c r="X72" s="4"/>
      <c r="Y72" s="4"/>
      <c r="Z72" s="4"/>
      <c r="AA72" s="4"/>
      <c r="AB72" s="4"/>
      <c r="AC72" s="4"/>
      <c r="AD72" s="4"/>
      <c r="AE72" s="4"/>
      <c r="AF72" s="4"/>
      <c r="AG72" s="4"/>
      <c r="AH72" s="4"/>
      <c r="AI72" s="4"/>
      <c r="AJ72" s="4"/>
      <c r="AK72" s="5"/>
    </row>
    <row r="73" spans="1:37" x14ac:dyDescent="0.2">
      <c r="A73" s="18" t="s">
        <v>79</v>
      </c>
      <c r="B73" s="15" t="s">
        <v>80</v>
      </c>
      <c r="C73" s="16" t="e">
        <f t="shared" si="0"/>
        <v>#N/A</v>
      </c>
      <c r="D73" s="2"/>
      <c r="E73" s="4"/>
      <c r="F73" s="4"/>
      <c r="G73" s="4"/>
      <c r="H73" s="4"/>
      <c r="I73" s="4"/>
      <c r="J73" s="4"/>
      <c r="K73" s="4"/>
      <c r="L73" s="4">
        <v>55</v>
      </c>
      <c r="M73" s="4">
        <f t="shared" si="1"/>
        <v>0</v>
      </c>
      <c r="N73" s="4"/>
      <c r="O73" s="4"/>
      <c r="P73" s="4"/>
      <c r="Q73" s="4"/>
      <c r="R73" s="4"/>
      <c r="S73" s="4"/>
      <c r="T73" s="4"/>
      <c r="U73" s="4"/>
      <c r="V73" s="4"/>
      <c r="W73" s="4"/>
      <c r="X73" s="4"/>
      <c r="Y73" s="4"/>
      <c r="Z73" s="4"/>
      <c r="AA73" s="4"/>
      <c r="AB73" s="4"/>
      <c r="AC73" s="4"/>
      <c r="AD73" s="4"/>
      <c r="AE73" s="4"/>
      <c r="AF73" s="4"/>
      <c r="AG73" s="4"/>
      <c r="AH73" s="4"/>
      <c r="AI73" s="4"/>
      <c r="AJ73" s="4"/>
      <c r="AK73" s="5"/>
    </row>
    <row r="74" spans="1:37" x14ac:dyDescent="0.2">
      <c r="A74" s="18" t="s">
        <v>81</v>
      </c>
      <c r="B74" s="15" t="s">
        <v>82</v>
      </c>
      <c r="C74" s="16" t="e">
        <f t="shared" si="0"/>
        <v>#N/A</v>
      </c>
      <c r="D74" s="2"/>
      <c r="E74" s="4"/>
      <c r="F74" s="4"/>
      <c r="G74" s="4"/>
      <c r="H74" s="4"/>
      <c r="I74" s="4"/>
      <c r="J74" s="4"/>
      <c r="K74" s="4"/>
      <c r="L74" s="4">
        <v>55</v>
      </c>
      <c r="M74" s="4">
        <f t="shared" si="1"/>
        <v>0</v>
      </c>
      <c r="N74" s="4"/>
      <c r="O74" s="4"/>
      <c r="P74" s="4"/>
      <c r="Q74" s="4"/>
      <c r="R74" s="4"/>
      <c r="S74" s="4"/>
      <c r="T74" s="4"/>
      <c r="U74" s="4"/>
      <c r="V74" s="4"/>
      <c r="W74" s="4"/>
      <c r="X74" s="4"/>
      <c r="Y74" s="4"/>
      <c r="Z74" s="4"/>
      <c r="AA74" s="4"/>
      <c r="AB74" s="4"/>
      <c r="AC74" s="4"/>
      <c r="AD74" s="4"/>
      <c r="AE74" s="4"/>
      <c r="AF74" s="4"/>
      <c r="AG74" s="4"/>
      <c r="AH74" s="4"/>
      <c r="AI74" s="4"/>
      <c r="AJ74" s="4"/>
      <c r="AK74" s="5"/>
    </row>
    <row r="75" spans="1:37" x14ac:dyDescent="0.2">
      <c r="A75" s="18" t="s">
        <v>83</v>
      </c>
      <c r="B75" s="15" t="s">
        <v>84</v>
      </c>
      <c r="C75" s="16" t="e">
        <f t="shared" si="0"/>
        <v>#N/A</v>
      </c>
      <c r="D75" s="2"/>
      <c r="E75" s="4"/>
      <c r="F75" s="4"/>
      <c r="G75" s="4"/>
      <c r="H75" s="4"/>
      <c r="I75" s="4"/>
      <c r="J75" s="4"/>
      <c r="K75" s="4"/>
      <c r="L75" s="4">
        <v>55</v>
      </c>
      <c r="M75" s="4">
        <f t="shared" si="1"/>
        <v>0</v>
      </c>
      <c r="N75" s="4"/>
      <c r="O75" s="4"/>
      <c r="P75" s="4"/>
      <c r="Q75" s="4"/>
      <c r="R75" s="4"/>
      <c r="S75" s="4"/>
      <c r="T75" s="4"/>
      <c r="U75" s="4"/>
      <c r="V75" s="4"/>
      <c r="W75" s="4"/>
      <c r="X75" s="4"/>
      <c r="Y75" s="4"/>
      <c r="Z75" s="4"/>
      <c r="AA75" s="4"/>
      <c r="AB75" s="4"/>
      <c r="AC75" s="4"/>
      <c r="AD75" s="4"/>
      <c r="AE75" s="4"/>
      <c r="AF75" s="4"/>
      <c r="AG75" s="4"/>
      <c r="AH75" s="4"/>
      <c r="AI75" s="4"/>
      <c r="AJ75" s="4"/>
      <c r="AK75" s="5"/>
    </row>
    <row r="76" spans="1:37" x14ac:dyDescent="0.2">
      <c r="A76" s="14" t="s">
        <v>85</v>
      </c>
      <c r="B76" s="15" t="s">
        <v>86</v>
      </c>
      <c r="C76" s="16" t="e">
        <f t="shared" si="0"/>
        <v>#N/A</v>
      </c>
      <c r="D76" s="2"/>
      <c r="E76" s="4"/>
      <c r="F76" s="4"/>
      <c r="G76" s="4"/>
      <c r="H76" s="4"/>
      <c r="I76" s="4"/>
      <c r="J76" s="4"/>
      <c r="K76" s="4"/>
      <c r="L76" s="4">
        <v>55</v>
      </c>
      <c r="M76" s="4">
        <f t="shared" si="1"/>
        <v>0</v>
      </c>
      <c r="N76" s="4"/>
      <c r="O76" s="4"/>
      <c r="P76" s="4"/>
      <c r="Q76" s="4"/>
      <c r="R76" s="4"/>
      <c r="S76" s="4"/>
      <c r="T76" s="4"/>
      <c r="U76" s="4"/>
      <c r="V76" s="4"/>
      <c r="W76" s="4"/>
      <c r="X76" s="4"/>
      <c r="Y76" s="4"/>
      <c r="Z76" s="4"/>
      <c r="AA76" s="4"/>
      <c r="AB76" s="4"/>
      <c r="AC76" s="4"/>
      <c r="AD76" s="4"/>
      <c r="AE76" s="4"/>
      <c r="AF76" s="4"/>
      <c r="AG76" s="4"/>
      <c r="AH76" s="4"/>
      <c r="AI76" s="4"/>
      <c r="AJ76" s="4"/>
      <c r="AK76" s="5"/>
    </row>
    <row r="77" spans="1:37" ht="15" thickBot="1" x14ac:dyDescent="0.25">
      <c r="A77" s="19" t="s">
        <v>87</v>
      </c>
      <c r="B77" s="20" t="s">
        <v>88</v>
      </c>
      <c r="C77" s="16" t="e">
        <f t="shared" si="0"/>
        <v>#N/A</v>
      </c>
      <c r="D77" s="2"/>
      <c r="E77" s="4"/>
      <c r="F77" s="4"/>
      <c r="G77" s="4"/>
      <c r="H77" s="4"/>
      <c r="I77" s="4"/>
      <c r="J77" s="4"/>
      <c r="K77" s="4"/>
      <c r="L77" s="4">
        <v>55</v>
      </c>
      <c r="M77" s="4">
        <f t="shared" si="1"/>
        <v>0</v>
      </c>
      <c r="N77" s="4"/>
      <c r="O77" s="4"/>
      <c r="P77" s="4"/>
      <c r="Q77" s="4"/>
      <c r="R77" s="4"/>
      <c r="S77" s="4"/>
      <c r="T77" s="4"/>
      <c r="U77" s="4"/>
      <c r="V77" s="4"/>
      <c r="W77" s="4"/>
      <c r="X77" s="4"/>
      <c r="Y77" s="4"/>
      <c r="Z77" s="4"/>
      <c r="AA77" s="4"/>
      <c r="AB77" s="4"/>
      <c r="AC77" s="4"/>
      <c r="AD77" s="4"/>
      <c r="AE77" s="4"/>
      <c r="AF77" s="4"/>
      <c r="AG77" s="4"/>
      <c r="AH77" s="4"/>
      <c r="AI77" s="4"/>
      <c r="AJ77" s="4"/>
      <c r="AK77" s="5"/>
    </row>
    <row r="78" spans="1:37" x14ac:dyDescent="0.2">
      <c r="A78" s="2"/>
      <c r="B78" s="3"/>
      <c r="C78" s="2"/>
      <c r="D78" s="2"/>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5"/>
    </row>
    <row r="79" spans="1:37" x14ac:dyDescent="0.2">
      <c r="A79" s="2"/>
      <c r="B79" s="3"/>
      <c r="C79" s="2"/>
      <c r="D79" s="2"/>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5"/>
    </row>
    <row r="80" spans="1:37" x14ac:dyDescent="0.2">
      <c r="A80" s="2"/>
      <c r="B80" s="3"/>
      <c r="C80" s="2"/>
      <c r="D80" s="2"/>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5"/>
    </row>
    <row r="81" spans="1:37" x14ac:dyDescent="0.2">
      <c r="A81" s="2" t="s">
        <v>89</v>
      </c>
      <c r="B81" s="3"/>
      <c r="C81" s="2"/>
      <c r="D81" s="2"/>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5"/>
    </row>
  </sheetData>
  <mergeCells count="14">
    <mergeCell ref="C39:C40"/>
    <mergeCell ref="C41:C42"/>
    <mergeCell ref="C21:C23"/>
    <mergeCell ref="C24:C25"/>
    <mergeCell ref="C26:C28"/>
    <mergeCell ref="C29:C31"/>
    <mergeCell ref="C32:C33"/>
    <mergeCell ref="C34:C35"/>
    <mergeCell ref="C18:C20"/>
    <mergeCell ref="A1:AK1"/>
    <mergeCell ref="C9:C11"/>
    <mergeCell ref="C12:C13"/>
    <mergeCell ref="C14:C15"/>
    <mergeCell ref="C16:C17"/>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ram config</vt:lpstr>
      <vt:lpstr>Sheet1</vt:lpstr>
    </vt:vector>
  </TitlesOfParts>
  <Company>Tsinghua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Kaiyuan Guo</dc:creator>
  <cp:lastModifiedBy>Kaiyuan Guo</cp:lastModifiedBy>
  <dcterms:created xsi:type="dcterms:W3CDTF">2017-07-01T01:50:23Z</dcterms:created>
  <dcterms:modified xsi:type="dcterms:W3CDTF">2017-07-15T04:14:32Z</dcterms:modified>
</cp:coreProperties>
</file>