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3040" windowHeight="9390" firstSheet="1" activeTab="3"/>
  </bookViews>
  <sheets>
    <sheet name="Sheet1" sheetId="1" r:id="rId1"/>
    <sheet name="图表" sheetId="2" r:id="rId2"/>
    <sheet name="列表" sheetId="3" r:id="rId3"/>
    <sheet name="性能图" sheetId="4" r:id="rId4"/>
    <sheet name="Sheet4" sheetId="5" r:id="rId5"/>
    <sheet name="INT三数据拟合" sheetId="6" r:id="rId6"/>
    <sheet name="INT回归结果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K12" i="4"/>
  <c r="E12" i="4"/>
  <c r="E11" i="4"/>
  <c r="E2" i="4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O20" i="6"/>
  <c r="M19" i="6"/>
  <c r="M18" i="6"/>
  <c r="M17" i="6"/>
  <c r="O19" i="6"/>
  <c r="O18" i="6"/>
  <c r="O17" i="6"/>
  <c r="O16" i="6"/>
  <c r="O34" i="3"/>
  <c r="M32" i="3"/>
  <c r="M33" i="3"/>
  <c r="O33" i="3"/>
  <c r="O32" i="3"/>
  <c r="M31" i="3"/>
  <c r="O31" i="3"/>
  <c r="O30" i="3"/>
  <c r="M30" i="3"/>
  <c r="O29" i="3"/>
  <c r="O28" i="3"/>
  <c r="O15" i="6"/>
  <c r="O14" i="6"/>
  <c r="O13" i="6"/>
  <c r="O12" i="6"/>
  <c r="O11" i="6"/>
  <c r="O10" i="6"/>
  <c r="O9" i="6"/>
  <c r="M9" i="6"/>
  <c r="O8" i="6"/>
  <c r="M8" i="6"/>
  <c r="O7" i="6"/>
  <c r="M7" i="6"/>
  <c r="O6" i="6"/>
  <c r="O5" i="6"/>
  <c r="M5" i="6"/>
  <c r="O4" i="6"/>
  <c r="O3" i="6"/>
  <c r="M15" i="3" l="1"/>
  <c r="M13" i="3"/>
  <c r="M11" i="3"/>
  <c r="M9" i="3"/>
  <c r="M8" i="3"/>
  <c r="O24" i="3"/>
  <c r="O25" i="3"/>
  <c r="O26" i="3"/>
  <c r="O27" i="3"/>
  <c r="O23" i="3"/>
  <c r="O2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3" i="3"/>
  <c r="S32" i="4" l="1"/>
  <c r="R31" i="4"/>
  <c r="Q30" i="4"/>
  <c r="E32" i="4"/>
  <c r="E31" i="4"/>
  <c r="E30" i="4"/>
  <c r="P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</calcChain>
</file>

<file path=xl/sharedStrings.xml><?xml version="1.0" encoding="utf-8"?>
<sst xmlns="http://schemas.openxmlformats.org/spreadsheetml/2006/main" count="930" uniqueCount="450">
  <si>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</si>
  <si>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</si>
  <si>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</si>
  <si>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</si>
  <si>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</si>
  <si>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</si>
  <si>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</si>
  <si>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</si>
  <si>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</si>
  <si>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</si>
  <si>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</si>
  <si>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</si>
  <si>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</si>
  <si>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</si>
  <si>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</si>
  <si>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</si>
  <si>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</si>
  <si>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</si>
  <si>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</si>
  <si>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</si>
  <si>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</si>
  <si>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</si>
  <si>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</si>
  <si>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</si>
  <si>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</si>
  <si>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</si>
  <si>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</si>
  <si>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</si>
  <si>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</si>
  <si>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</si>
  <si>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</si>
  <si>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</si>
  <si>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</si>
  <si>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</si>
  <si>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</si>
  <si>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</si>
  <si>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</si>
  <si>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</si>
  <si>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</si>
  <si>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</si>
  <si>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</si>
  <si>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</si>
  <si>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</si>
  <si>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</si>
  <si>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</si>
  <si>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</si>
  <si>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</si>
  <si>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</si>
  <si>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</si>
  <si>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</si>
  <si>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</si>
  <si>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</si>
  <si>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</si>
  <si>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</si>
  <si>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</si>
  <si>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</si>
  <si>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</si>
  <si>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</si>
  <si>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</si>
  <si>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</si>
  <si>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</si>
  <si>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</si>
  <si>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</si>
  <si>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</si>
  <si>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</si>
  <si>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</si>
  <si>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</si>
  <si>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</si>
  <si>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</si>
  <si>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</si>
  <si>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</si>
  <si>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</si>
  <si>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</si>
  <si>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</si>
  <si>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</si>
  <si>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</si>
  <si>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</si>
  <si>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</si>
  <si>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</si>
  <si>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</si>
  <si>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</si>
  <si>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</si>
  <si>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</si>
  <si>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</si>
  <si>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</si>
  <si>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</si>
  <si>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</si>
  <si>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</si>
  <si>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</si>
  <si>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</si>
  <si>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</si>
  <si>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</si>
  <si>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</si>
  <si>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</si>
  <si>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</si>
  <si>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</si>
  <si>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</si>
  <si>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</si>
  <si>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</si>
  <si>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</si>
  <si>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</si>
  <si>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</si>
  <si>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</si>
  <si>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</si>
  <si>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</si>
  <si>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</si>
  <si>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</si>
  <si>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</si>
  <si>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</si>
  <si>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</si>
  <si>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</si>
  <si>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</si>
  <si>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</si>
  <si>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</si>
  <si>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</si>
  <si>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</si>
  <si>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</si>
  <si>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</si>
  <si>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</si>
  <si>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</si>
  <si>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</si>
  <si>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</si>
  <si>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</si>
  <si>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</si>
  <si>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</si>
  <si>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</si>
  <si>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</si>
  <si>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</si>
  <si>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</si>
  <si>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</si>
  <si>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</si>
  <si>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</si>
  <si>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</si>
  <si>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</si>
  <si>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</si>
  <si>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</si>
  <si>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</si>
  <si>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</si>
  <si>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</si>
  <si>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</si>
  <si>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</si>
  <si>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</si>
  <si>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</si>
  <si>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</si>
  <si>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</si>
  <si>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</si>
  <si>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</si>
  <si>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</si>
  <si>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</si>
  <si>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</si>
  <si>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</si>
  <si>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</si>
  <si>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</si>
  <si>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</si>
  <si>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</si>
  <si>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</si>
  <si>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</si>
  <si>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</si>
  <si>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</si>
  <si>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</si>
  <si>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</si>
  <si>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</si>
  <si>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</si>
  <si>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</si>
  <si>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</si>
  <si>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</si>
  <si>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</si>
  <si>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</si>
  <si>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</si>
  <si>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</si>
  <si>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</si>
  <si>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</si>
  <si>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</si>
  <si>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</si>
  <si>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</si>
  <si>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</si>
  <si>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</si>
  <si>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</si>
  <si>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</si>
  <si>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</si>
  <si>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</si>
  <si>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</si>
  <si>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</si>
  <si>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</si>
  <si>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</si>
  <si>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</si>
  <si>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</si>
  <si>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</si>
  <si>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</si>
  <si>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</si>
  <si>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</si>
  <si>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</si>
  <si>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</si>
  <si>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</si>
  <si>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</si>
  <si>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</si>
  <si>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</si>
  <si>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</si>
  <si>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</si>
  <si>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</si>
  <si>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</si>
  <si>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</si>
  <si>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</si>
  <si>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</si>
  <si>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</si>
  <si>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</si>
  <si>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</si>
  <si>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</si>
  <si>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</si>
  <si>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</si>
  <si>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</si>
  <si>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</si>
  <si>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</si>
  <si>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</si>
  <si>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</si>
  <si>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</si>
  <si>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</si>
  <si>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</si>
  <si>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</si>
  <si>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</si>
  <si>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</si>
  <si>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</si>
  <si>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</si>
  <si>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</si>
  <si>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</si>
  <si>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</si>
  <si>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</si>
  <si>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</si>
  <si>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</si>
  <si>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</si>
  <si>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</si>
  <si>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</si>
  <si>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</si>
  <si>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</si>
  <si>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</si>
  <si>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</si>
  <si>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</si>
  <si>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</si>
  <si>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</si>
  <si>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</si>
  <si>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</si>
  <si>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</si>
  <si>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</si>
  <si>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</si>
  <si>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</si>
  <si>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</si>
  <si>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</si>
  <si>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</si>
  <si>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</si>
  <si>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</si>
  <si>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</si>
  <si>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</si>
  <si>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</si>
  <si>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</si>
  <si>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</si>
  <si>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</si>
  <si>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</si>
  <si>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</si>
  <si>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</si>
  <si>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</si>
  <si>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</si>
  <si>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</si>
  <si>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</si>
  <si>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</si>
  <si>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</si>
  <si>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</si>
  <si>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</si>
  <si>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</si>
  <si>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</si>
  <si>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</si>
  <si>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</si>
  <si>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</si>
  <si>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</si>
  <si>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</si>
  <si>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</si>
  <si>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</si>
  <si>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</si>
  <si>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</si>
  <si>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</si>
  <si>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</si>
  <si>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</si>
  <si>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</si>
  <si>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</si>
  <si>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</si>
  <si>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</si>
  <si>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</si>
  <si>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</si>
  <si>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</si>
  <si>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</si>
  <si>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</si>
  <si>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</si>
  <si>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</si>
  <si>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</si>
  <si>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</si>
  <si>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</si>
  <si>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</si>
  <si>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</si>
  <si>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</si>
  <si>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</si>
  <si>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</si>
  <si>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</si>
  <si>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</si>
  <si>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</si>
  <si>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</si>
  <si>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</si>
  <si>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</si>
  <si>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</si>
  <si>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</si>
  <si>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</si>
  <si>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</si>
  <si>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</si>
  <si>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</si>
  <si>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</si>
  <si>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</si>
  <si>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</si>
  <si>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</si>
  <si>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</si>
  <si>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</si>
  <si>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</si>
  <si>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</si>
  <si>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</si>
  <si>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</si>
  <si>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</si>
  <si>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</si>
  <si>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</si>
  <si>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</si>
  <si>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</si>
  <si>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</si>
  <si>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</si>
  <si>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</si>
  <si>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</si>
  <si>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</si>
  <si>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</si>
  <si>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</si>
  <si>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</si>
  <si>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</si>
  <si>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</si>
  <si>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</si>
  <si>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</si>
  <si>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</si>
  <si>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Moss, FPL17</t>
    <phoneticPr fontId="1" type="noConversion"/>
  </si>
  <si>
    <t>Jiao, FPL17</t>
    <phoneticPr fontId="1" type="noConversion"/>
  </si>
  <si>
    <t>Guo, TCAD17</t>
    <phoneticPr fontId="1" type="noConversion"/>
  </si>
  <si>
    <t>Ma, FPGA17</t>
    <phoneticPr fontId="1" type="noConversion"/>
  </si>
  <si>
    <t>Ma, FPGA17</t>
    <phoneticPr fontId="1" type="noConversion"/>
  </si>
  <si>
    <t>Suda, FPGA16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</si>
  <si>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</si>
  <si>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</si>
  <si>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</si>
  <si>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Venieris, FPGA17</t>
    <phoneticPr fontId="1" type="noConversion"/>
  </si>
  <si>
    <t>Zhang, FPGA17</t>
    <phoneticPr fontId="1" type="noConversion"/>
  </si>
  <si>
    <t>Qiu, FPGA16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</si>
  <si>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</si>
  <si>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</si>
  <si>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</si>
  <si>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</si>
  <si>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</si>
  <si>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</si>
  <si>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</si>
  <si>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</si>
  <si>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Zhang, ICCAD16</t>
    <phoneticPr fontId="1" type="noConversion"/>
  </si>
  <si>
    <t>Aydonat, FPGA17</t>
    <phoneticPr fontId="1" type="noConversion"/>
  </si>
  <si>
    <t>Podili, FCCM17</t>
    <phoneticPr fontId="1" type="noConversion"/>
  </si>
  <si>
    <t>Podili, FCCM17</t>
    <phoneticPr fontId="1" type="noConversion"/>
  </si>
  <si>
    <t>Zhang, FPGA17</t>
    <phoneticPr fontId="1" type="noConversion"/>
  </si>
  <si>
    <t>Zhang, FPGA17-F</t>
    <phoneticPr fontId="1" type="noConversion"/>
  </si>
  <si>
    <t>Zhang, FPGA17-I</t>
    <phoneticPr fontId="1" type="noConversion"/>
  </si>
  <si>
    <t>Zhang, FPGA15</t>
    <phoneticPr fontId="1" type="noConversion"/>
  </si>
  <si>
    <t>Zhang, FPGA15</t>
    <phoneticPr fontId="1" type="noConversion"/>
  </si>
  <si>
    <t>Guan, ASPDAC17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</si>
  <si>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</si>
  <si>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</si>
  <si>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</si>
  <si>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</si>
  <si>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</si>
  <si>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</si>
  <si>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</si>
  <si>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</si>
  <si>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</si>
  <si>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</si>
  <si>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Han, FPGA17-sparse</t>
    <phoneticPr fontId="1" type="noConversion"/>
  </si>
  <si>
    <t>Han, FPGA17-dense</t>
    <phoneticPr fontId="1" type="noConversion"/>
  </si>
  <si>
    <t>Zhang, ISLPED16(1+6）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</si>
  <si>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</si>
  <si>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</si>
  <si>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</si>
  <si>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</si>
  <si>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DSP</t>
    <phoneticPr fontId="1" type="noConversion"/>
  </si>
  <si>
    <t>BRAM/KB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</si>
  <si>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</si>
  <si>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</si>
  <si>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</si>
  <si>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</si>
  <si>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INT16</t>
    <phoneticPr fontId="1" type="noConversion"/>
  </si>
  <si>
    <t>XC7Z020</t>
    <phoneticPr fontId="1" type="noConversion"/>
  </si>
  <si>
    <t>ALM/K</t>
    <phoneticPr fontId="1" type="noConversion"/>
  </si>
  <si>
    <t>LUT/K</t>
    <phoneticPr fontId="1" type="noConversion"/>
  </si>
  <si>
    <t>Perf/Freq</t>
    <phoneticPr fontId="1" type="noConversion"/>
  </si>
  <si>
    <t>Resource:ALMx1.8-&gt;LUT</t>
    <phoneticPr fontId="1" type="noConversion"/>
  </si>
  <si>
    <t>OP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</si>
  <si>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</si>
  <si>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</si>
  <si>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</si>
  <si>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</si>
  <si>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</si>
  <si>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</si>
  <si>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</si>
  <si>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</si>
  <si>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</si>
  <si>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</si>
  <si>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</si>
  <si>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</si>
  <si>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</si>
  <si>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</si>
  <si>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</si>
  <si>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</si>
  <si>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</si>
  <si>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</si>
  <si>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</si>
  <si>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</si>
  <si>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</si>
  <si>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</si>
  <si>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</si>
  <si>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</si>
  <si>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</si>
  <si>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</si>
  <si>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</si>
  <si>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</t>
    <phoneticPr fontId="1" type="noConversion"/>
  </si>
  <si>
    <t>An OpenCL Deep Learning Accelerator on Arria 10</t>
    <phoneticPr fontId="1" type="noConversion"/>
  </si>
  <si>
    <t>Aydonat, FPGA17</t>
    <phoneticPr fontId="1" type="noConversion"/>
  </si>
  <si>
    <t>INT16</t>
    <phoneticPr fontId="1" type="noConversion"/>
  </si>
  <si>
    <t>FP32</t>
    <phoneticPr fontId="1" type="noConversion"/>
  </si>
  <si>
    <t>Escher: A CNN Accelerator with Flexible Buffering to Minimize Off-Chip Transfer</t>
    <phoneticPr fontId="1" type="noConversion"/>
  </si>
  <si>
    <t>Escher: A CNN Accelerator with Flexible Buffering to Minimize Off-Chip Transfer</t>
    <phoneticPr fontId="1" type="noConversion"/>
  </si>
  <si>
    <t>An Automatic RTL Compiler for High-Throughput FPGA Implementation of Diverse Deep Convolutional Neural Networks</t>
    <phoneticPr fontId="1" type="noConversion"/>
  </si>
  <si>
    <t>An Automatic RTL Compiler for High-Throughput FPGA Implementation of Diverse Deep Convolutional Neural Networks</t>
    <phoneticPr fontId="1" type="noConversion"/>
  </si>
  <si>
    <t>Ma, FPL17</t>
    <phoneticPr fontId="1" type="noConversion"/>
  </si>
  <si>
    <t>Lu, FPL17</t>
    <phoneticPr fontId="1" type="noConversion"/>
  </si>
  <si>
    <t>INT16</t>
    <phoneticPr fontId="1" type="noConversion"/>
  </si>
  <si>
    <t>性能太差</t>
    <phoneticPr fontId="1" type="noConversion"/>
  </si>
  <si>
    <t>Wei, DAC17</t>
    <phoneticPr fontId="1" type="noConversion"/>
  </si>
  <si>
    <t>INT16/8</t>
    <phoneticPr fontId="1" type="noConversion"/>
  </si>
  <si>
    <t>FP32</t>
    <phoneticPr fontId="1" type="noConversion"/>
  </si>
  <si>
    <t>Rahman, DATE16</t>
    <phoneticPr fontId="1" type="noConversion"/>
  </si>
  <si>
    <t>Shen, FCCM17</t>
    <phoneticPr fontId="1" type="noConversion"/>
  </si>
  <si>
    <t>Shen, FCCM17</t>
    <phoneticPr fontId="1" type="noConversion"/>
  </si>
  <si>
    <t>XC7VX690T</t>
    <phoneticPr fontId="1" type="noConversion"/>
  </si>
  <si>
    <t>Wei, DAC17</t>
    <phoneticPr fontId="1" type="noConversion"/>
  </si>
  <si>
    <t>INT16</t>
    <phoneticPr fontId="1" type="noConversion"/>
  </si>
  <si>
    <t>Shen, FPGA-18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</si>
</sst>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Continuous" vertical="center"/>
    </xf>
    <xf numFmtId="0" fontId="0" fillId="0" borderId="11" xfId="0" applyFill="1" applyBorder="1">
      <alignment vertical="center"/>
    </xf>
    <xf numFmtId="0" fontId="0" fillId="0" borderId="6" xfId="0" applyBorder="1">
      <alignment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4B158E-EC44-4182-97DD-4562BDA9AB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403429-3CCC-4CD2-A6B2-40F2877401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4B-44AE-994E-B268EB2CB5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5A7532-1ED0-4362-BFE5-EF0F945B11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4B-44AE-994E-B268EB2CB5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CE8DFB-5E3F-41BC-83AC-D7B90D4A85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4B-44AE-994E-B268EB2CB5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2521AC-7881-49E7-921C-39B6E8DD22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B-44AE-994E-B268EB2CB5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537406-B6C1-45BF-9900-351402B7A0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B-44AE-994E-B268EB2CB5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20597D-39AF-4BF7-8E0F-328D3C6993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B-44AE-994E-B268EB2CB5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E51A7F-4577-42E6-9F7D-1320984536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B-44AE-994E-B268EB2CB5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A9A6E2-16E2-4590-97FE-E04A3101A6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B-44AE-994E-B268EB2CB5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ED94CD-7CCC-4C1F-B2B6-FCAE294358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B-44AE-994E-B268EB2CB5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79F180-EECF-4CCC-8BAC-41B1300C54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B-44AE-994E-B268EB2CB5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4E36D8-1EFE-4DF0-BC90-5E88BD5AB4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B-44AE-994E-B268EB2CB5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0CECDA-62F1-4A72-8538-C553344169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B-44AE-994E-B268EB2CB5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BEDC2C-0F5A-4653-8512-D859863542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B-44AE-994E-B268EB2CB5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7DC04D-1918-48AF-9335-DADF1B4711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B-44AE-994E-B268EB2CB5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4549C05-7ACB-48ED-83A9-412B998C0A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B-44AE-994E-B268EB2CB5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876ED5-4B4C-4D4B-8B15-CCC7F6E3FC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B-44AE-994E-B268EB2CB5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80A7AE-7B34-4A6B-8C09-E5FCD4400D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B-44AE-994E-B268EB2CB5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5EF6A47-AC94-45BE-82AE-A6130C0745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B-44AE-994E-B268EB2CB5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A0E9E09-933C-4350-A957-83B6B5176E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B-44AE-994E-B268EB2CB5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Sheet4!$C$2:$C$21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y=0.4938a+3.41b+0.0328c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y=0.486a+2.42b+0.039c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(INT三数据拟合!$R$3:$R$15,INT三数据拟合!$R$16:$R$20)</c:f>
              <c:numCache>
                <c:formatCode>General</c:formatCode>
                <c:ptCount val="18"/>
                <c:pt idx="0">
                  <c:v>224.66423999999998</c:v>
                </c:pt>
                <c:pt idx="1">
                  <c:v>5422.0328</c:v>
                </c:pt>
                <c:pt idx="2">
                  <c:v>3733.7948000000001</c:v>
                </c:pt>
                <c:pt idx="3">
                  <c:v>1583.0628000000002</c:v>
                </c:pt>
                <c:pt idx="4">
                  <c:v>2066.4326000000001</c:v>
                </c:pt>
                <c:pt idx="5">
                  <c:v>1374.0781999999999</c:v>
                </c:pt>
                <c:pt idx="6">
                  <c:v>1366.4067200000002</c:v>
                </c:pt>
                <c:pt idx="7">
                  <c:v>3122.4823999999999</c:v>
                </c:pt>
                <c:pt idx="8">
                  <c:v>1792.0148000000002</c:v>
                </c:pt>
                <c:pt idx="9">
                  <c:v>1583.0628000000002</c:v>
                </c:pt>
                <c:pt idx="10">
                  <c:v>270.81880000000001</c:v>
                </c:pt>
                <c:pt idx="11">
                  <c:v>1475.5248000000001</c:v>
                </c:pt>
                <c:pt idx="12">
                  <c:v>3895.5738000000001</c:v>
                </c:pt>
                <c:pt idx="13">
                  <c:v>2489.6396000000004</c:v>
                </c:pt>
                <c:pt idx="14">
                  <c:v>3767.1513999999997</c:v>
                </c:pt>
                <c:pt idx="15">
                  <c:v>3299.2644</c:v>
                </c:pt>
                <c:pt idx="16">
                  <c:v>3756.1020000000003</c:v>
                </c:pt>
                <c:pt idx="17">
                  <c:v>2708.4229999999998</c:v>
                </c:pt>
              </c:numCache>
            </c:numRef>
          </c:xVal>
          <c:yVal>
            <c:numRef>
              <c:f>(INT三数据拟合!$O$3:$O$15,INT三数据拟合!$O$16:$O$20)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8-4900-BA37-1B11C36B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17504"/>
        <c:axId val="897518336"/>
      </c:scatterChart>
      <c:valAx>
        <c:axId val="8975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18336"/>
        <c:crosses val="autoZero"/>
        <c:crossBetween val="midCat"/>
      </c:valAx>
      <c:valAx>
        <c:axId val="8975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(列表!$K$5,列表!$K$7,列表!$K$9:$K$11,列表!$K$13,列表!$K$15,列表!$K$19:$K$20,列表!$K$23:$K$25,列表!$K$27,列表!$K$28,列表!$K$30,列表!$K$31,列表!$K$32,列表!$K$34)</c:f>
              <c:numCache>
                <c:formatCode>General</c:formatCode>
                <c:ptCount val="18"/>
                <c:pt idx="0">
                  <c:v>208</c:v>
                </c:pt>
                <c:pt idx="1">
                  <c:v>2756</c:v>
                </c:pt>
                <c:pt idx="2">
                  <c:v>3036</c:v>
                </c:pt>
                <c:pt idx="3">
                  <c:v>780</c:v>
                </c:pt>
                <c:pt idx="4">
                  <c:v>727</c:v>
                </c:pt>
                <c:pt idx="5">
                  <c:v>1036</c:v>
                </c:pt>
                <c:pt idx="6">
                  <c:v>256</c:v>
                </c:pt>
                <c:pt idx="7">
                  <c:v>2144</c:v>
                </c:pt>
                <c:pt idx="8">
                  <c:v>1436</c:v>
                </c:pt>
                <c:pt idx="9">
                  <c:v>780</c:v>
                </c:pt>
                <c:pt idx="10">
                  <c:v>198</c:v>
                </c:pt>
                <c:pt idx="11">
                  <c:v>824</c:v>
                </c:pt>
                <c:pt idx="12">
                  <c:v>2833</c:v>
                </c:pt>
                <c:pt idx="13">
                  <c:v>2182</c:v>
                </c:pt>
                <c:pt idx="14">
                  <c:v>3036</c:v>
                </c:pt>
                <c:pt idx="15">
                  <c:v>2484</c:v>
                </c:pt>
                <c:pt idx="16">
                  <c:v>1500</c:v>
                </c:pt>
                <c:pt idx="17">
                  <c:v>2695</c:v>
                </c:pt>
              </c:numCache>
            </c:numRef>
          </c:xVal>
          <c:yVal>
            <c:numRef>
              <c:f>(列表!$O$5,列表!$O$7,列表!$O$9:$O$11,列表!$O$13,列表!$O$15,列表!$O$19:$O$20,列表!$O$23:$O$25,列表!$O$27,列表!$O$28,列表!$O$30,列表!$O$31,列表!$O$32,列表!$O$34)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71E-933A-694F0336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INT归一化性能-LUT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(列表!$M$5,列表!$M$9,列表!$M$10,列表!$M$11,列表!$M$13,列表!$M$15,列表!$M$19,列表!$M$20,列表!$M$23,列表!$M$24,列表!$M$25,列表!$M$27,列表!$M$7,列表!$M$28,列表!$M$30,列表!$M$31,列表!$M$32,列表!$M$34)</c:f>
              <c:numCache>
                <c:formatCode>General</c:formatCode>
                <c:ptCount val="18"/>
                <c:pt idx="0">
                  <c:v>35.4</c:v>
                </c:pt>
                <c:pt idx="1">
                  <c:v>289.8</c:v>
                </c:pt>
                <c:pt idx="2">
                  <c:v>183</c:v>
                </c:pt>
                <c:pt idx="3">
                  <c:v>216</c:v>
                </c:pt>
                <c:pt idx="4">
                  <c:v>76.14</c:v>
                </c:pt>
                <c:pt idx="5">
                  <c:v>352.8</c:v>
                </c:pt>
                <c:pt idx="6">
                  <c:v>274</c:v>
                </c:pt>
                <c:pt idx="7">
                  <c:v>115</c:v>
                </c:pt>
                <c:pt idx="8">
                  <c:v>183</c:v>
                </c:pt>
                <c:pt idx="9">
                  <c:v>27.2</c:v>
                </c:pt>
                <c:pt idx="10">
                  <c:v>156</c:v>
                </c:pt>
                <c:pt idx="11">
                  <c:v>300</c:v>
                </c:pt>
                <c:pt idx="12">
                  <c:v>912</c:v>
                </c:pt>
                <c:pt idx="13">
                  <c:v>112</c:v>
                </c:pt>
                <c:pt idx="14">
                  <c:v>237.05999999999997</c:v>
                </c:pt>
                <c:pt idx="15">
                  <c:v>233.64000000000001</c:v>
                </c:pt>
                <c:pt idx="16">
                  <c:v>563.4</c:v>
                </c:pt>
                <c:pt idx="17">
                  <c:v>28</c:v>
                </c:pt>
              </c:numCache>
            </c:numRef>
          </c:xVal>
          <c:yVal>
            <c:numRef>
              <c:f>(列表!$O$5,列表!$O$9:$O$11,列表!$O$13,列表!$O$15,列表!$O$19:$O$20,列表!$O$23:$O$25,列表!$O$27,列表!$O$7,列表!$O$28,列表!$O$30,列表!$O$31,列表!$O$32,列表!$O$34)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4301.666666666667</c:v>
                </c:pt>
                <c:pt idx="2">
                  <c:v>913.13333333333333</c:v>
                </c:pt>
                <c:pt idx="3">
                  <c:v>981.66666666666674</c:v>
                </c:pt>
                <c:pt idx="4">
                  <c:v>2429.333333333333</c:v>
                </c:pt>
                <c:pt idx="5">
                  <c:v>1145</c:v>
                </c:pt>
                <c:pt idx="6">
                  <c:v>3627.8205128205132</c:v>
                </c:pt>
                <c:pt idx="7">
                  <c:v>2221</c:v>
                </c:pt>
                <c:pt idx="8">
                  <c:v>1252</c:v>
                </c:pt>
                <c:pt idx="9">
                  <c:v>843</c:v>
                </c:pt>
                <c:pt idx="10">
                  <c:v>2295</c:v>
                </c:pt>
                <c:pt idx="11">
                  <c:v>2360</c:v>
                </c:pt>
                <c:pt idx="12">
                  <c:v>4649.3506493506502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F54-BDD0-AE9B247A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INT归一化性能-BRAM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(列表!$N$5,列表!$N$7,列表!$N$9:$N$11,列表!$N$13,列表!$N$15,列表!$N$19:$N$20,列表!$N$23:$N$25,列表!$N$27,列表!$N$28,列表!$N$30,列表!$N$31,列表!$N$32,列表!$N$34)</c:f>
              <c:numCache>
                <c:formatCode>General</c:formatCode>
                <c:ptCount val="18"/>
                <c:pt idx="0">
                  <c:v>37.799999999999997</c:v>
                </c:pt>
                <c:pt idx="1">
                  <c:v>29000</c:v>
                </c:pt>
                <c:pt idx="2">
                  <c:v>38000</c:v>
                </c:pt>
                <c:pt idx="3">
                  <c:v>17496</c:v>
                </c:pt>
                <c:pt idx="4">
                  <c:v>29600</c:v>
                </c:pt>
                <c:pt idx="5">
                  <c:v>18380</c:v>
                </c:pt>
                <c:pt idx="6">
                  <c:v>1126.4000000000001</c:v>
                </c:pt>
                <c:pt idx="7">
                  <c:v>34434</c:v>
                </c:pt>
                <c:pt idx="8">
                  <c:v>21060</c:v>
                </c:pt>
                <c:pt idx="9">
                  <c:v>17496</c:v>
                </c:pt>
                <c:pt idx="10">
                  <c:v>2448</c:v>
                </c:pt>
                <c:pt idx="11">
                  <c:v>16362</c:v>
                </c:pt>
                <c:pt idx="12">
                  <c:v>44928</c:v>
                </c:pt>
                <c:pt idx="13">
                  <c:v>31410</c:v>
                </c:pt>
                <c:pt idx="14">
                  <c:v>44500</c:v>
                </c:pt>
                <c:pt idx="15">
                  <c:v>38901</c:v>
                </c:pt>
                <c:pt idx="16">
                  <c:v>33360</c:v>
                </c:pt>
                <c:pt idx="17">
                  <c:v>39090</c:v>
                </c:pt>
              </c:numCache>
            </c:numRef>
          </c:xVal>
          <c:yVal>
            <c:numRef>
              <c:f>(列表!$O$5,列表!$O$7,列表!$O$9,列表!$O$10,列表!$O$11,列表!$O$13,列表!$O$15,列表!$O$19:$O$20,列表!$O$23:$O$25,列表!$O$27,列表!$O$28,列表!$O$30,列表!$O$31,列表!$O$32,列表!$O$34)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7-49DB-BBB2-4BBFE299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(列表!$K$3,列表!$K$6,列表!$K$8,列表!$K$12,列表!$K$26,列表!$K$29,列表!$K$33)</c:f>
              <c:numCache>
                <c:formatCode>General</c:formatCode>
                <c:ptCount val="7"/>
                <c:pt idx="0">
                  <c:v>1476</c:v>
                </c:pt>
                <c:pt idx="1">
                  <c:v>224</c:v>
                </c:pt>
                <c:pt idx="2">
                  <c:v>1320</c:v>
                </c:pt>
                <c:pt idx="3">
                  <c:v>2240</c:v>
                </c:pt>
                <c:pt idx="4">
                  <c:v>1176</c:v>
                </c:pt>
                <c:pt idx="5">
                  <c:v>2213</c:v>
                </c:pt>
                <c:pt idx="6">
                  <c:v>1340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2-4523-A5CF-92B38B83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FP归一化性能-LUT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(列表!$M$3,列表!$M$6,列表!$M$8,列表!$M$12,列表!$M$26,列表!$M$29,列表!$M$33)</c:f>
              <c:numCache>
                <c:formatCode>General</c:formatCode>
                <c:ptCount val="7"/>
                <c:pt idx="0">
                  <c:v>443</c:v>
                </c:pt>
                <c:pt idx="1">
                  <c:v>360.9</c:v>
                </c:pt>
                <c:pt idx="2">
                  <c:v>786.6</c:v>
                </c:pt>
                <c:pt idx="3">
                  <c:v>186</c:v>
                </c:pt>
                <c:pt idx="4">
                  <c:v>198</c:v>
                </c:pt>
                <c:pt idx="5">
                  <c:v>187</c:v>
                </c:pt>
                <c:pt idx="6">
                  <c:v>637.20000000000005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3-474F-9300-CD0FA818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FP归一化性能-BRAM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(列表!$N$3,列表!$N$6,列表!$N$8,列表!$N$12,列表!$N$26,列表!$N$29,列表!$N$33)</c:f>
              <c:numCache>
                <c:formatCode>General</c:formatCode>
                <c:ptCount val="7"/>
                <c:pt idx="0">
                  <c:v>49766</c:v>
                </c:pt>
                <c:pt idx="1">
                  <c:v>4096</c:v>
                </c:pt>
                <c:pt idx="2">
                  <c:v>25000</c:v>
                </c:pt>
                <c:pt idx="3">
                  <c:v>36864</c:v>
                </c:pt>
                <c:pt idx="4">
                  <c:v>38592</c:v>
                </c:pt>
                <c:pt idx="5">
                  <c:v>31770</c:v>
                </c:pt>
                <c:pt idx="6">
                  <c:v>49100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49F-9209-8974D0C1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415069672364992"/>
                  <c:y val="2.4930082641141035E-2"/>
                </c:manualLayout>
              </c:layout>
              <c:tx>
                <c:rich>
                  <a:bodyPr/>
                  <a:lstStyle/>
                  <a:p>
                    <a:fld id="{8F0EAD73-E5E4-4DFB-93B4-6800EF7A7D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B183555-0107-4CF5-AD1B-8CCDBE93AA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C4-4BF9-ACC7-69746EAA45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性能图!$F$2:$F$32</c:f>
              <c:numCache>
                <c:formatCode>General</c:formatCode>
                <c:ptCount val="31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EBAFE340-3CBE-462F-AB53-BEEE1DE0FD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性能图!$G$2:$G$32</c:f>
              <c:numCache>
                <c:formatCode>General</c:formatCode>
                <c:ptCount val="31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88E8AF3-F6A5-4C2D-AEEF-BBF34A549D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性能图!$H$2:$H$32</c:f>
              <c:numCache>
                <c:formatCode>General</c:formatCode>
                <c:ptCount val="31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9A9079B8-56B1-4A29-9BCF-F9BE6D1369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9AC31AF-141C-4B62-8590-07D9BEF311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C4-4BF9-ACC7-69746EAA45B1}"/>
                </c:ext>
              </c:extLst>
            </c:dLbl>
            <c:dLbl>
              <c:idx val="6"/>
              <c:layout>
                <c:manualLayout>
                  <c:x val="2.2586560241613634E-3"/>
                  <c:y val="4.1088848001351076E-3"/>
                </c:manualLayout>
              </c:layout>
              <c:tx>
                <c:rich>
                  <a:bodyPr/>
                  <a:lstStyle/>
                  <a:p>
                    <a:fld id="{12A3D0DF-18C8-47CF-A6C5-EB86895219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性能图!$I$2:$I$32</c:f>
              <c:numCache>
                <c:formatCode>General</c:formatCode>
                <c:ptCount val="31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D0610E1-D122-49D2-AB86-94A84E1D9F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545E162-7D13-44C1-86D6-B5EA923893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C4-4BF9-ACC7-69746EAA45B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性能图!$J$2:$J$32</c:f>
              <c:numCache>
                <c:formatCode>General</c:formatCode>
                <c:ptCount val="31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2.7552337999657728E-2"/>
                  <c:y val="-7.7143757794712279E-3"/>
                </c:manualLayout>
              </c:layout>
              <c:tx>
                <c:rich>
                  <a:bodyPr/>
                  <a:lstStyle/>
                  <a:p>
                    <a:fld id="{B81165FB-C903-4765-B40A-70B44DBFD3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5.8997041011924684E-2"/>
                  <c:y val="-2.1072796934865971E-2"/>
                </c:manualLayout>
              </c:layout>
              <c:tx>
                <c:rich>
                  <a:bodyPr/>
                  <a:lstStyle/>
                  <a:p>
                    <a:fld id="{E5CA60B7-03AE-4569-9437-2A4B64830D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789C869-4EA7-4D44-935B-03438D9E68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639744-FAC0-4D85-B14E-BABEC9288A0C}" type="CELLRANGE">
                      <a:rPr lang="en-US" altLang="zh-CN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D1376802-5BD2-463A-A6F0-C37E9B37D7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DD08E46-F932-4E1F-BFA4-5762FCFD8B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C4-4BF9-ACC7-69746EAA45B1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C206656B-E9D7-4103-9A70-D0015211FF7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-7.2199846829290192E-17"/>
                  <c:y val="-7.7660475129233556E-3"/>
                </c:manualLayout>
              </c:layout>
              <c:tx>
                <c:rich>
                  <a:bodyPr/>
                  <a:lstStyle/>
                  <a:p>
                    <a:fld id="{8758B546-15CA-4B6A-8190-F46D2B81AB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1.573254426984658E-2"/>
                  <c:y val="-2.2988505747126506E-2"/>
                </c:manualLayout>
              </c:layout>
              <c:tx>
                <c:rich>
                  <a:bodyPr/>
                  <a:lstStyle/>
                  <a:p>
                    <a:fld id="{4F1458C7-322D-403C-AD76-8A39CC99EE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E260FB7C-74F5-4CFC-A3C4-6E817083E4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2.0302371490023664E-2"/>
                  <c:y val="-2.1157128849430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DAF11F-9892-4F5D-97F8-EE422CB17F31}" type="CELLRANGE">
                      <a:rPr lang="en-US" altLang="zh-CN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02063688621979"/>
                      <c:h val="2.064802244547017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性能图!$K$2:$K$32</c:f>
              <c:numCache>
                <c:formatCode>General</c:formatCode>
                <c:ptCount val="31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08728D8-D487-46C9-9040-29C16DDB1A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性能图!$L$2:$L$32</c:f>
              <c:numCache>
                <c:formatCode>General</c:formatCode>
                <c:ptCount val="31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D9D9E8-9F00-442D-B7D6-B41A911FE506}" type="CELLRANGE">
                      <a:rPr lang="zh-CN" alt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性能图!$M$2:$M$32</c:f>
              <c:numCache>
                <c:formatCode>General</c:formatCode>
                <c:ptCount val="31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B549E1-86EE-4B0A-948B-AADCB0FF1D34}" type="CELLRANGE">
                      <a:rPr lang="en-US" altLang="zh-CN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C4-4BF9-ACC7-69746EAA45B1}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9427B4-11F2-4FA1-AAB7-0717B2EB7C6E}" type="CELLRANGE">
                      <a:rPr lang="zh-CN" alt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C4-4BF9-ACC7-69746EAA45B1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BE1A77D-8640-4A2E-85C2-E4E6B437EF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DAAEBDF-3948-41D1-968F-595B9DED00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性能图!$N$2:$N$32</c:f>
              <c:numCache>
                <c:formatCode>General</c:formatCode>
                <c:ptCount val="31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GPU(batch-1)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50684CC-53CD-474C-8050-144FD4EA2A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性能图!$O$2:$O$32</c:f>
              <c:numCache>
                <c:formatCode>General</c:formatCode>
                <c:ptCount val="31"/>
                <c:pt idx="26">
                  <c:v>3.5494937132150133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ser>
          <c:idx val="10"/>
          <c:order val="10"/>
          <c:tx>
            <c:strRef>
              <c:f>性能图!$P$1</c:f>
              <c:strCache>
                <c:ptCount val="1"/>
                <c:pt idx="0">
                  <c:v>GPU(batch-32)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130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131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5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7A7730F7-93A0-4D6D-B7D6-6B98F9E69E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性能图!$P$2:$P$32</c:f>
              <c:numCache>
                <c:formatCode>General</c:formatCode>
                <c:ptCount val="31"/>
                <c:pt idx="27">
                  <c:v>3.777499319590365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9-CC89-4426-AF9D-784001138308}"/>
            </c:ext>
          </c:extLst>
        </c:ser>
        <c:ser>
          <c:idx val="11"/>
          <c:order val="11"/>
          <c:tx>
            <c:strRef>
              <c:f>性能图!$Q$1</c:f>
              <c:strCache>
                <c:ptCount val="1"/>
                <c:pt idx="0">
                  <c:v>GPU(LSTM-dense)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4F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50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D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0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3FF6BC3E-E09F-4000-B8FD-57E7D348DB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性能图!$Q$2:$Q$32</c:f>
              <c:numCache>
                <c:formatCode>General</c:formatCode>
                <c:ptCount val="31"/>
                <c:pt idx="28">
                  <c:v>2.9385197251764921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A-CC89-4426-AF9D-784001138308}"/>
            </c:ext>
          </c:extLst>
        </c:ser>
        <c:ser>
          <c:idx val="12"/>
          <c:order val="12"/>
          <c:tx>
            <c:strRef>
              <c:f>性能图!$R$1</c:f>
              <c:strCache>
                <c:ptCount val="1"/>
                <c:pt idx="0">
                  <c:v>GPU(LSTM-sparse)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A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6B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6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B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D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E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6A8490A-65D9-438C-BA8D-87312FFA2F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973-40C5-BF11-987CE040DC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性能图!$R$2:$R$32</c:f>
              <c:numCache>
                <c:formatCode>General</c:formatCode>
                <c:ptCount val="31"/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B-CC89-4426-AF9D-784001138308}"/>
            </c:ext>
          </c:extLst>
        </c:ser>
        <c:ser>
          <c:idx val="13"/>
          <c:order val="13"/>
          <c:tx>
            <c:strRef>
              <c:f>性能图!$S$1</c:f>
              <c:strCache>
                <c:ptCount val="1"/>
                <c:pt idx="0">
                  <c:v>DPU-V2(ZU9)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F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0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1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2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3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4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5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6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7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88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189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A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B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C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D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E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F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0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7B473F7A-0DCF-4402-9935-3F0B049164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973-40C5-BF11-987CE040D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性能图!$E$2:$E$32</c:f>
              <c:numCache>
                <c:formatCode>General</c:formatCode>
                <c:ptCount val="31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  <c:pt idx="30">
                  <c:v>1.0791812460476249</c:v>
                </c:pt>
              </c:numCache>
            </c:numRef>
          </c:xVal>
          <c:yVal>
            <c:numRef>
              <c:f>性能图!$S$2:$S$32</c:f>
              <c:numCache>
                <c:formatCode>General</c:formatCode>
                <c:ptCount val="31"/>
                <c:pt idx="30">
                  <c:v>3.4313637641589874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ISLPED16(1+6）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C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713008971421426E-2"/>
          <c:y val="0.90205870817871903"/>
          <c:w val="0.85454039524301129"/>
          <c:h val="8.6447038947717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672465</xdr:colOff>
      <xdr:row>38</xdr:row>
      <xdr:rowOff>3810</xdr:rowOff>
    </xdr:from>
    <xdr:to>
      <xdr:col>6</xdr:col>
      <xdr:colOff>200025</xdr:colOff>
      <xdr:row>53</xdr:row>
      <xdr:rowOff>3810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137161</xdr:colOff>
      <xdr:row>38</xdr:row>
      <xdr:rowOff>1905</xdr:rowOff>
    </xdr:from>
    <xdr:to>
      <xdr:col>15</xdr:col>
      <xdr:colOff>266701</xdr:colOff>
      <xdr:row>53</xdr:row>
      <xdr:rowOff>1905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38</xdr:row>
      <xdr:rowOff>95250</xdr:rowOff>
    </xdr:from>
    <xdr:to>
      <xdr:col>19</xdr:col>
      <xdr:colOff>91440</xdr:colOff>
      <xdr:row>53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938212</xdr:colOff>
      <xdr:row>55</xdr:row>
      <xdr:rowOff>95250</xdr:rowOff>
    </xdr:from>
    <xdr:to>
      <xdr:col>5</xdr:col>
      <xdr:colOff>557212</xdr:colOff>
      <xdr:row>70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54</xdr:row>
      <xdr:rowOff>104775</xdr:rowOff>
    </xdr:from>
    <xdr:to>
      <xdr:col>13</xdr:col>
      <xdr:colOff>647700</xdr:colOff>
      <xdr:row>69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54</xdr:row>
      <xdr:rowOff>152400</xdr:rowOff>
    </xdr:from>
    <xdr:to>
      <xdr:col>17</xdr:col>
      <xdr:colOff>3276600</xdr:colOff>
      <xdr:row>70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33</xdr:row>
      <xdr:rowOff>66675</xdr:rowOff>
    </xdr:from>
    <xdr:to>
      <xdr:col>17</xdr:col>
      <xdr:colOff>552450</xdr:colOff>
      <xdr:row>70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24</xdr:row>
      <xdr:rowOff>19050</xdr:rowOff>
    </xdr:from>
    <xdr:to>
      <xdr:col>14</xdr:col>
      <xdr:colOff>681037</xdr:colOff>
      <xdr:row>39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D1" workbookViewId="0">
      <pane ySplit="1" topLeftCell="A14" activePane="bottomLeft" state="frozen"/>
      <selection pane="bottomLeft" activeCell="G71" sqref="G71"/>
    </sheetView>
  </sheetViews>
  <sheetFormatPr defaultRowHeight="14.25" x14ac:dyDescent="0.2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38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187</v>
      </c>
      <c r="F1" s="4" t="s">
        <v>189</v>
      </c>
      <c r="G1" s="4" t="s">
        <v>201</v>
      </c>
      <c r="H1" s="4" t="s">
        <v>193</v>
      </c>
      <c r="I1" s="4" t="s">
        <v>194</v>
      </c>
      <c r="J1" s="4" t="s">
        <v>190</v>
      </c>
      <c r="K1" s="4" t="s">
        <v>191</v>
      </c>
      <c r="L1" s="4" t="s">
        <v>192</v>
      </c>
      <c r="M1" s="4" t="s">
        <v>188</v>
      </c>
      <c r="N1" s="4" t="s">
        <v>196</v>
      </c>
      <c r="O1" s="4" t="s">
        <v>206</v>
      </c>
    </row>
    <row r="2" spans="1:15" x14ac:dyDescent="0.2">
      <c r="A2" s="62" t="s">
        <v>6</v>
      </c>
      <c r="B2" s="62"/>
      <c r="C2" s="62"/>
      <c r="D2" s="62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>
        <v>1</v>
      </c>
      <c r="B3" s="1" t="s">
        <v>102</v>
      </c>
      <c r="C3" s="1" t="s">
        <v>45</v>
      </c>
      <c r="D3" s="1">
        <v>2017</v>
      </c>
      <c r="E3" s="1" t="s">
        <v>103</v>
      </c>
      <c r="F3" s="5" t="s">
        <v>195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218</v>
      </c>
      <c r="N3" s="5" t="s">
        <v>197</v>
      </c>
      <c r="O3" s="5"/>
    </row>
    <row r="4" spans="1:15" x14ac:dyDescent="0.2">
      <c r="A4" s="2">
        <v>2</v>
      </c>
      <c r="B4" s="1" t="s">
        <v>104</v>
      </c>
      <c r="C4" s="1" t="s">
        <v>44</v>
      </c>
      <c r="D4" s="1">
        <v>2017</v>
      </c>
      <c r="E4" s="1" t="s">
        <v>103</v>
      </c>
      <c r="F4" s="5"/>
      <c r="G4" s="5"/>
      <c r="H4" s="5"/>
      <c r="I4" s="5"/>
      <c r="J4" s="5"/>
      <c r="K4" s="5"/>
      <c r="L4" s="5"/>
      <c r="M4" s="5"/>
      <c r="N4" s="5"/>
      <c r="O4" s="5" t="s">
        <v>207</v>
      </c>
    </row>
    <row r="5" spans="1:15" x14ac:dyDescent="0.2">
      <c r="A5" s="2">
        <v>3</v>
      </c>
      <c r="B5" s="1" t="s">
        <v>105</v>
      </c>
      <c r="C5" s="1" t="s">
        <v>40</v>
      </c>
      <c r="D5" s="1">
        <v>2017</v>
      </c>
      <c r="E5" s="1" t="s">
        <v>106</v>
      </c>
      <c r="F5" s="5"/>
      <c r="G5" s="5"/>
      <c r="H5" s="5"/>
      <c r="I5" s="5"/>
      <c r="J5" s="5"/>
      <c r="K5" s="5"/>
      <c r="L5" s="5"/>
      <c r="M5" s="5"/>
      <c r="N5" s="5" t="s">
        <v>197</v>
      </c>
      <c r="O5" s="5"/>
    </row>
    <row r="6" spans="1:15" x14ac:dyDescent="0.2">
      <c r="A6" s="2">
        <v>4</v>
      </c>
      <c r="B6" s="1" t="s">
        <v>152</v>
      </c>
      <c r="C6" s="1" t="s">
        <v>42</v>
      </c>
      <c r="D6" s="1">
        <v>2017</v>
      </c>
      <c r="E6" s="1" t="s">
        <v>107</v>
      </c>
      <c r="F6" s="5" t="s">
        <v>200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213</v>
      </c>
      <c r="N6" s="5" t="s">
        <v>199</v>
      </c>
      <c r="O6" s="5"/>
    </row>
    <row r="7" spans="1:15" x14ac:dyDescent="0.2">
      <c r="A7" s="2">
        <v>5</v>
      </c>
      <c r="B7" s="1" t="s">
        <v>202</v>
      </c>
      <c r="C7" s="1" t="s">
        <v>39</v>
      </c>
      <c r="D7" s="1">
        <v>2017</v>
      </c>
      <c r="E7" s="6" t="s">
        <v>94</v>
      </c>
      <c r="F7" s="5" t="s">
        <v>204</v>
      </c>
      <c r="G7" s="7" t="s">
        <v>203</v>
      </c>
      <c r="H7" s="7">
        <v>41</v>
      </c>
      <c r="I7" s="7" t="s">
        <v>270</v>
      </c>
      <c r="J7" s="5">
        <v>54.4</v>
      </c>
      <c r="K7" s="5">
        <v>88.6</v>
      </c>
      <c r="L7" s="5">
        <v>87.7</v>
      </c>
      <c r="M7" s="5" t="s">
        <v>216</v>
      </c>
      <c r="N7" s="5" t="s">
        <v>199</v>
      </c>
      <c r="O7" s="5"/>
    </row>
    <row r="8" spans="1:15" x14ac:dyDescent="0.2">
      <c r="A8" s="2">
        <v>6</v>
      </c>
      <c r="B8" s="1" t="s">
        <v>108</v>
      </c>
      <c r="C8" s="1" t="s">
        <v>43</v>
      </c>
      <c r="D8" s="1">
        <v>2017</v>
      </c>
      <c r="E8" s="6" t="s">
        <v>109</v>
      </c>
      <c r="F8" s="5"/>
      <c r="G8" s="5"/>
      <c r="H8" s="5"/>
      <c r="I8" s="5"/>
      <c r="J8" s="5"/>
      <c r="K8" s="5"/>
      <c r="L8" s="5"/>
      <c r="M8" s="5"/>
      <c r="N8" s="5" t="s">
        <v>197</v>
      </c>
      <c r="O8" s="5"/>
    </row>
    <row r="9" spans="1:15" x14ac:dyDescent="0.2">
      <c r="A9" s="2">
        <v>7</v>
      </c>
      <c r="B9" s="1" t="s">
        <v>183</v>
      </c>
      <c r="C9" s="1" t="s">
        <v>46</v>
      </c>
      <c r="D9" s="1">
        <v>2017</v>
      </c>
      <c r="E9" s="6" t="s">
        <v>110</v>
      </c>
      <c r="F9" s="5" t="s">
        <v>205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217</v>
      </c>
      <c r="N9" s="5" t="s">
        <v>199</v>
      </c>
      <c r="O9" s="5" t="s">
        <v>227</v>
      </c>
    </row>
    <row r="10" spans="1:15" x14ac:dyDescent="0.2">
      <c r="A10" s="2">
        <v>8</v>
      </c>
      <c r="B10" s="1" t="s">
        <v>184</v>
      </c>
      <c r="C10" s="1" t="s">
        <v>153</v>
      </c>
      <c r="D10" s="1">
        <v>2017</v>
      </c>
      <c r="E10" s="6" t="s">
        <v>111</v>
      </c>
      <c r="F10" s="5" t="s">
        <v>208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211</v>
      </c>
      <c r="N10" s="5" t="s">
        <v>199</v>
      </c>
      <c r="O10" s="5"/>
    </row>
    <row r="11" spans="1:15" x14ac:dyDescent="0.2">
      <c r="A11" s="2">
        <v>9</v>
      </c>
      <c r="B11" s="1" t="s">
        <v>112</v>
      </c>
      <c r="C11" s="1" t="s">
        <v>41</v>
      </c>
      <c r="D11" s="1">
        <v>2017</v>
      </c>
      <c r="E11" s="6" t="s">
        <v>210</v>
      </c>
      <c r="F11" s="5" t="s">
        <v>209</v>
      </c>
      <c r="G11" s="7" t="s">
        <v>212</v>
      </c>
      <c r="H11" s="7">
        <v>37.46</v>
      </c>
      <c r="I11" s="7" t="s">
        <v>271</v>
      </c>
      <c r="J11" s="5">
        <v>86</v>
      </c>
      <c r="K11" s="5">
        <v>43</v>
      </c>
      <c r="L11" s="5">
        <v>46</v>
      </c>
      <c r="M11" s="5" t="s">
        <v>213</v>
      </c>
      <c r="N11" s="5" t="s">
        <v>199</v>
      </c>
      <c r="O11" s="5"/>
    </row>
    <row r="12" spans="1:15" x14ac:dyDescent="0.2">
      <c r="A12" s="2">
        <v>10</v>
      </c>
      <c r="B12" s="1" t="s">
        <v>37</v>
      </c>
      <c r="C12" s="1" t="s">
        <v>38</v>
      </c>
      <c r="D12" s="1">
        <v>2017</v>
      </c>
      <c r="E12" s="6" t="s">
        <v>93</v>
      </c>
      <c r="F12" s="5" t="s">
        <v>214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213</v>
      </c>
      <c r="N12" s="5" t="s">
        <v>199</v>
      </c>
      <c r="O12" s="5"/>
    </row>
    <row r="13" spans="1:15" x14ac:dyDescent="0.2">
      <c r="A13" s="2">
        <v>11</v>
      </c>
      <c r="B13" s="1" t="s">
        <v>28</v>
      </c>
      <c r="C13" s="1" t="s">
        <v>29</v>
      </c>
      <c r="D13" s="1">
        <v>2016</v>
      </c>
      <c r="E13" s="1" t="s">
        <v>86</v>
      </c>
      <c r="F13" s="5" t="s">
        <v>205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215</v>
      </c>
      <c r="N13" s="5" t="s">
        <v>199</v>
      </c>
      <c r="O13" s="5"/>
    </row>
    <row r="14" spans="1:15" x14ac:dyDescent="0.2">
      <c r="A14" s="2">
        <v>12</v>
      </c>
      <c r="B14" s="1" t="s">
        <v>4</v>
      </c>
      <c r="C14" s="1" t="s">
        <v>5</v>
      </c>
      <c r="D14" s="1">
        <v>2016</v>
      </c>
      <c r="E14" s="1" t="s">
        <v>95</v>
      </c>
      <c r="F14" s="5" t="s">
        <v>214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219</v>
      </c>
      <c r="N14" s="5" t="s">
        <v>199</v>
      </c>
      <c r="O14" s="5"/>
    </row>
    <row r="15" spans="1:15" x14ac:dyDescent="0.2">
      <c r="A15" s="2">
        <v>13</v>
      </c>
      <c r="B15" s="1" t="s">
        <v>26</v>
      </c>
      <c r="C15" s="1" t="s">
        <v>27</v>
      </c>
      <c r="D15" s="1">
        <v>2015</v>
      </c>
      <c r="E15" s="1" t="s">
        <v>85</v>
      </c>
      <c r="F15" s="5" t="s">
        <v>208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220</v>
      </c>
      <c r="N15" s="5" t="s">
        <v>199</v>
      </c>
      <c r="O15" s="5"/>
    </row>
    <row r="16" spans="1:15" x14ac:dyDescent="0.2">
      <c r="A16" s="62" t="s">
        <v>21</v>
      </c>
      <c r="B16" s="62"/>
      <c r="C16" s="62"/>
      <c r="D16" s="62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1">
        <v>1</v>
      </c>
      <c r="B17" s="1" t="s">
        <v>186</v>
      </c>
      <c r="C17" s="1" t="s">
        <v>22</v>
      </c>
      <c r="D17" s="1">
        <v>2017</v>
      </c>
      <c r="E17" s="1" t="s">
        <v>100</v>
      </c>
      <c r="F17" s="5" t="s">
        <v>205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221</v>
      </c>
      <c r="N17" s="5" t="s">
        <v>199</v>
      </c>
      <c r="O17" s="5"/>
    </row>
    <row r="18" spans="1:15" x14ac:dyDescent="0.2">
      <c r="A18" s="1">
        <v>2</v>
      </c>
      <c r="B18" s="1" t="s">
        <v>35</v>
      </c>
      <c r="C18" s="1" t="s">
        <v>36</v>
      </c>
      <c r="D18" s="1">
        <v>2017</v>
      </c>
      <c r="E18" s="6" t="s">
        <v>92</v>
      </c>
      <c r="F18" s="5" t="s">
        <v>205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222</v>
      </c>
      <c r="N18" s="5" t="s">
        <v>199</v>
      </c>
      <c r="O18" s="5" t="s">
        <v>223</v>
      </c>
    </row>
    <row r="19" spans="1:15" x14ac:dyDescent="0.2">
      <c r="A19" s="1">
        <v>3</v>
      </c>
      <c r="B19" s="1" t="s">
        <v>177</v>
      </c>
      <c r="C19" s="1" t="s">
        <v>47</v>
      </c>
      <c r="D19" s="1">
        <v>2017</v>
      </c>
      <c r="E19" s="6" t="s">
        <v>113</v>
      </c>
      <c r="F19" s="5" t="s">
        <v>226</v>
      </c>
      <c r="G19" s="5"/>
      <c r="H19" s="5"/>
      <c r="I19" s="5"/>
      <c r="J19" s="5"/>
      <c r="K19" s="5"/>
      <c r="L19" s="5"/>
      <c r="M19" s="5" t="s">
        <v>224</v>
      </c>
      <c r="N19" s="5" t="s">
        <v>197</v>
      </c>
      <c r="O19" s="5" t="s">
        <v>228</v>
      </c>
    </row>
    <row r="20" spans="1:15" x14ac:dyDescent="0.2">
      <c r="A20" s="1">
        <v>4</v>
      </c>
      <c r="B20" s="1" t="s">
        <v>432</v>
      </c>
      <c r="C20" s="1" t="s">
        <v>48</v>
      </c>
      <c r="D20" s="1">
        <v>2017</v>
      </c>
      <c r="E20" s="6" t="s">
        <v>181</v>
      </c>
      <c r="F20" s="5" t="s">
        <v>209</v>
      </c>
      <c r="G20" s="5" t="s">
        <v>230</v>
      </c>
      <c r="H20" s="5"/>
      <c r="I20" s="5"/>
      <c r="J20" s="5">
        <v>61</v>
      </c>
      <c r="K20" s="5">
        <v>25</v>
      </c>
      <c r="L20" s="5">
        <v>43</v>
      </c>
      <c r="M20" s="5" t="s">
        <v>229</v>
      </c>
      <c r="N20" s="5" t="s">
        <v>199</v>
      </c>
      <c r="O20" s="5" t="s">
        <v>239</v>
      </c>
    </row>
    <row r="21" spans="1:15" x14ac:dyDescent="0.2">
      <c r="A21" s="1">
        <v>5</v>
      </c>
      <c r="B21" s="1" t="s">
        <v>114</v>
      </c>
      <c r="C21" s="1" t="s">
        <v>49</v>
      </c>
      <c r="D21" s="1">
        <v>2017</v>
      </c>
      <c r="E21" s="6" t="s">
        <v>115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231</v>
      </c>
    </row>
    <row r="22" spans="1:15" x14ac:dyDescent="0.2">
      <c r="A22" s="1">
        <v>6</v>
      </c>
      <c r="B22" s="1" t="s">
        <v>174</v>
      </c>
      <c r="C22" s="1" t="s">
        <v>154</v>
      </c>
      <c r="D22" s="1">
        <v>2017</v>
      </c>
      <c r="E22" s="6" t="s">
        <v>117</v>
      </c>
      <c r="F22" s="5" t="s">
        <v>232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211</v>
      </c>
      <c r="N22" s="5" t="s">
        <v>199</v>
      </c>
      <c r="O22" s="5"/>
    </row>
    <row r="23" spans="1:15" x14ac:dyDescent="0.2">
      <c r="A23" s="1">
        <v>7</v>
      </c>
      <c r="B23" s="1" t="s">
        <v>118</v>
      </c>
      <c r="C23" s="1" t="s">
        <v>233</v>
      </c>
      <c r="D23" s="1">
        <v>2017</v>
      </c>
      <c r="E23" s="6" t="s">
        <v>119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198</v>
      </c>
    </row>
    <row r="24" spans="1:15" x14ac:dyDescent="0.2">
      <c r="A24" s="1">
        <v>8</v>
      </c>
      <c r="B24" s="1" t="s">
        <v>120</v>
      </c>
      <c r="C24" s="1" t="s">
        <v>51</v>
      </c>
      <c r="D24" s="1">
        <v>2017</v>
      </c>
      <c r="E24" s="6" t="s">
        <v>121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231</v>
      </c>
    </row>
    <row r="25" spans="1:15" x14ac:dyDescent="0.2">
      <c r="A25" s="1">
        <v>9</v>
      </c>
      <c r="B25" s="1" t="s">
        <v>122</v>
      </c>
      <c r="C25" s="1" t="s">
        <v>52</v>
      </c>
      <c r="D25" s="1">
        <v>2016</v>
      </c>
      <c r="E25" s="6" t="s">
        <v>123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234</v>
      </c>
    </row>
    <row r="26" spans="1:15" x14ac:dyDescent="0.2">
      <c r="A26" s="1">
        <v>10</v>
      </c>
      <c r="B26" s="1" t="s">
        <v>124</v>
      </c>
      <c r="C26" s="1" t="s">
        <v>53</v>
      </c>
      <c r="D26" s="1">
        <v>2016</v>
      </c>
      <c r="E26" s="6" t="s">
        <v>125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231</v>
      </c>
    </row>
    <row r="27" spans="1:15" x14ac:dyDescent="0.2">
      <c r="A27" s="1">
        <v>11</v>
      </c>
      <c r="B27" s="1" t="s">
        <v>126</v>
      </c>
      <c r="C27" s="1" t="s">
        <v>54</v>
      </c>
      <c r="D27" s="1">
        <v>2015</v>
      </c>
      <c r="E27" s="6" t="s">
        <v>127</v>
      </c>
      <c r="F27" s="5" t="s">
        <v>205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236</v>
      </c>
      <c r="N27" s="5"/>
      <c r="O27" s="5" t="s">
        <v>235</v>
      </c>
    </row>
    <row r="28" spans="1:15" x14ac:dyDescent="0.2">
      <c r="A28" s="1">
        <v>12</v>
      </c>
      <c r="B28" s="1" t="s">
        <v>128</v>
      </c>
      <c r="C28" s="1" t="s">
        <v>55</v>
      </c>
      <c r="D28" s="1">
        <v>2015</v>
      </c>
      <c r="E28" s="6" t="s">
        <v>129</v>
      </c>
      <c r="F28" s="5"/>
      <c r="G28" s="5"/>
      <c r="H28" s="5"/>
      <c r="I28" s="5"/>
      <c r="J28" s="5"/>
      <c r="K28" s="5"/>
      <c r="L28" s="5"/>
      <c r="M28" s="5"/>
      <c r="N28" s="5" t="s">
        <v>197</v>
      </c>
      <c r="O28" s="5"/>
    </row>
    <row r="29" spans="1:15" x14ac:dyDescent="0.2">
      <c r="A29" s="62" t="s">
        <v>30</v>
      </c>
      <c r="B29" s="62"/>
      <c r="C29" s="62"/>
      <c r="D29" s="62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>
        <v>1</v>
      </c>
      <c r="B30" s="1" t="s">
        <v>130</v>
      </c>
      <c r="C30" s="1" t="s">
        <v>64</v>
      </c>
      <c r="D30" s="1">
        <v>2017</v>
      </c>
      <c r="E30" s="1" t="s">
        <v>131</v>
      </c>
      <c r="F30" s="5" t="s">
        <v>237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217</v>
      </c>
      <c r="N30" s="5" t="s">
        <v>199</v>
      </c>
      <c r="O30" s="5"/>
    </row>
    <row r="31" spans="1:15" x14ac:dyDescent="0.2">
      <c r="A31" s="1">
        <v>2</v>
      </c>
      <c r="B31" s="1" t="s">
        <v>132</v>
      </c>
      <c r="C31" s="1" t="s">
        <v>62</v>
      </c>
      <c r="D31" s="1">
        <v>2017</v>
      </c>
      <c r="E31" s="1" t="s">
        <v>133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>
        <v>3</v>
      </c>
      <c r="B32" s="1" t="s">
        <v>134</v>
      </c>
      <c r="C32" s="1" t="s">
        <v>63</v>
      </c>
      <c r="D32" s="1">
        <v>2017</v>
      </c>
      <c r="E32" s="1" t="s">
        <v>109</v>
      </c>
      <c r="F32" s="5" t="s">
        <v>238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217</v>
      </c>
      <c r="N32" s="5" t="s">
        <v>199</v>
      </c>
      <c r="O32" s="5"/>
    </row>
    <row r="33" spans="1:15" x14ac:dyDescent="0.2">
      <c r="A33" s="1">
        <v>4</v>
      </c>
      <c r="B33" s="1" t="s">
        <v>434</v>
      </c>
      <c r="C33" s="1" t="s">
        <v>61</v>
      </c>
      <c r="D33" s="1">
        <v>2017</v>
      </c>
      <c r="E33" s="1" t="s">
        <v>135</v>
      </c>
      <c r="F33" s="5" t="s">
        <v>205</v>
      </c>
      <c r="G33" s="5">
        <v>720.15</v>
      </c>
      <c r="H33" s="5"/>
      <c r="I33" s="5"/>
      <c r="J33" s="5">
        <v>100</v>
      </c>
      <c r="K33" s="5">
        <v>30</v>
      </c>
      <c r="L33" s="5">
        <v>82</v>
      </c>
      <c r="M33" s="5" t="s">
        <v>213</v>
      </c>
      <c r="N33" s="5" t="s">
        <v>199</v>
      </c>
      <c r="O33" s="5"/>
    </row>
    <row r="34" spans="1:15" x14ac:dyDescent="0.2">
      <c r="A34" s="1">
        <v>5</v>
      </c>
      <c r="B34" s="1" t="s">
        <v>136</v>
      </c>
      <c r="C34" s="1" t="s">
        <v>65</v>
      </c>
      <c r="D34" s="1">
        <v>2017</v>
      </c>
      <c r="E34" s="1" t="s">
        <v>137</v>
      </c>
      <c r="F34" s="5" t="s">
        <v>205</v>
      </c>
      <c r="G34" s="5" t="s">
        <v>274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224</v>
      </c>
      <c r="N34" s="5"/>
      <c r="O34" s="5" t="s">
        <v>272</v>
      </c>
    </row>
    <row r="35" spans="1:15" x14ac:dyDescent="0.2">
      <c r="A35" s="1">
        <v>6</v>
      </c>
      <c r="B35" s="1" t="s">
        <v>67</v>
      </c>
      <c r="C35" s="1" t="s">
        <v>68</v>
      </c>
      <c r="D35" s="1">
        <v>2017</v>
      </c>
      <c r="E35" s="1" t="s">
        <v>138</v>
      </c>
      <c r="F35" s="5" t="s">
        <v>237</v>
      </c>
      <c r="G35" s="7" t="s">
        <v>241</v>
      </c>
      <c r="H35" s="7">
        <v>48</v>
      </c>
      <c r="I35" s="7">
        <v>849.38</v>
      </c>
      <c r="J35" s="5"/>
      <c r="K35" s="5"/>
      <c r="L35" s="5"/>
      <c r="M35" s="5" t="s">
        <v>240</v>
      </c>
      <c r="N35" s="5" t="s">
        <v>225</v>
      </c>
      <c r="O35" s="5"/>
    </row>
    <row r="36" spans="1:15" x14ac:dyDescent="0.2">
      <c r="A36" s="1">
        <v>7</v>
      </c>
      <c r="B36" s="1" t="s">
        <v>182</v>
      </c>
      <c r="C36" s="1" t="s">
        <v>66</v>
      </c>
      <c r="D36" s="1">
        <v>2017</v>
      </c>
      <c r="E36" s="1" t="s">
        <v>244</v>
      </c>
      <c r="F36" s="5" t="s">
        <v>243</v>
      </c>
      <c r="G36" s="5" t="s">
        <v>273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242</v>
      </c>
      <c r="N36" s="5" t="s">
        <v>199</v>
      </c>
      <c r="O36" s="5" t="s">
        <v>245</v>
      </c>
    </row>
    <row r="37" spans="1:15" x14ac:dyDescent="0.2">
      <c r="A37" s="1">
        <v>8</v>
      </c>
      <c r="B37" s="1" t="s">
        <v>50</v>
      </c>
      <c r="C37" s="1" t="s">
        <v>46</v>
      </c>
      <c r="D37" s="1">
        <v>2017</v>
      </c>
      <c r="E37" s="6" t="s">
        <v>116</v>
      </c>
      <c r="F37" s="5" t="s">
        <v>205</v>
      </c>
      <c r="G37" s="5">
        <v>123.12</v>
      </c>
      <c r="H37" s="5"/>
      <c r="I37" s="5"/>
      <c r="J37" s="5">
        <v>99.55</v>
      </c>
      <c r="K37" s="5"/>
      <c r="L37" s="5"/>
      <c r="M37" s="5" t="s">
        <v>215</v>
      </c>
      <c r="N37" s="5" t="s">
        <v>199</v>
      </c>
      <c r="O37" s="5"/>
    </row>
    <row r="38" spans="1:15" x14ac:dyDescent="0.2">
      <c r="A38" s="1">
        <v>9</v>
      </c>
      <c r="B38" s="1" t="s">
        <v>58</v>
      </c>
      <c r="C38" s="1" t="s">
        <v>59</v>
      </c>
      <c r="D38" s="1">
        <v>2017</v>
      </c>
      <c r="E38" s="6" t="s">
        <v>139</v>
      </c>
      <c r="F38" s="5" t="s">
        <v>205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246</v>
      </c>
      <c r="N38" s="5" t="s">
        <v>199</v>
      </c>
      <c r="O38" s="5"/>
    </row>
    <row r="39" spans="1:15" x14ac:dyDescent="0.2">
      <c r="A39" s="1">
        <v>10</v>
      </c>
      <c r="B39" s="1" t="s">
        <v>56</v>
      </c>
      <c r="C39" s="1" t="s">
        <v>57</v>
      </c>
      <c r="D39" s="1">
        <v>2017</v>
      </c>
      <c r="E39" s="6" t="s">
        <v>140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247</v>
      </c>
    </row>
    <row r="40" spans="1:15" x14ac:dyDescent="0.2">
      <c r="A40" s="1">
        <v>11</v>
      </c>
      <c r="B40" s="1" t="s">
        <v>173</v>
      </c>
      <c r="C40" s="1" t="s">
        <v>60</v>
      </c>
      <c r="D40" s="1">
        <v>2017</v>
      </c>
      <c r="E40" s="6" t="s">
        <v>141</v>
      </c>
      <c r="F40" s="5" t="s">
        <v>238</v>
      </c>
      <c r="G40" s="5"/>
      <c r="H40" s="5"/>
      <c r="I40" s="5"/>
      <c r="J40" s="5"/>
      <c r="K40" s="5"/>
      <c r="L40" s="5"/>
      <c r="M40" s="5" t="s">
        <v>248</v>
      </c>
      <c r="N40" s="5" t="s">
        <v>197</v>
      </c>
      <c r="O40" s="5"/>
    </row>
    <row r="41" spans="1:15" x14ac:dyDescent="0.2">
      <c r="A41" s="1">
        <v>12</v>
      </c>
      <c r="B41" s="1" t="s">
        <v>31</v>
      </c>
      <c r="C41" s="1" t="s">
        <v>32</v>
      </c>
      <c r="D41" s="1">
        <v>2016</v>
      </c>
      <c r="E41" s="1" t="s">
        <v>87</v>
      </c>
      <c r="F41" s="5" t="s">
        <v>205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242</v>
      </c>
      <c r="N41" s="5" t="s">
        <v>199</v>
      </c>
      <c r="O41" s="5"/>
    </row>
    <row r="42" spans="1:15" x14ac:dyDescent="0.2">
      <c r="A42" s="1">
        <v>13</v>
      </c>
      <c r="B42" s="1" t="s">
        <v>69</v>
      </c>
      <c r="C42" s="1" t="s">
        <v>70</v>
      </c>
      <c r="D42" s="1">
        <v>2016</v>
      </c>
      <c r="E42" s="1" t="s">
        <v>142</v>
      </c>
      <c r="F42" s="5" t="s">
        <v>208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249</v>
      </c>
    </row>
    <row r="43" spans="1:15" x14ac:dyDescent="0.2">
      <c r="A43" s="1">
        <v>14</v>
      </c>
      <c r="B43" s="1" t="s">
        <v>71</v>
      </c>
      <c r="C43" s="1" t="s">
        <v>72</v>
      </c>
      <c r="D43" s="1">
        <v>2016</v>
      </c>
      <c r="E43" s="1" t="s">
        <v>143</v>
      </c>
      <c r="F43" s="5" t="s">
        <v>208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251</v>
      </c>
      <c r="N43" s="5" t="s">
        <v>199</v>
      </c>
      <c r="O43" s="5" t="s">
        <v>250</v>
      </c>
    </row>
    <row r="44" spans="1:15" x14ac:dyDescent="0.2">
      <c r="A44" s="1">
        <v>15</v>
      </c>
      <c r="B44" s="1" t="s">
        <v>176</v>
      </c>
      <c r="C44" s="1" t="s">
        <v>73</v>
      </c>
      <c r="D44" s="1">
        <v>2015</v>
      </c>
      <c r="E44" s="1" t="s">
        <v>144</v>
      </c>
      <c r="F44" s="5" t="s">
        <v>252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242</v>
      </c>
      <c r="N44" s="5"/>
      <c r="O44" s="5"/>
    </row>
    <row r="45" spans="1:15" x14ac:dyDescent="0.2">
      <c r="A45" s="63" t="s">
        <v>74</v>
      </c>
      <c r="B45" s="64"/>
      <c r="C45" s="64"/>
      <c r="D45" s="65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1">
        <v>1</v>
      </c>
      <c r="B46" s="1" t="s">
        <v>155</v>
      </c>
      <c r="C46" s="1" t="s">
        <v>156</v>
      </c>
      <c r="D46" s="1">
        <v>2016</v>
      </c>
      <c r="E46" s="1" t="s">
        <v>145</v>
      </c>
      <c r="F46" s="5" t="s">
        <v>214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253</v>
      </c>
      <c r="N46" s="5" t="s">
        <v>199</v>
      </c>
      <c r="O46" s="5"/>
    </row>
    <row r="47" spans="1:15" x14ac:dyDescent="0.2">
      <c r="A47" s="1">
        <v>2</v>
      </c>
      <c r="B47" s="1" t="s">
        <v>75</v>
      </c>
      <c r="C47" s="1" t="s">
        <v>76</v>
      </c>
      <c r="D47" s="1">
        <v>2016</v>
      </c>
      <c r="E47" s="1" t="s">
        <v>146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234</v>
      </c>
    </row>
    <row r="48" spans="1:15" x14ac:dyDescent="0.2">
      <c r="A48" s="1">
        <v>3</v>
      </c>
      <c r="B48" s="1" t="s">
        <v>175</v>
      </c>
      <c r="C48" s="1" t="s">
        <v>77</v>
      </c>
      <c r="D48" s="1">
        <v>2016</v>
      </c>
      <c r="E48" s="1" t="s">
        <v>147</v>
      </c>
      <c r="F48" s="5" t="s">
        <v>208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253</v>
      </c>
      <c r="N48" s="5" t="s">
        <v>199</v>
      </c>
      <c r="O48" s="5" t="s">
        <v>439</v>
      </c>
    </row>
    <row r="49" spans="1:15" x14ac:dyDescent="0.2">
      <c r="A49" s="1">
        <v>4</v>
      </c>
      <c r="B49" s="1" t="s">
        <v>78</v>
      </c>
      <c r="C49" s="1" t="s">
        <v>79</v>
      </c>
      <c r="D49" s="1">
        <v>2016</v>
      </c>
      <c r="E49" s="1" t="s">
        <v>148</v>
      </c>
      <c r="F49" s="5"/>
      <c r="G49" s="5"/>
      <c r="H49" s="5"/>
      <c r="I49" s="5"/>
      <c r="J49" s="5"/>
      <c r="K49" s="5"/>
      <c r="L49" s="5"/>
      <c r="M49" s="5"/>
      <c r="N49" s="5" t="s">
        <v>197</v>
      </c>
      <c r="O49" s="5"/>
    </row>
    <row r="50" spans="1:15" x14ac:dyDescent="0.2">
      <c r="A50" s="62" t="s">
        <v>7</v>
      </c>
      <c r="B50" s="62"/>
      <c r="C50" s="62"/>
      <c r="D50" s="62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">
      <c r="A51" s="1">
        <v>1</v>
      </c>
      <c r="B51" s="1" t="s">
        <v>178</v>
      </c>
      <c r="C51" s="1" t="s">
        <v>8</v>
      </c>
      <c r="D51" s="1">
        <v>2016</v>
      </c>
      <c r="E51" s="1" t="s">
        <v>96</v>
      </c>
      <c r="F51" s="5" t="s">
        <v>205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253</v>
      </c>
      <c r="N51" s="5" t="s">
        <v>199</v>
      </c>
      <c r="O51" s="5" t="s">
        <v>254</v>
      </c>
    </row>
    <row r="52" spans="1:15" x14ac:dyDescent="0.2">
      <c r="A52" s="62" t="s">
        <v>11</v>
      </c>
      <c r="B52" s="62"/>
      <c r="C52" s="62"/>
      <c r="D52" s="62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">
      <c r="A53" s="1">
        <v>1</v>
      </c>
      <c r="B53" s="1" t="s">
        <v>9</v>
      </c>
      <c r="C53" s="1" t="s">
        <v>10</v>
      </c>
      <c r="D53" s="1">
        <v>2016</v>
      </c>
      <c r="E53" s="1" t="s">
        <v>97</v>
      </c>
      <c r="F53" s="5" t="s">
        <v>205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215</v>
      </c>
      <c r="N53" s="5" t="s">
        <v>199</v>
      </c>
      <c r="O53" s="5"/>
    </row>
    <row r="54" spans="1:15" x14ac:dyDescent="0.2">
      <c r="A54" s="62" t="s">
        <v>12</v>
      </c>
      <c r="B54" s="62"/>
      <c r="C54" s="62"/>
      <c r="D54" s="62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">
      <c r="A55" s="1">
        <v>1</v>
      </c>
      <c r="B55" s="1" t="s">
        <v>80</v>
      </c>
      <c r="C55" t="s">
        <v>81</v>
      </c>
      <c r="D55" s="1">
        <v>2017</v>
      </c>
      <c r="E55" s="1" t="s">
        <v>179</v>
      </c>
      <c r="F55" s="5" t="s">
        <v>214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255</v>
      </c>
      <c r="N55" s="5" t="s">
        <v>199</v>
      </c>
      <c r="O55" s="5"/>
    </row>
    <row r="56" spans="1:15" x14ac:dyDescent="0.2">
      <c r="A56" s="1">
        <v>2</v>
      </c>
      <c r="B56" t="s">
        <v>185</v>
      </c>
      <c r="C56" s="1" t="s">
        <v>82</v>
      </c>
      <c r="D56" s="1">
        <v>2017</v>
      </c>
      <c r="E56" s="1" t="s">
        <v>149</v>
      </c>
      <c r="F56" s="5" t="s">
        <v>205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215</v>
      </c>
      <c r="N56" s="5" t="s">
        <v>199</v>
      </c>
      <c r="O56" s="5" t="s">
        <v>256</v>
      </c>
    </row>
    <row r="57" spans="1:15" x14ac:dyDescent="0.2">
      <c r="A57" s="1">
        <v>3</v>
      </c>
      <c r="B57" s="1" t="s">
        <v>13</v>
      </c>
      <c r="C57" s="1" t="s">
        <v>14</v>
      </c>
      <c r="D57" s="1">
        <v>2016</v>
      </c>
      <c r="E57" s="1" t="s">
        <v>150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257</v>
      </c>
    </row>
    <row r="58" spans="1:15" x14ac:dyDescent="0.2">
      <c r="A58" s="62" t="s">
        <v>15</v>
      </c>
      <c r="B58" s="62"/>
      <c r="C58" s="62"/>
      <c r="D58" s="62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">
      <c r="A59" s="1">
        <v>1</v>
      </c>
      <c r="B59" s="1" t="s">
        <v>16</v>
      </c>
      <c r="C59" s="1" t="s">
        <v>17</v>
      </c>
      <c r="D59" s="1">
        <v>2016</v>
      </c>
      <c r="E59" s="1" t="s">
        <v>98</v>
      </c>
      <c r="F59" s="5" t="s">
        <v>208</v>
      </c>
      <c r="G59" s="5">
        <v>84.2</v>
      </c>
      <c r="H59" s="5"/>
      <c r="I59" s="5"/>
      <c r="J59" s="5"/>
      <c r="K59" s="5"/>
      <c r="L59" s="5"/>
      <c r="M59" s="5" t="s">
        <v>251</v>
      </c>
      <c r="N59" s="5" t="s">
        <v>199</v>
      </c>
      <c r="O59" s="5" t="s">
        <v>258</v>
      </c>
    </row>
    <row r="60" spans="1:15" x14ac:dyDescent="0.2">
      <c r="A60" s="1">
        <v>2</v>
      </c>
      <c r="B60" s="1" t="s">
        <v>83</v>
      </c>
      <c r="C60" s="1" t="s">
        <v>84</v>
      </c>
      <c r="D60" s="1">
        <v>2017</v>
      </c>
      <c r="E60" s="1" t="s">
        <v>151</v>
      </c>
      <c r="F60" s="5" t="s">
        <v>208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251</v>
      </c>
      <c r="N60" s="5" t="s">
        <v>199</v>
      </c>
      <c r="O60" s="5"/>
    </row>
    <row r="61" spans="1:15" x14ac:dyDescent="0.2">
      <c r="A61" s="62" t="s">
        <v>18</v>
      </c>
      <c r="B61" s="62"/>
      <c r="C61" s="62"/>
      <c r="D61" s="62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1">
        <v>1</v>
      </c>
      <c r="B62" s="1" t="s">
        <v>19</v>
      </c>
      <c r="C62" s="1" t="s">
        <v>20</v>
      </c>
      <c r="D62" s="1">
        <v>2014</v>
      </c>
      <c r="E62" s="1" t="s">
        <v>99</v>
      </c>
      <c r="F62" s="5" t="s">
        <v>208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215</v>
      </c>
      <c r="N62" s="5" t="s">
        <v>199</v>
      </c>
      <c r="O62" s="5"/>
    </row>
    <row r="63" spans="1:15" x14ac:dyDescent="0.2">
      <c r="A63" s="62" t="s">
        <v>23</v>
      </c>
      <c r="B63" s="62"/>
      <c r="C63" s="62"/>
      <c r="D63" s="62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">
      <c r="A64" s="1">
        <v>1</v>
      </c>
      <c r="B64" s="1" t="s">
        <v>24</v>
      </c>
      <c r="C64" s="1" t="s">
        <v>25</v>
      </c>
      <c r="D64" s="1">
        <v>2017</v>
      </c>
      <c r="E64" s="1" t="s">
        <v>101</v>
      </c>
      <c r="F64" s="5"/>
      <c r="G64" s="5"/>
      <c r="H64" s="5"/>
      <c r="I64" s="5"/>
      <c r="J64" s="5"/>
      <c r="K64" s="5"/>
      <c r="L64" s="5"/>
      <c r="M64" s="5"/>
      <c r="N64" s="5" t="s">
        <v>199</v>
      </c>
      <c r="O64" s="5" t="s">
        <v>259</v>
      </c>
    </row>
    <row r="65" spans="1:15" x14ac:dyDescent="0.2">
      <c r="A65" s="1">
        <v>2</v>
      </c>
      <c r="B65" s="1" t="s">
        <v>33</v>
      </c>
      <c r="C65" s="1" t="s">
        <v>34</v>
      </c>
      <c r="D65" s="1">
        <v>2016</v>
      </c>
      <c r="E65" s="1" t="s">
        <v>88</v>
      </c>
      <c r="F65" s="5" t="s">
        <v>260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217</v>
      </c>
      <c r="N65" s="5"/>
      <c r="O65" s="5" t="s">
        <v>261</v>
      </c>
    </row>
    <row r="66" spans="1:15" x14ac:dyDescent="0.2">
      <c r="A66" s="1">
        <v>3</v>
      </c>
      <c r="B66" s="1" t="s">
        <v>89</v>
      </c>
      <c r="C66" s="1" t="s">
        <v>90</v>
      </c>
      <c r="D66" s="3">
        <v>2016</v>
      </c>
      <c r="E66" s="1" t="s">
        <v>91</v>
      </c>
      <c r="F66" s="5" t="s">
        <v>264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253</v>
      </c>
      <c r="N66" s="5" t="s">
        <v>262</v>
      </c>
      <c r="O66" s="5" t="s">
        <v>263</v>
      </c>
    </row>
    <row r="67" spans="1:15" x14ac:dyDescent="0.2">
      <c r="A67" s="62" t="s">
        <v>161</v>
      </c>
      <c r="B67" s="62"/>
      <c r="C67" s="62"/>
      <c r="D67" s="62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3">
        <v>1</v>
      </c>
      <c r="B68" s="1" t="s">
        <v>166</v>
      </c>
      <c r="C68" s="1" t="s">
        <v>157</v>
      </c>
      <c r="D68" s="1">
        <v>2017</v>
      </c>
      <c r="E68" s="1" t="s">
        <v>167</v>
      </c>
      <c r="F68" s="5" t="s">
        <v>265</v>
      </c>
      <c r="G68" s="5" t="s">
        <v>276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251</v>
      </c>
      <c r="N68" s="5" t="s">
        <v>262</v>
      </c>
      <c r="O68" s="5" t="s">
        <v>275</v>
      </c>
    </row>
    <row r="69" spans="1:15" x14ac:dyDescent="0.2">
      <c r="A69" s="3">
        <v>2</v>
      </c>
      <c r="B69" s="1" t="s">
        <v>168</v>
      </c>
      <c r="C69" s="1" t="s">
        <v>158</v>
      </c>
      <c r="D69" s="1">
        <v>2017</v>
      </c>
      <c r="E69" s="1" t="s">
        <v>169</v>
      </c>
      <c r="F69" s="5" t="s">
        <v>266</v>
      </c>
      <c r="G69" s="5">
        <v>266.52999999999997</v>
      </c>
      <c r="H69" s="5"/>
      <c r="I69" s="5"/>
      <c r="J69" s="5"/>
      <c r="K69" s="5"/>
      <c r="L69" s="5"/>
      <c r="M69" s="5" t="s">
        <v>251</v>
      </c>
      <c r="N69" s="5" t="s">
        <v>262</v>
      </c>
      <c r="O69" s="5" t="s">
        <v>267</v>
      </c>
    </row>
    <row r="70" spans="1:15" x14ac:dyDescent="0.2">
      <c r="A70" s="3">
        <v>3</v>
      </c>
      <c r="B70" s="1" t="s">
        <v>170</v>
      </c>
      <c r="C70" s="1" t="s">
        <v>159</v>
      </c>
      <c r="D70" s="1">
        <v>2016</v>
      </c>
      <c r="E70" s="1" t="s">
        <v>171</v>
      </c>
      <c r="F70" s="5"/>
      <c r="G70" s="5"/>
      <c r="H70" s="5"/>
      <c r="I70" s="5"/>
      <c r="J70" s="5"/>
      <c r="K70" s="5"/>
      <c r="L70" s="5"/>
      <c r="M70" s="5"/>
      <c r="N70" s="5" t="s">
        <v>268</v>
      </c>
      <c r="O70" s="5"/>
    </row>
    <row r="71" spans="1:15" x14ac:dyDescent="0.2">
      <c r="A71" s="3">
        <v>4</v>
      </c>
      <c r="B71" s="1" t="s">
        <v>172</v>
      </c>
      <c r="C71" s="1" t="s">
        <v>160</v>
      </c>
      <c r="D71" s="1">
        <v>2016</v>
      </c>
      <c r="E71" s="1" t="s">
        <v>180</v>
      </c>
      <c r="F71" s="5" t="s">
        <v>269</v>
      </c>
      <c r="G71" s="5">
        <v>147.82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251</v>
      </c>
      <c r="N71" s="5" t="s">
        <v>262</v>
      </c>
      <c r="O71" s="5"/>
    </row>
    <row r="72" spans="1:15" x14ac:dyDescent="0.2">
      <c r="A72" s="62" t="s">
        <v>164</v>
      </c>
      <c r="B72" s="62"/>
      <c r="C72" s="62"/>
      <c r="D72" s="62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">
      <c r="A73" s="3">
        <v>1</v>
      </c>
      <c r="B73" s="1" t="s">
        <v>162</v>
      </c>
      <c r="C73" s="1" t="s">
        <v>163</v>
      </c>
      <c r="D73" s="1">
        <v>2016</v>
      </c>
      <c r="E73" s="1" t="s">
        <v>165</v>
      </c>
      <c r="F73" s="5" t="s">
        <v>266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253</v>
      </c>
      <c r="N73" s="5" t="s">
        <v>262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 x14ac:dyDescent="0.2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187</v>
      </c>
      <c r="F1" s="4" t="s">
        <v>189</v>
      </c>
      <c r="G1" s="4" t="s">
        <v>201</v>
      </c>
      <c r="H1" s="4" t="s">
        <v>193</v>
      </c>
      <c r="I1" s="4" t="s">
        <v>194</v>
      </c>
      <c r="J1" s="4" t="s">
        <v>190</v>
      </c>
      <c r="K1" s="4" t="s">
        <v>191</v>
      </c>
      <c r="L1" s="4" t="s">
        <v>192</v>
      </c>
      <c r="M1" s="4" t="s">
        <v>188</v>
      </c>
      <c r="N1" s="4" t="s">
        <v>196</v>
      </c>
      <c r="O1" s="4" t="s">
        <v>206</v>
      </c>
      <c r="P1" s="1" t="s">
        <v>277</v>
      </c>
    </row>
    <row r="2" spans="1:16" x14ac:dyDescent="0.2">
      <c r="A2" s="62" t="s">
        <v>6</v>
      </c>
      <c r="B2" s="62"/>
      <c r="C2" s="62"/>
      <c r="D2" s="62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x14ac:dyDescent="0.2">
      <c r="A3" s="2">
        <v>4</v>
      </c>
      <c r="B3" s="1" t="s">
        <v>152</v>
      </c>
      <c r="C3" s="1" t="s">
        <v>42</v>
      </c>
      <c r="D3" s="1">
        <v>2017</v>
      </c>
      <c r="E3" s="1" t="s">
        <v>107</v>
      </c>
      <c r="F3" s="23" t="s">
        <v>200</v>
      </c>
      <c r="G3" s="7">
        <v>1382</v>
      </c>
      <c r="H3" s="7">
        <v>45</v>
      </c>
      <c r="I3" s="7">
        <v>30.7</v>
      </c>
      <c r="J3" s="23">
        <v>97</v>
      </c>
      <c r="K3" s="23">
        <v>58</v>
      </c>
      <c r="L3" s="23">
        <v>92</v>
      </c>
      <c r="M3" s="23" t="s">
        <v>213</v>
      </c>
      <c r="N3" s="23" t="s">
        <v>199</v>
      </c>
      <c r="O3" s="23"/>
    </row>
    <row r="4" spans="1:16" x14ac:dyDescent="0.2">
      <c r="A4" s="2">
        <v>5</v>
      </c>
      <c r="B4" s="1" t="s">
        <v>202</v>
      </c>
      <c r="C4" s="1" t="s">
        <v>39</v>
      </c>
      <c r="D4" s="1">
        <v>2017</v>
      </c>
      <c r="E4" s="6" t="s">
        <v>94</v>
      </c>
      <c r="F4" s="5" t="s">
        <v>204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216</v>
      </c>
      <c r="N4" s="5" t="s">
        <v>199</v>
      </c>
      <c r="O4" s="5"/>
      <c r="P4" s="1">
        <v>1</v>
      </c>
    </row>
    <row r="5" spans="1:16" x14ac:dyDescent="0.2">
      <c r="A5" s="2">
        <v>7</v>
      </c>
      <c r="B5" s="1" t="s">
        <v>183</v>
      </c>
      <c r="C5" s="1" t="s">
        <v>46</v>
      </c>
      <c r="D5" s="1">
        <v>2017</v>
      </c>
      <c r="E5" s="6" t="s">
        <v>110</v>
      </c>
      <c r="F5" s="5" t="s">
        <v>205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217</v>
      </c>
      <c r="N5" s="5" t="s">
        <v>199</v>
      </c>
      <c r="O5" s="5" t="s">
        <v>227</v>
      </c>
      <c r="P5" s="1">
        <v>2</v>
      </c>
    </row>
    <row r="6" spans="1:16" x14ac:dyDescent="0.2">
      <c r="A6" s="2">
        <v>8</v>
      </c>
      <c r="B6" s="1" t="s">
        <v>184</v>
      </c>
      <c r="C6" s="1" t="s">
        <v>153</v>
      </c>
      <c r="D6" s="1">
        <v>2017</v>
      </c>
      <c r="E6" s="6" t="s">
        <v>111</v>
      </c>
      <c r="F6" s="5" t="s">
        <v>208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211</v>
      </c>
      <c r="N6" s="5" t="s">
        <v>199</v>
      </c>
      <c r="O6" s="5"/>
      <c r="P6" s="1">
        <v>3</v>
      </c>
    </row>
    <row r="7" spans="1:16" x14ac:dyDescent="0.2">
      <c r="A7" s="2">
        <v>9</v>
      </c>
      <c r="B7" s="1" t="s">
        <v>112</v>
      </c>
      <c r="C7" s="1" t="s">
        <v>41</v>
      </c>
      <c r="D7" s="1">
        <v>2017</v>
      </c>
      <c r="E7" s="6" t="s">
        <v>210</v>
      </c>
      <c r="F7" s="5" t="s">
        <v>209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213</v>
      </c>
      <c r="N7" s="5" t="s">
        <v>199</v>
      </c>
      <c r="O7" s="5"/>
      <c r="P7" s="1">
        <v>4</v>
      </c>
    </row>
    <row r="8" spans="1:16" x14ac:dyDescent="0.2">
      <c r="A8" s="2">
        <v>10</v>
      </c>
      <c r="B8" s="1" t="s">
        <v>37</v>
      </c>
      <c r="C8" s="1" t="s">
        <v>38</v>
      </c>
      <c r="D8" s="1">
        <v>2017</v>
      </c>
      <c r="E8" s="6" t="s">
        <v>93</v>
      </c>
      <c r="F8" s="5" t="s">
        <v>214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213</v>
      </c>
      <c r="N8" s="5" t="s">
        <v>199</v>
      </c>
      <c r="O8" s="5"/>
      <c r="P8" s="1">
        <v>5</v>
      </c>
    </row>
    <row r="9" spans="1:16" x14ac:dyDescent="0.2">
      <c r="A9" s="2">
        <v>11</v>
      </c>
      <c r="B9" s="1" t="s">
        <v>28</v>
      </c>
      <c r="C9" s="1" t="s">
        <v>29</v>
      </c>
      <c r="D9" s="1">
        <v>2016</v>
      </c>
      <c r="E9" s="1" t="s">
        <v>86</v>
      </c>
      <c r="F9" s="5" t="s">
        <v>205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215</v>
      </c>
      <c r="N9" s="5" t="s">
        <v>199</v>
      </c>
      <c r="O9" s="5"/>
      <c r="P9" s="1">
        <v>6</v>
      </c>
    </row>
    <row r="10" spans="1:16" x14ac:dyDescent="0.2">
      <c r="A10" s="2">
        <v>12</v>
      </c>
      <c r="B10" s="1" t="s">
        <v>4</v>
      </c>
      <c r="C10" s="1" t="s">
        <v>5</v>
      </c>
      <c r="D10" s="1">
        <v>2016</v>
      </c>
      <c r="E10" s="1" t="s">
        <v>95</v>
      </c>
      <c r="F10" s="5" t="s">
        <v>214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219</v>
      </c>
      <c r="N10" s="5" t="s">
        <v>199</v>
      </c>
      <c r="O10" s="5"/>
      <c r="P10" s="1">
        <v>7</v>
      </c>
    </row>
    <row r="11" spans="1:16" x14ac:dyDescent="0.2">
      <c r="A11" s="2">
        <v>13</v>
      </c>
      <c r="B11" s="1" t="s">
        <v>26</v>
      </c>
      <c r="C11" s="1" t="s">
        <v>27</v>
      </c>
      <c r="D11" s="1">
        <v>2015</v>
      </c>
      <c r="E11" s="1" t="s">
        <v>85</v>
      </c>
      <c r="F11" s="5" t="s">
        <v>208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220</v>
      </c>
      <c r="N11" s="5" t="s">
        <v>199</v>
      </c>
      <c r="O11" s="5"/>
      <c r="P11" s="1">
        <v>8</v>
      </c>
    </row>
    <row r="12" spans="1:16" x14ac:dyDescent="0.2">
      <c r="A12" s="62" t="s">
        <v>21</v>
      </c>
      <c r="B12" s="62"/>
      <c r="C12" s="62"/>
      <c r="D12" s="62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 x14ac:dyDescent="0.2">
      <c r="A13" s="1">
        <v>1</v>
      </c>
      <c r="B13" s="1" t="s">
        <v>186</v>
      </c>
      <c r="C13" s="1" t="s">
        <v>22</v>
      </c>
      <c r="D13" s="1">
        <v>2017</v>
      </c>
      <c r="E13" s="1" t="s">
        <v>100</v>
      </c>
      <c r="F13" s="5" t="s">
        <v>205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221</v>
      </c>
      <c r="N13" s="5" t="s">
        <v>199</v>
      </c>
      <c r="O13" s="5"/>
      <c r="P13" s="1">
        <v>9</v>
      </c>
    </row>
    <row r="14" spans="1:16" x14ac:dyDescent="0.2">
      <c r="A14" s="1">
        <v>2</v>
      </c>
      <c r="B14" s="1" t="s">
        <v>35</v>
      </c>
      <c r="C14" s="1" t="s">
        <v>36</v>
      </c>
      <c r="D14" s="1">
        <v>2017</v>
      </c>
      <c r="E14" s="6" t="s">
        <v>92</v>
      </c>
      <c r="F14" s="5" t="s">
        <v>205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222</v>
      </c>
      <c r="N14" s="5" t="s">
        <v>199</v>
      </c>
      <c r="O14" s="5" t="s">
        <v>223</v>
      </c>
      <c r="P14" s="1">
        <v>10</v>
      </c>
    </row>
    <row r="15" spans="1:16" x14ac:dyDescent="0.2">
      <c r="A15" s="1">
        <v>6</v>
      </c>
      <c r="B15" s="1" t="s">
        <v>174</v>
      </c>
      <c r="C15" s="1" t="s">
        <v>154</v>
      </c>
      <c r="D15" s="1">
        <v>2017</v>
      </c>
      <c r="E15" s="6" t="s">
        <v>117</v>
      </c>
      <c r="F15" s="5" t="s">
        <v>232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211</v>
      </c>
      <c r="N15" s="5" t="s">
        <v>199</v>
      </c>
      <c r="O15" s="5"/>
      <c r="P15" s="1">
        <v>11</v>
      </c>
    </row>
    <row r="16" spans="1:16" x14ac:dyDescent="0.2">
      <c r="A16" s="62" t="s">
        <v>30</v>
      </c>
      <c r="B16" s="62"/>
      <c r="C16" s="62"/>
      <c r="D16" s="62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 x14ac:dyDescent="0.2">
      <c r="A17" s="1">
        <v>1</v>
      </c>
      <c r="B17" s="1" t="s">
        <v>130</v>
      </c>
      <c r="C17" s="1" t="s">
        <v>64</v>
      </c>
      <c r="D17" s="1">
        <v>2017</v>
      </c>
      <c r="E17" s="1" t="s">
        <v>131</v>
      </c>
      <c r="F17" s="5" t="s">
        <v>237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217</v>
      </c>
      <c r="N17" s="5" t="s">
        <v>199</v>
      </c>
      <c r="O17" s="5"/>
      <c r="P17" s="1">
        <v>12</v>
      </c>
    </row>
    <row r="18" spans="1:16" x14ac:dyDescent="0.2">
      <c r="A18" s="1">
        <v>3</v>
      </c>
      <c r="B18" s="1" t="s">
        <v>134</v>
      </c>
      <c r="C18" s="1" t="s">
        <v>63</v>
      </c>
      <c r="D18" s="1">
        <v>2017</v>
      </c>
      <c r="E18" s="1" t="s">
        <v>103</v>
      </c>
      <c r="F18" s="5" t="s">
        <v>238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217</v>
      </c>
      <c r="N18" s="5" t="s">
        <v>199</v>
      </c>
      <c r="O18" s="5"/>
      <c r="P18" s="1">
        <v>13</v>
      </c>
    </row>
    <row r="19" spans="1:16" x14ac:dyDescent="0.2">
      <c r="A19" s="1">
        <v>6</v>
      </c>
      <c r="B19" s="1" t="s">
        <v>67</v>
      </c>
      <c r="C19" s="1" t="s">
        <v>68</v>
      </c>
      <c r="D19" s="1">
        <v>2017</v>
      </c>
      <c r="E19" s="1" t="s">
        <v>138</v>
      </c>
      <c r="F19" s="5" t="s">
        <v>237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240</v>
      </c>
      <c r="N19" s="5" t="s">
        <v>225</v>
      </c>
      <c r="O19" s="5"/>
      <c r="P19" s="1">
        <v>14</v>
      </c>
    </row>
    <row r="20" spans="1:16" x14ac:dyDescent="0.2">
      <c r="A20" s="1">
        <v>12</v>
      </c>
      <c r="B20" s="1" t="s">
        <v>31</v>
      </c>
      <c r="C20" s="1" t="s">
        <v>32</v>
      </c>
      <c r="D20" s="1">
        <v>2016</v>
      </c>
      <c r="E20" s="1" t="s">
        <v>87</v>
      </c>
      <c r="F20" s="5" t="s">
        <v>205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242</v>
      </c>
      <c r="N20" s="5" t="s">
        <v>199</v>
      </c>
      <c r="O20" s="5"/>
      <c r="P20" s="1">
        <v>15</v>
      </c>
    </row>
    <row r="21" spans="1:16" x14ac:dyDescent="0.2">
      <c r="A21" s="63" t="s">
        <v>74</v>
      </c>
      <c r="B21" s="64"/>
      <c r="C21" s="64"/>
      <c r="D21" s="65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 x14ac:dyDescent="0.2">
      <c r="A22" s="1">
        <v>1</v>
      </c>
      <c r="B22" s="1" t="s">
        <v>155</v>
      </c>
      <c r="C22" s="1" t="s">
        <v>156</v>
      </c>
      <c r="D22" s="1">
        <v>2016</v>
      </c>
      <c r="E22" s="1" t="s">
        <v>145</v>
      </c>
      <c r="F22" s="5" t="s">
        <v>214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253</v>
      </c>
      <c r="N22" s="5" t="s">
        <v>199</v>
      </c>
      <c r="O22" s="5"/>
      <c r="P22" s="1">
        <v>16</v>
      </c>
    </row>
    <row r="23" spans="1:16" x14ac:dyDescent="0.2">
      <c r="A23" s="62" t="s">
        <v>7</v>
      </c>
      <c r="B23" s="62"/>
      <c r="C23" s="62"/>
      <c r="D23" s="62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 x14ac:dyDescent="0.2">
      <c r="A24" s="1">
        <v>1</v>
      </c>
      <c r="B24" s="1" t="s">
        <v>178</v>
      </c>
      <c r="C24" s="1" t="s">
        <v>8</v>
      </c>
      <c r="D24" s="1">
        <v>2016</v>
      </c>
      <c r="E24" s="1" t="s">
        <v>96</v>
      </c>
      <c r="F24" s="5" t="s">
        <v>205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253</v>
      </c>
      <c r="N24" s="5" t="s">
        <v>199</v>
      </c>
      <c r="O24" s="5" t="s">
        <v>254</v>
      </c>
      <c r="P24" s="1">
        <v>17</v>
      </c>
    </row>
    <row r="25" spans="1:16" x14ac:dyDescent="0.2">
      <c r="A25" s="62" t="s">
        <v>11</v>
      </c>
      <c r="B25" s="62"/>
      <c r="C25" s="62"/>
      <c r="D25" s="62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 x14ac:dyDescent="0.2">
      <c r="A26" s="1">
        <v>1</v>
      </c>
      <c r="B26" s="1" t="s">
        <v>9</v>
      </c>
      <c r="C26" s="1" t="s">
        <v>10</v>
      </c>
      <c r="D26" s="1">
        <v>2016</v>
      </c>
      <c r="E26" s="1" t="s">
        <v>97</v>
      </c>
      <c r="F26" s="5" t="s">
        <v>205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215</v>
      </c>
      <c r="N26" s="5" t="s">
        <v>199</v>
      </c>
      <c r="O26" s="5"/>
      <c r="P26" s="1">
        <v>18</v>
      </c>
    </row>
    <row r="27" spans="1:16" x14ac:dyDescent="0.2">
      <c r="A27" s="62" t="s">
        <v>12</v>
      </c>
      <c r="B27" s="62"/>
      <c r="C27" s="62"/>
      <c r="D27" s="62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 x14ac:dyDescent="0.2">
      <c r="A28" s="1">
        <v>2</v>
      </c>
      <c r="B28" t="s">
        <v>185</v>
      </c>
      <c r="C28" s="1" t="s">
        <v>82</v>
      </c>
      <c r="D28" s="1">
        <v>2017</v>
      </c>
      <c r="E28" s="1" t="s">
        <v>149</v>
      </c>
      <c r="F28" s="5" t="s">
        <v>205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215</v>
      </c>
      <c r="N28" s="5" t="s">
        <v>199</v>
      </c>
      <c r="O28" s="5" t="s">
        <v>256</v>
      </c>
      <c r="P28" s="1">
        <v>19</v>
      </c>
    </row>
    <row r="29" spans="1:16" x14ac:dyDescent="0.2">
      <c r="A29" s="62" t="s">
        <v>15</v>
      </c>
      <c r="B29" s="62"/>
      <c r="C29" s="62"/>
      <c r="D29" s="62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 x14ac:dyDescent="0.2">
      <c r="A30" s="1">
        <v>2</v>
      </c>
      <c r="B30" s="1" t="s">
        <v>83</v>
      </c>
      <c r="C30" s="1" t="s">
        <v>84</v>
      </c>
      <c r="D30" s="1">
        <v>2017</v>
      </c>
      <c r="E30" s="1" t="s">
        <v>151</v>
      </c>
      <c r="F30" s="5" t="s">
        <v>208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251</v>
      </c>
      <c r="N30" s="5" t="s">
        <v>199</v>
      </c>
      <c r="O30" s="5"/>
      <c r="P30" s="1">
        <v>20</v>
      </c>
    </row>
    <row r="31" spans="1:16" x14ac:dyDescent="0.2">
      <c r="A31" s="62" t="s">
        <v>18</v>
      </c>
      <c r="B31" s="62"/>
      <c r="C31" s="62"/>
      <c r="D31" s="62"/>
      <c r="E31" s="1"/>
      <c r="F31" s="5"/>
      <c r="G31" s="23"/>
      <c r="H31" s="23"/>
      <c r="I31" s="23"/>
      <c r="J31" s="23"/>
      <c r="K31" s="23"/>
      <c r="L31" s="23"/>
      <c r="M31" s="23"/>
      <c r="N31" s="5"/>
      <c r="O31" s="5"/>
      <c r="P31" s="1"/>
    </row>
    <row r="32" spans="1:16" x14ac:dyDescent="0.2">
      <c r="A32" s="1">
        <v>1</v>
      </c>
      <c r="B32" s="1" t="s">
        <v>19</v>
      </c>
      <c r="C32" s="1" t="s">
        <v>20</v>
      </c>
      <c r="D32" s="1">
        <v>2014</v>
      </c>
      <c r="E32" s="1" t="s">
        <v>99</v>
      </c>
      <c r="F32" s="5" t="s">
        <v>208</v>
      </c>
      <c r="G32" s="7">
        <v>227</v>
      </c>
      <c r="H32" s="7">
        <v>8</v>
      </c>
      <c r="I32" s="7">
        <v>28.4</v>
      </c>
      <c r="J32" s="23"/>
      <c r="K32" s="23"/>
      <c r="L32" s="23"/>
      <c r="M32" s="23" t="s">
        <v>215</v>
      </c>
      <c r="N32" s="5" t="s">
        <v>199</v>
      </c>
      <c r="O32" s="5"/>
      <c r="P32" s="1">
        <v>21</v>
      </c>
    </row>
    <row r="33" spans="1:16" x14ac:dyDescent="0.2">
      <c r="A33" s="62" t="s">
        <v>164</v>
      </c>
      <c r="B33" s="62"/>
      <c r="C33" s="62"/>
      <c r="D33" s="62"/>
      <c r="E33" s="1"/>
      <c r="F33" s="5"/>
      <c r="G33" s="23"/>
      <c r="H33" s="23"/>
      <c r="I33" s="23"/>
      <c r="J33" s="23"/>
      <c r="K33" s="23"/>
      <c r="L33" s="23"/>
      <c r="M33" s="23"/>
      <c r="N33" s="5"/>
      <c r="O33" s="5"/>
      <c r="P33" s="1"/>
    </row>
    <row r="34" spans="1:16" x14ac:dyDescent="0.2">
      <c r="A34" s="3">
        <v>1</v>
      </c>
      <c r="B34" s="1" t="s">
        <v>162</v>
      </c>
      <c r="C34" s="1" t="s">
        <v>163</v>
      </c>
      <c r="D34" s="1">
        <v>2016</v>
      </c>
      <c r="E34" s="1" t="s">
        <v>165</v>
      </c>
      <c r="F34" s="5" t="s">
        <v>266</v>
      </c>
      <c r="G34" s="7">
        <v>354</v>
      </c>
      <c r="H34" s="7">
        <v>26</v>
      </c>
      <c r="I34" s="7">
        <v>13.6</v>
      </c>
      <c r="J34" s="23">
        <v>78</v>
      </c>
      <c r="K34" s="23">
        <v>81</v>
      </c>
      <c r="L34" s="23">
        <v>42</v>
      </c>
      <c r="M34" s="23" t="s">
        <v>253</v>
      </c>
      <c r="N34" s="5" t="s">
        <v>262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K9" sqref="K9"/>
    </sheetView>
  </sheetViews>
  <sheetFormatPr defaultRowHeight="14.25" x14ac:dyDescent="0.2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11.5" customWidth="1"/>
    <col min="17" max="17" width="22.625" bestFit="1" customWidth="1"/>
    <col min="18" max="18" width="47.25" customWidth="1"/>
    <col min="19" max="19" width="8.375" bestFit="1" customWidth="1"/>
    <col min="20" max="20" width="5.25" bestFit="1" customWidth="1"/>
    <col min="21" max="21" width="43.25" customWidth="1"/>
  </cols>
  <sheetData>
    <row r="1" spans="1:21" x14ac:dyDescent="0.2">
      <c r="A1" s="70"/>
      <c r="B1" s="66"/>
      <c r="C1" s="15" t="s">
        <v>302</v>
      </c>
      <c r="D1" s="13" t="s">
        <v>296</v>
      </c>
      <c r="E1" s="13" t="s">
        <v>298</v>
      </c>
      <c r="F1" s="13" t="s">
        <v>300</v>
      </c>
      <c r="G1" s="38" t="s">
        <v>383</v>
      </c>
      <c r="H1" s="78" t="s">
        <v>295</v>
      </c>
      <c r="I1" s="78"/>
      <c r="J1" s="79"/>
      <c r="K1" s="88" t="s">
        <v>398</v>
      </c>
      <c r="L1" s="78"/>
      <c r="M1" s="78"/>
      <c r="N1" s="79"/>
      <c r="O1" s="40" t="s">
        <v>397</v>
      </c>
      <c r="P1" s="40" t="s">
        <v>385</v>
      </c>
      <c r="Q1" s="76" t="s">
        <v>291</v>
      </c>
      <c r="R1" s="66" t="s">
        <v>0</v>
      </c>
      <c r="S1" s="66" t="s">
        <v>304</v>
      </c>
      <c r="T1" s="66" t="s">
        <v>315</v>
      </c>
      <c r="U1" s="80" t="s">
        <v>1</v>
      </c>
    </row>
    <row r="2" spans="1:21" x14ac:dyDescent="0.2">
      <c r="A2" s="70"/>
      <c r="B2" s="67"/>
      <c r="C2" s="16" t="s">
        <v>303</v>
      </c>
      <c r="D2" s="14" t="s">
        <v>297</v>
      </c>
      <c r="E2" s="14" t="s">
        <v>299</v>
      </c>
      <c r="F2" s="14" t="s">
        <v>301</v>
      </c>
      <c r="G2" s="39" t="s">
        <v>384</v>
      </c>
      <c r="H2" s="12" t="s">
        <v>292</v>
      </c>
      <c r="I2" s="4" t="s">
        <v>293</v>
      </c>
      <c r="J2" s="4" t="s">
        <v>294</v>
      </c>
      <c r="K2" s="36" t="s">
        <v>387</v>
      </c>
      <c r="L2" s="4" t="s">
        <v>395</v>
      </c>
      <c r="M2" s="4" t="s">
        <v>396</v>
      </c>
      <c r="N2" s="4" t="s">
        <v>388</v>
      </c>
      <c r="O2" s="4" t="s">
        <v>399</v>
      </c>
      <c r="P2" s="4" t="s">
        <v>386</v>
      </c>
      <c r="Q2" s="77"/>
      <c r="R2" s="67"/>
      <c r="S2" s="67"/>
      <c r="T2" s="67"/>
      <c r="U2" s="81"/>
    </row>
    <row r="3" spans="1:21" x14ac:dyDescent="0.2">
      <c r="A3" s="1" t="s">
        <v>429</v>
      </c>
      <c r="B3" s="20"/>
      <c r="C3" s="16" t="s">
        <v>318</v>
      </c>
      <c r="D3" s="18">
        <v>1382</v>
      </c>
      <c r="E3" s="18">
        <v>45</v>
      </c>
      <c r="F3" s="18">
        <v>30.7</v>
      </c>
      <c r="G3" s="18">
        <v>303</v>
      </c>
      <c r="H3" s="5">
        <v>97</v>
      </c>
      <c r="I3" s="5">
        <v>58</v>
      </c>
      <c r="J3" s="5">
        <v>92</v>
      </c>
      <c r="K3" s="37">
        <v>1476</v>
      </c>
      <c r="L3" s="37">
        <v>246</v>
      </c>
      <c r="M3" s="37">
        <v>443</v>
      </c>
      <c r="N3" s="37">
        <v>49766</v>
      </c>
      <c r="O3" s="37">
        <f>(D3/G3)*1000</f>
        <v>4561.0561056105607</v>
      </c>
      <c r="P3" s="29">
        <v>20</v>
      </c>
      <c r="Q3" s="5" t="s">
        <v>213</v>
      </c>
      <c r="R3" s="1" t="s">
        <v>428</v>
      </c>
      <c r="S3" s="22" t="s">
        <v>314</v>
      </c>
      <c r="T3" s="22">
        <v>17</v>
      </c>
      <c r="U3" s="1" t="s">
        <v>42</v>
      </c>
    </row>
    <row r="4" spans="1:21" x14ac:dyDescent="0.2">
      <c r="A4" s="1" t="s">
        <v>348</v>
      </c>
      <c r="B4" s="21"/>
      <c r="C4" s="11" t="s">
        <v>204</v>
      </c>
      <c r="D4" s="19">
        <v>2520</v>
      </c>
      <c r="E4" s="19">
        <v>41</v>
      </c>
      <c r="F4" s="19">
        <v>61.5</v>
      </c>
      <c r="G4" s="25">
        <v>200</v>
      </c>
      <c r="H4" s="5">
        <v>54.4</v>
      </c>
      <c r="I4" s="5">
        <v>88.6</v>
      </c>
      <c r="J4" s="5">
        <v>87.7</v>
      </c>
      <c r="K4" s="37">
        <v>1504</v>
      </c>
      <c r="L4" s="37"/>
      <c r="M4" s="37">
        <v>294</v>
      </c>
      <c r="N4" s="37">
        <v>34100</v>
      </c>
      <c r="O4" s="37">
        <f t="shared" ref="O4:O21" si="0">(D4/G4)*1000</f>
        <v>12600</v>
      </c>
      <c r="P4" s="29">
        <v>20</v>
      </c>
      <c r="Q4" s="5" t="s">
        <v>280</v>
      </c>
      <c r="R4" s="1" t="s">
        <v>202</v>
      </c>
      <c r="S4" s="23" t="s">
        <v>305</v>
      </c>
      <c r="T4" s="23">
        <v>17</v>
      </c>
      <c r="U4" s="1" t="s">
        <v>39</v>
      </c>
    </row>
    <row r="5" spans="1:21" x14ac:dyDescent="0.2">
      <c r="A5" s="1" t="s">
        <v>317</v>
      </c>
      <c r="B5" s="1"/>
      <c r="C5" s="5" t="s">
        <v>205</v>
      </c>
      <c r="D5" s="18">
        <v>12.73</v>
      </c>
      <c r="E5" s="18">
        <v>1.75</v>
      </c>
      <c r="F5" s="18">
        <v>7.27</v>
      </c>
      <c r="G5" s="18">
        <v>100</v>
      </c>
      <c r="H5" s="5">
        <v>94.54</v>
      </c>
      <c r="I5" s="5">
        <v>66.64</v>
      </c>
      <c r="J5" s="5">
        <v>6.07</v>
      </c>
      <c r="K5" s="37">
        <v>208</v>
      </c>
      <c r="L5" s="37"/>
      <c r="M5" s="37">
        <v>35.4</v>
      </c>
      <c r="N5" s="37">
        <v>37.799999999999997</v>
      </c>
      <c r="O5" s="37">
        <f t="shared" si="0"/>
        <v>127.3</v>
      </c>
      <c r="P5" s="29">
        <v>28</v>
      </c>
      <c r="Q5" s="5" t="s">
        <v>281</v>
      </c>
      <c r="R5" s="1" t="s">
        <v>183</v>
      </c>
      <c r="S5" s="23" t="s">
        <v>305</v>
      </c>
      <c r="T5" s="23">
        <v>17</v>
      </c>
      <c r="U5" s="1" t="s">
        <v>46</v>
      </c>
    </row>
    <row r="6" spans="1:21" x14ac:dyDescent="0.2">
      <c r="A6" s="1" t="s">
        <v>364</v>
      </c>
      <c r="B6" s="1"/>
      <c r="C6" s="5" t="s">
        <v>208</v>
      </c>
      <c r="D6" s="18">
        <v>123.5</v>
      </c>
      <c r="E6" s="18">
        <v>13.18</v>
      </c>
      <c r="F6" s="18">
        <v>9.3699999999999992</v>
      </c>
      <c r="G6" s="18">
        <v>200</v>
      </c>
      <c r="H6" s="5">
        <v>87.5</v>
      </c>
      <c r="I6" s="5">
        <v>85.4</v>
      </c>
      <c r="J6" s="5">
        <v>64</v>
      </c>
      <c r="K6" s="37">
        <v>224</v>
      </c>
      <c r="L6" s="37">
        <v>200.5</v>
      </c>
      <c r="M6" s="37">
        <v>360.9</v>
      </c>
      <c r="N6" s="37">
        <v>4096</v>
      </c>
      <c r="O6" s="37">
        <f t="shared" si="0"/>
        <v>617.5</v>
      </c>
      <c r="P6" s="29">
        <v>28</v>
      </c>
      <c r="Q6" s="5" t="s">
        <v>211</v>
      </c>
      <c r="R6" s="1" t="s">
        <v>184</v>
      </c>
      <c r="S6" s="23" t="s">
        <v>305</v>
      </c>
      <c r="T6" s="23">
        <v>17</v>
      </c>
      <c r="U6" s="1" t="s">
        <v>153</v>
      </c>
    </row>
    <row r="7" spans="1:21" x14ac:dyDescent="0.2">
      <c r="A7" s="66" t="s">
        <v>350</v>
      </c>
      <c r="B7" s="66"/>
      <c r="C7" s="5" t="s">
        <v>321</v>
      </c>
      <c r="D7" s="18">
        <v>1790</v>
      </c>
      <c r="E7" s="18">
        <v>37.46</v>
      </c>
      <c r="F7" s="18">
        <v>47.8</v>
      </c>
      <c r="G7" s="18">
        <v>385</v>
      </c>
      <c r="H7" s="5">
        <v>91</v>
      </c>
      <c r="I7" s="5"/>
      <c r="J7" s="5">
        <v>53</v>
      </c>
      <c r="K7" s="37">
        <v>2756</v>
      </c>
      <c r="L7" s="37"/>
      <c r="M7" s="37">
        <v>912</v>
      </c>
      <c r="N7" s="37">
        <v>29000</v>
      </c>
      <c r="O7" s="37">
        <f t="shared" si="0"/>
        <v>4649.3506493506502</v>
      </c>
      <c r="P7" s="66">
        <v>20</v>
      </c>
      <c r="Q7" s="66" t="s">
        <v>287</v>
      </c>
      <c r="R7" s="66" t="s">
        <v>112</v>
      </c>
      <c r="S7" s="66" t="s">
        <v>305</v>
      </c>
      <c r="T7" s="66">
        <v>17</v>
      </c>
      <c r="U7" s="74" t="s">
        <v>41</v>
      </c>
    </row>
    <row r="8" spans="1:21" x14ac:dyDescent="0.2">
      <c r="A8" s="67"/>
      <c r="B8" s="67"/>
      <c r="C8" s="9" t="s">
        <v>322</v>
      </c>
      <c r="D8" s="18">
        <v>866</v>
      </c>
      <c r="E8" s="18">
        <v>41.73</v>
      </c>
      <c r="F8" s="18">
        <v>20.75</v>
      </c>
      <c r="G8" s="18">
        <v>370</v>
      </c>
      <c r="H8" s="9">
        <v>87</v>
      </c>
      <c r="I8" s="9">
        <v>43</v>
      </c>
      <c r="J8" s="9">
        <v>46</v>
      </c>
      <c r="K8" s="37">
        <v>1320</v>
      </c>
      <c r="L8" s="37">
        <v>437</v>
      </c>
      <c r="M8" s="37">
        <f>L8*1.8</f>
        <v>786.6</v>
      </c>
      <c r="N8" s="37">
        <v>25000</v>
      </c>
      <c r="O8" s="37">
        <f t="shared" si="0"/>
        <v>2340.5405405405404</v>
      </c>
      <c r="P8" s="67"/>
      <c r="Q8" s="67"/>
      <c r="R8" s="67"/>
      <c r="S8" s="67"/>
      <c r="T8" s="67"/>
      <c r="U8" s="75"/>
    </row>
    <row r="9" spans="1:21" x14ac:dyDescent="0.2">
      <c r="A9" s="1" t="s">
        <v>343</v>
      </c>
      <c r="B9" s="1"/>
      <c r="C9" s="5" t="s">
        <v>323</v>
      </c>
      <c r="D9" s="18">
        <v>645.25</v>
      </c>
      <c r="E9" s="18">
        <v>21.2</v>
      </c>
      <c r="F9" s="18">
        <v>30.43</v>
      </c>
      <c r="G9" s="18">
        <v>150</v>
      </c>
      <c r="H9" s="5">
        <v>100</v>
      </c>
      <c r="I9" s="5">
        <v>38</v>
      </c>
      <c r="J9" s="5">
        <v>70</v>
      </c>
      <c r="K9" s="37">
        <v>3036</v>
      </c>
      <c r="L9" s="37">
        <v>161</v>
      </c>
      <c r="M9" s="37">
        <f>L9*1.8</f>
        <v>289.8</v>
      </c>
      <c r="N9" s="37">
        <v>38000</v>
      </c>
      <c r="O9" s="37">
        <f t="shared" si="0"/>
        <v>4301.666666666667</v>
      </c>
      <c r="P9" s="29">
        <v>20</v>
      </c>
      <c r="Q9" s="5" t="s">
        <v>288</v>
      </c>
      <c r="R9" s="1" t="s">
        <v>37</v>
      </c>
      <c r="S9" s="23" t="s">
        <v>305</v>
      </c>
      <c r="T9" s="23">
        <v>17</v>
      </c>
      <c r="U9" s="1" t="s">
        <v>38</v>
      </c>
    </row>
    <row r="10" spans="1:21" x14ac:dyDescent="0.2">
      <c r="A10" s="1" t="s">
        <v>351</v>
      </c>
      <c r="B10" s="1"/>
      <c r="C10" s="5" t="s">
        <v>205</v>
      </c>
      <c r="D10" s="18">
        <v>136.97</v>
      </c>
      <c r="E10" s="18">
        <v>9.6300000000000008</v>
      </c>
      <c r="F10" s="18">
        <v>14.22</v>
      </c>
      <c r="G10" s="18">
        <v>150</v>
      </c>
      <c r="H10" s="5">
        <v>89.2</v>
      </c>
      <c r="I10" s="5">
        <v>83.5</v>
      </c>
      <c r="J10" s="5">
        <v>86.7</v>
      </c>
      <c r="K10" s="37">
        <v>780</v>
      </c>
      <c r="L10" s="37"/>
      <c r="M10" s="37">
        <v>183</v>
      </c>
      <c r="N10" s="37">
        <v>17496</v>
      </c>
      <c r="O10" s="37">
        <f t="shared" si="0"/>
        <v>913.13333333333333</v>
      </c>
      <c r="P10" s="29">
        <v>28</v>
      </c>
      <c r="Q10" s="5" t="s">
        <v>278</v>
      </c>
      <c r="R10" s="1" t="s">
        <v>28</v>
      </c>
      <c r="S10" s="23" t="s">
        <v>305</v>
      </c>
      <c r="T10" s="23">
        <v>16</v>
      </c>
      <c r="U10" s="1" t="s">
        <v>29</v>
      </c>
    </row>
    <row r="11" spans="1:21" x14ac:dyDescent="0.2">
      <c r="A11" s="1" t="s">
        <v>345</v>
      </c>
      <c r="B11" s="1"/>
      <c r="C11" s="5" t="s">
        <v>265</v>
      </c>
      <c r="D11" s="18">
        <v>117.8</v>
      </c>
      <c r="E11" s="18">
        <v>19.100000000000001</v>
      </c>
      <c r="F11" s="18">
        <v>6.2</v>
      </c>
      <c r="G11" s="18">
        <v>120</v>
      </c>
      <c r="H11" s="5">
        <v>37</v>
      </c>
      <c r="I11" s="5">
        <v>17.3</v>
      </c>
      <c r="J11" s="5">
        <v>57.7</v>
      </c>
      <c r="K11" s="37">
        <v>727</v>
      </c>
      <c r="L11" s="37">
        <v>120</v>
      </c>
      <c r="M11" s="37">
        <f>L11*1.8</f>
        <v>216</v>
      </c>
      <c r="N11" s="37">
        <v>29600</v>
      </c>
      <c r="O11" s="37">
        <f t="shared" si="0"/>
        <v>981.66666666666674</v>
      </c>
      <c r="P11" s="29">
        <v>28</v>
      </c>
      <c r="Q11" s="29" t="s">
        <v>211</v>
      </c>
      <c r="R11" s="1" t="s">
        <v>324</v>
      </c>
      <c r="S11" s="23" t="s">
        <v>305</v>
      </c>
      <c r="T11" s="23">
        <v>16</v>
      </c>
      <c r="U11" s="1" t="s">
        <v>5</v>
      </c>
    </row>
    <row r="12" spans="1:21" x14ac:dyDescent="0.2">
      <c r="A12" s="1" t="s">
        <v>367</v>
      </c>
      <c r="B12" s="1"/>
      <c r="C12" s="5" t="s">
        <v>208</v>
      </c>
      <c r="D12" s="18">
        <v>61.62</v>
      </c>
      <c r="E12" s="18">
        <v>18.61</v>
      </c>
      <c r="F12" s="18">
        <v>3.3</v>
      </c>
      <c r="G12" s="18">
        <v>100</v>
      </c>
      <c r="H12" s="5">
        <v>80</v>
      </c>
      <c r="I12" s="5">
        <v>61.3</v>
      </c>
      <c r="J12" s="5">
        <v>50</v>
      </c>
      <c r="K12" s="37">
        <v>2240</v>
      </c>
      <c r="L12" s="37"/>
      <c r="M12" s="37">
        <v>186</v>
      </c>
      <c r="N12" s="37">
        <v>36864</v>
      </c>
      <c r="O12" s="37">
        <f t="shared" si="0"/>
        <v>616.19999999999993</v>
      </c>
      <c r="P12" s="29">
        <v>28</v>
      </c>
      <c r="Q12" s="5" t="s">
        <v>284</v>
      </c>
      <c r="R12" s="1" t="s">
        <v>26</v>
      </c>
      <c r="S12" s="23" t="s">
        <v>305</v>
      </c>
      <c r="T12" s="23">
        <v>15</v>
      </c>
      <c r="U12" s="1" t="s">
        <v>27</v>
      </c>
    </row>
    <row r="13" spans="1:21" x14ac:dyDescent="0.2">
      <c r="A13" s="1" t="s">
        <v>353</v>
      </c>
      <c r="B13" s="1"/>
      <c r="C13" s="5" t="s">
        <v>205</v>
      </c>
      <c r="D13" s="18">
        <v>364.4</v>
      </c>
      <c r="E13" s="18">
        <v>25</v>
      </c>
      <c r="F13" s="18">
        <v>14.6</v>
      </c>
      <c r="G13" s="18">
        <v>150</v>
      </c>
      <c r="H13" s="5">
        <v>65</v>
      </c>
      <c r="I13" s="5">
        <v>25</v>
      </c>
      <c r="J13" s="5">
        <v>46</v>
      </c>
      <c r="K13" s="37">
        <v>1036</v>
      </c>
      <c r="L13" s="37">
        <v>42.3</v>
      </c>
      <c r="M13" s="37">
        <f>L13*1.8</f>
        <v>76.14</v>
      </c>
      <c r="N13" s="37">
        <v>18380</v>
      </c>
      <c r="O13" s="37">
        <f t="shared" si="0"/>
        <v>2429.333333333333</v>
      </c>
      <c r="P13" s="29">
        <v>28</v>
      </c>
      <c r="Q13" s="29" t="s">
        <v>211</v>
      </c>
      <c r="R13" s="1" t="s">
        <v>186</v>
      </c>
      <c r="S13" s="23" t="s">
        <v>306</v>
      </c>
      <c r="T13" s="23">
        <v>17</v>
      </c>
      <c r="U13" s="1" t="s">
        <v>22</v>
      </c>
    </row>
    <row r="14" spans="1:21" x14ac:dyDescent="0.2">
      <c r="A14" s="1" t="s">
        <v>354</v>
      </c>
      <c r="B14" s="1"/>
      <c r="C14" s="5" t="s">
        <v>205</v>
      </c>
      <c r="D14" s="18">
        <v>2940.7</v>
      </c>
      <c r="E14" s="18">
        <v>23.6</v>
      </c>
      <c r="F14" s="18">
        <v>124.6</v>
      </c>
      <c r="G14" s="18">
        <v>200</v>
      </c>
      <c r="H14" s="5" t="s">
        <v>331</v>
      </c>
      <c r="I14" s="5" t="s">
        <v>332</v>
      </c>
      <c r="J14" s="5" t="s">
        <v>331</v>
      </c>
      <c r="K14" s="37" t="s">
        <v>389</v>
      </c>
      <c r="L14" s="37" t="s">
        <v>390</v>
      </c>
      <c r="M14" s="37"/>
      <c r="N14" s="37" t="s">
        <v>390</v>
      </c>
      <c r="O14" s="37">
        <f t="shared" si="0"/>
        <v>14703.499999999998</v>
      </c>
      <c r="P14" s="29">
        <v>20</v>
      </c>
      <c r="Q14" s="5" t="s">
        <v>279</v>
      </c>
      <c r="R14" s="1" t="s">
        <v>35</v>
      </c>
      <c r="S14" s="23" t="s">
        <v>306</v>
      </c>
      <c r="T14" s="23">
        <v>17</v>
      </c>
      <c r="U14" s="1" t="s">
        <v>36</v>
      </c>
    </row>
    <row r="15" spans="1:21" x14ac:dyDescent="0.2">
      <c r="A15" s="1" t="s">
        <v>362</v>
      </c>
      <c r="B15" s="1"/>
      <c r="C15" s="5" t="s">
        <v>232</v>
      </c>
      <c r="D15" s="18">
        <v>229</v>
      </c>
      <c r="E15" s="18">
        <v>8.0399999999999991</v>
      </c>
      <c r="F15" s="18">
        <v>28.5</v>
      </c>
      <c r="G15" s="18">
        <v>200</v>
      </c>
      <c r="H15" s="5">
        <v>100</v>
      </c>
      <c r="I15" s="5">
        <v>83.7</v>
      </c>
      <c r="J15" s="5">
        <v>17.600000000000001</v>
      </c>
      <c r="K15" s="37">
        <v>256</v>
      </c>
      <c r="L15" s="37">
        <v>196</v>
      </c>
      <c r="M15" s="37">
        <f t="shared" ref="M15" si="1">L15*1.8</f>
        <v>352.8</v>
      </c>
      <c r="N15" s="37">
        <v>1126.4000000000001</v>
      </c>
      <c r="O15" s="37">
        <f t="shared" si="0"/>
        <v>1145</v>
      </c>
      <c r="P15" s="29">
        <v>28</v>
      </c>
      <c r="Q15" s="5" t="s">
        <v>282</v>
      </c>
      <c r="R15" s="1" t="s">
        <v>174</v>
      </c>
      <c r="S15" s="23" t="s">
        <v>306</v>
      </c>
      <c r="T15" s="23">
        <v>17</v>
      </c>
      <c r="U15" s="1" t="s">
        <v>154</v>
      </c>
    </row>
    <row r="16" spans="1:21" x14ac:dyDescent="0.2">
      <c r="A16" s="1" t="s">
        <v>338</v>
      </c>
      <c r="B16" s="1"/>
      <c r="C16" s="5" t="s">
        <v>237</v>
      </c>
      <c r="D16" s="18">
        <v>329.47</v>
      </c>
      <c r="E16" s="18">
        <v>2.2999999999999998</v>
      </c>
      <c r="F16" s="18">
        <v>143.19999999999999</v>
      </c>
      <c r="G16" s="18">
        <v>143</v>
      </c>
      <c r="H16" s="5">
        <v>0.5</v>
      </c>
      <c r="I16" s="5">
        <v>34.4</v>
      </c>
      <c r="J16" s="5">
        <v>11.4</v>
      </c>
      <c r="K16" s="37">
        <v>1</v>
      </c>
      <c r="L16" s="37"/>
      <c r="M16" s="37">
        <v>14.5</v>
      </c>
      <c r="N16" s="37">
        <v>576</v>
      </c>
      <c r="O16" s="37">
        <f t="shared" si="0"/>
        <v>2303.9860139860143</v>
      </c>
      <c r="P16" s="29">
        <v>28</v>
      </c>
      <c r="Q16" s="5" t="s">
        <v>217</v>
      </c>
      <c r="R16" s="1" t="s">
        <v>130</v>
      </c>
      <c r="S16" s="23" t="s">
        <v>307</v>
      </c>
      <c r="T16" s="23">
        <v>17</v>
      </c>
      <c r="U16" s="1" t="s">
        <v>64</v>
      </c>
    </row>
    <row r="17" spans="1:21" x14ac:dyDescent="0.2">
      <c r="A17" s="1" t="s">
        <v>335</v>
      </c>
      <c r="B17" s="1"/>
      <c r="C17" s="5" t="s">
        <v>238</v>
      </c>
      <c r="D17" s="18">
        <v>410.22</v>
      </c>
      <c r="E17" s="18">
        <v>2.2599999999999998</v>
      </c>
      <c r="F17" s="18">
        <v>181.51</v>
      </c>
      <c r="G17" s="18">
        <v>200</v>
      </c>
      <c r="H17" s="5">
        <v>40.5</v>
      </c>
      <c r="I17" s="5">
        <v>82.7</v>
      </c>
      <c r="J17" s="5">
        <v>37.700000000000003</v>
      </c>
      <c r="K17" s="37">
        <v>89</v>
      </c>
      <c r="L17" s="37"/>
      <c r="M17" s="37">
        <v>44</v>
      </c>
      <c r="N17" s="37">
        <v>3800</v>
      </c>
      <c r="O17" s="37">
        <f t="shared" si="0"/>
        <v>2051.1</v>
      </c>
      <c r="P17" s="29">
        <v>28</v>
      </c>
      <c r="Q17" s="5" t="s">
        <v>217</v>
      </c>
      <c r="R17" s="1" t="s">
        <v>134</v>
      </c>
      <c r="S17" s="23" t="s">
        <v>307</v>
      </c>
      <c r="T17" s="23">
        <v>17</v>
      </c>
      <c r="U17" s="1" t="s">
        <v>63</v>
      </c>
    </row>
    <row r="18" spans="1:21" x14ac:dyDescent="0.2">
      <c r="A18" s="1" t="s">
        <v>339</v>
      </c>
      <c r="B18" s="1"/>
      <c r="C18" s="5" t="s">
        <v>237</v>
      </c>
      <c r="D18" s="18">
        <v>40770</v>
      </c>
      <c r="E18" s="18">
        <v>48</v>
      </c>
      <c r="F18" s="18">
        <v>849.38</v>
      </c>
      <c r="G18" s="18">
        <v>312.5</v>
      </c>
      <c r="H18" s="5"/>
      <c r="I18" s="5"/>
      <c r="J18" s="5"/>
      <c r="K18" s="37"/>
      <c r="L18" s="37"/>
      <c r="M18" s="37"/>
      <c r="N18" s="37"/>
      <c r="O18" s="37">
        <f t="shared" si="0"/>
        <v>130464</v>
      </c>
      <c r="P18" s="29">
        <v>20</v>
      </c>
      <c r="Q18" s="5" t="s">
        <v>289</v>
      </c>
      <c r="R18" s="1" t="s">
        <v>290</v>
      </c>
      <c r="S18" s="23" t="s">
        <v>307</v>
      </c>
      <c r="T18" s="23">
        <v>17</v>
      </c>
      <c r="U18" s="1" t="s">
        <v>68</v>
      </c>
    </row>
    <row r="19" spans="1:21" x14ac:dyDescent="0.2">
      <c r="A19" s="1" t="s">
        <v>356</v>
      </c>
      <c r="B19" s="1"/>
      <c r="C19" s="5" t="s">
        <v>205</v>
      </c>
      <c r="D19" s="18">
        <v>565.94000000000005</v>
      </c>
      <c r="E19" s="18">
        <v>30.2</v>
      </c>
      <c r="F19" s="18">
        <v>22.15</v>
      </c>
      <c r="G19" s="18">
        <v>156</v>
      </c>
      <c r="H19" s="5">
        <v>59.56</v>
      </c>
      <c r="I19" s="5">
        <v>63.21</v>
      </c>
      <c r="J19" s="5">
        <v>65.069999999999993</v>
      </c>
      <c r="K19" s="37">
        <v>2144</v>
      </c>
      <c r="L19" s="37"/>
      <c r="M19" s="37">
        <v>274</v>
      </c>
      <c r="N19" s="37">
        <v>34434</v>
      </c>
      <c r="O19" s="37">
        <f t="shared" si="0"/>
        <v>3627.8205128205132</v>
      </c>
      <c r="P19" s="29">
        <v>28</v>
      </c>
      <c r="Q19" s="5" t="s">
        <v>286</v>
      </c>
      <c r="R19" s="1" t="s">
        <v>31</v>
      </c>
      <c r="S19" s="23" t="s">
        <v>307</v>
      </c>
      <c r="T19" s="23">
        <v>16</v>
      </c>
      <c r="U19" s="1" t="s">
        <v>32</v>
      </c>
    </row>
    <row r="20" spans="1:21" x14ac:dyDescent="0.2">
      <c r="A20" s="1" t="s">
        <v>347</v>
      </c>
      <c r="B20" s="1"/>
      <c r="C20" s="5" t="s">
        <v>325</v>
      </c>
      <c r="D20" s="18">
        <v>222.1</v>
      </c>
      <c r="E20" s="18">
        <v>24.8</v>
      </c>
      <c r="F20" s="18">
        <v>8.9600000000000009</v>
      </c>
      <c r="G20" s="18">
        <v>100</v>
      </c>
      <c r="H20" s="5">
        <v>39.9</v>
      </c>
      <c r="I20" s="5">
        <v>26.6</v>
      </c>
      <c r="J20" s="5">
        <v>39.700000000000003</v>
      </c>
      <c r="K20" s="37">
        <v>1436</v>
      </c>
      <c r="L20" s="37"/>
      <c r="M20" s="37">
        <v>115</v>
      </c>
      <c r="N20" s="37">
        <v>21060</v>
      </c>
      <c r="O20" s="37">
        <f t="shared" si="0"/>
        <v>2221</v>
      </c>
      <c r="P20" s="29">
        <v>28</v>
      </c>
      <c r="Q20" s="10" t="s">
        <v>286</v>
      </c>
      <c r="R20" s="1" t="s">
        <v>155</v>
      </c>
      <c r="S20" s="23" t="s">
        <v>308</v>
      </c>
      <c r="T20" s="23">
        <v>16</v>
      </c>
      <c r="U20" s="1" t="s">
        <v>156</v>
      </c>
    </row>
    <row r="21" spans="1:21" x14ac:dyDescent="0.2">
      <c r="A21" s="66" t="s">
        <v>357</v>
      </c>
      <c r="B21" s="66"/>
      <c r="C21" s="66" t="s">
        <v>205</v>
      </c>
      <c r="D21" s="72">
        <v>1280.3</v>
      </c>
      <c r="E21" s="82">
        <v>160</v>
      </c>
      <c r="F21" s="84">
        <v>8</v>
      </c>
      <c r="G21" s="86">
        <v>150</v>
      </c>
      <c r="H21" s="66" t="s">
        <v>332</v>
      </c>
      <c r="I21" s="66" t="s">
        <v>333</v>
      </c>
      <c r="J21" s="80" t="s">
        <v>334</v>
      </c>
      <c r="K21" s="66" t="s">
        <v>391</v>
      </c>
      <c r="L21" s="66" t="s">
        <v>390</v>
      </c>
      <c r="M21" s="34"/>
      <c r="N21" s="80" t="s">
        <v>392</v>
      </c>
      <c r="O21" s="66">
        <f t="shared" si="0"/>
        <v>8535.3333333333339</v>
      </c>
      <c r="P21" s="66">
        <v>28</v>
      </c>
      <c r="Q21" s="10" t="s">
        <v>319</v>
      </c>
      <c r="R21" s="66" t="s">
        <v>178</v>
      </c>
      <c r="S21" s="66" t="s">
        <v>309</v>
      </c>
      <c r="T21" s="66">
        <v>16</v>
      </c>
      <c r="U21" s="74" t="s">
        <v>8</v>
      </c>
    </row>
    <row r="22" spans="1:21" x14ac:dyDescent="0.2">
      <c r="A22" s="67"/>
      <c r="B22" s="67"/>
      <c r="C22" s="67"/>
      <c r="D22" s="73"/>
      <c r="E22" s="83"/>
      <c r="F22" s="85"/>
      <c r="G22" s="87"/>
      <c r="H22" s="67"/>
      <c r="I22" s="67"/>
      <c r="J22" s="81"/>
      <c r="K22" s="67"/>
      <c r="L22" s="67"/>
      <c r="M22" s="35"/>
      <c r="N22" s="81"/>
      <c r="O22" s="67"/>
      <c r="P22" s="67"/>
      <c r="Q22" s="11" t="s">
        <v>320</v>
      </c>
      <c r="R22" s="67"/>
      <c r="S22" s="67"/>
      <c r="T22" s="67"/>
      <c r="U22" s="75"/>
    </row>
    <row r="23" spans="1:21" x14ac:dyDescent="0.2">
      <c r="A23" s="66" t="s">
        <v>342</v>
      </c>
      <c r="B23" s="66"/>
      <c r="C23" s="32" t="s">
        <v>393</v>
      </c>
      <c r="D23" s="50">
        <v>187.8</v>
      </c>
      <c r="E23" s="33">
        <v>9.6300000000000008</v>
      </c>
      <c r="F23" s="51">
        <v>19.5</v>
      </c>
      <c r="G23" s="52">
        <v>150</v>
      </c>
      <c r="H23" s="32">
        <v>87</v>
      </c>
      <c r="I23" s="32">
        <v>84</v>
      </c>
      <c r="J23" s="35">
        <v>89</v>
      </c>
      <c r="K23" s="32">
        <v>780</v>
      </c>
      <c r="L23" s="32"/>
      <c r="M23" s="32">
        <v>183</v>
      </c>
      <c r="N23" s="35">
        <v>17496</v>
      </c>
      <c r="O23" s="37">
        <f>(D23/G23)*1000</f>
        <v>1252</v>
      </c>
      <c r="P23" s="66">
        <v>28</v>
      </c>
      <c r="Q23" s="32" t="s">
        <v>394</v>
      </c>
      <c r="R23" s="66" t="s">
        <v>9</v>
      </c>
      <c r="S23" s="66" t="s">
        <v>310</v>
      </c>
      <c r="T23" s="66">
        <v>17</v>
      </c>
      <c r="U23" s="66" t="s">
        <v>10</v>
      </c>
    </row>
    <row r="24" spans="1:21" x14ac:dyDescent="0.2">
      <c r="A24" s="67"/>
      <c r="B24" s="67"/>
      <c r="C24" s="5" t="s">
        <v>311</v>
      </c>
      <c r="D24" s="18">
        <v>84.3</v>
      </c>
      <c r="E24" s="18">
        <v>3.5</v>
      </c>
      <c r="F24" s="18">
        <v>24.1</v>
      </c>
      <c r="G24" s="18">
        <v>100</v>
      </c>
      <c r="H24" s="5">
        <v>90</v>
      </c>
      <c r="I24" s="5">
        <v>51</v>
      </c>
      <c r="J24" s="5">
        <v>49</v>
      </c>
      <c r="K24" s="37">
        <v>198</v>
      </c>
      <c r="L24" s="37"/>
      <c r="M24" s="37">
        <v>27.2</v>
      </c>
      <c r="N24" s="37">
        <v>2448</v>
      </c>
      <c r="O24" s="37">
        <f t="shared" ref="O24:O34" si="2">(D24/G24)*1000</f>
        <v>843</v>
      </c>
      <c r="P24" s="67"/>
      <c r="Q24" s="11" t="s">
        <v>283</v>
      </c>
      <c r="R24" s="67"/>
      <c r="S24" s="67"/>
      <c r="T24" s="67"/>
      <c r="U24" s="67"/>
    </row>
    <row r="25" spans="1:21" x14ac:dyDescent="0.2">
      <c r="A25" s="1" t="s">
        <v>358</v>
      </c>
      <c r="B25" s="1"/>
      <c r="C25" s="5" t="s">
        <v>205</v>
      </c>
      <c r="D25" s="18">
        <v>229.5</v>
      </c>
      <c r="E25" s="18">
        <v>9.4</v>
      </c>
      <c r="F25" s="18">
        <v>24.42</v>
      </c>
      <c r="G25" s="18">
        <v>100</v>
      </c>
      <c r="H25" s="5">
        <v>91.9</v>
      </c>
      <c r="I25" s="5">
        <v>71</v>
      </c>
      <c r="J25" s="5">
        <v>83.2</v>
      </c>
      <c r="K25" s="37">
        <v>824</v>
      </c>
      <c r="L25" s="37"/>
      <c r="M25" s="37">
        <v>156</v>
      </c>
      <c r="N25" s="37">
        <v>16362</v>
      </c>
      <c r="O25" s="37">
        <f t="shared" si="2"/>
        <v>2295</v>
      </c>
      <c r="P25" s="29">
        <v>28</v>
      </c>
      <c r="Q25" s="5" t="s">
        <v>283</v>
      </c>
      <c r="R25" t="s">
        <v>185</v>
      </c>
      <c r="S25" s="31" t="s">
        <v>312</v>
      </c>
      <c r="T25" s="31">
        <v>17</v>
      </c>
      <c r="U25" s="1" t="s">
        <v>82</v>
      </c>
    </row>
    <row r="26" spans="1:21" x14ac:dyDescent="0.2">
      <c r="A26" s="1" t="s">
        <v>369</v>
      </c>
      <c r="B26" s="1"/>
      <c r="C26" s="5" t="s">
        <v>208</v>
      </c>
      <c r="D26" s="18">
        <v>7.26</v>
      </c>
      <c r="E26" s="18">
        <v>19.63</v>
      </c>
      <c r="F26" s="18">
        <v>0.37</v>
      </c>
      <c r="G26" s="18">
        <v>150</v>
      </c>
      <c r="H26" s="5">
        <v>42</v>
      </c>
      <c r="I26" s="5">
        <v>65.31</v>
      </c>
      <c r="J26" s="5">
        <v>52.04</v>
      </c>
      <c r="K26" s="37">
        <v>1176</v>
      </c>
      <c r="L26" s="37"/>
      <c r="M26" s="37">
        <v>198</v>
      </c>
      <c r="N26" s="37">
        <v>38592</v>
      </c>
      <c r="O26" s="37">
        <f t="shared" si="2"/>
        <v>48.4</v>
      </c>
      <c r="P26" s="29">
        <v>28</v>
      </c>
      <c r="Q26" s="5" t="s">
        <v>285</v>
      </c>
      <c r="R26" s="1" t="s">
        <v>83</v>
      </c>
      <c r="S26" s="23" t="s">
        <v>15</v>
      </c>
      <c r="T26" s="23">
        <v>17</v>
      </c>
      <c r="U26" s="1" t="s">
        <v>84</v>
      </c>
    </row>
    <row r="27" spans="1:21" x14ac:dyDescent="0.2">
      <c r="A27" s="58" t="s">
        <v>359</v>
      </c>
      <c r="B27" s="58"/>
      <c r="C27" s="42" t="s">
        <v>205</v>
      </c>
      <c r="D27" s="48">
        <v>354</v>
      </c>
      <c r="E27" s="48">
        <v>26</v>
      </c>
      <c r="F27" s="48">
        <v>13.6</v>
      </c>
      <c r="G27" s="48">
        <v>150</v>
      </c>
      <c r="H27" s="42">
        <v>78</v>
      </c>
      <c r="I27" s="42">
        <v>81</v>
      </c>
      <c r="J27" s="42">
        <v>42</v>
      </c>
      <c r="K27" s="42">
        <v>2833</v>
      </c>
      <c r="L27" s="42"/>
      <c r="M27" s="42">
        <v>300</v>
      </c>
      <c r="N27" s="42">
        <v>44928</v>
      </c>
      <c r="O27" s="42">
        <f t="shared" si="2"/>
        <v>2360</v>
      </c>
      <c r="P27" s="42">
        <v>28</v>
      </c>
      <c r="Q27" s="42" t="s">
        <v>286</v>
      </c>
      <c r="R27" s="58" t="s">
        <v>162</v>
      </c>
      <c r="S27" s="31" t="s">
        <v>313</v>
      </c>
      <c r="T27" s="31">
        <v>16</v>
      </c>
      <c r="U27" s="58" t="s">
        <v>163</v>
      </c>
    </row>
    <row r="28" spans="1:21" x14ac:dyDescent="0.2">
      <c r="A28" s="68" t="s">
        <v>444</v>
      </c>
      <c r="B28" s="1"/>
      <c r="C28" s="4" t="s">
        <v>430</v>
      </c>
      <c r="D28" s="59">
        <v>393</v>
      </c>
      <c r="E28" s="1"/>
      <c r="F28" s="1"/>
      <c r="G28" s="59">
        <v>100</v>
      </c>
      <c r="H28" s="4">
        <v>61</v>
      </c>
      <c r="I28" s="4">
        <v>26</v>
      </c>
      <c r="J28" s="4">
        <v>59</v>
      </c>
      <c r="K28" s="4">
        <v>2182</v>
      </c>
      <c r="L28" s="1"/>
      <c r="M28" s="4">
        <v>112</v>
      </c>
      <c r="N28" s="4">
        <v>31410</v>
      </c>
      <c r="O28" s="4">
        <f t="shared" si="2"/>
        <v>3930</v>
      </c>
      <c r="P28" s="71">
        <v>28</v>
      </c>
      <c r="Q28" s="70" t="s">
        <v>286</v>
      </c>
      <c r="R28" s="70" t="s">
        <v>433</v>
      </c>
      <c r="S28" s="1"/>
      <c r="T28" s="1"/>
      <c r="U28" s="1"/>
    </row>
    <row r="29" spans="1:21" x14ac:dyDescent="0.2">
      <c r="A29" s="69"/>
      <c r="B29" s="1"/>
      <c r="C29" s="4" t="s">
        <v>431</v>
      </c>
      <c r="D29" s="59">
        <v>81</v>
      </c>
      <c r="E29" s="1"/>
      <c r="F29" s="1"/>
      <c r="G29" s="59">
        <v>100</v>
      </c>
      <c r="H29" s="4">
        <v>61</v>
      </c>
      <c r="I29" s="4">
        <v>43</v>
      </c>
      <c r="J29" s="4">
        <v>60</v>
      </c>
      <c r="K29" s="4">
        <v>2213</v>
      </c>
      <c r="L29" s="1"/>
      <c r="M29" s="4">
        <v>187</v>
      </c>
      <c r="N29" s="4">
        <v>31770</v>
      </c>
      <c r="O29" s="4">
        <f t="shared" si="2"/>
        <v>810</v>
      </c>
      <c r="P29" s="71"/>
      <c r="Q29" s="70"/>
      <c r="R29" s="70"/>
      <c r="S29" s="1"/>
      <c r="T29" s="1"/>
      <c r="U29" s="1"/>
    </row>
    <row r="30" spans="1:21" x14ac:dyDescent="0.2">
      <c r="A30" s="61" t="s">
        <v>436</v>
      </c>
      <c r="B30" s="41"/>
      <c r="C30" s="41" t="s">
        <v>430</v>
      </c>
      <c r="D30" s="41">
        <v>720.15</v>
      </c>
      <c r="E30" s="41"/>
      <c r="F30" s="41"/>
      <c r="G30" s="41">
        <v>200</v>
      </c>
      <c r="H30" s="41">
        <v>100</v>
      </c>
      <c r="I30" s="41">
        <v>30</v>
      </c>
      <c r="J30" s="41">
        <v>82</v>
      </c>
      <c r="K30" s="41">
        <v>3036</v>
      </c>
      <c r="L30" s="41">
        <v>131.69999999999999</v>
      </c>
      <c r="M30" s="41">
        <f>L30*1.8</f>
        <v>237.05999999999997</v>
      </c>
      <c r="N30" s="41">
        <v>44500</v>
      </c>
      <c r="O30" s="41">
        <f t="shared" si="2"/>
        <v>3600.7499999999995</v>
      </c>
      <c r="P30" s="41">
        <v>20</v>
      </c>
      <c r="Q30" s="41" t="s">
        <v>213</v>
      </c>
      <c r="R30" s="1" t="s">
        <v>435</v>
      </c>
      <c r="S30" s="1"/>
      <c r="T30" s="1"/>
      <c r="U30" s="1"/>
    </row>
    <row r="31" spans="1:21" x14ac:dyDescent="0.2">
      <c r="A31" s="61" t="s">
        <v>437</v>
      </c>
      <c r="B31" s="41"/>
      <c r="C31" s="41" t="s">
        <v>438</v>
      </c>
      <c r="D31" s="41">
        <v>906.25</v>
      </c>
      <c r="E31" s="41"/>
      <c r="F31" s="41"/>
      <c r="G31" s="41">
        <v>200</v>
      </c>
      <c r="H31" s="41">
        <v>81.819999999999993</v>
      </c>
      <c r="I31" s="41">
        <v>55.34</v>
      </c>
      <c r="J31" s="41">
        <v>71.66</v>
      </c>
      <c r="K31" s="41">
        <v>2484</v>
      </c>
      <c r="L31" s="41">
        <v>129.80000000000001</v>
      </c>
      <c r="M31" s="41">
        <f>L31*1.8</f>
        <v>233.64000000000001</v>
      </c>
      <c r="N31" s="41">
        <v>38901</v>
      </c>
      <c r="O31" s="41">
        <f t="shared" si="2"/>
        <v>4531.25</v>
      </c>
      <c r="P31" s="41">
        <v>20</v>
      </c>
      <c r="Q31" s="41" t="s">
        <v>213</v>
      </c>
      <c r="R31" s="1" t="s">
        <v>58</v>
      </c>
      <c r="S31" s="1"/>
      <c r="T31" s="1"/>
      <c r="U31" s="1"/>
    </row>
    <row r="32" spans="1:21" x14ac:dyDescent="0.2">
      <c r="A32" s="66" t="s">
        <v>440</v>
      </c>
      <c r="B32" s="41"/>
      <c r="C32" s="41" t="s">
        <v>441</v>
      </c>
      <c r="D32" s="41">
        <v>1171.3</v>
      </c>
      <c r="E32" s="41"/>
      <c r="F32" s="41"/>
      <c r="G32" s="41">
        <v>231.85</v>
      </c>
      <c r="H32" s="41">
        <v>49</v>
      </c>
      <c r="I32" s="41">
        <v>73</v>
      </c>
      <c r="J32" s="41">
        <v>61</v>
      </c>
      <c r="K32" s="41">
        <v>1500</v>
      </c>
      <c r="L32" s="41">
        <v>313</v>
      </c>
      <c r="M32" s="41">
        <f t="shared" ref="M32:M33" si="3">L32*1.8</f>
        <v>563.4</v>
      </c>
      <c r="N32" s="41">
        <v>33360</v>
      </c>
      <c r="O32" s="41">
        <f t="shared" si="2"/>
        <v>5051.9732585723532</v>
      </c>
      <c r="P32" s="66">
        <v>20</v>
      </c>
      <c r="Q32" s="66" t="s">
        <v>213</v>
      </c>
      <c r="R32" s="66" t="s">
        <v>80</v>
      </c>
      <c r="S32" s="1"/>
      <c r="T32" s="1"/>
      <c r="U32" s="1"/>
    </row>
    <row r="33" spans="1:21" x14ac:dyDescent="0.2">
      <c r="A33" s="67"/>
      <c r="B33" s="41"/>
      <c r="C33" s="4" t="s">
        <v>442</v>
      </c>
      <c r="D33" s="4">
        <v>460.5</v>
      </c>
      <c r="E33" s="4"/>
      <c r="F33" s="60"/>
      <c r="G33" s="41">
        <v>221.65</v>
      </c>
      <c r="H33" s="41">
        <v>88</v>
      </c>
      <c r="I33" s="41">
        <v>88</v>
      </c>
      <c r="J33" s="41">
        <v>90</v>
      </c>
      <c r="K33" s="41">
        <v>1340</v>
      </c>
      <c r="L33" s="41">
        <v>354</v>
      </c>
      <c r="M33" s="41">
        <f t="shared" si="3"/>
        <v>637.20000000000005</v>
      </c>
      <c r="N33" s="41">
        <v>49100</v>
      </c>
      <c r="O33" s="4">
        <f t="shared" si="2"/>
        <v>2077.5998195353036</v>
      </c>
      <c r="P33" s="67"/>
      <c r="Q33" s="67"/>
      <c r="R33" s="67"/>
      <c r="S33" s="3"/>
      <c r="T33" s="3"/>
      <c r="U33" s="3"/>
    </row>
    <row r="34" spans="1:21" x14ac:dyDescent="0.2">
      <c r="A34" s="61" t="s">
        <v>443</v>
      </c>
      <c r="B34" s="41"/>
      <c r="C34" s="41" t="s">
        <v>269</v>
      </c>
      <c r="D34" s="41">
        <v>147.82</v>
      </c>
      <c r="E34" s="41"/>
      <c r="F34" s="41"/>
      <c r="G34" s="41">
        <v>160</v>
      </c>
      <c r="H34" s="41">
        <v>96.25</v>
      </c>
      <c r="I34" s="41">
        <v>9.2200000000000006</v>
      </c>
      <c r="J34" s="41">
        <v>52.71</v>
      </c>
      <c r="K34" s="41">
        <v>2695</v>
      </c>
      <c r="L34" s="41"/>
      <c r="M34" s="41">
        <v>28</v>
      </c>
      <c r="N34" s="41">
        <v>39090</v>
      </c>
      <c r="O34" s="41">
        <f t="shared" si="2"/>
        <v>923.875</v>
      </c>
      <c r="P34" s="41">
        <v>28</v>
      </c>
      <c r="Q34" s="41" t="s">
        <v>284</v>
      </c>
      <c r="R34" s="1" t="s">
        <v>172</v>
      </c>
      <c r="S34" s="1"/>
      <c r="T34" s="1"/>
      <c r="U34" s="1"/>
    </row>
    <row r="35" spans="1:21" x14ac:dyDescent="0.2">
      <c r="A35" s="6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1"/>
      <c r="S35" s="1"/>
      <c r="T35" s="1"/>
      <c r="U35" s="1"/>
    </row>
    <row r="36" spans="1:21" x14ac:dyDescent="0.2">
      <c r="A36" s="6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1"/>
      <c r="S36" s="1"/>
      <c r="T36" s="1"/>
      <c r="U36" s="1"/>
    </row>
    <row r="37" spans="1:21" x14ac:dyDescent="0.2">
      <c r="A37" s="6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1"/>
      <c r="S37" s="1"/>
      <c r="T37" s="1"/>
      <c r="U37" s="1"/>
    </row>
  </sheetData>
  <mergeCells count="51">
    <mergeCell ref="U23:U24"/>
    <mergeCell ref="P23:P24"/>
    <mergeCell ref="P7:P8"/>
    <mergeCell ref="K1:N1"/>
    <mergeCell ref="O21:O22"/>
    <mergeCell ref="R21:R22"/>
    <mergeCell ref="S21:S22"/>
    <mergeCell ref="T21:T22"/>
    <mergeCell ref="U21:U22"/>
    <mergeCell ref="P21:P22"/>
    <mergeCell ref="K21:K22"/>
    <mergeCell ref="L21:L22"/>
    <mergeCell ref="N21:N22"/>
    <mergeCell ref="Q7:Q8"/>
    <mergeCell ref="R7:R8"/>
    <mergeCell ref="S7:S8"/>
    <mergeCell ref="A23:A24"/>
    <mergeCell ref="B23:B24"/>
    <mergeCell ref="R23:R24"/>
    <mergeCell ref="S23:S24"/>
    <mergeCell ref="T23:T24"/>
    <mergeCell ref="E21:E22"/>
    <mergeCell ref="F21:F22"/>
    <mergeCell ref="H21:H22"/>
    <mergeCell ref="I21:I22"/>
    <mergeCell ref="J21:J22"/>
    <mergeCell ref="G21:G22"/>
    <mergeCell ref="T7:T8"/>
    <mergeCell ref="U7:U8"/>
    <mergeCell ref="R1:R2"/>
    <mergeCell ref="Q1:Q2"/>
    <mergeCell ref="H1:J1"/>
    <mergeCell ref="U1:U2"/>
    <mergeCell ref="S1:S2"/>
    <mergeCell ref="T1:T2"/>
    <mergeCell ref="A1:A2"/>
    <mergeCell ref="A21:A22"/>
    <mergeCell ref="C21:C22"/>
    <mergeCell ref="D21:D22"/>
    <mergeCell ref="A7:A8"/>
    <mergeCell ref="B1:B2"/>
    <mergeCell ref="B7:B8"/>
    <mergeCell ref="B21:B22"/>
    <mergeCell ref="P32:P33"/>
    <mergeCell ref="Q32:Q33"/>
    <mergeCell ref="R32:R33"/>
    <mergeCell ref="A32:A33"/>
    <mergeCell ref="A28:A29"/>
    <mergeCell ref="R28:R29"/>
    <mergeCell ref="Q28:Q29"/>
    <mergeCell ref="P28:P2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J1" zoomScale="90" zoomScaleNormal="90" workbookViewId="0">
      <selection activeCell="Q10" sqref="Q10"/>
    </sheetView>
  </sheetViews>
  <sheetFormatPr defaultRowHeight="14.25" x14ac:dyDescent="0.2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3.375" customWidth="1"/>
    <col min="17" max="17" width="15.875" customWidth="1"/>
    <col min="18" max="18" width="17.125" customWidth="1"/>
    <col min="19" max="19" width="14" customWidth="1"/>
    <col min="20" max="20" width="20.25" customWidth="1"/>
  </cols>
  <sheetData>
    <row r="1" spans="1:26" x14ac:dyDescent="0.2">
      <c r="B1" s="28"/>
      <c r="C1" s="28" t="s">
        <v>326</v>
      </c>
      <c r="D1" s="28" t="s">
        <v>298</v>
      </c>
      <c r="E1" s="28" t="s">
        <v>327</v>
      </c>
      <c r="F1" s="28" t="s">
        <v>237</v>
      </c>
      <c r="G1" s="28" t="s">
        <v>238</v>
      </c>
      <c r="H1" s="28" t="s">
        <v>311</v>
      </c>
      <c r="I1" s="28" t="s">
        <v>323</v>
      </c>
      <c r="J1" s="28" t="s">
        <v>204</v>
      </c>
      <c r="K1" s="28" t="s">
        <v>205</v>
      </c>
      <c r="L1" s="8" t="s">
        <v>318</v>
      </c>
      <c r="M1" s="28" t="s">
        <v>232</v>
      </c>
      <c r="N1" s="28" t="s">
        <v>208</v>
      </c>
      <c r="O1" s="8" t="s">
        <v>371</v>
      </c>
      <c r="P1" s="8" t="s">
        <v>372</v>
      </c>
      <c r="Q1" s="8" t="s">
        <v>373</v>
      </c>
      <c r="R1" s="8" t="s">
        <v>374</v>
      </c>
      <c r="S1" s="8" t="s">
        <v>375</v>
      </c>
      <c r="T1" s="28" t="s">
        <v>337</v>
      </c>
      <c r="U1" s="28"/>
      <c r="V1" s="28"/>
      <c r="W1" s="28"/>
      <c r="X1" s="28"/>
      <c r="Y1" s="28"/>
      <c r="Z1" s="24"/>
    </row>
    <row r="2" spans="1:26" x14ac:dyDescent="0.2">
      <c r="A2">
        <v>1</v>
      </c>
      <c r="B2" s="28" t="s">
        <v>237</v>
      </c>
      <c r="C2" s="25">
        <v>329.47</v>
      </c>
      <c r="D2" s="25">
        <v>2.2999999999999998</v>
      </c>
      <c r="E2" s="25">
        <f>LOG10(D2)</f>
        <v>0.36172783601759284</v>
      </c>
      <c r="F2" s="25">
        <f>LOG10(C2)</f>
        <v>2.5178158759023761</v>
      </c>
      <c r="G2" s="25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8" t="s">
        <v>316</v>
      </c>
      <c r="U2" s="28"/>
      <c r="V2" s="26"/>
      <c r="W2" s="26"/>
      <c r="X2" s="26"/>
      <c r="Y2" s="26"/>
    </row>
    <row r="3" spans="1:26" x14ac:dyDescent="0.2">
      <c r="A3">
        <v>1</v>
      </c>
      <c r="B3" s="28" t="s">
        <v>237</v>
      </c>
      <c r="C3" s="25">
        <v>40770</v>
      </c>
      <c r="D3" s="25">
        <v>48</v>
      </c>
      <c r="E3" s="25">
        <f t="shared" ref="E3:E27" si="0">LOG10(D3)</f>
        <v>1.6812412373755872</v>
      </c>
      <c r="F3" s="25">
        <f>LOG10(C3)</f>
        <v>4.6103407114521566</v>
      </c>
      <c r="G3" s="25"/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8" t="s">
        <v>340</v>
      </c>
      <c r="U3" s="28"/>
      <c r="V3" s="26"/>
      <c r="W3" s="26"/>
      <c r="X3" s="26"/>
      <c r="Y3" s="26"/>
    </row>
    <row r="4" spans="1:26" x14ac:dyDescent="0.2">
      <c r="A4">
        <v>2</v>
      </c>
      <c r="B4" s="28" t="s">
        <v>238</v>
      </c>
      <c r="C4" s="25">
        <v>410.22</v>
      </c>
      <c r="D4" s="25">
        <v>2.2599999999999998</v>
      </c>
      <c r="E4" s="25">
        <f t="shared" si="0"/>
        <v>0.35410843914740087</v>
      </c>
      <c r="F4" s="25"/>
      <c r="G4" s="26">
        <f>LOG10(C4)</f>
        <v>2.6130168302836818</v>
      </c>
      <c r="H4" s="26"/>
      <c r="I4" s="25"/>
      <c r="J4" s="25"/>
      <c r="K4" s="26"/>
      <c r="L4" s="26"/>
      <c r="M4" s="26"/>
      <c r="N4" s="26"/>
      <c r="O4" s="26"/>
      <c r="P4" s="26"/>
      <c r="Q4" s="26"/>
      <c r="R4" s="26"/>
      <c r="S4" s="26"/>
      <c r="T4" s="28" t="s">
        <v>341</v>
      </c>
      <c r="U4" s="28"/>
      <c r="V4" s="26"/>
      <c r="W4" s="26"/>
      <c r="X4" s="26"/>
      <c r="Y4" s="26"/>
    </row>
    <row r="5" spans="1:26" x14ac:dyDescent="0.2">
      <c r="A5">
        <v>64</v>
      </c>
      <c r="B5" s="28" t="s">
        <v>311</v>
      </c>
      <c r="C5" s="25">
        <v>84.3</v>
      </c>
      <c r="D5" s="25">
        <v>3.5</v>
      </c>
      <c r="E5" s="25">
        <f t="shared" si="0"/>
        <v>0.54406804435027567</v>
      </c>
      <c r="F5" s="25"/>
      <c r="G5" s="26"/>
      <c r="H5" s="26">
        <f>LOG10(C5)</f>
        <v>1.9258275746247424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8" t="s">
        <v>336</v>
      </c>
      <c r="U5" s="28"/>
      <c r="V5" s="26"/>
      <c r="W5" s="26"/>
      <c r="X5" s="26"/>
      <c r="Y5" s="25"/>
      <c r="Z5" s="27"/>
    </row>
    <row r="6" spans="1:26" x14ac:dyDescent="0.2">
      <c r="A6">
        <v>128</v>
      </c>
      <c r="B6" s="28" t="s">
        <v>323</v>
      </c>
      <c r="C6" s="25">
        <v>645.25</v>
      </c>
      <c r="D6" s="25">
        <v>21.2</v>
      </c>
      <c r="E6" s="25">
        <f t="shared" si="0"/>
        <v>1.3263358609287514</v>
      </c>
      <c r="F6" s="25"/>
      <c r="G6" s="26"/>
      <c r="H6" s="26"/>
      <c r="I6" s="26">
        <f>LOG10(C6)</f>
        <v>2.8097280132159064</v>
      </c>
      <c r="J6" s="26"/>
      <c r="K6" s="25"/>
      <c r="L6" s="25"/>
      <c r="M6" s="26"/>
      <c r="N6" s="26"/>
      <c r="O6" s="26"/>
      <c r="P6" s="26"/>
      <c r="Q6" s="26"/>
      <c r="R6" s="26"/>
      <c r="S6" s="26"/>
      <c r="T6" s="28" t="s">
        <v>344</v>
      </c>
      <c r="U6" s="28"/>
      <c r="V6" s="26"/>
      <c r="W6" s="26"/>
      <c r="X6" s="26"/>
      <c r="Y6" s="26"/>
    </row>
    <row r="7" spans="1:26" x14ac:dyDescent="0.2">
      <c r="A7">
        <v>128</v>
      </c>
      <c r="B7" s="28" t="s">
        <v>265</v>
      </c>
      <c r="C7" s="25">
        <v>117.8</v>
      </c>
      <c r="D7" s="25">
        <v>19.100000000000001</v>
      </c>
      <c r="E7" s="25">
        <f t="shared" si="0"/>
        <v>1.2810333672477277</v>
      </c>
      <c r="F7" s="25"/>
      <c r="G7" s="26"/>
      <c r="H7" s="26"/>
      <c r="I7" s="26">
        <f t="shared" ref="I7:I8" si="1">LOG10(C7)</f>
        <v>2.0711452904510828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8" t="s">
        <v>346</v>
      </c>
      <c r="U7" s="25"/>
      <c r="V7" s="25"/>
      <c r="W7" s="26"/>
      <c r="X7" s="26"/>
      <c r="Y7" s="26"/>
    </row>
    <row r="8" spans="1:26" x14ac:dyDescent="0.2">
      <c r="A8">
        <v>128</v>
      </c>
      <c r="B8" s="28" t="s">
        <v>325</v>
      </c>
      <c r="C8" s="25">
        <v>222.1</v>
      </c>
      <c r="D8" s="25">
        <v>24.8</v>
      </c>
      <c r="E8" s="25">
        <f t="shared" si="0"/>
        <v>1.3944516808262162</v>
      </c>
      <c r="F8" s="25"/>
      <c r="G8" s="26"/>
      <c r="H8" s="26"/>
      <c r="I8" s="26">
        <f t="shared" si="1"/>
        <v>2.346548558548474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8" t="s">
        <v>347</v>
      </c>
      <c r="U8" s="25"/>
      <c r="V8" s="25"/>
      <c r="W8" s="26"/>
      <c r="X8" s="26"/>
      <c r="Y8" s="26"/>
    </row>
    <row r="9" spans="1:26" x14ac:dyDescent="0.2">
      <c r="A9">
        <v>192</v>
      </c>
      <c r="B9" s="28" t="s">
        <v>204</v>
      </c>
      <c r="C9" s="25">
        <v>282.2</v>
      </c>
      <c r="D9" s="25">
        <v>41</v>
      </c>
      <c r="E9" s="25">
        <f t="shared" si="0"/>
        <v>1.6127838567197355</v>
      </c>
      <c r="F9" s="25"/>
      <c r="G9" s="26"/>
      <c r="H9" s="26"/>
      <c r="I9" s="26"/>
      <c r="J9" s="26">
        <f>LOG10(C9)</f>
        <v>2.4505570094183291</v>
      </c>
      <c r="K9" s="26"/>
      <c r="L9" s="26"/>
      <c r="M9" s="26"/>
      <c r="N9" s="26"/>
      <c r="O9" s="26"/>
      <c r="P9" s="26"/>
      <c r="Q9" s="26"/>
      <c r="R9" s="26"/>
      <c r="S9" s="26"/>
      <c r="T9" s="28" t="s">
        <v>380</v>
      </c>
      <c r="U9" s="25"/>
      <c r="V9" s="25"/>
      <c r="W9" s="26"/>
      <c r="X9" s="26"/>
      <c r="Y9" s="26"/>
    </row>
    <row r="10" spans="1:26" x14ac:dyDescent="0.2">
      <c r="A10">
        <v>192</v>
      </c>
      <c r="B10" s="28" t="s">
        <v>204</v>
      </c>
      <c r="C10" s="25">
        <v>2520</v>
      </c>
      <c r="D10" s="25">
        <v>41</v>
      </c>
      <c r="E10" s="25">
        <f t="shared" si="0"/>
        <v>1.6127838567197355</v>
      </c>
      <c r="F10" s="25"/>
      <c r="G10" s="26"/>
      <c r="H10" s="26"/>
      <c r="I10" s="26"/>
      <c r="J10" s="26">
        <f>LOG10(C10)</f>
        <v>3.4014005407815442</v>
      </c>
      <c r="K10" s="26"/>
      <c r="L10" s="26"/>
      <c r="M10" s="26"/>
      <c r="N10" s="26"/>
      <c r="O10" s="26"/>
      <c r="P10" s="26"/>
      <c r="Q10" s="26"/>
      <c r="R10" s="26"/>
      <c r="S10" s="26"/>
      <c r="T10" s="28" t="s">
        <v>381</v>
      </c>
      <c r="U10" s="25"/>
      <c r="V10" s="25"/>
      <c r="W10" s="26"/>
      <c r="X10" s="26"/>
      <c r="Y10" s="26"/>
    </row>
    <row r="11" spans="1:26" x14ac:dyDescent="0.2">
      <c r="A11">
        <v>256</v>
      </c>
      <c r="B11" s="28" t="s">
        <v>448</v>
      </c>
      <c r="C11" s="25">
        <v>431</v>
      </c>
      <c r="D11" s="25">
        <v>25</v>
      </c>
      <c r="E11" s="25">
        <f t="shared" si="0"/>
        <v>1.3979400086720377</v>
      </c>
      <c r="F11" s="25"/>
      <c r="G11" s="26"/>
      <c r="H11" s="26"/>
      <c r="I11" s="26"/>
      <c r="J11" s="26"/>
      <c r="K11" s="26">
        <f t="shared" ref="K11:K12" si="2">LOG10($C11)</f>
        <v>2.6344772701607315</v>
      </c>
      <c r="L11" s="26"/>
      <c r="M11" s="26"/>
      <c r="N11" s="26"/>
      <c r="O11" s="26"/>
      <c r="P11" s="26"/>
      <c r="Q11" s="26"/>
      <c r="R11" s="26"/>
      <c r="S11" s="26"/>
      <c r="T11" s="28" t="s">
        <v>449</v>
      </c>
      <c r="U11" s="25"/>
      <c r="V11" s="25"/>
      <c r="W11" s="26"/>
      <c r="X11" s="26"/>
      <c r="Y11" s="26"/>
    </row>
    <row r="12" spans="1:26" x14ac:dyDescent="0.2">
      <c r="A12">
        <v>256</v>
      </c>
      <c r="B12" s="28" t="s">
        <v>448</v>
      </c>
      <c r="C12" s="25">
        <v>785</v>
      </c>
      <c r="D12" s="25">
        <v>26</v>
      </c>
      <c r="E12" s="25">
        <f t="shared" si="0"/>
        <v>1.414973347970818</v>
      </c>
      <c r="F12" s="25"/>
      <c r="G12" s="26"/>
      <c r="H12" s="26"/>
      <c r="I12" s="26"/>
      <c r="J12" s="26"/>
      <c r="K12" s="26">
        <f t="shared" si="2"/>
        <v>2.8948696567452528</v>
      </c>
      <c r="L12" s="26"/>
      <c r="M12" s="26"/>
      <c r="N12" s="26"/>
      <c r="O12" s="26"/>
      <c r="P12" s="26"/>
      <c r="Q12" s="26"/>
      <c r="R12" s="26"/>
      <c r="S12" s="26"/>
      <c r="T12" s="28" t="s">
        <v>449</v>
      </c>
      <c r="U12" s="25"/>
      <c r="V12" s="25"/>
      <c r="W12" s="26"/>
      <c r="X12" s="26"/>
      <c r="Y12" s="26"/>
    </row>
    <row r="13" spans="1:26" x14ac:dyDescent="0.2">
      <c r="A13">
        <v>256</v>
      </c>
      <c r="B13" s="28" t="s">
        <v>205</v>
      </c>
      <c r="C13" s="25">
        <v>12.73</v>
      </c>
      <c r="D13" s="25">
        <v>1.75</v>
      </c>
      <c r="E13" s="25">
        <f t="shared" si="0"/>
        <v>0.24303804868629444</v>
      </c>
      <c r="F13" s="25"/>
      <c r="G13" s="26"/>
      <c r="H13" s="26"/>
      <c r="I13" s="26"/>
      <c r="J13" s="26"/>
      <c r="K13" s="26">
        <f>LOG10($C13)</f>
        <v>1.1048284036536553</v>
      </c>
      <c r="L13" s="26"/>
      <c r="M13" s="26"/>
      <c r="N13" s="26"/>
      <c r="O13" s="26"/>
      <c r="P13" s="26"/>
      <c r="Q13" s="26"/>
      <c r="R13" s="26"/>
      <c r="S13" s="26"/>
      <c r="T13" s="28" t="s">
        <v>349</v>
      </c>
      <c r="U13" s="28"/>
      <c r="V13" s="26"/>
      <c r="W13" s="26"/>
      <c r="X13" s="26"/>
      <c r="Y13" s="26"/>
    </row>
    <row r="14" spans="1:26" x14ac:dyDescent="0.2">
      <c r="A14">
        <v>256</v>
      </c>
      <c r="B14" s="28" t="s">
        <v>321</v>
      </c>
      <c r="C14" s="25">
        <v>1790</v>
      </c>
      <c r="D14" s="25">
        <v>37.46</v>
      </c>
      <c r="E14" s="25">
        <f t="shared" si="0"/>
        <v>1.5735677730392186</v>
      </c>
      <c r="F14" s="25"/>
      <c r="G14" s="26"/>
      <c r="H14" s="26"/>
      <c r="I14" s="26"/>
      <c r="J14" s="26"/>
      <c r="K14" s="26">
        <f t="shared" ref="K14:O28" si="3">LOG10($C14)</f>
        <v>3.2528530309798933</v>
      </c>
      <c r="L14" s="26"/>
      <c r="M14" s="26"/>
      <c r="N14" s="26"/>
      <c r="O14" s="26"/>
      <c r="P14" s="26"/>
      <c r="Q14" s="26"/>
      <c r="R14" s="26"/>
      <c r="S14" s="26"/>
      <c r="T14" s="28" t="s">
        <v>366</v>
      </c>
      <c r="U14" s="28"/>
      <c r="V14" s="26"/>
      <c r="W14" s="26"/>
      <c r="X14" s="26"/>
      <c r="Y14" s="26"/>
    </row>
    <row r="15" spans="1:26" x14ac:dyDescent="0.2">
      <c r="A15">
        <v>256</v>
      </c>
      <c r="B15" s="28" t="s">
        <v>205</v>
      </c>
      <c r="C15" s="25">
        <v>136.97</v>
      </c>
      <c r="D15" s="25">
        <v>9.6300000000000008</v>
      </c>
      <c r="E15" s="25">
        <f t="shared" si="0"/>
        <v>0.98362628712453459</v>
      </c>
      <c r="F15" s="25"/>
      <c r="G15" s="26"/>
      <c r="H15" s="26"/>
      <c r="I15" s="26"/>
      <c r="J15" s="26"/>
      <c r="K15" s="26">
        <f t="shared" si="3"/>
        <v>2.1366254557609317</v>
      </c>
      <c r="L15" s="26"/>
      <c r="M15" s="26"/>
      <c r="N15" s="26"/>
      <c r="O15" s="26"/>
      <c r="P15" s="26"/>
      <c r="Q15" s="26"/>
      <c r="R15" s="26"/>
      <c r="S15" s="26"/>
      <c r="T15" s="28" t="s">
        <v>352</v>
      </c>
      <c r="U15" s="28"/>
      <c r="V15" s="26"/>
      <c r="W15" s="26"/>
      <c r="X15" s="26"/>
      <c r="Y15" s="26"/>
    </row>
    <row r="16" spans="1:26" x14ac:dyDescent="0.2">
      <c r="A16">
        <v>256</v>
      </c>
      <c r="B16" s="28" t="s">
        <v>205</v>
      </c>
      <c r="C16" s="25">
        <v>364.4</v>
      </c>
      <c r="D16" s="25">
        <v>25</v>
      </c>
      <c r="E16" s="25">
        <f t="shared" si="0"/>
        <v>1.3979400086720377</v>
      </c>
      <c r="F16" s="25"/>
      <c r="G16" s="26"/>
      <c r="H16" s="26"/>
      <c r="I16" s="26"/>
      <c r="J16" s="26"/>
      <c r="K16" s="26">
        <f t="shared" si="3"/>
        <v>2.5615783683009608</v>
      </c>
      <c r="L16" s="26"/>
      <c r="M16" s="26"/>
      <c r="N16" s="26"/>
      <c r="O16" s="26"/>
      <c r="P16" s="26"/>
      <c r="Q16" s="26"/>
      <c r="R16" s="26"/>
      <c r="S16" s="26"/>
      <c r="T16" s="28" t="s">
        <v>353</v>
      </c>
      <c r="U16" s="28"/>
      <c r="V16" s="26"/>
      <c r="W16" s="26"/>
      <c r="X16" s="26"/>
      <c r="Y16" s="26"/>
    </row>
    <row r="17" spans="1:25" x14ac:dyDescent="0.2">
      <c r="A17">
        <v>256</v>
      </c>
      <c r="B17" s="28" t="s">
        <v>205</v>
      </c>
      <c r="C17" s="25">
        <v>2940.7</v>
      </c>
      <c r="D17" s="25">
        <v>23.6</v>
      </c>
      <c r="E17" s="25">
        <f t="shared" si="0"/>
        <v>1.3729120029701065</v>
      </c>
      <c r="F17" s="25"/>
      <c r="G17" s="26"/>
      <c r="H17" s="26"/>
      <c r="I17" s="26"/>
      <c r="J17" s="26"/>
      <c r="K17" s="26">
        <f t="shared" si="3"/>
        <v>3.4684507215522489</v>
      </c>
      <c r="L17" s="26"/>
      <c r="M17" s="26"/>
      <c r="N17" s="26"/>
      <c r="O17" s="26"/>
      <c r="P17" s="26"/>
      <c r="Q17" s="26"/>
      <c r="R17" s="26"/>
      <c r="S17" s="26"/>
      <c r="T17" s="28" t="s">
        <v>355</v>
      </c>
      <c r="U17" s="28"/>
      <c r="V17" s="26"/>
      <c r="W17" s="26"/>
      <c r="X17" s="26"/>
      <c r="Y17" s="26"/>
    </row>
    <row r="18" spans="1:25" x14ac:dyDescent="0.2">
      <c r="A18">
        <v>256</v>
      </c>
      <c r="B18" s="28" t="s">
        <v>205</v>
      </c>
      <c r="C18" s="25">
        <v>565.94000000000005</v>
      </c>
      <c r="D18" s="25">
        <v>30.2</v>
      </c>
      <c r="E18" s="25">
        <f t="shared" si="0"/>
        <v>1.4800069429571505</v>
      </c>
      <c r="F18" s="25"/>
      <c r="G18" s="26"/>
      <c r="H18" s="26"/>
      <c r="I18" s="26"/>
      <c r="J18" s="26"/>
      <c r="K18" s="26">
        <f t="shared" si="3"/>
        <v>2.7527703904636067</v>
      </c>
      <c r="L18" s="26"/>
      <c r="M18" s="26"/>
      <c r="N18" s="26"/>
      <c r="O18" s="26"/>
      <c r="P18" s="26"/>
      <c r="Q18" s="26"/>
      <c r="R18" s="26"/>
      <c r="S18" s="26"/>
      <c r="T18" s="28" t="s">
        <v>356</v>
      </c>
      <c r="U18" s="28"/>
      <c r="V18" s="26"/>
      <c r="W18" s="26"/>
      <c r="X18" s="26"/>
      <c r="Y18" s="26"/>
    </row>
    <row r="19" spans="1:25" x14ac:dyDescent="0.2">
      <c r="A19">
        <v>256</v>
      </c>
      <c r="B19" s="28" t="s">
        <v>205</v>
      </c>
      <c r="C19" s="25">
        <v>1280.3</v>
      </c>
      <c r="D19" s="25">
        <v>160</v>
      </c>
      <c r="E19" s="25">
        <f t="shared" si="0"/>
        <v>2.2041199826559246</v>
      </c>
      <c r="F19" s="25"/>
      <c r="G19" s="26"/>
      <c r="H19" s="26"/>
      <c r="I19" s="26"/>
      <c r="J19" s="26"/>
      <c r="K19" s="26">
        <f t="shared" si="3"/>
        <v>3.1073117454906738</v>
      </c>
      <c r="L19" s="26"/>
      <c r="M19" s="26"/>
      <c r="N19" s="26"/>
      <c r="O19" s="26"/>
      <c r="P19" s="26"/>
      <c r="Q19" s="26"/>
      <c r="R19" s="26"/>
      <c r="S19" s="26"/>
      <c r="T19" s="28" t="s">
        <v>382</v>
      </c>
      <c r="U19" s="28"/>
      <c r="V19" s="26"/>
      <c r="W19" s="26"/>
      <c r="X19" s="26"/>
      <c r="Y19" s="26"/>
    </row>
    <row r="20" spans="1:25" x14ac:dyDescent="0.2">
      <c r="A20">
        <v>256</v>
      </c>
      <c r="B20" s="28" t="s">
        <v>205</v>
      </c>
      <c r="C20" s="25">
        <v>229.5</v>
      </c>
      <c r="D20" s="25">
        <v>9.4</v>
      </c>
      <c r="E20" s="25">
        <f t="shared" si="0"/>
        <v>0.97312785359969867</v>
      </c>
      <c r="F20" s="25"/>
      <c r="G20" s="26"/>
      <c r="H20" s="26"/>
      <c r="I20" s="26"/>
      <c r="J20" s="26"/>
      <c r="K20" s="26">
        <f t="shared" si="3"/>
        <v>2.3607826898732802</v>
      </c>
      <c r="L20" s="26"/>
      <c r="M20" s="26"/>
      <c r="N20" s="26"/>
      <c r="O20" s="26"/>
      <c r="P20" s="26"/>
      <c r="Q20" s="26"/>
      <c r="R20" s="26"/>
      <c r="S20" s="26"/>
      <c r="T20" s="28" t="s">
        <v>358</v>
      </c>
      <c r="U20" s="28"/>
      <c r="V20" s="26"/>
      <c r="W20" s="26"/>
      <c r="X20" s="26"/>
      <c r="Y20" s="26"/>
    </row>
    <row r="21" spans="1:25" x14ac:dyDescent="0.2">
      <c r="A21">
        <v>256</v>
      </c>
      <c r="B21" s="28" t="s">
        <v>205</v>
      </c>
      <c r="C21" s="25">
        <v>354</v>
      </c>
      <c r="D21" s="25">
        <v>26</v>
      </c>
      <c r="E21" s="25">
        <f t="shared" si="0"/>
        <v>1.414973347970818</v>
      </c>
      <c r="F21" s="25"/>
      <c r="G21" s="26"/>
      <c r="H21" s="26"/>
      <c r="I21" s="26"/>
      <c r="J21" s="26"/>
      <c r="K21" s="26">
        <f t="shared" si="3"/>
        <v>2.5490032620257876</v>
      </c>
      <c r="L21" s="26"/>
      <c r="M21" s="26"/>
      <c r="N21" s="26"/>
      <c r="O21" s="26"/>
      <c r="P21" s="26"/>
      <c r="Q21" s="26"/>
      <c r="R21" s="26"/>
      <c r="S21" s="26"/>
      <c r="T21" s="28" t="s">
        <v>360</v>
      </c>
      <c r="U21" s="28"/>
      <c r="V21" s="26"/>
      <c r="W21" s="26"/>
      <c r="X21" s="26"/>
      <c r="Y21" s="26"/>
    </row>
    <row r="22" spans="1:25" x14ac:dyDescent="0.2">
      <c r="A22">
        <v>300</v>
      </c>
      <c r="B22" s="8" t="s">
        <v>318</v>
      </c>
      <c r="C22" s="25">
        <v>1382</v>
      </c>
      <c r="D22" s="25">
        <v>45</v>
      </c>
      <c r="E22" s="25">
        <f t="shared" si="0"/>
        <v>1.6532125137753437</v>
      </c>
      <c r="F22" s="25"/>
      <c r="G22" s="26"/>
      <c r="H22" s="26"/>
      <c r="I22" s="26"/>
      <c r="J22" s="26"/>
      <c r="K22" s="26"/>
      <c r="L22" s="26">
        <f t="shared" si="3"/>
        <v>3.1405080430381798</v>
      </c>
      <c r="M22" s="26"/>
      <c r="N22" s="26"/>
      <c r="O22" s="26"/>
      <c r="P22" s="26"/>
      <c r="Q22" s="26"/>
      <c r="R22" s="26"/>
      <c r="S22" s="26"/>
      <c r="T22" s="28" t="s">
        <v>361</v>
      </c>
      <c r="U22" s="28"/>
      <c r="V22" s="26"/>
      <c r="W22" s="26"/>
      <c r="X22" s="26"/>
      <c r="Y22" s="26"/>
    </row>
    <row r="23" spans="1:25" x14ac:dyDescent="0.2">
      <c r="A23">
        <v>1024</v>
      </c>
      <c r="B23" s="28" t="s">
        <v>232</v>
      </c>
      <c r="C23" s="25">
        <v>229</v>
      </c>
      <c r="D23" s="25">
        <v>8.0399999999999991</v>
      </c>
      <c r="E23" s="25">
        <f t="shared" si="0"/>
        <v>0.90525604874845123</v>
      </c>
      <c r="F23" s="25"/>
      <c r="G23" s="26"/>
      <c r="H23" s="26"/>
      <c r="I23" s="26"/>
      <c r="J23" s="26"/>
      <c r="K23" s="26"/>
      <c r="L23" s="26"/>
      <c r="M23" s="26">
        <f t="shared" si="3"/>
        <v>2.3598354823398879</v>
      </c>
      <c r="N23" s="26"/>
      <c r="O23" s="26"/>
      <c r="P23" s="26"/>
      <c r="Q23" s="26"/>
      <c r="R23" s="26"/>
      <c r="S23" s="26"/>
      <c r="T23" s="28" t="s">
        <v>363</v>
      </c>
      <c r="U23" s="28"/>
      <c r="V23" s="26"/>
      <c r="W23" s="25"/>
      <c r="X23" s="25"/>
      <c r="Y23" s="26"/>
    </row>
    <row r="24" spans="1:25" x14ac:dyDescent="0.2">
      <c r="A24">
        <v>1500</v>
      </c>
      <c r="B24" s="28" t="s">
        <v>208</v>
      </c>
      <c r="C24" s="25">
        <v>123.5</v>
      </c>
      <c r="D24" s="25">
        <v>13.18</v>
      </c>
      <c r="E24" s="25">
        <f t="shared" si="0"/>
        <v>1.1199154102579911</v>
      </c>
      <c r="F24" s="25"/>
      <c r="G24" s="26"/>
      <c r="H24" s="26"/>
      <c r="I24" s="26"/>
      <c r="J24" s="26"/>
      <c r="K24" s="26"/>
      <c r="L24" s="26"/>
      <c r="M24" s="25"/>
      <c r="N24" s="26">
        <f t="shared" si="3"/>
        <v>2.0916669575956846</v>
      </c>
      <c r="O24" s="26"/>
      <c r="P24" s="26"/>
      <c r="Q24" s="26"/>
      <c r="R24" s="26"/>
      <c r="S24" s="26"/>
      <c r="T24" s="28" t="s">
        <v>365</v>
      </c>
      <c r="U24" s="28"/>
      <c r="V24" s="26"/>
      <c r="W24" s="26"/>
      <c r="X24" s="26"/>
      <c r="Y24" s="26"/>
    </row>
    <row r="25" spans="1:25" x14ac:dyDescent="0.2">
      <c r="A25">
        <v>1500</v>
      </c>
      <c r="B25" s="28" t="s">
        <v>322</v>
      </c>
      <c r="C25" s="25">
        <v>866</v>
      </c>
      <c r="D25" s="25">
        <v>41.73</v>
      </c>
      <c r="E25" s="25">
        <f t="shared" si="0"/>
        <v>1.6204483847117088</v>
      </c>
      <c r="F25" s="25"/>
      <c r="G25" s="26"/>
      <c r="H25" s="26"/>
      <c r="I25" s="26"/>
      <c r="J25" s="26"/>
      <c r="K25" s="26"/>
      <c r="L25" s="26"/>
      <c r="M25" s="25"/>
      <c r="N25" s="26">
        <f t="shared" si="3"/>
        <v>2.9375178920173468</v>
      </c>
      <c r="O25" s="26"/>
      <c r="P25" s="26"/>
      <c r="Q25" s="26"/>
      <c r="R25" s="26"/>
      <c r="S25" s="26"/>
      <c r="T25" s="28" t="s">
        <v>366</v>
      </c>
      <c r="U25" s="28"/>
      <c r="V25" s="26"/>
      <c r="W25" s="26"/>
      <c r="X25" s="26"/>
      <c r="Y25" s="26"/>
    </row>
    <row r="26" spans="1:25" x14ac:dyDescent="0.2">
      <c r="A26">
        <v>1500</v>
      </c>
      <c r="B26" s="28" t="s">
        <v>208</v>
      </c>
      <c r="C26" s="25">
        <v>61.62</v>
      </c>
      <c r="D26" s="25">
        <v>18.61</v>
      </c>
      <c r="E26" s="25">
        <f t="shared" si="0"/>
        <v>1.269746373130767</v>
      </c>
      <c r="F26" s="25"/>
      <c r="G26" s="26"/>
      <c r="H26" s="26"/>
      <c r="I26" s="26"/>
      <c r="J26" s="26"/>
      <c r="K26" s="26"/>
      <c r="L26" s="26"/>
      <c r="M26" s="25"/>
      <c r="N26" s="26">
        <f t="shared" si="3"/>
        <v>1.7897216939809217</v>
      </c>
      <c r="O26" s="26"/>
      <c r="P26" s="26"/>
      <c r="Q26" s="26"/>
      <c r="R26" s="26"/>
      <c r="S26" s="26"/>
      <c r="T26" s="28" t="s">
        <v>368</v>
      </c>
      <c r="U26" s="28"/>
      <c r="V26" s="26"/>
      <c r="W26" s="26"/>
      <c r="X26" s="26"/>
      <c r="Y26" s="26"/>
    </row>
    <row r="27" spans="1:25" x14ac:dyDescent="0.2">
      <c r="A27">
        <v>1500</v>
      </c>
      <c r="B27" s="28" t="s">
        <v>208</v>
      </c>
      <c r="C27" s="25">
        <v>7.26</v>
      </c>
      <c r="D27" s="25">
        <v>19.63</v>
      </c>
      <c r="E27" s="25">
        <f t="shared" si="0"/>
        <v>1.2929202996000062</v>
      </c>
      <c r="N27" s="26">
        <f t="shared" si="3"/>
        <v>0.86093662070009369</v>
      </c>
      <c r="O27" s="26"/>
      <c r="P27" s="26"/>
      <c r="Q27" s="26"/>
      <c r="R27" s="26"/>
      <c r="S27" s="26"/>
      <c r="T27" s="28" t="s">
        <v>370</v>
      </c>
      <c r="U27" s="30"/>
    </row>
    <row r="28" spans="1:25" x14ac:dyDescent="0.2">
      <c r="B28" s="8" t="s">
        <v>371</v>
      </c>
      <c r="C28" s="30">
        <v>3544</v>
      </c>
      <c r="D28" s="30">
        <v>174</v>
      </c>
      <c r="E28" s="30">
        <f>LOG10(D28)</f>
        <v>2.2405492482825999</v>
      </c>
      <c r="N28" s="17"/>
      <c r="O28" s="17">
        <f t="shared" si="3"/>
        <v>3.5494937132150133</v>
      </c>
      <c r="P28" s="17"/>
      <c r="Q28" s="17"/>
      <c r="R28" s="17"/>
      <c r="S28" s="17"/>
      <c r="T28" s="8" t="s">
        <v>378</v>
      </c>
    </row>
    <row r="29" spans="1:25" x14ac:dyDescent="0.2">
      <c r="B29" s="8" t="s">
        <v>372</v>
      </c>
      <c r="C29" s="30">
        <v>5991</v>
      </c>
      <c r="D29" s="30">
        <v>210</v>
      </c>
      <c r="E29" s="30">
        <f>LOG10(D29)</f>
        <v>2.3222192947339191</v>
      </c>
      <c r="P29">
        <f>LOG10(C29)</f>
        <v>3.777499319590365</v>
      </c>
      <c r="T29" s="8" t="s">
        <v>379</v>
      </c>
    </row>
    <row r="30" spans="1:25" x14ac:dyDescent="0.2">
      <c r="B30" s="8" t="s">
        <v>373</v>
      </c>
      <c r="C30" s="30">
        <v>868</v>
      </c>
      <c r="D30" s="30">
        <v>202</v>
      </c>
      <c r="E30" s="30">
        <f>LOG10(D30)</f>
        <v>2.3053513694466239</v>
      </c>
      <c r="Q30">
        <f>LOG10(C30)</f>
        <v>2.9385197251764921</v>
      </c>
      <c r="T30" s="8" t="s">
        <v>376</v>
      </c>
    </row>
    <row r="31" spans="1:25" x14ac:dyDescent="0.2">
      <c r="B31" s="8" t="s">
        <v>374</v>
      </c>
      <c r="C31" s="30">
        <v>81.400000000000006</v>
      </c>
      <c r="D31" s="30">
        <v>136</v>
      </c>
      <c r="E31" s="30">
        <f>LOG10(D31)</f>
        <v>2.1335389083702174</v>
      </c>
      <c r="R31">
        <f>LOG10(C31)</f>
        <v>1.9106244048892012</v>
      </c>
      <c r="T31" s="8" t="s">
        <v>377</v>
      </c>
    </row>
    <row r="32" spans="1:25" x14ac:dyDescent="0.2">
      <c r="B32" s="8" t="s">
        <v>375</v>
      </c>
      <c r="C32" s="30">
        <v>2700</v>
      </c>
      <c r="D32" s="30">
        <v>12</v>
      </c>
      <c r="E32" s="30">
        <f>LOG10(D32)</f>
        <v>1.0791812460476249</v>
      </c>
      <c r="S32">
        <f>LOG10(C32)</f>
        <v>3.4313637641589874</v>
      </c>
      <c r="T32" s="8" t="s">
        <v>375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41" sqref="D41"/>
    </sheetView>
  </sheetViews>
  <sheetFormatPr defaultRowHeight="14.25" x14ac:dyDescent="0.2"/>
  <sheetData>
    <row r="1" spans="1:3" x14ac:dyDescent="0.2">
      <c r="A1" t="s">
        <v>328</v>
      </c>
      <c r="B1" t="s">
        <v>329</v>
      </c>
      <c r="C1" t="s">
        <v>330</v>
      </c>
    </row>
    <row r="2" spans="1:3" x14ac:dyDescent="0.2">
      <c r="A2" s="9">
        <v>97</v>
      </c>
      <c r="B2" s="9">
        <v>58</v>
      </c>
      <c r="C2" s="9">
        <v>92</v>
      </c>
    </row>
    <row r="3" spans="1:3" x14ac:dyDescent="0.2">
      <c r="A3" s="9">
        <v>54.4</v>
      </c>
      <c r="B3" s="9">
        <v>88.6</v>
      </c>
      <c r="C3" s="9">
        <v>87.7</v>
      </c>
    </row>
    <row r="4" spans="1:3" x14ac:dyDescent="0.2">
      <c r="A4" s="9">
        <v>94.54</v>
      </c>
      <c r="B4" s="9">
        <v>66.64</v>
      </c>
      <c r="C4" s="9">
        <v>6.07</v>
      </c>
    </row>
    <row r="5" spans="1:3" x14ac:dyDescent="0.2">
      <c r="A5" s="9">
        <v>87.5</v>
      </c>
      <c r="B5" s="9">
        <v>85.4</v>
      </c>
      <c r="C5" s="9">
        <v>64</v>
      </c>
    </row>
    <row r="6" spans="1:3" x14ac:dyDescent="0.2">
      <c r="A6" s="9">
        <v>91</v>
      </c>
      <c r="B6" s="9">
        <v>43</v>
      </c>
      <c r="C6" s="9">
        <v>53</v>
      </c>
    </row>
    <row r="7" spans="1:3" x14ac:dyDescent="0.2">
      <c r="A7" s="9">
        <v>100</v>
      </c>
      <c r="B7" s="9">
        <v>38</v>
      </c>
      <c r="C7" s="9">
        <v>70</v>
      </c>
    </row>
    <row r="8" spans="1:3" x14ac:dyDescent="0.2">
      <c r="A8" s="9">
        <v>89.2</v>
      </c>
      <c r="B8" s="9">
        <v>83.5</v>
      </c>
      <c r="C8" s="9">
        <v>86.7</v>
      </c>
    </row>
    <row r="9" spans="1:3" x14ac:dyDescent="0.2">
      <c r="A9" s="9">
        <v>12.5</v>
      </c>
      <c r="B9" s="9">
        <v>22</v>
      </c>
      <c r="C9" s="9">
        <v>65.2</v>
      </c>
    </row>
    <row r="10" spans="1:3" x14ac:dyDescent="0.2">
      <c r="A10" s="9">
        <v>80</v>
      </c>
      <c r="B10" s="9">
        <v>61.3</v>
      </c>
      <c r="C10" s="9">
        <v>50</v>
      </c>
    </row>
    <row r="11" spans="1:3" x14ac:dyDescent="0.2">
      <c r="A11" s="9">
        <v>65</v>
      </c>
      <c r="B11" s="9">
        <v>25</v>
      </c>
      <c r="C11" s="9">
        <v>46</v>
      </c>
    </row>
    <row r="12" spans="1:3" x14ac:dyDescent="0.2">
      <c r="A12" s="9">
        <v>100</v>
      </c>
      <c r="B12" s="9">
        <v>83.7</v>
      </c>
      <c r="C12" s="9">
        <v>17.600000000000001</v>
      </c>
    </row>
    <row r="13" spans="1:3" x14ac:dyDescent="0.2">
      <c r="A13" s="9">
        <v>0.5</v>
      </c>
      <c r="B13" s="9">
        <v>34.4</v>
      </c>
      <c r="C13" s="9">
        <v>11.4</v>
      </c>
    </row>
    <row r="14" spans="1:3" x14ac:dyDescent="0.2">
      <c r="A14" s="9">
        <v>40.5</v>
      </c>
      <c r="B14" s="9">
        <v>82.7</v>
      </c>
      <c r="C14" s="9">
        <v>37.700000000000003</v>
      </c>
    </row>
    <row r="15" spans="1:3" x14ac:dyDescent="0.2">
      <c r="A15" s="9">
        <v>59.56</v>
      </c>
      <c r="B15" s="9">
        <v>63.21</v>
      </c>
      <c r="C15" s="9">
        <v>65.069999999999993</v>
      </c>
    </row>
    <row r="16" spans="1:3" x14ac:dyDescent="0.2">
      <c r="A16" s="9">
        <v>39.9</v>
      </c>
      <c r="B16" s="9">
        <v>26.6</v>
      </c>
      <c r="C16" s="9">
        <v>39.700000000000003</v>
      </c>
    </row>
    <row r="17" spans="1:3" x14ac:dyDescent="0.2">
      <c r="A17" s="9">
        <v>87</v>
      </c>
      <c r="B17" s="9">
        <v>84</v>
      </c>
      <c r="C17" s="9">
        <v>89</v>
      </c>
    </row>
    <row r="18" spans="1:3" x14ac:dyDescent="0.2">
      <c r="A18" s="9">
        <v>91.9</v>
      </c>
      <c r="B18" s="9">
        <v>71</v>
      </c>
      <c r="C18" s="9">
        <v>83.2</v>
      </c>
    </row>
    <row r="19" spans="1:3" x14ac:dyDescent="0.2">
      <c r="A19" s="9">
        <v>42</v>
      </c>
      <c r="B19" s="9">
        <v>65.31</v>
      </c>
      <c r="C19" s="9">
        <v>52.04</v>
      </c>
    </row>
    <row r="20" spans="1:3" x14ac:dyDescent="0.2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10" workbookViewId="0">
      <selection activeCell="R24" sqref="R24"/>
    </sheetView>
  </sheetViews>
  <sheetFormatPr defaultRowHeight="14.25" x14ac:dyDescent="0.2"/>
  <cols>
    <col min="1" max="1" width="15.125" customWidth="1"/>
    <col min="17" max="17" width="14.375" customWidth="1"/>
  </cols>
  <sheetData>
    <row r="1" spans="1:18" x14ac:dyDescent="0.2">
      <c r="A1" s="70"/>
      <c r="B1" s="66"/>
      <c r="C1" s="15" t="s">
        <v>302</v>
      </c>
      <c r="D1" s="44" t="s">
        <v>296</v>
      </c>
      <c r="E1" s="44" t="s">
        <v>298</v>
      </c>
      <c r="F1" s="44" t="s">
        <v>300</v>
      </c>
      <c r="G1" s="38" t="s">
        <v>383</v>
      </c>
      <c r="H1" s="78" t="s">
        <v>295</v>
      </c>
      <c r="I1" s="78"/>
      <c r="J1" s="79"/>
      <c r="K1" s="88" t="s">
        <v>398</v>
      </c>
      <c r="L1" s="78"/>
      <c r="M1" s="78"/>
      <c r="N1" s="79"/>
      <c r="O1" s="40" t="s">
        <v>397</v>
      </c>
      <c r="P1" s="40" t="s">
        <v>385</v>
      </c>
      <c r="Q1" s="76" t="s">
        <v>291</v>
      </c>
      <c r="R1" s="8" t="s">
        <v>427</v>
      </c>
    </row>
    <row r="2" spans="1:18" x14ac:dyDescent="0.2">
      <c r="A2" s="70"/>
      <c r="B2" s="67"/>
      <c r="C2" s="16" t="s">
        <v>303</v>
      </c>
      <c r="D2" s="45" t="s">
        <v>297</v>
      </c>
      <c r="E2" s="45" t="s">
        <v>299</v>
      </c>
      <c r="F2" s="45" t="s">
        <v>301</v>
      </c>
      <c r="G2" s="39" t="s">
        <v>384</v>
      </c>
      <c r="H2" s="46" t="s">
        <v>292</v>
      </c>
      <c r="I2" s="4" t="s">
        <v>293</v>
      </c>
      <c r="J2" s="4" t="s">
        <v>294</v>
      </c>
      <c r="K2" s="4" t="s">
        <v>395</v>
      </c>
      <c r="L2" s="46" t="s">
        <v>387</v>
      </c>
      <c r="M2" s="4" t="s">
        <v>396</v>
      </c>
      <c r="N2" s="4" t="s">
        <v>388</v>
      </c>
      <c r="O2" s="4" t="s">
        <v>399</v>
      </c>
      <c r="P2" s="4" t="s">
        <v>386</v>
      </c>
      <c r="Q2" s="77"/>
      <c r="R2" s="8"/>
    </row>
    <row r="3" spans="1:18" x14ac:dyDescent="0.2">
      <c r="A3" s="1" t="s">
        <v>317</v>
      </c>
      <c r="B3" s="1"/>
      <c r="C3" s="41" t="s">
        <v>205</v>
      </c>
      <c r="D3" s="18">
        <v>12.73</v>
      </c>
      <c r="E3" s="18">
        <v>1.75</v>
      </c>
      <c r="F3" s="18">
        <v>7.27</v>
      </c>
      <c r="G3" s="18">
        <v>100</v>
      </c>
      <c r="H3" s="41">
        <v>94.54</v>
      </c>
      <c r="I3" s="41">
        <v>66.64</v>
      </c>
      <c r="J3" s="41">
        <v>6.07</v>
      </c>
      <c r="K3" s="41"/>
      <c r="L3" s="41">
        <v>208</v>
      </c>
      <c r="M3" s="41">
        <v>35.4</v>
      </c>
      <c r="N3" s="41">
        <v>37.799999999999997</v>
      </c>
      <c r="O3" s="41">
        <f t="shared" ref="O3:O15" si="0">(D3/G3)*1000</f>
        <v>127.3</v>
      </c>
      <c r="P3" s="41">
        <v>28</v>
      </c>
      <c r="Q3" s="41" t="s">
        <v>281</v>
      </c>
      <c r="R3" s="28">
        <f>0.4938*L3+3.41*M3+0.0328*N3</f>
        <v>224.66423999999998</v>
      </c>
    </row>
    <row r="4" spans="1:18" x14ac:dyDescent="0.2">
      <c r="A4" s="42" t="s">
        <v>350</v>
      </c>
      <c r="B4" s="42"/>
      <c r="C4" s="41" t="s">
        <v>321</v>
      </c>
      <c r="D4" s="18">
        <v>1790</v>
      </c>
      <c r="E4" s="18">
        <v>37.46</v>
      </c>
      <c r="F4" s="18">
        <v>47.8</v>
      </c>
      <c r="G4" s="18">
        <v>385</v>
      </c>
      <c r="H4" s="41">
        <v>91</v>
      </c>
      <c r="I4" s="41"/>
      <c r="J4" s="41">
        <v>53</v>
      </c>
      <c r="K4" s="41"/>
      <c r="L4" s="41">
        <v>2756</v>
      </c>
      <c r="M4" s="41">
        <v>912</v>
      </c>
      <c r="N4" s="41">
        <v>29000</v>
      </c>
      <c r="O4" s="41">
        <f t="shared" si="0"/>
        <v>4649.3506493506502</v>
      </c>
      <c r="P4" s="42">
        <v>20</v>
      </c>
      <c r="Q4" s="42" t="s">
        <v>287</v>
      </c>
      <c r="R4" s="28">
        <f t="shared" ref="R4:R20" si="1">0.4938*L4+3.41*M4+0.0328*N4</f>
        <v>5422.0328</v>
      </c>
    </row>
    <row r="5" spans="1:18" x14ac:dyDescent="0.2">
      <c r="A5" s="1" t="s">
        <v>343</v>
      </c>
      <c r="B5" s="1"/>
      <c r="C5" s="41" t="s">
        <v>323</v>
      </c>
      <c r="D5" s="18">
        <v>645.25</v>
      </c>
      <c r="E5" s="18">
        <v>21.2</v>
      </c>
      <c r="F5" s="18">
        <v>30.43</v>
      </c>
      <c r="G5" s="18">
        <v>150</v>
      </c>
      <c r="H5" s="41">
        <v>100</v>
      </c>
      <c r="I5" s="41">
        <v>38</v>
      </c>
      <c r="J5" s="41">
        <v>70</v>
      </c>
      <c r="K5" s="41">
        <v>161</v>
      </c>
      <c r="L5" s="41">
        <v>3036</v>
      </c>
      <c r="M5" s="41">
        <f>K5*1.8</f>
        <v>289.8</v>
      </c>
      <c r="N5" s="41">
        <v>38000</v>
      </c>
      <c r="O5" s="41">
        <f t="shared" si="0"/>
        <v>4301.666666666667</v>
      </c>
      <c r="P5" s="41">
        <v>20</v>
      </c>
      <c r="Q5" s="41" t="s">
        <v>288</v>
      </c>
      <c r="R5" s="28">
        <f t="shared" si="1"/>
        <v>3733.7948000000001</v>
      </c>
    </row>
    <row r="6" spans="1:18" x14ac:dyDescent="0.2">
      <c r="A6" s="1" t="s">
        <v>351</v>
      </c>
      <c r="B6" s="1"/>
      <c r="C6" s="41" t="s">
        <v>205</v>
      </c>
      <c r="D6" s="18">
        <v>136.97</v>
      </c>
      <c r="E6" s="18">
        <v>9.6300000000000008</v>
      </c>
      <c r="F6" s="18">
        <v>14.22</v>
      </c>
      <c r="G6" s="18">
        <v>150</v>
      </c>
      <c r="H6" s="41">
        <v>89.2</v>
      </c>
      <c r="I6" s="41">
        <v>83.5</v>
      </c>
      <c r="J6" s="41">
        <v>86.7</v>
      </c>
      <c r="K6" s="41"/>
      <c r="L6" s="41">
        <v>780</v>
      </c>
      <c r="M6" s="41">
        <v>183</v>
      </c>
      <c r="N6" s="41">
        <v>17496</v>
      </c>
      <c r="O6" s="41">
        <f t="shared" si="0"/>
        <v>913.13333333333333</v>
      </c>
      <c r="P6" s="41">
        <v>28</v>
      </c>
      <c r="Q6" s="41" t="s">
        <v>278</v>
      </c>
      <c r="R6" s="28">
        <f t="shared" si="1"/>
        <v>1583.0628000000002</v>
      </c>
    </row>
    <row r="7" spans="1:18" x14ac:dyDescent="0.2">
      <c r="A7" s="1" t="s">
        <v>345</v>
      </c>
      <c r="B7" s="1"/>
      <c r="C7" s="41" t="s">
        <v>265</v>
      </c>
      <c r="D7" s="18">
        <v>117.8</v>
      </c>
      <c r="E7" s="18">
        <v>19.100000000000001</v>
      </c>
      <c r="F7" s="18">
        <v>6.2</v>
      </c>
      <c r="G7" s="18">
        <v>120</v>
      </c>
      <c r="H7" s="41">
        <v>37</v>
      </c>
      <c r="I7" s="41">
        <v>17.3</v>
      </c>
      <c r="J7" s="41">
        <v>57.7</v>
      </c>
      <c r="K7" s="41">
        <v>120</v>
      </c>
      <c r="L7" s="41">
        <v>727</v>
      </c>
      <c r="M7" s="41">
        <f>K7*1.8</f>
        <v>216</v>
      </c>
      <c r="N7" s="41">
        <v>29600</v>
      </c>
      <c r="O7" s="41">
        <f t="shared" si="0"/>
        <v>981.66666666666674</v>
      </c>
      <c r="P7" s="41">
        <v>28</v>
      </c>
      <c r="Q7" s="41" t="s">
        <v>211</v>
      </c>
      <c r="R7" s="28">
        <f t="shared" si="1"/>
        <v>2066.4326000000001</v>
      </c>
    </row>
    <row r="8" spans="1:18" x14ac:dyDescent="0.2">
      <c r="A8" s="1" t="s">
        <v>353</v>
      </c>
      <c r="B8" s="1"/>
      <c r="C8" s="41" t="s">
        <v>205</v>
      </c>
      <c r="D8" s="18">
        <v>364.4</v>
      </c>
      <c r="E8" s="18">
        <v>25</v>
      </c>
      <c r="F8" s="18">
        <v>14.6</v>
      </c>
      <c r="G8" s="18">
        <v>150</v>
      </c>
      <c r="H8" s="41">
        <v>65</v>
      </c>
      <c r="I8" s="41">
        <v>25</v>
      </c>
      <c r="J8" s="41">
        <v>46</v>
      </c>
      <c r="K8" s="41">
        <v>42.3</v>
      </c>
      <c r="L8" s="41">
        <v>1036</v>
      </c>
      <c r="M8" s="41">
        <f>K8*1.8</f>
        <v>76.14</v>
      </c>
      <c r="N8" s="41">
        <v>18380</v>
      </c>
      <c r="O8" s="41">
        <f t="shared" si="0"/>
        <v>2429.333333333333</v>
      </c>
      <c r="P8" s="41">
        <v>28</v>
      </c>
      <c r="Q8" s="41" t="s">
        <v>211</v>
      </c>
      <c r="R8" s="28">
        <f t="shared" si="1"/>
        <v>1374.0781999999999</v>
      </c>
    </row>
    <row r="9" spans="1:18" x14ac:dyDescent="0.2">
      <c r="A9" s="1" t="s">
        <v>362</v>
      </c>
      <c r="B9" s="1"/>
      <c r="C9" s="41" t="s">
        <v>232</v>
      </c>
      <c r="D9" s="18">
        <v>229</v>
      </c>
      <c r="E9" s="18">
        <v>8.0399999999999991</v>
      </c>
      <c r="F9" s="18">
        <v>28.5</v>
      </c>
      <c r="G9" s="18">
        <v>200</v>
      </c>
      <c r="H9" s="41">
        <v>100</v>
      </c>
      <c r="I9" s="41">
        <v>83.7</v>
      </c>
      <c r="J9" s="41">
        <v>17.600000000000001</v>
      </c>
      <c r="K9" s="41">
        <v>196</v>
      </c>
      <c r="L9" s="41">
        <v>256</v>
      </c>
      <c r="M9" s="41">
        <f t="shared" ref="M9" si="2">K9*1.8</f>
        <v>352.8</v>
      </c>
      <c r="N9" s="41">
        <v>1126.4000000000001</v>
      </c>
      <c r="O9" s="41">
        <f t="shared" si="0"/>
        <v>1145</v>
      </c>
      <c r="P9" s="41">
        <v>28</v>
      </c>
      <c r="Q9" s="41" t="s">
        <v>282</v>
      </c>
      <c r="R9" s="28">
        <f t="shared" si="1"/>
        <v>1366.4067200000002</v>
      </c>
    </row>
    <row r="10" spans="1:18" x14ac:dyDescent="0.2">
      <c r="A10" s="1" t="s">
        <v>356</v>
      </c>
      <c r="B10" s="1"/>
      <c r="C10" s="41" t="s">
        <v>205</v>
      </c>
      <c r="D10" s="18">
        <v>565.94000000000005</v>
      </c>
      <c r="E10" s="18">
        <v>30.2</v>
      </c>
      <c r="F10" s="18">
        <v>22.15</v>
      </c>
      <c r="G10" s="18">
        <v>156</v>
      </c>
      <c r="H10" s="41">
        <v>59.56</v>
      </c>
      <c r="I10" s="41">
        <v>63.21</v>
      </c>
      <c r="J10" s="41">
        <v>65.069999999999993</v>
      </c>
      <c r="K10" s="41"/>
      <c r="L10" s="41">
        <v>2144</v>
      </c>
      <c r="M10" s="41">
        <v>274</v>
      </c>
      <c r="N10" s="41">
        <v>34434</v>
      </c>
      <c r="O10" s="41">
        <f t="shared" si="0"/>
        <v>3627.8205128205132</v>
      </c>
      <c r="P10" s="41">
        <v>28</v>
      </c>
      <c r="Q10" s="41" t="s">
        <v>286</v>
      </c>
      <c r="R10" s="28">
        <f t="shared" si="1"/>
        <v>3122.4823999999999</v>
      </c>
    </row>
    <row r="11" spans="1:18" x14ac:dyDescent="0.2">
      <c r="A11" s="1" t="s">
        <v>347</v>
      </c>
      <c r="B11" s="1"/>
      <c r="C11" s="41" t="s">
        <v>325</v>
      </c>
      <c r="D11" s="18">
        <v>222.1</v>
      </c>
      <c r="E11" s="18">
        <v>24.8</v>
      </c>
      <c r="F11" s="18">
        <v>8.9600000000000009</v>
      </c>
      <c r="G11" s="18">
        <v>100</v>
      </c>
      <c r="H11" s="41">
        <v>39.9</v>
      </c>
      <c r="I11" s="41">
        <v>26.6</v>
      </c>
      <c r="J11" s="41">
        <v>39.700000000000003</v>
      </c>
      <c r="K11" s="41"/>
      <c r="L11" s="41">
        <v>1436</v>
      </c>
      <c r="M11" s="41">
        <v>115</v>
      </c>
      <c r="N11" s="41">
        <v>21060</v>
      </c>
      <c r="O11" s="41">
        <f t="shared" si="0"/>
        <v>2221</v>
      </c>
      <c r="P11" s="41">
        <v>28</v>
      </c>
      <c r="Q11" s="42" t="s">
        <v>286</v>
      </c>
      <c r="R11" s="28">
        <f t="shared" si="1"/>
        <v>1792.0148000000002</v>
      </c>
    </row>
    <row r="12" spans="1:18" x14ac:dyDescent="0.2">
      <c r="A12" s="66" t="s">
        <v>342</v>
      </c>
      <c r="B12" s="66"/>
      <c r="C12" s="43" t="s">
        <v>393</v>
      </c>
      <c r="D12" s="50">
        <v>187.8</v>
      </c>
      <c r="E12" s="49">
        <v>9.6300000000000008</v>
      </c>
      <c r="F12" s="51">
        <v>19.5</v>
      </c>
      <c r="G12" s="52">
        <v>150</v>
      </c>
      <c r="H12" s="43">
        <v>87</v>
      </c>
      <c r="I12" s="43">
        <v>84</v>
      </c>
      <c r="J12" s="47">
        <v>89</v>
      </c>
      <c r="K12" s="43"/>
      <c r="L12" s="43">
        <v>780</v>
      </c>
      <c r="M12" s="43">
        <v>183</v>
      </c>
      <c r="N12" s="47">
        <v>17496</v>
      </c>
      <c r="O12" s="41">
        <f t="shared" si="0"/>
        <v>1252</v>
      </c>
      <c r="P12" s="66">
        <v>28</v>
      </c>
      <c r="Q12" s="43" t="s">
        <v>394</v>
      </c>
      <c r="R12" s="28">
        <f t="shared" si="1"/>
        <v>1583.0628000000002</v>
      </c>
    </row>
    <row r="13" spans="1:18" x14ac:dyDescent="0.2">
      <c r="A13" s="67"/>
      <c r="B13" s="67"/>
      <c r="C13" s="41" t="s">
        <v>311</v>
      </c>
      <c r="D13" s="18">
        <v>84.3</v>
      </c>
      <c r="E13" s="18">
        <v>3.5</v>
      </c>
      <c r="F13" s="18">
        <v>24.1</v>
      </c>
      <c r="G13" s="18">
        <v>100</v>
      </c>
      <c r="H13" s="41">
        <v>90</v>
      </c>
      <c r="I13" s="41">
        <v>51</v>
      </c>
      <c r="J13" s="41">
        <v>49</v>
      </c>
      <c r="K13" s="41"/>
      <c r="L13" s="41">
        <v>198</v>
      </c>
      <c r="M13" s="41">
        <v>27.2</v>
      </c>
      <c r="N13" s="41">
        <v>2448</v>
      </c>
      <c r="O13" s="41">
        <f t="shared" si="0"/>
        <v>843</v>
      </c>
      <c r="P13" s="67"/>
      <c r="Q13" s="43" t="s">
        <v>283</v>
      </c>
      <c r="R13" s="28">
        <f t="shared" si="1"/>
        <v>270.81880000000001</v>
      </c>
    </row>
    <row r="14" spans="1:18" x14ac:dyDescent="0.2">
      <c r="A14" s="1" t="s">
        <v>358</v>
      </c>
      <c r="B14" s="1"/>
      <c r="C14" s="41" t="s">
        <v>205</v>
      </c>
      <c r="D14" s="18">
        <v>229.5</v>
      </c>
      <c r="E14" s="18">
        <v>9.4</v>
      </c>
      <c r="F14" s="18">
        <v>24.42</v>
      </c>
      <c r="G14" s="18">
        <v>100</v>
      </c>
      <c r="H14" s="41">
        <v>91.9</v>
      </c>
      <c r="I14" s="41">
        <v>71</v>
      </c>
      <c r="J14" s="41">
        <v>83.2</v>
      </c>
      <c r="K14" s="41"/>
      <c r="L14" s="41">
        <v>824</v>
      </c>
      <c r="M14" s="41">
        <v>156</v>
      </c>
      <c r="N14" s="41">
        <v>16362</v>
      </c>
      <c r="O14" s="41">
        <f t="shared" si="0"/>
        <v>2295</v>
      </c>
      <c r="P14" s="41">
        <v>28</v>
      </c>
      <c r="Q14" s="41" t="s">
        <v>283</v>
      </c>
      <c r="R14" s="28">
        <f t="shared" si="1"/>
        <v>1475.5248000000001</v>
      </c>
    </row>
    <row r="15" spans="1:18" x14ac:dyDescent="0.2">
      <c r="A15" s="1" t="s">
        <v>359</v>
      </c>
      <c r="B15" s="1"/>
      <c r="C15" s="41" t="s">
        <v>205</v>
      </c>
      <c r="D15" s="18">
        <v>354</v>
      </c>
      <c r="E15" s="18">
        <v>26</v>
      </c>
      <c r="F15" s="18">
        <v>13.6</v>
      </c>
      <c r="G15" s="18">
        <v>150</v>
      </c>
      <c r="H15" s="41">
        <v>78</v>
      </c>
      <c r="I15" s="41">
        <v>81</v>
      </c>
      <c r="J15" s="41">
        <v>42</v>
      </c>
      <c r="K15" s="41"/>
      <c r="L15" s="41">
        <v>2833</v>
      </c>
      <c r="M15" s="41">
        <v>300</v>
      </c>
      <c r="N15" s="41">
        <v>44928</v>
      </c>
      <c r="O15" s="41">
        <f t="shared" si="0"/>
        <v>2360</v>
      </c>
      <c r="P15" s="41">
        <v>28</v>
      </c>
      <c r="Q15" s="41" t="s">
        <v>286</v>
      </c>
      <c r="R15" s="28">
        <f t="shared" si="1"/>
        <v>3895.5738000000001</v>
      </c>
    </row>
    <row r="16" spans="1:18" x14ac:dyDescent="0.2">
      <c r="A16" s="57" t="s">
        <v>445</v>
      </c>
      <c r="C16" s="4" t="s">
        <v>430</v>
      </c>
      <c r="D16" s="59">
        <v>393</v>
      </c>
      <c r="E16" s="1"/>
      <c r="F16" s="1"/>
      <c r="G16" s="59">
        <v>100</v>
      </c>
      <c r="H16" s="4">
        <v>61</v>
      </c>
      <c r="I16" s="4">
        <v>26</v>
      </c>
      <c r="J16" s="4">
        <v>59</v>
      </c>
      <c r="K16" s="41"/>
      <c r="L16" s="4">
        <v>2182</v>
      </c>
      <c r="M16" s="4">
        <v>112</v>
      </c>
      <c r="N16" s="4">
        <v>31410</v>
      </c>
      <c r="O16" s="4">
        <f t="shared" ref="O16:O20" si="3">(D16/G16)*1000</f>
        <v>3930</v>
      </c>
      <c r="P16" s="31">
        <v>28</v>
      </c>
      <c r="Q16" s="41" t="s">
        <v>446</v>
      </c>
      <c r="R16" s="28">
        <f t="shared" si="1"/>
        <v>2489.6396000000004</v>
      </c>
    </row>
    <row r="17" spans="1:18" x14ac:dyDescent="0.2">
      <c r="A17" s="61" t="s">
        <v>436</v>
      </c>
      <c r="B17" s="41"/>
      <c r="C17" s="41" t="s">
        <v>430</v>
      </c>
      <c r="D17" s="41">
        <v>720.15</v>
      </c>
      <c r="E17" s="41"/>
      <c r="F17" s="41"/>
      <c r="G17" s="41">
        <v>200</v>
      </c>
      <c r="H17" s="41">
        <v>100</v>
      </c>
      <c r="I17" s="41">
        <v>30</v>
      </c>
      <c r="J17" s="41">
        <v>82</v>
      </c>
      <c r="K17" s="41">
        <v>131.69999999999999</v>
      </c>
      <c r="L17" s="41">
        <v>3036</v>
      </c>
      <c r="M17" s="41">
        <f>K17*1.8</f>
        <v>237.05999999999997</v>
      </c>
      <c r="N17" s="41">
        <v>44500</v>
      </c>
      <c r="O17" s="41">
        <f t="shared" si="3"/>
        <v>3600.7499999999995</v>
      </c>
      <c r="P17" s="41">
        <v>20</v>
      </c>
      <c r="Q17" s="41" t="s">
        <v>213</v>
      </c>
      <c r="R17" s="28">
        <f t="shared" si="1"/>
        <v>3767.1513999999997</v>
      </c>
    </row>
    <row r="18" spans="1:18" x14ac:dyDescent="0.2">
      <c r="A18" s="61" t="s">
        <v>437</v>
      </c>
      <c r="B18" s="41"/>
      <c r="C18" s="41" t="s">
        <v>438</v>
      </c>
      <c r="D18" s="41">
        <v>906.25</v>
      </c>
      <c r="E18" s="41"/>
      <c r="F18" s="41"/>
      <c r="G18" s="41">
        <v>200</v>
      </c>
      <c r="H18" s="41">
        <v>81.819999999999993</v>
      </c>
      <c r="I18" s="41">
        <v>55.34</v>
      </c>
      <c r="J18" s="41">
        <v>71.66</v>
      </c>
      <c r="K18" s="41">
        <v>129.80000000000001</v>
      </c>
      <c r="L18" s="41">
        <v>2484</v>
      </c>
      <c r="M18" s="41">
        <f>K18*1.8</f>
        <v>233.64000000000001</v>
      </c>
      <c r="N18" s="41">
        <v>38901</v>
      </c>
      <c r="O18" s="41">
        <f t="shared" si="3"/>
        <v>4531.25</v>
      </c>
      <c r="P18" s="41">
        <v>20</v>
      </c>
      <c r="Q18" s="41" t="s">
        <v>213</v>
      </c>
      <c r="R18" s="28">
        <f t="shared" si="1"/>
        <v>3299.2644</v>
      </c>
    </row>
    <row r="19" spans="1:18" x14ac:dyDescent="0.2">
      <c r="A19" s="57" t="s">
        <v>447</v>
      </c>
      <c r="C19" s="41" t="s">
        <v>441</v>
      </c>
      <c r="D19" s="41">
        <v>1171.3</v>
      </c>
      <c r="E19" s="41"/>
      <c r="F19" s="41"/>
      <c r="G19" s="41">
        <v>231.85</v>
      </c>
      <c r="H19" s="41">
        <v>49</v>
      </c>
      <c r="I19" s="41">
        <v>73</v>
      </c>
      <c r="J19" s="41">
        <v>61</v>
      </c>
      <c r="K19" s="41">
        <v>313</v>
      </c>
      <c r="L19" s="41">
        <v>1500</v>
      </c>
      <c r="M19" s="41">
        <f>K19*1.8</f>
        <v>563.4</v>
      </c>
      <c r="N19" s="41">
        <v>33360</v>
      </c>
      <c r="O19" s="41">
        <f t="shared" si="3"/>
        <v>5051.9732585723532</v>
      </c>
      <c r="P19" s="41">
        <v>20</v>
      </c>
      <c r="Q19" s="41" t="s">
        <v>213</v>
      </c>
      <c r="R19" s="28">
        <f t="shared" si="1"/>
        <v>3756.1020000000003</v>
      </c>
    </row>
    <row r="20" spans="1:18" x14ac:dyDescent="0.2">
      <c r="A20" s="61" t="s">
        <v>443</v>
      </c>
      <c r="B20" s="41"/>
      <c r="C20" s="41" t="s">
        <v>269</v>
      </c>
      <c r="D20" s="41">
        <v>147.82</v>
      </c>
      <c r="E20" s="41"/>
      <c r="F20" s="41"/>
      <c r="G20" s="41">
        <v>160</v>
      </c>
      <c r="H20" s="41">
        <v>96.25</v>
      </c>
      <c r="I20" s="41">
        <v>9.2200000000000006</v>
      </c>
      <c r="J20" s="41">
        <v>52.71</v>
      </c>
      <c r="K20" s="41"/>
      <c r="L20" s="41">
        <v>2695</v>
      </c>
      <c r="M20" s="41">
        <v>28</v>
      </c>
      <c r="N20" s="41">
        <v>39090</v>
      </c>
      <c r="O20" s="41">
        <f t="shared" si="3"/>
        <v>923.875</v>
      </c>
      <c r="P20" s="41">
        <v>28</v>
      </c>
      <c r="Q20" s="41" t="s">
        <v>284</v>
      </c>
      <c r="R20" s="28">
        <f t="shared" si="1"/>
        <v>2708.4229999999998</v>
      </c>
    </row>
  </sheetData>
  <mergeCells count="8">
    <mergeCell ref="Q1:Q2"/>
    <mergeCell ref="A12:A13"/>
    <mergeCell ref="B12:B13"/>
    <mergeCell ref="P12:P13"/>
    <mergeCell ref="A1:A2"/>
    <mergeCell ref="B1:B2"/>
    <mergeCell ref="H1:J1"/>
    <mergeCell ref="K1:N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4.25" x14ac:dyDescent="0.2"/>
  <sheetData>
    <row r="1" spans="1:9" x14ac:dyDescent="0.2">
      <c r="A1" t="s">
        <v>400</v>
      </c>
    </row>
    <row r="2" spans="1:9" ht="15" thickBot="1" x14ac:dyDescent="0.25"/>
    <row r="3" spans="1:9" x14ac:dyDescent="0.2">
      <c r="A3" s="56" t="s">
        <v>401</v>
      </c>
      <c r="B3" s="56"/>
    </row>
    <row r="4" spans="1:9" x14ac:dyDescent="0.2">
      <c r="A4" s="53" t="s">
        <v>402</v>
      </c>
      <c r="B4" s="53">
        <v>0.94685472258932202</v>
      </c>
    </row>
    <row r="5" spans="1:9" x14ac:dyDescent="0.2">
      <c r="A5" s="53" t="s">
        <v>403</v>
      </c>
      <c r="B5" s="53">
        <v>0.89653386568970195</v>
      </c>
    </row>
    <row r="6" spans="1:9" x14ac:dyDescent="0.2">
      <c r="A6" s="53" t="s">
        <v>404</v>
      </c>
      <c r="B6" s="53">
        <v>0.81607171444832882</v>
      </c>
    </row>
    <row r="7" spans="1:9" x14ac:dyDescent="0.2">
      <c r="A7" s="53" t="s">
        <v>405</v>
      </c>
      <c r="B7" s="53">
        <v>1036.2440505426196</v>
      </c>
    </row>
    <row r="8" spans="1:9" ht="15" thickBot="1" x14ac:dyDescent="0.25">
      <c r="A8" s="54" t="s">
        <v>406</v>
      </c>
      <c r="B8" s="54">
        <v>18</v>
      </c>
    </row>
    <row r="10" spans="1:9" ht="15" thickBot="1" x14ac:dyDescent="0.25">
      <c r="A10" t="s">
        <v>407</v>
      </c>
    </row>
    <row r="11" spans="1:9" x14ac:dyDescent="0.2">
      <c r="A11" s="55"/>
      <c r="B11" s="55" t="s">
        <v>412</v>
      </c>
      <c r="C11" s="55" t="s">
        <v>413</v>
      </c>
      <c r="D11" s="55" t="s">
        <v>414</v>
      </c>
      <c r="E11" s="55" t="s">
        <v>415</v>
      </c>
      <c r="F11" s="55" t="s">
        <v>416</v>
      </c>
    </row>
    <row r="12" spans="1:9" x14ac:dyDescent="0.2">
      <c r="A12" s="53" t="s">
        <v>408</v>
      </c>
      <c r="B12" s="53">
        <v>3</v>
      </c>
      <c r="C12" s="53">
        <v>139567350.86998358</v>
      </c>
      <c r="D12" s="53">
        <v>46522450.28999453</v>
      </c>
      <c r="E12" s="53">
        <v>43.324990909632824</v>
      </c>
      <c r="F12" s="53">
        <v>2.470523423084443E-7</v>
      </c>
    </row>
    <row r="13" spans="1:9" x14ac:dyDescent="0.2">
      <c r="A13" s="53" t="s">
        <v>409</v>
      </c>
      <c r="B13" s="53">
        <v>15</v>
      </c>
      <c r="C13" s="53">
        <v>16107025.984274628</v>
      </c>
      <c r="D13" s="53">
        <v>1073801.7322849752</v>
      </c>
      <c r="E13" s="53"/>
      <c r="F13" s="53"/>
    </row>
    <row r="14" spans="1:9" ht="15" thickBot="1" x14ac:dyDescent="0.25">
      <c r="A14" s="54" t="s">
        <v>410</v>
      </c>
      <c r="B14" s="54">
        <v>18</v>
      </c>
      <c r="C14" s="54">
        <v>155674376.85425821</v>
      </c>
      <c r="D14" s="54"/>
      <c r="E14" s="54"/>
      <c r="F14" s="54"/>
    </row>
    <row r="15" spans="1:9" ht="15" thickBot="1" x14ac:dyDescent="0.25"/>
    <row r="16" spans="1:9" x14ac:dyDescent="0.2">
      <c r="A16" s="55"/>
      <c r="B16" s="55" t="s">
        <v>417</v>
      </c>
      <c r="C16" s="55" t="s">
        <v>405</v>
      </c>
      <c r="D16" s="55" t="s">
        <v>418</v>
      </c>
      <c r="E16" s="55" t="s">
        <v>419</v>
      </c>
      <c r="F16" s="55" t="s">
        <v>420</v>
      </c>
      <c r="G16" s="55" t="s">
        <v>421</v>
      </c>
      <c r="H16" s="55" t="s">
        <v>422</v>
      </c>
      <c r="I16" s="55" t="s">
        <v>423</v>
      </c>
    </row>
    <row r="17" spans="1:9" x14ac:dyDescent="0.2">
      <c r="A17" s="53" t="s">
        <v>411</v>
      </c>
      <c r="B17" s="53">
        <v>0</v>
      </c>
      <c r="C17" s="53" t="e">
        <v>#N/A</v>
      </c>
      <c r="D17" s="53" t="e">
        <v>#N/A</v>
      </c>
      <c r="E17" s="53" t="e">
        <v>#N/A</v>
      </c>
      <c r="F17" s="53" t="e">
        <v>#N/A</v>
      </c>
      <c r="G17" s="53" t="e">
        <v>#N/A</v>
      </c>
      <c r="H17" s="53" t="e">
        <v>#N/A</v>
      </c>
      <c r="I17" s="53" t="e">
        <v>#N/A</v>
      </c>
    </row>
    <row r="18" spans="1:9" x14ac:dyDescent="0.2">
      <c r="A18" s="53" t="s">
        <v>424</v>
      </c>
      <c r="B18" s="53">
        <v>0.493820734172563</v>
      </c>
      <c r="C18" s="53">
        <v>0.57475156885820045</v>
      </c>
      <c r="D18" s="53">
        <v>0.85918988468980684</v>
      </c>
      <c r="E18" s="53">
        <v>0.40375800035871812</v>
      </c>
      <c r="F18" s="53">
        <v>-0.73123323608001578</v>
      </c>
      <c r="G18" s="53">
        <v>1.7188747044251416</v>
      </c>
      <c r="H18" s="53">
        <v>-0.73123323608001578</v>
      </c>
      <c r="I18" s="53">
        <v>1.7188747044251416</v>
      </c>
    </row>
    <row r="19" spans="1:9" x14ac:dyDescent="0.2">
      <c r="A19" s="53" t="s">
        <v>425</v>
      </c>
      <c r="B19" s="53">
        <v>3.41009554072419</v>
      </c>
      <c r="C19" s="53">
        <v>1.1856329536297734</v>
      </c>
      <c r="D19" s="53">
        <v>2.8761814778210302</v>
      </c>
      <c r="E19" s="53">
        <v>1.1538461410089008E-2</v>
      </c>
      <c r="F19" s="53">
        <v>0.88297872050932114</v>
      </c>
      <c r="G19" s="53">
        <v>5.9372123609390677</v>
      </c>
      <c r="H19" s="53">
        <v>0.88297872050932114</v>
      </c>
      <c r="I19" s="53">
        <v>5.9372123609390677</v>
      </c>
    </row>
    <row r="20" spans="1:9" ht="15" thickBot="1" x14ac:dyDescent="0.25">
      <c r="A20" s="54" t="s">
        <v>426</v>
      </c>
      <c r="B20" s="54">
        <v>3.2809780753782297E-2</v>
      </c>
      <c r="C20" s="54">
        <v>3.6595299486503134E-2</v>
      </c>
      <c r="D20" s="54">
        <v>0.89655724134415238</v>
      </c>
      <c r="E20" s="54">
        <v>0.38411864963515574</v>
      </c>
      <c r="F20" s="54">
        <v>-4.5191253706348619E-2</v>
      </c>
      <c r="G20" s="54">
        <v>0.11081081521391327</v>
      </c>
      <c r="H20" s="54">
        <v>-4.5191253706348619E-2</v>
      </c>
      <c r="I20" s="54">
        <v>0.11081081521391327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图表</vt:lpstr>
      <vt:lpstr>列表</vt:lpstr>
      <vt:lpstr>性能图</vt:lpstr>
      <vt:lpstr>Sheet4</vt:lpstr>
      <vt:lpstr>INT三数据拟合</vt:lpstr>
      <vt:lpstr>INT回归结果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2018-04-24T20:23:34Z</dcterms:modified>
</cp:coreProperties>
</file>