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ral" sheetId="1" r:id="rId4"/>
    <sheet state="visible" name="Erick" sheetId="2" r:id="rId5"/>
    <sheet state="visible" name="Gladistony" sheetId="3" r:id="rId6"/>
    <sheet state="visible" name="Douglas" sheetId="4" r:id="rId7"/>
    <sheet state="visible" name="Gustavo" sheetId="5" r:id="rId8"/>
    <sheet state="visible" name="Miguel" sheetId="6" r:id="rId9"/>
    <sheet state="visible" name="Pedro" sheetId="7" r:id="rId10"/>
    <sheet state="visible" name="Viniciu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Maria sofre com o problema de em não saber o que fazer com seu terreno que tem um potencial para virar alguma coisa do agronegócio, mas não sabe o que fazer que seria ideal para fazer ali naquele local, uma criação de peixe apicultura, gado bovino, suíno, avicultura, ou ate mesmo plantação de alguma fruta ou verdura, que traz os prejuízos como a terra improdutiva, perca de capital, para a sua vida.</t>
      </text>
    </comment>
    <comment authorId="0" ref="D1">
      <text>
        <t xml:space="preserve">Ian cursa uma faculdade em tempo integral e precisa passar longos períodos de tempo indo de uma cidade para outra, ele sofre com o problema de não ter tempo para fazer suas atividades e estudar e devido a isso seu desempenho acadêmico é prejudicado.</t>
      </text>
    </comment>
    <comment authorId="0" ref="E1">
      <text>
        <t xml:space="preserve">Anny sofre com o problema de não conseguir focar nos estudos e não sabe como conseguir estudar várias matérias de uma vez</t>
      </text>
    </comment>
    <comment authorId="0" ref="F1">
      <text>
        <t xml:space="preserve">Luana enfrenta dificuldades para encontrar filmes, séries e livros específicos, seja por serem lançamentos recentes ou por estarem relacionados a um tema específico. Isso resulta em muito tempo gasto em pesquisas infrutíferas e frustração por não conseguir acessar o conteúdo desejado de forma eficiente</t>
      </text>
    </comment>
    <comment authorId="0" ref="G1">
      <text>
        <t xml:space="preserve">Alunos da rede publica de belo jardim tem dificuldades para desenvolver interesse na leitura de livros.</t>
      </text>
    </comment>
    <comment authorId="0" ref="H1">
      <text>
        <t xml:space="preserve">Fulano sofre com o problema de ter analfabetismo que traz os prejuízos de impossibilidade de ler de textos cotidianos, como livros ou nome de remédios, para a sua vida.</t>
      </text>
    </comment>
    <comment authorId="0" ref="I1">
      <text>
        <t xml:space="preserve">Lawrence sofre com problemas de mexer com computadores pq não sabe como usar, localizar documentos em pastas e acessar sites.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Maria sofre com o problema de em não saber o que fazer com seu terreno que tem um potencial para virar alguma coisa do agronegócio, mas não sabe o que fazer que seria ideal para fazer ali naquele local, uma criação de peixe apicultura, gado bovino, suíno, avicultura, ou ate mesmo plantação de alguma fruta ou verdura, que traz os prejuízos como a terra improdutiva, perca de capital, para a sua vida.</t>
      </text>
    </comment>
    <comment authorId="0" ref="D1">
      <text>
        <t xml:space="preserve">Ian cursa uma faculdade em tempo integral e precisa passar longos períodos de tempo indo de uma cidade para outra, ele sofre com o problema de não ter tempo para fazer suas atividades e estudar e devido a isso seu desempenho acadêmico é prejudicado.</t>
      </text>
    </comment>
    <comment authorId="0" ref="E1">
      <text>
        <t xml:space="preserve">Anny sofre com o problema de não conseguir focar nos estudos e não sabe como conseguir estudar várias matérias de uma vez</t>
      </text>
    </comment>
    <comment authorId="0" ref="F1">
      <text>
        <t xml:space="preserve">Luana enfrenta dificuldades para encontrar filmes, séries e livros específicos, seja por serem lançamentos recentes ou por estarem relacionados a um tema específico. Isso resulta em muito tempo gasto em pesquisas infrutíferas e frustração por não conseguir acessar o conteúdo desejado de forma eficiente</t>
      </text>
    </comment>
    <comment authorId="0" ref="G1">
      <text>
        <t xml:space="preserve">Alunos da rede publica de belo jardim tem dificuldades para desenvolver interesse na leitura de livros.</t>
      </text>
    </comment>
    <comment authorId="0" ref="H1">
      <text>
        <t xml:space="preserve">Fulano sofre com o problema de ter analfabetismo que traz os prejuízos de impossibilidade de ler de textos cotidianos, como livros ou nome de remédios, para a sua vida.</t>
      </text>
    </comment>
    <comment authorId="0" ref="I1">
      <text>
        <t xml:space="preserve">Lawrence sofre com problemas de mexer com computadores pq não sabe como usar, localizar documentos em pastas e acessar sites.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Maria sofre com o problema de em não saber o que fazer com seu terreno que tem um potencial para virar alguma coisa do agronegócio, mas não sabe o que fazer que seria ideal para fazer ali naquele local, uma criação de peixe apicultura, gado bovino, suíno, avicultura, ou ate mesmo plantação de alguma fruta ou verdura, que traz os prejuízos como a terra improdutiva, perca de capital, para a sua vida.</t>
      </text>
    </comment>
    <comment authorId="0" ref="D1">
      <text>
        <t xml:space="preserve">Ian cursa uma faculdade em tempo integral e precisa passar longos períodos de tempo indo de uma cidade para outra, ele sofre com o problema de não ter tempo para fazer suas atividades e estudar e devido a isso seu desempenho acadêmico é prejudicado.</t>
      </text>
    </comment>
    <comment authorId="0" ref="E1">
      <text>
        <t xml:space="preserve">Anny sofre com o problema de não conseguir focar nos estudos e não sabe como conseguir estudar várias matérias de uma vez</t>
      </text>
    </comment>
    <comment authorId="0" ref="F1">
      <text>
        <t xml:space="preserve">Luana enfrenta dificuldades para encontrar filmes, séries e livros específicos, seja por serem lançamentos recentes ou por estarem relacionados a um tema específico. Isso resulta em muito tempo gasto em pesquisas infrutíferas e frustração por não conseguir acessar o conteúdo desejado de forma eficiente</t>
      </text>
    </comment>
    <comment authorId="0" ref="G1">
      <text>
        <t xml:space="preserve">Alunos da rede publica de belo jardim tem dificuldades para desenvolver interesse na leitura de livros.</t>
      </text>
    </comment>
    <comment authorId="0" ref="H1">
      <text>
        <t xml:space="preserve">Fulano sofre com o problema de ter analfabetismo que traz os prejuízos de impossibilidade de ler de textos cotidianos, como livros ou nome de remédios, para a sua vida.</t>
      </text>
    </comment>
    <comment authorId="0" ref="I1">
      <text>
        <t xml:space="preserve">Lawrence sofre com problemas de mexer com computadores pq não sabe como usar, localizar documentos em pastas e acessar sites.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Maria sofre com o problema de em não saber o que fazer com seu terreno que tem um potencial para virar alguma coisa do agronegócio, mas não sabe o que fazer que seria ideal para fazer ali naquele local, uma criação de peixe apicultura, gado bovino, suíno, avicultura, ou ate mesmo plantação de alguma fruta ou verdura, que traz os prejuízos como a terra improdutiva, perca de capital, para a sua vida.</t>
      </text>
    </comment>
    <comment authorId="0" ref="D1">
      <text>
        <t xml:space="preserve">Ian cursa uma faculdade em tempo integral e precisa passar longos períodos de tempo indo de uma cidade para outra, ele sofre com o problema de não ter tempo para fazer suas atividades e estudar e devido a isso seu desempenho acadêmico é prejudicado.</t>
      </text>
    </comment>
    <comment authorId="0" ref="E1">
      <text>
        <t xml:space="preserve">Anny sofre com o problema de não conseguir focar nos estudos e não sabe como conseguir estudar várias matérias de uma vez</t>
      </text>
    </comment>
    <comment authorId="0" ref="F1">
      <text>
        <t xml:space="preserve">Luana enfrenta dificuldades para encontrar filmes, séries e livros específicos, seja por serem lançamentos recentes ou por estarem relacionados a um tema específico. Isso resulta em muito tempo gasto em pesquisas infrutíferas e frustração por não conseguir acessar o conteúdo desejado de forma eficiente</t>
      </text>
    </comment>
    <comment authorId="0" ref="G1">
      <text>
        <t xml:space="preserve">Alunos da rede publica de belo jardim tem dificuldades para desenvolver interesse na leitura de livros.</t>
      </text>
    </comment>
    <comment authorId="0" ref="H1">
      <text>
        <t xml:space="preserve">Fulano sofre com o problema de ter analfabetismo que traz os prejuízos de impossibilidade de ler de textos cotidianos, como livros ou nome de remédios, para a sua vida.</t>
      </text>
    </comment>
    <comment authorId="0" ref="I1">
      <text>
        <t xml:space="preserve">Lawrence sofre com problemas de mexer com computadores pq não sabe como usar, localizar documentos em pastas e acessar sites.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Maria sofre com o problema de em não saber o que fazer com seu terreno que tem um potencial para virar alguma coisa do agronegócio, mas não sabe o que fazer que seria ideal para fazer ali naquele local, uma criação de peixe apicultura, gado bovino, suíno, avicultura, ou ate mesmo plantação de alguma fruta ou verdura, que traz os prejuízos como a terra improdutiva, perca de capital, para a sua vida.</t>
      </text>
    </comment>
    <comment authorId="0" ref="D1">
      <text>
        <t xml:space="preserve">Ian cursa uma faculdade em tempo integral e precisa passar longos períodos de tempo indo de uma cidade para outra, ele sofre com o problema de não ter tempo para fazer suas atividades e estudar e devido a isso seu desempenho acadêmico é prejudicado.</t>
      </text>
    </comment>
    <comment authorId="0" ref="E1">
      <text>
        <t xml:space="preserve">Anny sofre com o problema de não conseguir focar nos estudos e não sabe como conseguir estudar várias matérias de uma vez</t>
      </text>
    </comment>
    <comment authorId="0" ref="F1">
      <text>
        <t xml:space="preserve">Luana enfrenta dificuldades para encontrar filmes, séries e livros específicos, seja por serem lançamentos recentes ou por estarem relacionados a um tema específico. Isso resulta em muito tempo gasto em pesquisas infrutíferas e frustração por não conseguir acessar o conteúdo desejado de forma eficiente</t>
      </text>
    </comment>
    <comment authorId="0" ref="G1">
      <text>
        <t xml:space="preserve">Alunos da rede publica de belo jardim tem dificuldades para desenvolver interesse na leitura de livros.</t>
      </text>
    </comment>
    <comment authorId="0" ref="H1">
      <text>
        <t xml:space="preserve">Fulano sofre com o problema de ter analfabetismo que traz os prejuízos de impossibilidade de ler de textos cotidianos, como livros ou nome de remédios, para a sua vida.</t>
      </text>
    </comment>
    <comment authorId="0" ref="I1">
      <text>
        <t xml:space="preserve">Lawrence sofre com problemas de mexer com computadores pq não sabe como usar, localizar documentos em pastas e acessar sites.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Maria sofre com o problema de em não saber o que fazer com seu terreno que tem um potencial para virar alguma coisa do agronegócio, mas não sabe o que fazer que seria ideal para fazer ali naquele local, uma criação de peixe apicultura, gado bovino, suíno, avicultura, ou ate mesmo plantação de alguma fruta ou verdura, que traz os prejuízos como a terra improdutiva, perca de capital, para a sua vida.</t>
      </text>
    </comment>
    <comment authorId="0" ref="D1">
      <text>
        <t xml:space="preserve">Ian cursa uma faculdade em tempo integral e precisa passar longos períodos de tempo indo de uma cidade para outra, ele sofre com o problema de não ter tempo para fazer suas atividades e estudar e devido a isso seu desempenho acadêmico é prejudicado.</t>
      </text>
    </comment>
    <comment authorId="0" ref="E1">
      <text>
        <t xml:space="preserve">Anny sofre com o problema de não conseguir focar nos estudos e não sabe como conseguir estudar várias matérias de uma vez</t>
      </text>
    </comment>
    <comment authorId="0" ref="F1">
      <text>
        <t xml:space="preserve">Luana enfrenta dificuldades para encontrar filmes, séries e livros específicos, seja por serem lançamentos recentes ou por estarem relacionados a um tema específico. Isso resulta em muito tempo gasto em pesquisas infrutíferas e frustração por não conseguir acessar o conteúdo desejado de forma eficiente</t>
      </text>
    </comment>
    <comment authorId="0" ref="G1">
      <text>
        <t xml:space="preserve">Alunos da rede publica de belo jardim tem dificuldades para desenvolver interesse na leitura de livros.</t>
      </text>
    </comment>
    <comment authorId="0" ref="H1">
      <text>
        <t xml:space="preserve">Fulano sofre com o problema de ter analfabetismo que traz os prejuízos de impossibilidade de ler de textos cotidianos, como livros ou nome de remédios, para a sua vida.</t>
      </text>
    </comment>
    <comment authorId="0" ref="I1">
      <text>
        <t xml:space="preserve">Lawrence sofre com problemas de mexer com computadores pq não sabe como usar, localizar documentos em pastas e acessar sites.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Maria sofre com o problema de em não saber o que fazer com seu terreno que tem um potencial para virar alguma coisa do agronegócio, mas não sabe o que fazer que seria ideal para fazer ali naquele local, uma criação de peixe apicultura, gado bovino, suíno, avicultura, ou ate mesmo plantação de alguma fruta ou verdura, que traz os prejuízos como a terra improdutiva, perca de capital, para a sua vida.</t>
      </text>
    </comment>
    <comment authorId="0" ref="D1">
      <text>
        <t xml:space="preserve">Ian cursa uma faculdade em tempo integral e precisa passar longos períodos de tempo indo de uma cidade para outra, ele sofre com o problema de não ter tempo para fazer suas atividades e estudar e devido a isso seu desempenho acadêmico é prejudicado.</t>
      </text>
    </comment>
    <comment authorId="0" ref="E1">
      <text>
        <t xml:space="preserve">Anny sofre com o problema de não conseguir focar nos estudos e não sabe como conseguir estudar várias matérias de uma vez</t>
      </text>
    </comment>
    <comment authorId="0" ref="F1">
      <text>
        <t xml:space="preserve">Luana enfrenta dificuldades para encontrar filmes, séries e livros específicos, seja por serem lançamentos recentes ou por estarem relacionados a um tema específico. Isso resulta em muito tempo gasto em pesquisas infrutíferas e frustração por não conseguir acessar o conteúdo desejado de forma eficiente</t>
      </text>
    </comment>
    <comment authorId="0" ref="G1">
      <text>
        <t xml:space="preserve">Alunos da rede publica de belo jardim tem dificuldades para desenvolver interesse na leitura de livros.</t>
      </text>
    </comment>
    <comment authorId="0" ref="H1">
      <text>
        <t xml:space="preserve">Fulano sofre com o problema de ter analfabetismo que traz os prejuízos de impossibilidade de ler de textos cotidianos, como livros ou nome de remédios, para a sua vida.</t>
      </text>
    </comment>
    <comment authorId="0" ref="I1">
      <text>
        <t xml:space="preserve">Lawrence sofre com problemas de mexer com computadores pq não sabe como usar, localizar documentos em pastas e acessar sites.</t>
      </text>
    </comment>
  </commentList>
</comments>
</file>

<file path=xl/sharedStrings.xml><?xml version="1.0" encoding="utf-8"?>
<sst xmlns="http://schemas.openxmlformats.org/spreadsheetml/2006/main" count="85" uniqueCount="27">
  <si>
    <t>Matriz Ponderada</t>
  </si>
  <si>
    <t>Impacto</t>
  </si>
  <si>
    <t>O quanto você pode contribuir com esse tema</t>
  </si>
  <si>
    <t>Match</t>
  </si>
  <si>
    <t>O quanto você acha que é compativel com esse tema</t>
  </si>
  <si>
    <t>Motivação</t>
  </si>
  <si>
    <t>Sua motivação para trabalhar com esse tema</t>
  </si>
  <si>
    <t>Para realizar as edições, vão até a página com seu respectivo nome</t>
  </si>
  <si>
    <t>Temas</t>
  </si>
  <si>
    <t>Pontuação</t>
  </si>
  <si>
    <t>Media</t>
  </si>
  <si>
    <t>ID</t>
  </si>
  <si>
    <t>Temas Escolhido</t>
  </si>
  <si>
    <t>Pontos</t>
  </si>
  <si>
    <t>Temas Ordenados</t>
  </si>
  <si>
    <t>Problema 4: Luana</t>
  </si>
  <si>
    <t>Problema 7: Lawrence</t>
  </si>
  <si>
    <t>Problema 2: Ian</t>
  </si>
  <si>
    <t>Problema 3: Anny</t>
  </si>
  <si>
    <t>Problema 6: Fulano</t>
  </si>
  <si>
    <t>Problema 1: Maria</t>
  </si>
  <si>
    <t>Problema 5: Alunos</t>
  </si>
  <si>
    <t>Pesos</t>
  </si>
  <si>
    <t xml:space="preserve">Problema 4: Luana </t>
  </si>
  <si>
    <t>Problema 5: Alunos da rede publica</t>
  </si>
  <si>
    <t xml:space="preserve">Problema 7: Lawrence </t>
  </si>
  <si>
    <t>Total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</si>
</sst>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rgb="FFFFFFFF"/>
      <name val="Arial"/>
    </font>
    <font>
      <color theme="1"/>
      <name val="Arial"/>
    </font>
    <font>
      <color rgb="FF000000"/>
      <name val="Arial"/>
    </font>
    <font>
      <color rgb="FFFF0000"/>
      <name val="Arial"/>
    </font>
    <font/>
    <font>
      <sz val="12.0"/>
      <color rgb="FF111111"/>
      <name val="-apple-system"/>
    </font>
    <font>
      <color theme="1"/>
      <name val="Arial"/>
      <scheme val="minor"/>
    </font>
    <font>
      <b/>
      <color theme="1"/>
      <name val="Arial"/>
    </font>
  </fonts>
  <fills count="7">
    <fill>
      <patternFill patternType="none"/>
    </fill>
    <fill>
      <patternFill patternType="lightGray"/>
    </fill>
    <fill>
      <patternFill patternType="solid">
        <fgColor rgb="FF000000"/>
        <bgColor rgb="FF000000"/>
      </patternFill>
    </fill>
    <fill>
      <patternFill patternType="solid">
        <fgColor rgb="FFCCCCCC"/>
        <bgColor rgb="FFCCCCCC"/>
      </patternFill>
    </fill>
    <fill>
      <patternFill patternType="solid">
        <fgColor rgb="FFFFFF00"/>
        <bgColor rgb="FFFFFF00"/>
      </patternFill>
    </fill>
    <fill>
      <patternFill patternType="solid">
        <fgColor rgb="FFB3FFFF"/>
        <bgColor rgb="FFB3FFFF"/>
      </patternFill>
    </fill>
    <fill>
      <patternFill patternType="solid">
        <fgColor rgb="FFB7B7B7"/>
        <bgColor rgb="FFB7B7B7"/>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vertical="bottom"/>
    </xf>
    <xf borderId="0" fillId="3" fontId="2" numFmtId="0" xfId="0" applyAlignment="1" applyFill="1" applyFont="1">
      <alignment vertical="bottom"/>
    </xf>
    <xf borderId="0" fillId="3" fontId="2" numFmtId="0" xfId="0" applyAlignment="1" applyFont="1">
      <alignment horizontal="right" vertical="bottom"/>
    </xf>
    <xf borderId="0" fillId="4" fontId="3" numFmtId="0" xfId="0" applyAlignment="1" applyFill="1" applyFont="1">
      <alignment vertical="bottom"/>
    </xf>
    <xf borderId="0" fillId="2" fontId="4" numFmtId="0" xfId="0" applyAlignment="1" applyFont="1">
      <alignment vertical="bottom"/>
    </xf>
    <xf borderId="1" fillId="2" fontId="1" numFmtId="0" xfId="0" applyAlignment="1" applyBorder="1" applyFont="1">
      <alignment horizontal="center" vertical="bottom"/>
    </xf>
    <xf borderId="2" fillId="0" fontId="5" numFmtId="0" xfId="0" applyBorder="1" applyFont="1"/>
    <xf borderId="2" fillId="2" fontId="1" numFmtId="0" xfId="0" applyAlignment="1" applyBorder="1" applyFont="1">
      <alignment horizontal="center" vertical="bottom"/>
    </xf>
    <xf borderId="3" fillId="2" fontId="1" numFmtId="0" xfId="0" applyAlignment="1" applyBorder="1" applyFont="1">
      <alignment vertical="bottom"/>
    </xf>
    <xf borderId="3" fillId="2" fontId="1" numFmtId="0" xfId="0" applyAlignment="1" applyBorder="1" applyFont="1">
      <alignment horizontal="center" vertical="bottom"/>
    </xf>
    <xf borderId="3" fillId="0" fontId="5" numFmtId="0" xfId="0" applyBorder="1" applyFont="1"/>
    <xf borderId="4" fillId="3" fontId="2" numFmtId="0" xfId="0" applyAlignment="1" applyBorder="1" applyFont="1">
      <alignment vertical="bottom"/>
    </xf>
    <xf borderId="5" fillId="0" fontId="5" numFmtId="0" xfId="0" applyBorder="1" applyFont="1"/>
    <xf borderId="5" fillId="0" fontId="2" numFmtId="0" xfId="0" applyAlignment="1" applyBorder="1" applyFont="1">
      <alignment horizontal="center" vertical="bottom"/>
    </xf>
    <xf borderId="6" fillId="5" fontId="6" numFmtId="0" xfId="0" applyAlignment="1" applyBorder="1" applyFill="1" applyFont="1">
      <alignment horizontal="center" vertical="bottom"/>
    </xf>
    <xf borderId="3" fillId="0" fontId="2" numFmtId="0" xfId="0" applyAlignment="1" applyBorder="1" applyFont="1">
      <alignment horizontal="center" vertical="bottom"/>
    </xf>
    <xf borderId="1" fillId="0" fontId="7" numFmtId="0" xfId="0" applyAlignment="1" applyBorder="1" applyFont="1">
      <alignment horizontal="center" readingOrder="0"/>
    </xf>
    <xf borderId="7" fillId="0" fontId="5" numFmtId="0" xfId="0" applyBorder="1" applyFont="1"/>
    <xf borderId="8" fillId="0" fontId="7" numFmtId="0" xfId="0" applyAlignment="1" applyBorder="1" applyFont="1">
      <alignment readingOrder="0"/>
    </xf>
    <xf borderId="9" fillId="0" fontId="2" numFmtId="0" xfId="0" applyAlignment="1" applyBorder="1" applyFont="1">
      <alignment vertical="bottom"/>
    </xf>
    <xf borderId="2" fillId="0" fontId="2" numFmtId="0" xfId="0" applyAlignment="1" applyBorder="1" applyFont="1">
      <alignment vertical="bottom"/>
    </xf>
    <xf borderId="2" fillId="0" fontId="2" numFmtId="0" xfId="0" applyAlignment="1" applyBorder="1" applyFont="1">
      <alignment readingOrder="0" vertical="bottom"/>
    </xf>
    <xf borderId="0" fillId="0" fontId="7" numFmtId="0" xfId="0" applyAlignment="1" applyFont="1">
      <alignment readingOrder="0"/>
    </xf>
    <xf borderId="9" fillId="2" fontId="1" numFmtId="0" xfId="0" applyAlignment="1" applyBorder="1" applyFont="1">
      <alignment vertical="bottom"/>
    </xf>
    <xf borderId="5" fillId="3" fontId="2" numFmtId="0" xfId="0" applyAlignment="1" applyBorder="1" applyFont="1">
      <alignment horizontal="center" vertical="bottom"/>
    </xf>
    <xf borderId="5" fillId="3" fontId="2" numFmtId="0" xfId="0" applyAlignment="1" applyBorder="1" applyFont="1">
      <alignment horizontal="right" readingOrder="0" vertical="bottom"/>
    </xf>
    <xf borderId="5" fillId="0" fontId="2" numFmtId="0" xfId="0" applyAlignment="1" applyBorder="1" applyFont="1">
      <alignment horizontal="right" readingOrder="0" vertical="bottom"/>
    </xf>
    <xf borderId="5" fillId="6" fontId="2" numFmtId="0" xfId="0" applyAlignment="1" applyBorder="1" applyFill="1" applyFont="1">
      <alignment horizontal="center" vertical="bottom"/>
    </xf>
    <xf borderId="5" fillId="6" fontId="2" numFmtId="0" xfId="0" applyAlignment="1" applyBorder="1" applyFont="1">
      <alignment horizontal="right" readingOrder="0" vertical="bottom"/>
    </xf>
    <xf borderId="3" fillId="0" fontId="2" numFmtId="0" xfId="0" applyAlignment="1" applyBorder="1" applyFont="1">
      <alignment vertical="bottom"/>
    </xf>
    <xf borderId="5" fillId="6" fontId="2" numFmtId="0" xfId="0" applyAlignment="1" applyBorder="1" applyFont="1">
      <alignment horizontal="right" vertical="bottom"/>
    </xf>
    <xf borderId="5" fillId="0" fontId="8" numFmtId="0" xfId="0" applyAlignment="1" applyBorder="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E1" s="1" t="s">
        <v>0</v>
      </c>
      <c r="G1" s="2"/>
      <c r="H1" s="2"/>
      <c r="I1" s="2"/>
      <c r="J1" s="2"/>
    </row>
    <row r="2">
      <c r="E2" s="3" t="s">
        <v>1</v>
      </c>
      <c r="F2" s="4">
        <v>3.0</v>
      </c>
      <c r="G2" s="5" t="s">
        <v>2</v>
      </c>
    </row>
    <row r="3">
      <c r="E3" s="3" t="s">
        <v>3</v>
      </c>
      <c r="F3" s="4">
        <v>2.0</v>
      </c>
      <c r="G3" s="5" t="s">
        <v>4</v>
      </c>
    </row>
    <row r="4">
      <c r="E4" s="3" t="s">
        <v>5</v>
      </c>
      <c r="F4" s="4">
        <v>4.0</v>
      </c>
      <c r="G4" s="5" t="s">
        <v>6</v>
      </c>
    </row>
    <row r="5">
      <c r="E5" s="2"/>
      <c r="F5" s="2"/>
      <c r="G5" s="2"/>
      <c r="H5" s="2"/>
      <c r="I5" s="2"/>
      <c r="J5" s="2"/>
    </row>
    <row r="6">
      <c r="E6" s="6" t="s">
        <v>7</v>
      </c>
      <c r="J6" s="2"/>
    </row>
    <row r="8">
      <c r="B8" s="7" t="s">
        <v>8</v>
      </c>
      <c r="C8" s="8"/>
      <c r="D8" s="9" t="s">
        <v>9</v>
      </c>
      <c r="E8" s="9" t="s">
        <v>10</v>
      </c>
      <c r="G8" s="10" t="s">
        <v>11</v>
      </c>
      <c r="H8" s="11" t="s">
        <v>12</v>
      </c>
      <c r="I8" s="12"/>
      <c r="J8" s="11" t="s">
        <v>13</v>
      </c>
    </row>
    <row r="9">
      <c r="B9" s="13" t="str">
        <f>Gladistony!C1</f>
        <v>Problema 1: Maria</v>
      </c>
      <c r="C9" s="14"/>
      <c r="D9" s="15">
        <f>Douglas!C6+Erick!C6+Gladistony!C6+Gustavo!C6+Miguel!C6+Pedro!C6+Vinicius!C6</f>
        <v>146</v>
      </c>
      <c r="E9" s="15">
        <f t="shared" ref="E9:E15" si="1">D9/7</f>
        <v>20.85714286</v>
      </c>
      <c r="G9" s="16">
        <f>MATCH(J9,E9:E15,0)</f>
        <v>4</v>
      </c>
      <c r="H9" s="17" t="str">
        <f t="array" ref="H9">INDEX(B9:B15 ,G9)</f>
        <v>Problema 4: Luana </v>
      </c>
      <c r="I9" s="14"/>
      <c r="J9" s="15">
        <f>MAX(E9:E15)</f>
        <v>35</v>
      </c>
    </row>
    <row r="10">
      <c r="B10" s="13" t="str">
        <f>Gladistony!D$1</f>
        <v>Problema 2: Ian</v>
      </c>
      <c r="C10" s="14"/>
      <c r="D10" s="15">
        <f>Douglas!D$6+Erick!D$6+Gladistony!D$6+Gustavo!D$6+Miguel!D$6+Pedro!D$6+Vinicius!D$6</f>
        <v>191</v>
      </c>
      <c r="E10" s="15">
        <f t="shared" si="1"/>
        <v>27.28571429</v>
      </c>
    </row>
    <row r="11">
      <c r="B11" s="13" t="str">
        <f>Gladistony!E$1</f>
        <v>Problema 3: Anny</v>
      </c>
      <c r="C11" s="14"/>
      <c r="D11" s="15">
        <f>Douglas!E$6+Erick!E$6+Gladistony!E$6+Gustavo!E$6+Miguel!E$6+Pedro!E$6+Vinicius!E$6</f>
        <v>183</v>
      </c>
      <c r="E11" s="15">
        <f t="shared" si="1"/>
        <v>26.14285714</v>
      </c>
    </row>
    <row r="12">
      <c r="B12" s="13" t="str">
        <f>Gladistony!F$1</f>
        <v>Problema 4: Luana </v>
      </c>
      <c r="C12" s="14"/>
      <c r="D12" s="15">
        <f>Douglas!F$6+Erick!F$6+Gladistony!F$6+Gustavo!F$6+Miguel!F$6+Pedro!F$6+Vinicius!F$6</f>
        <v>245</v>
      </c>
      <c r="E12" s="15">
        <f t="shared" si="1"/>
        <v>35</v>
      </c>
      <c r="G12" s="18" t="s">
        <v>14</v>
      </c>
      <c r="H12" s="19"/>
      <c r="I12" s="8"/>
    </row>
    <row r="13">
      <c r="B13" s="13" t="str">
        <f>Gladistony!G$1</f>
        <v>Problema 5: Alunos da rede publica</v>
      </c>
      <c r="C13" s="14"/>
      <c r="D13" s="15">
        <f>Douglas!G$6+Erick!G$6+Gladistony!G$6+Gustavo!G$6+Miguel!G$6+Pedro!G$6+Vinicius!G$6</f>
        <v>143</v>
      </c>
      <c r="E13" s="15">
        <f t="shared" si="1"/>
        <v>20.42857143</v>
      </c>
      <c r="G13" s="18" t="s">
        <v>15</v>
      </c>
      <c r="H13" s="8"/>
      <c r="I13" s="20">
        <v>35.0</v>
      </c>
    </row>
    <row r="14">
      <c r="B14" s="13" t="str">
        <f>Gladistony!H$1</f>
        <v>Problema 6: Fulano</v>
      </c>
      <c r="C14" s="14"/>
      <c r="D14" s="15">
        <f>Douglas!H$6+Erick!H$6+Gladistony!H$6+Gustavo!H$6+Miguel!H$6+Pedro!H$6+Vinicius!H$6</f>
        <v>169</v>
      </c>
      <c r="E14" s="15">
        <f t="shared" si="1"/>
        <v>24.14285714</v>
      </c>
      <c r="G14" s="18" t="s">
        <v>16</v>
      </c>
      <c r="H14" s="8"/>
      <c r="I14" s="20">
        <v>29.6</v>
      </c>
    </row>
    <row r="15">
      <c r="B15" s="13" t="str">
        <f>Gladistony!I$1</f>
        <v>Problema 7: Lawrence </v>
      </c>
      <c r="C15" s="14"/>
      <c r="D15" s="15">
        <f>Douglas!I$6+Erick!I$6+Gladistony!I$6+Gustavo!I$6+Miguel!I$6+Pedro!I$6+Vinicius!I$6</f>
        <v>207</v>
      </c>
      <c r="E15" s="15">
        <f t="shared" si="1"/>
        <v>29.57142857</v>
      </c>
      <c r="G15" s="18" t="s">
        <v>17</v>
      </c>
      <c r="H15" s="8"/>
      <c r="I15" s="20">
        <v>27.3</v>
      </c>
    </row>
    <row r="16">
      <c r="G16" s="18" t="s">
        <v>18</v>
      </c>
      <c r="H16" s="8"/>
      <c r="I16" s="20">
        <v>26.1</v>
      </c>
    </row>
    <row r="17">
      <c r="G17" s="18" t="s">
        <v>19</v>
      </c>
      <c r="H17" s="8"/>
      <c r="I17" s="20">
        <v>24.1</v>
      </c>
    </row>
    <row r="18">
      <c r="G18" s="18" t="s">
        <v>20</v>
      </c>
      <c r="H18" s="8"/>
      <c r="I18" s="20">
        <v>20.9</v>
      </c>
    </row>
    <row r="19">
      <c r="G19" s="18" t="s">
        <v>21</v>
      </c>
      <c r="H19" s="8"/>
      <c r="I19" s="20">
        <v>20.4</v>
      </c>
    </row>
  </sheetData>
  <mergeCells count="23">
    <mergeCell ref="B10:C10"/>
    <mergeCell ref="B11:C11"/>
    <mergeCell ref="B12:C12"/>
    <mergeCell ref="B13:C13"/>
    <mergeCell ref="B14:C14"/>
    <mergeCell ref="B15:C15"/>
    <mergeCell ref="E1:F1"/>
    <mergeCell ref="G2:J2"/>
    <mergeCell ref="G3:J3"/>
    <mergeCell ref="G4:J4"/>
    <mergeCell ref="E6:I6"/>
    <mergeCell ref="B8:C8"/>
    <mergeCell ref="B9:C9"/>
    <mergeCell ref="G17:H17"/>
    <mergeCell ref="G18:H18"/>
    <mergeCell ref="G19:H19"/>
    <mergeCell ref="H8:I8"/>
    <mergeCell ref="H9:I9"/>
    <mergeCell ref="G12:I12"/>
    <mergeCell ref="G13:H13"/>
    <mergeCell ref="G14:H14"/>
    <mergeCell ref="G15:H15"/>
    <mergeCell ref="G16:H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2.75"/>
    <col customWidth="1" min="5" max="5" width="14.25"/>
    <col customWidth="1" min="6" max="6" width="15.5"/>
    <col customWidth="1" min="7" max="7" width="27.38"/>
    <col customWidth="1" min="8" max="8" width="15.5"/>
    <col customWidth="1" min="9" max="9" width="18.13"/>
  </cols>
  <sheetData>
    <row r="1">
      <c r="A1" s="21"/>
      <c r="B1" s="22" t="s">
        <v>22</v>
      </c>
      <c r="C1" s="23" t="s">
        <v>20</v>
      </c>
      <c r="D1" s="24" t="s">
        <v>17</v>
      </c>
      <c r="E1" s="24" t="s">
        <v>18</v>
      </c>
      <c r="F1" s="24" t="s">
        <v>23</v>
      </c>
      <c r="G1" s="24" t="s">
        <v>24</v>
      </c>
      <c r="H1" s="24" t="s">
        <v>19</v>
      </c>
      <c r="I1" s="24" t="s">
        <v>25</v>
      </c>
    </row>
    <row r="2">
      <c r="A2" s="25" t="str">
        <f>Geral!E2</f>
        <v>Impacto</v>
      </c>
      <c r="B2" s="26">
        <f>Geral!F2</f>
        <v>3</v>
      </c>
      <c r="C2" s="27">
        <v>2.0</v>
      </c>
      <c r="D2" s="27">
        <v>4.0</v>
      </c>
      <c r="E2" s="27">
        <v>2.0</v>
      </c>
      <c r="F2" s="27">
        <v>5.0</v>
      </c>
      <c r="G2" s="27">
        <v>1.0</v>
      </c>
      <c r="H2" s="27">
        <v>5.0</v>
      </c>
      <c r="I2" s="27">
        <v>2.0</v>
      </c>
    </row>
    <row r="3">
      <c r="A3" s="25" t="str">
        <f>Geral!E3</f>
        <v>Match</v>
      </c>
      <c r="B3" s="15">
        <f>Geral!F3</f>
        <v>2</v>
      </c>
      <c r="C3" s="28">
        <v>1.0</v>
      </c>
      <c r="D3" s="28">
        <v>5.0</v>
      </c>
      <c r="E3" s="28">
        <v>5.0</v>
      </c>
      <c r="F3" s="28">
        <v>5.0</v>
      </c>
      <c r="G3" s="28">
        <v>1.0</v>
      </c>
      <c r="H3" s="28">
        <v>5.0</v>
      </c>
      <c r="I3" s="28">
        <v>1.0</v>
      </c>
    </row>
    <row r="4">
      <c r="A4" s="25" t="str">
        <f>Geral!E4</f>
        <v>Motivação</v>
      </c>
      <c r="B4" s="29">
        <f>Geral!F4</f>
        <v>4</v>
      </c>
      <c r="C4" s="30">
        <v>1.0</v>
      </c>
      <c r="D4" s="30">
        <v>3.0</v>
      </c>
      <c r="E4" s="30">
        <v>1.0</v>
      </c>
      <c r="F4" s="30">
        <v>5.0</v>
      </c>
      <c r="G4" s="30">
        <v>1.0</v>
      </c>
      <c r="H4" s="30">
        <v>5.0</v>
      </c>
      <c r="I4" s="30">
        <v>2.0</v>
      </c>
    </row>
    <row r="5">
      <c r="A5" s="2"/>
      <c r="B5" s="2"/>
      <c r="C5" s="31"/>
    </row>
    <row r="6">
      <c r="A6" s="2"/>
      <c r="B6" s="25" t="s">
        <v>26</v>
      </c>
      <c r="C6" s="32">
        <f t="shared" ref="C6:I6" si="1">C2*$B$2+C3*$B$3+C4*$B$4</f>
        <v>12</v>
      </c>
      <c r="D6" s="32">
        <f t="shared" si="1"/>
        <v>34</v>
      </c>
      <c r="E6" s="32">
        <f t="shared" si="1"/>
        <v>20</v>
      </c>
      <c r="F6" s="32">
        <f t="shared" si="1"/>
        <v>45</v>
      </c>
      <c r="G6" s="32">
        <f t="shared" si="1"/>
        <v>9</v>
      </c>
      <c r="H6" s="32">
        <f t="shared" si="1"/>
        <v>45</v>
      </c>
      <c r="I6" s="32">
        <f t="shared" si="1"/>
        <v>16</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2.75"/>
    <col customWidth="1" min="5" max="5" width="14.25"/>
    <col customWidth="1" min="6" max="6" width="15.5"/>
    <col customWidth="1" min="7" max="7" width="27.38"/>
    <col customWidth="1" min="8" max="8" width="15.5"/>
    <col customWidth="1" min="9" max="9" width="18.13"/>
  </cols>
  <sheetData>
    <row r="1">
      <c r="A1" s="21"/>
      <c r="B1" s="22" t="s">
        <v>22</v>
      </c>
      <c r="C1" s="23" t="s">
        <v>20</v>
      </c>
      <c r="D1" s="24" t="s">
        <v>17</v>
      </c>
      <c r="E1" s="24" t="s">
        <v>18</v>
      </c>
      <c r="F1" s="24" t="s">
        <v>23</v>
      </c>
      <c r="G1" s="24" t="s">
        <v>24</v>
      </c>
      <c r="H1" s="24" t="s">
        <v>19</v>
      </c>
      <c r="I1" s="24" t="s">
        <v>25</v>
      </c>
    </row>
    <row r="2">
      <c r="A2" s="25" t="str">
        <f>Geral!E2</f>
        <v>Impacto</v>
      </c>
      <c r="B2" s="26">
        <f>Geral!F2</f>
        <v>3</v>
      </c>
      <c r="C2" s="27">
        <v>3.0</v>
      </c>
      <c r="D2" s="27">
        <v>4.0</v>
      </c>
      <c r="E2" s="27">
        <v>4.0</v>
      </c>
      <c r="F2" s="27">
        <v>5.0</v>
      </c>
      <c r="G2" s="27">
        <v>2.0</v>
      </c>
      <c r="H2" s="27">
        <v>3.0</v>
      </c>
      <c r="I2" s="27">
        <v>4.0</v>
      </c>
    </row>
    <row r="3">
      <c r="A3" s="25" t="str">
        <f>Geral!E3</f>
        <v>Match</v>
      </c>
      <c r="B3" s="15">
        <f>Geral!F3</f>
        <v>2</v>
      </c>
      <c r="C3" s="28">
        <v>3.0</v>
      </c>
      <c r="D3" s="28">
        <v>4.0</v>
      </c>
      <c r="E3" s="28">
        <v>4.0</v>
      </c>
      <c r="F3" s="28">
        <v>5.0</v>
      </c>
      <c r="G3" s="28">
        <v>3.0</v>
      </c>
      <c r="H3" s="28">
        <v>1.0</v>
      </c>
      <c r="I3" s="28">
        <v>5.0</v>
      </c>
    </row>
    <row r="4">
      <c r="A4" s="25" t="str">
        <f>Geral!E4</f>
        <v>Motivação</v>
      </c>
      <c r="B4" s="29">
        <f>Geral!F4</f>
        <v>4</v>
      </c>
      <c r="C4" s="30">
        <v>2.0</v>
      </c>
      <c r="D4" s="30">
        <v>3.0</v>
      </c>
      <c r="E4" s="30">
        <v>2.0</v>
      </c>
      <c r="F4" s="30">
        <v>5.0</v>
      </c>
      <c r="G4" s="30">
        <v>1.0</v>
      </c>
      <c r="H4" s="30">
        <v>1.0</v>
      </c>
      <c r="I4" s="30">
        <v>3.0</v>
      </c>
    </row>
    <row r="5">
      <c r="A5" s="2"/>
      <c r="B5" s="2"/>
      <c r="C5" s="31"/>
    </row>
    <row r="6">
      <c r="A6" s="2"/>
      <c r="B6" s="25" t="s">
        <v>26</v>
      </c>
      <c r="C6" s="32">
        <f t="shared" ref="C6:I6" si="1">C2*$B$2+C3*$B$3+C4*$B$4</f>
        <v>23</v>
      </c>
      <c r="D6" s="32">
        <f t="shared" si="1"/>
        <v>32</v>
      </c>
      <c r="E6" s="32">
        <f t="shared" si="1"/>
        <v>28</v>
      </c>
      <c r="F6" s="32">
        <f t="shared" si="1"/>
        <v>45</v>
      </c>
      <c r="G6" s="32">
        <f t="shared" si="1"/>
        <v>16</v>
      </c>
      <c r="H6" s="32">
        <f t="shared" si="1"/>
        <v>15</v>
      </c>
      <c r="I6" s="32">
        <f t="shared" si="1"/>
        <v>34</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2.75"/>
    <col customWidth="1" min="5" max="5" width="14.25"/>
    <col customWidth="1" min="6" max="6" width="15.5"/>
    <col customWidth="1" min="7" max="7" width="27.38"/>
    <col customWidth="1" min="8" max="8" width="15.5"/>
    <col customWidth="1" min="9" max="9" width="18.13"/>
  </cols>
  <sheetData>
    <row r="1">
      <c r="A1" s="21"/>
      <c r="B1" s="22" t="s">
        <v>22</v>
      </c>
      <c r="C1" s="23" t="s">
        <v>20</v>
      </c>
      <c r="D1" s="24" t="s">
        <v>17</v>
      </c>
      <c r="E1" s="24" t="s">
        <v>18</v>
      </c>
      <c r="F1" s="24" t="s">
        <v>23</v>
      </c>
      <c r="G1" s="24" t="s">
        <v>24</v>
      </c>
      <c r="H1" s="24" t="s">
        <v>19</v>
      </c>
      <c r="I1" s="24" t="s">
        <v>25</v>
      </c>
    </row>
    <row r="2">
      <c r="A2" s="25" t="str">
        <f>Geral!E2</f>
        <v>Impacto</v>
      </c>
      <c r="B2" s="26">
        <f>Geral!F2</f>
        <v>3</v>
      </c>
      <c r="C2" s="27">
        <v>1.0</v>
      </c>
      <c r="D2" s="27">
        <v>3.0</v>
      </c>
      <c r="E2" s="27">
        <v>2.0</v>
      </c>
      <c r="F2" s="27">
        <v>4.0</v>
      </c>
      <c r="G2" s="27">
        <v>5.0</v>
      </c>
      <c r="H2" s="27">
        <v>2.0</v>
      </c>
      <c r="I2" s="27">
        <v>5.0</v>
      </c>
    </row>
    <row r="3">
      <c r="A3" s="25" t="str">
        <f>Geral!E3</f>
        <v>Match</v>
      </c>
      <c r="B3" s="15">
        <f>Geral!F3</f>
        <v>2</v>
      </c>
      <c r="C3" s="28">
        <v>2.0</v>
      </c>
      <c r="D3" s="28">
        <v>3.0</v>
      </c>
      <c r="E3" s="28">
        <v>2.0</v>
      </c>
      <c r="F3" s="28">
        <v>4.0</v>
      </c>
      <c r="G3" s="28">
        <v>4.0</v>
      </c>
      <c r="H3" s="28">
        <v>3.0</v>
      </c>
      <c r="I3" s="28">
        <v>2.0</v>
      </c>
    </row>
    <row r="4">
      <c r="A4" s="25" t="str">
        <f>Geral!E4</f>
        <v>Motivação</v>
      </c>
      <c r="B4" s="29">
        <f>Geral!F4</f>
        <v>4</v>
      </c>
      <c r="C4" s="30">
        <v>1.0</v>
      </c>
      <c r="D4" s="30">
        <v>2.0</v>
      </c>
      <c r="E4" s="30">
        <v>2.0</v>
      </c>
      <c r="F4" s="30">
        <v>4.0</v>
      </c>
      <c r="G4" s="30">
        <v>5.0</v>
      </c>
      <c r="H4" s="30">
        <v>4.0</v>
      </c>
      <c r="I4" s="30">
        <v>3.0</v>
      </c>
    </row>
    <row r="5">
      <c r="A5" s="2"/>
      <c r="B5" s="2"/>
      <c r="C5" s="31"/>
    </row>
    <row r="6">
      <c r="A6" s="2"/>
      <c r="B6" s="25" t="s">
        <v>26</v>
      </c>
      <c r="C6" s="32">
        <f t="shared" ref="C6:I6" si="1">C2*$B$2+C3*$B$3+C4*$B$4</f>
        <v>11</v>
      </c>
      <c r="D6" s="32">
        <f t="shared" si="1"/>
        <v>23</v>
      </c>
      <c r="E6" s="32">
        <f t="shared" si="1"/>
        <v>18</v>
      </c>
      <c r="F6" s="32">
        <f t="shared" si="1"/>
        <v>36</v>
      </c>
      <c r="G6" s="32">
        <f t="shared" si="1"/>
        <v>43</v>
      </c>
      <c r="H6" s="32">
        <f t="shared" si="1"/>
        <v>28</v>
      </c>
      <c r="I6" s="32">
        <f t="shared" si="1"/>
        <v>31</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2.75"/>
    <col customWidth="1" min="5" max="5" width="14.25"/>
    <col customWidth="1" min="6" max="6" width="15.5"/>
    <col customWidth="1" min="7" max="7" width="27.38"/>
    <col customWidth="1" min="8" max="8" width="15.5"/>
    <col customWidth="1" min="9" max="9" width="18.13"/>
  </cols>
  <sheetData>
    <row r="1">
      <c r="A1" s="21"/>
      <c r="B1" s="22" t="s">
        <v>22</v>
      </c>
      <c r="C1" s="23" t="s">
        <v>20</v>
      </c>
      <c r="D1" s="24" t="s">
        <v>17</v>
      </c>
      <c r="E1" s="24" t="s">
        <v>18</v>
      </c>
      <c r="F1" s="24" t="s">
        <v>23</v>
      </c>
      <c r="G1" s="24" t="s">
        <v>24</v>
      </c>
      <c r="H1" s="24" t="s">
        <v>19</v>
      </c>
      <c r="I1" s="24" t="s">
        <v>25</v>
      </c>
    </row>
    <row r="2">
      <c r="A2" s="25" t="str">
        <f>Geral!E2</f>
        <v>Impacto</v>
      </c>
      <c r="B2" s="26">
        <f>Geral!F2</f>
        <v>3</v>
      </c>
      <c r="C2" s="27">
        <v>3.0</v>
      </c>
      <c r="D2" s="27">
        <v>3.0</v>
      </c>
      <c r="E2" s="27">
        <v>4.0</v>
      </c>
      <c r="F2" s="27">
        <v>3.0</v>
      </c>
      <c r="G2" s="27">
        <v>3.0</v>
      </c>
      <c r="H2" s="27">
        <v>2.0</v>
      </c>
      <c r="I2" s="27">
        <v>4.0</v>
      </c>
    </row>
    <row r="3">
      <c r="A3" s="25" t="str">
        <f>Geral!E3</f>
        <v>Match</v>
      </c>
      <c r="B3" s="15">
        <f>Geral!F3</f>
        <v>2</v>
      </c>
      <c r="C3" s="28">
        <v>2.0</v>
      </c>
      <c r="D3" s="28">
        <v>3.0</v>
      </c>
      <c r="E3" s="28">
        <v>3.0</v>
      </c>
      <c r="F3" s="28">
        <v>2.0</v>
      </c>
      <c r="G3" s="28">
        <v>2.0</v>
      </c>
      <c r="H3" s="28">
        <v>2.0</v>
      </c>
      <c r="I3" s="28">
        <v>2.0</v>
      </c>
    </row>
    <row r="4">
      <c r="A4" s="25" t="str">
        <f>Geral!E4</f>
        <v>Motivação</v>
      </c>
      <c r="B4" s="29">
        <f>Geral!F4</f>
        <v>4</v>
      </c>
      <c r="C4" s="30">
        <v>2.0</v>
      </c>
      <c r="D4" s="30">
        <v>3.0</v>
      </c>
      <c r="E4" s="30">
        <v>4.0</v>
      </c>
      <c r="F4" s="30">
        <v>2.0</v>
      </c>
      <c r="G4" s="30">
        <v>1.0</v>
      </c>
      <c r="H4" s="30">
        <v>1.0</v>
      </c>
      <c r="I4" s="30">
        <v>2.0</v>
      </c>
    </row>
    <row r="5">
      <c r="A5" s="2"/>
      <c r="B5" s="2"/>
      <c r="C5" s="31"/>
    </row>
    <row r="6">
      <c r="A6" s="2"/>
      <c r="B6" s="25" t="s">
        <v>26</v>
      </c>
      <c r="C6" s="32">
        <f t="shared" ref="C6:I6" si="1">C2*$B$2+C3*$B$3+C4*$B$4</f>
        <v>21</v>
      </c>
      <c r="D6" s="32">
        <f t="shared" si="1"/>
        <v>27</v>
      </c>
      <c r="E6" s="32">
        <f t="shared" si="1"/>
        <v>34</v>
      </c>
      <c r="F6" s="32">
        <f t="shared" si="1"/>
        <v>21</v>
      </c>
      <c r="G6" s="32">
        <f t="shared" si="1"/>
        <v>17</v>
      </c>
      <c r="H6" s="32">
        <f t="shared" si="1"/>
        <v>14</v>
      </c>
      <c r="I6" s="32">
        <f t="shared" si="1"/>
        <v>24</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2.75"/>
    <col customWidth="1" min="5" max="5" width="14.25"/>
    <col customWidth="1" min="6" max="6" width="15.5"/>
    <col customWidth="1" min="7" max="7" width="27.38"/>
    <col customWidth="1" min="8" max="8" width="15.5"/>
    <col customWidth="1" min="9" max="9" width="18.13"/>
  </cols>
  <sheetData>
    <row r="1">
      <c r="A1" s="21"/>
      <c r="B1" s="22" t="s">
        <v>22</v>
      </c>
      <c r="C1" s="23" t="s">
        <v>20</v>
      </c>
      <c r="D1" s="24" t="s">
        <v>17</v>
      </c>
      <c r="E1" s="24" t="s">
        <v>18</v>
      </c>
      <c r="F1" s="24" t="s">
        <v>23</v>
      </c>
      <c r="G1" s="24" t="s">
        <v>24</v>
      </c>
      <c r="H1" s="24" t="s">
        <v>19</v>
      </c>
      <c r="I1" s="24" t="s">
        <v>25</v>
      </c>
    </row>
    <row r="2">
      <c r="A2" s="25" t="str">
        <f>Geral!E2</f>
        <v>Impacto</v>
      </c>
      <c r="B2" s="26">
        <f>Geral!F2</f>
        <v>3</v>
      </c>
      <c r="C2" s="27">
        <v>3.0</v>
      </c>
      <c r="D2" s="27">
        <v>4.0</v>
      </c>
      <c r="E2" s="27">
        <v>4.0</v>
      </c>
      <c r="F2" s="27">
        <v>5.0</v>
      </c>
      <c r="G2" s="27">
        <v>1.0</v>
      </c>
      <c r="H2" s="27">
        <v>3.0</v>
      </c>
      <c r="I2" s="27">
        <v>5.0</v>
      </c>
    </row>
    <row r="3">
      <c r="A3" s="25" t="str">
        <f>Geral!E3</f>
        <v>Match</v>
      </c>
      <c r="B3" s="15">
        <f>Geral!F3</f>
        <v>2</v>
      </c>
      <c r="C3" s="28">
        <v>1.0</v>
      </c>
      <c r="D3" s="28">
        <v>4.0</v>
      </c>
      <c r="E3" s="28">
        <v>3.0</v>
      </c>
      <c r="F3" s="28">
        <v>4.0</v>
      </c>
      <c r="G3" s="28">
        <v>1.0</v>
      </c>
      <c r="H3" s="28">
        <v>4.0</v>
      </c>
      <c r="I3" s="28">
        <v>3.0</v>
      </c>
    </row>
    <row r="4">
      <c r="A4" s="25" t="str">
        <f>Geral!E4</f>
        <v>Motivação</v>
      </c>
      <c r="B4" s="29">
        <f>Geral!F4</f>
        <v>4</v>
      </c>
      <c r="C4" s="30">
        <v>1.0</v>
      </c>
      <c r="D4" s="30">
        <v>3.0</v>
      </c>
      <c r="E4" s="30">
        <v>5.0</v>
      </c>
      <c r="F4" s="30">
        <v>5.0</v>
      </c>
      <c r="G4" s="30">
        <v>1.0</v>
      </c>
      <c r="H4" s="30">
        <v>3.0</v>
      </c>
      <c r="I4" s="30">
        <v>5.0</v>
      </c>
    </row>
    <row r="5">
      <c r="A5" s="2"/>
      <c r="B5" s="2"/>
      <c r="C5" s="31"/>
    </row>
    <row r="6">
      <c r="A6" s="2"/>
      <c r="B6" s="25" t="s">
        <v>26</v>
      </c>
      <c r="C6" s="32">
        <f t="shared" ref="C6:I6" si="1">C2*$B$2+C3*$B$3+C4*$B$4</f>
        <v>15</v>
      </c>
      <c r="D6" s="32">
        <f t="shared" si="1"/>
        <v>32</v>
      </c>
      <c r="E6" s="32">
        <f t="shared" si="1"/>
        <v>38</v>
      </c>
      <c r="F6" s="32">
        <f t="shared" si="1"/>
        <v>43</v>
      </c>
      <c r="G6" s="32">
        <f t="shared" si="1"/>
        <v>9</v>
      </c>
      <c r="H6" s="32">
        <f t="shared" si="1"/>
        <v>29</v>
      </c>
      <c r="I6" s="32">
        <f t="shared" si="1"/>
        <v>41</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2.75"/>
    <col customWidth="1" min="5" max="5" width="14.25"/>
    <col customWidth="1" min="6" max="6" width="15.5"/>
    <col customWidth="1" min="7" max="7" width="27.38"/>
    <col customWidth="1" min="8" max="8" width="15.5"/>
    <col customWidth="1" min="9" max="9" width="18.13"/>
  </cols>
  <sheetData>
    <row r="1">
      <c r="A1" s="21"/>
      <c r="B1" s="22" t="s">
        <v>22</v>
      </c>
      <c r="C1" s="23" t="s">
        <v>20</v>
      </c>
      <c r="D1" s="24" t="s">
        <v>17</v>
      </c>
      <c r="E1" s="24" t="s">
        <v>18</v>
      </c>
      <c r="F1" s="24" t="s">
        <v>23</v>
      </c>
      <c r="G1" s="24" t="s">
        <v>24</v>
      </c>
      <c r="H1" s="24" t="s">
        <v>19</v>
      </c>
      <c r="I1" s="24" t="s">
        <v>25</v>
      </c>
    </row>
    <row r="2">
      <c r="A2" s="25" t="str">
        <f>Geral!E2</f>
        <v>Impacto</v>
      </c>
      <c r="B2" s="26">
        <f>Geral!F2</f>
        <v>3</v>
      </c>
      <c r="C2" s="27">
        <v>5.0</v>
      </c>
      <c r="D2" s="27">
        <v>3.0</v>
      </c>
      <c r="E2" s="27">
        <v>3.0</v>
      </c>
      <c r="F2" s="27">
        <v>4.0</v>
      </c>
      <c r="G2" s="27">
        <v>2.0</v>
      </c>
      <c r="H2" s="27">
        <v>4.0</v>
      </c>
      <c r="I2" s="27">
        <v>2.0</v>
      </c>
    </row>
    <row r="3">
      <c r="A3" s="25" t="str">
        <f>Geral!E3</f>
        <v>Match</v>
      </c>
      <c r="B3" s="15">
        <f>Geral!F3</f>
        <v>2</v>
      </c>
      <c r="C3" s="28">
        <v>5.0</v>
      </c>
      <c r="D3" s="28">
        <v>3.0</v>
      </c>
      <c r="E3" s="28">
        <v>2.0</v>
      </c>
      <c r="F3" s="33">
        <v>4.0</v>
      </c>
      <c r="G3" s="28">
        <v>3.0</v>
      </c>
      <c r="H3" s="28">
        <v>2.0</v>
      </c>
      <c r="I3" s="28">
        <v>2.0</v>
      </c>
    </row>
    <row r="4">
      <c r="A4" s="25" t="str">
        <f>Geral!E4</f>
        <v>Motivação</v>
      </c>
      <c r="B4" s="29">
        <f>Geral!F4</f>
        <v>4</v>
      </c>
      <c r="C4" s="30">
        <v>5.0</v>
      </c>
      <c r="D4" s="30">
        <v>1.0</v>
      </c>
      <c r="E4" s="30">
        <v>1.0</v>
      </c>
      <c r="F4" s="30">
        <v>3.0</v>
      </c>
      <c r="G4" s="30">
        <v>1.0</v>
      </c>
      <c r="H4" s="30">
        <v>1.0</v>
      </c>
      <c r="I4" s="30">
        <v>3.0</v>
      </c>
    </row>
    <row r="5">
      <c r="A5" s="2"/>
      <c r="B5" s="2"/>
      <c r="C5" s="31"/>
    </row>
    <row r="6">
      <c r="A6" s="2"/>
      <c r="B6" s="25" t="s">
        <v>26</v>
      </c>
      <c r="C6" s="32">
        <f t="shared" ref="C6:I6" si="1">C2*$B$2+C3*$B$3+C4*$B$4</f>
        <v>45</v>
      </c>
      <c r="D6" s="32">
        <f t="shared" si="1"/>
        <v>19</v>
      </c>
      <c r="E6" s="32">
        <f t="shared" si="1"/>
        <v>17</v>
      </c>
      <c r="F6" s="32">
        <f t="shared" si="1"/>
        <v>32</v>
      </c>
      <c r="G6" s="32">
        <f t="shared" si="1"/>
        <v>16</v>
      </c>
      <c r="H6" s="32">
        <f t="shared" si="1"/>
        <v>20</v>
      </c>
      <c r="I6" s="32">
        <f t="shared" si="1"/>
        <v>22</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2.75"/>
    <col customWidth="1" min="5" max="5" width="14.25"/>
    <col customWidth="1" min="6" max="6" width="15.5"/>
    <col customWidth="1" min="7" max="7" width="27.38"/>
    <col customWidth="1" min="8" max="8" width="15.5"/>
    <col customWidth="1" min="9" max="9" width="18.13"/>
  </cols>
  <sheetData>
    <row r="1">
      <c r="A1" s="21"/>
      <c r="B1" s="22" t="s">
        <v>22</v>
      </c>
      <c r="C1" s="23" t="s">
        <v>20</v>
      </c>
      <c r="D1" s="24" t="s">
        <v>17</v>
      </c>
      <c r="E1" s="24" t="s">
        <v>18</v>
      </c>
      <c r="F1" s="24" t="s">
        <v>23</v>
      </c>
      <c r="G1" s="24" t="s">
        <v>24</v>
      </c>
      <c r="H1" s="24" t="s">
        <v>19</v>
      </c>
      <c r="I1" s="24" t="s">
        <v>25</v>
      </c>
    </row>
    <row r="2">
      <c r="A2" s="25" t="str">
        <f>Geral!E2</f>
        <v>Impacto</v>
      </c>
      <c r="B2" s="26">
        <f>Geral!F2</f>
        <v>3</v>
      </c>
      <c r="C2" s="27">
        <v>3.0</v>
      </c>
      <c r="D2" s="27">
        <v>2.0</v>
      </c>
      <c r="E2" s="27">
        <v>2.0</v>
      </c>
      <c r="F2" s="27">
        <v>5.0</v>
      </c>
      <c r="G2" s="27">
        <v>5.0</v>
      </c>
      <c r="H2" s="27">
        <v>2.0</v>
      </c>
      <c r="I2" s="27">
        <v>5.0</v>
      </c>
    </row>
    <row r="3">
      <c r="A3" s="25" t="str">
        <f>Geral!E3</f>
        <v>Match</v>
      </c>
      <c r="B3" s="15">
        <f>Geral!F3</f>
        <v>2</v>
      </c>
      <c r="C3" s="28">
        <v>3.0</v>
      </c>
      <c r="D3" s="28">
        <v>3.0</v>
      </c>
      <c r="E3" s="28">
        <v>3.0</v>
      </c>
      <c r="F3" s="28">
        <v>2.0</v>
      </c>
      <c r="G3" s="28">
        <v>3.0</v>
      </c>
      <c r="H3" s="28">
        <v>2.0</v>
      </c>
      <c r="I3" s="28">
        <v>4.0</v>
      </c>
    </row>
    <row r="4">
      <c r="A4" s="25" t="str">
        <f>Geral!E4</f>
        <v>Motivação</v>
      </c>
      <c r="B4" s="29">
        <f>Geral!F4</f>
        <v>4</v>
      </c>
      <c r="C4" s="30">
        <v>1.0</v>
      </c>
      <c r="D4" s="30">
        <v>3.0</v>
      </c>
      <c r="E4" s="30">
        <v>4.0</v>
      </c>
      <c r="F4" s="30">
        <v>1.0</v>
      </c>
      <c r="G4" s="30">
        <v>3.0</v>
      </c>
      <c r="H4" s="30">
        <v>2.0</v>
      </c>
      <c r="I4" s="30">
        <v>4.0</v>
      </c>
    </row>
    <row r="5">
      <c r="A5" s="2"/>
      <c r="B5" s="2"/>
      <c r="C5" s="31"/>
    </row>
    <row r="6">
      <c r="A6" s="2"/>
      <c r="B6" s="25" t="s">
        <v>26</v>
      </c>
      <c r="C6" s="32">
        <f t="shared" ref="C6:I6" si="1">C2*$B$2+C3*$B$3+C4*$B$4</f>
        <v>19</v>
      </c>
      <c r="D6" s="32">
        <f t="shared" si="1"/>
        <v>24</v>
      </c>
      <c r="E6" s="32">
        <f t="shared" si="1"/>
        <v>28</v>
      </c>
      <c r="F6" s="32">
        <f t="shared" si="1"/>
        <v>23</v>
      </c>
      <c r="G6" s="32">
        <f t="shared" si="1"/>
        <v>33</v>
      </c>
      <c r="H6" s="32">
        <f t="shared" si="1"/>
        <v>18</v>
      </c>
      <c r="I6" s="32">
        <f t="shared" si="1"/>
        <v>39</v>
      </c>
    </row>
  </sheetData>
  <drawing r:id="rId2"/>
  <legacyDrawing r:id="rId3"/>
</worksheet>
</file>