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atalogo de Problemas" sheetId="2" r:id="rId5"/>
    <sheet state="visible" name="KHSI14" sheetId="3" r:id="rId6"/>
    <sheet state="visible" name="AFDQ1" sheetId="4" r:id="rId7"/>
    <sheet state="visible" name="HFS254" sheetId="5" r:id="rId8"/>
    <sheet state="visible" name="GSR1TY" sheetId="6" r:id="rId9"/>
    <sheet state="visible" name="HSERG24" sheetId="7" r:id="rId10"/>
    <sheet state="visible" name="GAR531" sheetId="8" r:id="rId11"/>
    <sheet state="visible" name="HGS52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LUANA SOFRE COM A DIFICULDADE DE ENCONTRAR FILMES, SÉRIES E LIVROS ESPECÍFICOS, SEJA POR SEREM LANÇAMENTOS RECENTES OU POR ESTAREM RELACIONADOS A UM TEMA ESPECÍFICO, O QUE TRAZ PREJUÍZOS EM TERMOS DE MUITO TEMPO GASTO EM PESQUISAS INFRUTÍFERAS E FRUSTRAÇÃO POR NÃO ACESSAR O CONTEÚDO DESEJADO DE FORMA EFICIENTE.</t>
      </text>
    </comment>
    <comment authorId="0" ref="B2">
      <text>
        <t xml:space="preserve">A tecnologia uma rede neural onde a calibragem pode ser feita por sugestões e comportamentos anteriores, como por exemplo fazer um questionário e entender o tipo de gosto dos usuários, passando por séries, filmes, livros, temas gerais, autores e diretores, que a pessoa já gosta para poder entender o seu comportamento pode ajudar a resolver a dificuldade para encontrar filmes, séries e livros específicos, seja por serem lançamentos recentes ou por estarem relacionados a um tema específico. ao utilizar a entrada de quero novo filme, serie, livro, anime, mangá, história em quadrinhos e etc de um tema especifico, ou eu não sei o que assistir com a minha família e devolver a saída tenho a sugestão de tal filme, serie, história em quadrinhos , livro, fazendo o contexto geral da obra tanto para situar a obra ao espectador,.
</t>
      </text>
    </comment>
    <comment authorId="0" ref="B3">
      <text>
        <t xml:space="preserve">A tecnologia ChatGPT pode ajudar a resolver o problema de encontrar conteúdo ao utilizar a entrada de um questionário básico das preferências do usuário para avaliar por uma lista de mídias do IMDb e devolver a saída de indicação de possíveis conteúdos para assistir.</t>
      </text>
    </comment>
    <comment authorId="0" ref="B4">
      <text>
        <t xml:space="preserve">A tecnologia do Dongle: Dispositivos que transformam TVs comuns em smart TVs, permitindo acesso a serviços de streaming e aplicativos. Daria para ser ultilizada para estudar sobre o despositivo e criar a interfaces, layouts de pesquisas e etc...</t>
      </text>
    </comment>
    <comment authorId="0" ref="B5">
      <text>
        <t xml:space="preserve">A tecnologia Inteligência Artificial Generativa pode ajudar a resolver o problema de encontrar conteúdo específico ao utilizar a entrada de preferências e histórico de pesquisa do usuário e devolver a saída de recomendações personalizadas e curadoria de conteúdo</t>
      </text>
    </comment>
    <comment authorId="0" ref="B6">
      <text>
        <t xml:space="preserve">Para ajudar Luana a superar sua dificuldade em encontrar filmes, séries e livros específicos podemos usar IA para gerenciar o seu gosto, recebendo as suas preferências e obtendo dados de todo conteúdo assistido por ela para devolver como saída filmes que sejam de sua preferência.</t>
      </text>
    </comment>
    <comment authorId="0" ref="A7">
      <text>
        <t xml:space="preserve">LAWRENCE SOFRE COM PROBLEMAS DE MEXER COM COMPUTADORES PQ NÃO SABE COMO USAR, LOCALIZAR DOCUMENTOS EM PASTAS E ACESSAR SITES, QUE TRAZ PREJUÍZOS COMO ACESSO RESTRITO À INFORMAÇÃO, COMUNICAÇÃO
COMPROMETIDA E DESVANTAGEM EDUCACIONAL PARA A SUA VIDA</t>
      </text>
    </comment>
    <comment authorId="0" ref="B8">
      <text>
        <t xml:space="preserve">A realidade aumentada pode ajudar a resolver as dificuldades de Lawrence ao utilizar guias visuais interativos para localizar documentos em pastas e navegar na web, oferecendo uma saída mais intuitiva.</t>
      </text>
    </comment>
    <comment authorId="0" ref="B9">
      <text>
        <t xml:space="preserve">A inteligência artificial pode ajudar a resolver os problemas de Lawrence ao oferecer sugestões personalizadas para melhorar sua eficiência com computadores, facilitando a localização de documentos e a navegação na web através de uma entrada analisada.</t>
      </text>
    </comment>
    <comment authorId="0" ref="B10">
      <text>
        <t xml:space="preserve">O reconhecimento de voz avançado pode ajudar a resolver as dificuldades de Lawrence ao permitir o controle de computadores e acesso a informações por meio da voz, facilitando a localização de documentos e o acesso a sites.</t>
      </text>
    </comment>
    <comment authorId="0" ref="B11">
      <text>
        <t xml:space="preserve">A realidade virtual pode ajudar a resolver as dificuldades de Lawrence ao criar ambientes virtuais intuitivos para organizar e acessar documentos, oferecendo uma alternativa visual e interativa para a navegação na web.</t>
      </text>
    </comment>
    <comment authorId="0" ref="B12">
      <text>
        <t xml:space="preserve">A tecnologia Interface Cérebro-Computador (BCI) pode ajudar a resolver os desafios de Lawrence com a utilização de computadores ao utilizar a entrada de sinais cerebrais e devolver a saída de comandos computacionais que facilitam a localização de documentos e o acesso a sites</t>
      </text>
    </comment>
    <comment authorId="0" ref="A13">
      <text>
        <t xml:space="preserve">IAN CURSA UMA FACULDADE EM TEMPO INTEGRAL E PRECISA PASSAR LONGOS PERÍODOS DE TEMPO INDO DE UMA CIDADE PARA OUTRA, ELE SOFRE COM O PROBLEMA DE NÃO TER TEMPO PARA FAZER SUAS ATIVIDADES E ESTUDAR E DEVIDO A ISSO SEU DESEMPENHO ACADÊMICO É PREJUDICADO.</t>
      </text>
    </comment>
    <comment authorId="0" ref="B14">
      <text>
        <t xml:space="preserve">A tecnologia com "observabilidade" aplicada, pode tirar uma espécie de rotina inicial e fazer, com que a rotina que vai haver espaços naturais do dia, fazendo com que a maquina aprenda quais horários seria interessantes para o estudo, sem você tem que pensar, pode ajudar a resolver de falta de espaços para o estudos
ao utilizar a entrada colocar um botão que a pessoa vai clicar e devolver a saída ele vai mostrar os espaços ideias que você pode utilizar para o estudo.</t>
      </text>
    </comment>
    <comment authorId="0" ref="B15">
      <text>
        <t xml:space="preserve">A tecnologia "chat gpt" pode ajudar a resolver o problema do período off-line ao utilizar a entrada descrições de um determinado tema e devolver a saída um ambiente com vários sites com conteúdo referente ao tema escolhido e que estejam salvos localmente na maquina, essa solução visa permitir ao usuário continuar trabalhando e tendo acesso a informações ainda que off-line.</t>
      </text>
    </comment>
    <comment authorId="0" ref="B16">
      <text>
        <t xml:space="preserve">A Tecnologia com Reconhecimento de Voz como o Dragon NaturallySpeaking permitem que você dite textos em vez de digitá-los, agilizando a criação de documentos e anotações.</t>
      </text>
    </comment>
    <comment authorId="0" ref="B17">
      <text>
        <t xml:space="preserve">A tecnologia Realidade Virtual (VR) pode ajudar a resolver o problema de Ian com a gestão de tempo ao utilizar a entrada de horários e locais de suas aulas e compromissos e devolver a saída de um ambiente de estudo virtual imersivo e personalizado.</t>
      </text>
    </comment>
    <comment authorId="0" ref="B18">
      <text>
        <t xml:space="preserve">Para ajudar Ian a lidar com seu problema de falta de tempo para fazer suas atividades e estudar devido aos longos períodos de deslocamento entre cidades poderia usar tecnologia de IA para receber os textos e áudios dos assuntos e devolver resumos, Isso permite que ele economize tempo com os resumos;</t>
      </text>
    </comment>
    <comment authorId="0" ref="A19">
      <text>
        <t xml:space="preserve">ANNY SOFRE COM O PROBLEMA DE NÃO CONSEGUIR FOCAR NOS ESTUDOS E NÃO SABE COMO CONSEGUIR ESTUDAR
VÁRIAS MATÉRIAS DE UMA VEZ, QUE TRAZ OS PREJUÍZOS DE FALTA DE ATENÇÃO EM SALA, PERDA DE FOCO NOS ESTUDOS E
PROCRASTINAÇÃO QUE PREJUDICA O TEMPO DO SEU DIA A DIA NA SUA VIDA</t>
      </text>
    </comment>
    <comment authorId="0" ref="B20">
      <text>
        <t xml:space="preserve">A tecnologia usar uma ia e "observabilidade" aplicada alinhada com ferramentas de gestão de tarefas, como o hubstaf (Rastreia o tempo gasto em projetos e tarefas), e fazendo listas de prioridade ao usuário, e colocando pequenos resumos e junto com realidade aumenta e/ou, realidade virtual, utilizando métodos de aprendizados para o melhor aprendizado possível e fazendo com uma melhor gestão de tempo possível pode ajudar a resolver de acumulo de tarefas e estudos e perca de conhecimento ao utilizar a entrada o usuário vai colocar uma lista de tarefas e mandar ele organizar um organograma de estudos. e devolver a saída ele vai entender o que são prioritários, por nível de dificuldade, e vai organizar os estudos, assim como oferecer vídeos e situações para melhorar o seu aprendizado.</t>
      </text>
    </comment>
    <comment authorId="0" ref="B21">
      <text>
        <t xml:space="preserve">A tecnologia unreal pode ajudar a resolver da falta de interesse em estudos ao utilizar a entrada ao se valer da criação doe um jogo que utiliza de reforço positivo para estimular o aprendizado por meio de processos e devolver a saída &lt; output &gt; que estimulam a manutenção do foco na determinada atividade.</t>
      </text>
    </comment>
    <comment authorId="0" ref="B22">
      <text>
        <t xml:space="preserve">A tecnologia PyTorch pode ajudar a resolver o problema de procrastinação nos estudos ao utilizar a entrada de análise de comportamento e emoção do usuário quanto à suas atividades e devolver a saída de recompensa de moedas fictícias para evoluir em um jogo integrado e também indicações de melhoras em sua rotina, transformando tarefas entediantes em um jogo.</t>
      </text>
    </comment>
    <comment authorId="0" ref="B23">
      <text>
        <t xml:space="preserve">A tecnologia do No DB é uma plataforma No-Code que oferece recursos de banco de dados e autenticação. É uma opção simples para criar aplicativos sem escrever código. E ultilizando a técnica de pomodoro é possivel ajudar na solução do problema de procrastinação dos estudos.</t>
      </text>
    </comment>
    <comment authorId="0" ref="B24">
      <text>
        <t xml:space="preserve">Para ajudar Anny a lidar com seus desafios de falta de foco nos estudos, procrastinação e dificuldade em estudar várias matérias ao mesmo tempo, podemos utilizar a Inteligência Artificial (IA) recebendo como entrada os dados do assunto que ela estiver estudando para devolver uma Implementação de um sistema de recompensas baseado em IA que motiva Anny a manter-se focada nos estudos e a alcançar seus objetivos de aprendizado.</t>
      </text>
    </comment>
    <comment authorId="0" ref="A25">
      <text>
        <t xml:space="preserve">SEVERINA SOFRE COM O PROBLEMA DE TER ANALFABETISMO QUE TRAZ OS PREJUÍZOS DE IMPOSSIBILIDADE DE LER DE TEXTOS COTIDIANOS, COMO LIVROS OU NOME DE REMÉDIOS, PARA A SUA VIDA.</t>
      </text>
    </comment>
    <comment authorId="0" ref="B26">
      <text>
        <t xml:space="preserve">A tecnologia usando métodos de aprendizado, integrar uma ia com uma realidade aumentada, para melhorar o contato com as língua portuguesa assim acelerando o método de aprendizado, pode ajudar a resolver o analfabetismo de Severina ao utilizar a entrada colocar o nível de leitura por meio de pequenos testes prévios para fazer nivelamento, e ter um botão de começar a estudar e fazer os exercícios diários, semanais, quinzenais e devolver a saída a melhora da leitura e ser parcialmente alfabetizada ou até mesmo totalmente.</t>
      </text>
    </comment>
    <comment authorId="0" ref="B27">
      <text>
        <t xml:space="preserve">A tecnologia "media pipe" pode ajudar a resolver sua dificuldade de leitura fazendo este trabalho pela mesma, ao utilizar a entrada os imagens de uma camera e devolver a saída o audio referente ao texto contido na imagem.</t>
      </text>
    </comment>
    <comment authorId="0" ref="B28">
      <text>
        <t xml:space="preserve">A tecnologia OpenCV pode ajudar a resolver o problema da falta de habilidade de leitura ao utilizar a entrada de uma foto de texto tirada por câmera para reconhecer o texto e devolver a saída em áudio do texto reconhecido.</t>
      </text>
    </comment>
    <comment authorId="0" ref="B29">
      <text>
        <t xml:space="preserve">A tecnologia "Flow XO" que é um chatbot de áudio baseado em inteligência artificial pode ser uma solução para ajudar pessoas analfabetas a acessar informações e se comunicar de forma mais efetiva. Ele permite criar chatbots personalizados com base em fluxos de conversa.</t>
      </text>
    </comment>
    <comment authorId="0" ref="B30">
      <text>
        <t xml:space="preserve">A realidade aumentada (AR) e realidade virtual (VR). Com essas tecnologias, Severina poderia resolver sua dificuldade de leitura ao receber como entrada informações de maneira visual e interativa de texto e devolver o texto em áudio com a explicação do mesmo facilitando a compreensão de conceitos complexos e até mesmo aprendendo a ler e escrever de maneira mais intuitiva.</t>
      </text>
    </comment>
  </commentList>
</comments>
</file>

<file path=xl/sharedStrings.xml><?xml version="1.0" encoding="utf-8"?>
<sst xmlns="http://schemas.openxmlformats.org/spreadsheetml/2006/main" count="354" uniqueCount="62">
  <si>
    <t>Matriz Ponderada</t>
  </si>
  <si>
    <t>Impacto</t>
  </si>
  <si>
    <t>O quanto você pode contribuir com esse tema</t>
  </si>
  <si>
    <t>Match</t>
  </si>
  <si>
    <t>O quanto você acha que é compativel com esse tema</t>
  </si>
  <si>
    <t>Motivação</t>
  </si>
  <si>
    <t>Sua motivação para trabalhar com esse tema</t>
  </si>
  <si>
    <t>Para realizar as edições, vão até a página com seu respectivo nome</t>
  </si>
  <si>
    <t>Temas</t>
  </si>
  <si>
    <t>Pontuação</t>
  </si>
  <si>
    <t>Media</t>
  </si>
  <si>
    <t>ID</t>
  </si>
  <si>
    <t>Temas Escolhido</t>
  </si>
  <si>
    <t>Pontos</t>
  </si>
  <si>
    <t>Escolha 1</t>
  </si>
  <si>
    <t>Escolha 2</t>
  </si>
  <si>
    <t>Escolha 3</t>
  </si>
  <si>
    <t>Reserva</t>
  </si>
  <si>
    <t>1 - Problema 4: Luana</t>
  </si>
  <si>
    <t>Solução 1: Rede Neural</t>
  </si>
  <si>
    <t>Pedro</t>
  </si>
  <si>
    <t>Solução 2: ChatGPT(IA)</t>
  </si>
  <si>
    <t>Gustavo</t>
  </si>
  <si>
    <t>Solução 3: Dongle</t>
  </si>
  <si>
    <t>Vinicius</t>
  </si>
  <si>
    <t>Solução 4: Inteligência Artificial Generativa</t>
  </si>
  <si>
    <t>Erick</t>
  </si>
  <si>
    <t>Solução 5: Uso de IA</t>
  </si>
  <si>
    <t>Miguel</t>
  </si>
  <si>
    <t>2 - Problema 7: Lawrence</t>
  </si>
  <si>
    <t>Solução 1: Realidade aumentada</t>
  </si>
  <si>
    <t>Douglas</t>
  </si>
  <si>
    <t>Solução 2: IA</t>
  </si>
  <si>
    <t>Solução 3: Reconhecimento de voz</t>
  </si>
  <si>
    <t>Solução 4: Realidade virtual</t>
  </si>
  <si>
    <t>Solução 5: BCI</t>
  </si>
  <si>
    <t>3 - Problema 2: Ian</t>
  </si>
  <si>
    <t>Solução 1: Observabilidade</t>
  </si>
  <si>
    <t>Gladistony</t>
  </si>
  <si>
    <t>Solução 3: Reconhecimento de Voz</t>
  </si>
  <si>
    <t>Solução 4: Realidade Virtual (VR)</t>
  </si>
  <si>
    <t>Solução 5: IA</t>
  </si>
  <si>
    <t>4 - Problema 3: Anny</t>
  </si>
  <si>
    <t xml:space="preserve">Solução 2: Unreal </t>
  </si>
  <si>
    <t xml:space="preserve">Solução 3: PyTorch </t>
  </si>
  <si>
    <t>Solução 4: No DB</t>
  </si>
  <si>
    <t>5 - Problema 6: Severina</t>
  </si>
  <si>
    <t>Solução 1: IA</t>
  </si>
  <si>
    <t>Solução 2: Media Pipe</t>
  </si>
  <si>
    <t xml:space="preserve">Solução 3: OpenCV </t>
  </si>
  <si>
    <t>Solução 4: Flow XO</t>
  </si>
  <si>
    <t>Solução 5: Realidade Aumentada</t>
  </si>
  <si>
    <t>Pesos</t>
  </si>
  <si>
    <t>Problema 1: Luana</t>
  </si>
  <si>
    <t>Total</t>
  </si>
  <si>
    <t>Problema 2: Lawrence</t>
  </si>
  <si>
    <t>Problema 3: Ian</t>
  </si>
  <si>
    <t>Solução 2: Unreal</t>
  </si>
  <si>
    <t>Solução 3: PyTorch</t>
  </si>
  <si>
    <t>Problema 4: Anny</t>
  </si>
  <si>
    <t>Solução 3: OpenCV</t>
  </si>
  <si>
    <t>Problema 4: Severina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</si>
</sst>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rgb="FFFF0000"/>
      <name val="Arial"/>
    </font>
    <font/>
    <font>
      <color rgb="FFFFFFFF"/>
      <name val="Arial"/>
      <scheme val="minor"/>
    </font>
    <font>
      <sz val="12.0"/>
      <color rgb="FF111111"/>
      <name val="-apple-system"/>
    </font>
    <font>
      <color theme="1"/>
      <name val="Arial"/>
      <scheme val="minor"/>
    </font>
    <font>
      <u/>
      <color rgb="FF000000"/>
    </font>
    <font>
      <sz val="9.0"/>
      <color rgb="FFFFFFFF"/>
      <name val="&quot;Google Sans Mono&quot;"/>
    </font>
    <font>
      <u/>
      <sz val="10.0"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FFFF"/>
        <bgColor rgb="FFB3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3" fillId="0" fontId="5" numFmtId="0" xfId="0" applyBorder="1" applyFont="1"/>
    <xf borderId="4" fillId="3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7" fillId="5" fontId="7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6" fillId="0" fontId="5" numFmtId="0" xfId="0" applyBorder="1" applyFont="1"/>
    <xf borderId="3" fillId="6" fontId="2" numFmtId="0" xfId="0" applyAlignment="1" applyBorder="1" applyFill="1" applyFont="1">
      <alignment horizontal="center" vertical="bottom"/>
    </xf>
    <xf borderId="6" fillId="6" fontId="2" numFmtId="0" xfId="0" applyAlignment="1" applyBorder="1" applyFont="1">
      <alignment horizontal="center" vertical="bottom"/>
    </xf>
    <xf borderId="0" fillId="0" fontId="8" numFmtId="0" xfId="0" applyFont="1"/>
    <xf borderId="0" fillId="2" fontId="6" numFmtId="0" xfId="0" applyAlignment="1" applyFont="1">
      <alignment readingOrder="0"/>
    </xf>
    <xf borderId="0" fillId="2" fontId="8" numFmtId="0" xfId="0" applyFont="1"/>
    <xf borderId="8" fillId="0" fontId="8" numFmtId="0" xfId="0" applyBorder="1" applyFont="1"/>
    <xf borderId="2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5" fillId="3" fontId="8" numFmtId="0" xfId="0" applyAlignment="1" applyBorder="1" applyFont="1">
      <alignment readingOrder="0"/>
    </xf>
    <xf borderId="0" fillId="2" fontId="6" numFmtId="0" xfId="0" applyFont="1"/>
    <xf borderId="8" fillId="2" fontId="2" numFmtId="0" xfId="0" applyAlignment="1" applyBorder="1" applyFont="1">
      <alignment horizontal="center" vertical="bottom"/>
    </xf>
    <xf borderId="5" fillId="7" fontId="2" numFmtId="0" xfId="0" applyAlignment="1" applyBorder="1" applyFill="1" applyFont="1">
      <alignment horizontal="center" vertical="bottom"/>
    </xf>
    <xf borderId="5" fillId="2" fontId="8" numFmtId="0" xfId="0" applyBorder="1" applyFont="1"/>
    <xf borderId="5" fillId="7" fontId="9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vertical="bottom"/>
    </xf>
    <xf borderId="5" fillId="3" fontId="8" numFmtId="0" xfId="0" applyBorder="1" applyFont="1"/>
    <xf borderId="5" fillId="7" fontId="8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center" vertical="bottom"/>
    </xf>
    <xf borderId="5" fillId="6" fontId="8" numFmtId="0" xfId="0" applyBorder="1" applyFont="1"/>
    <xf borderId="5" fillId="6" fontId="8" numFmtId="0" xfId="0" applyAlignment="1" applyBorder="1" applyFont="1">
      <alignment readingOrder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1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7" fontId="11" numFmtId="0" xfId="0" applyAlignment="1" applyFont="1">
      <alignment horizontal="center"/>
    </xf>
    <xf borderId="5" fillId="8" fontId="2" numFmtId="0" xfId="0" applyAlignment="1" applyBorder="1" applyFill="1" applyFont="1">
      <alignment horizontal="center" vertical="bottom"/>
    </xf>
    <xf borderId="5" fillId="8" fontId="8" numFmtId="0" xfId="0" applyBorder="1" applyFont="1"/>
    <xf borderId="5" fillId="8" fontId="8" numFmtId="0" xfId="0" applyAlignment="1" applyBorder="1" applyFont="1">
      <alignment readingOrder="0"/>
    </xf>
    <xf borderId="0" fillId="2" fontId="8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63"/>
    <col customWidth="1" min="8" max="8" width="36.63"/>
  </cols>
  <sheetData>
    <row r="1">
      <c r="E1" s="1" t="s">
        <v>0</v>
      </c>
      <c r="G1" s="2"/>
      <c r="H1" s="2"/>
      <c r="I1" s="2"/>
      <c r="J1" s="2"/>
    </row>
    <row r="2">
      <c r="E2" s="3" t="s">
        <v>1</v>
      </c>
      <c r="F2" s="4">
        <v>3.0</v>
      </c>
      <c r="G2" s="5" t="s">
        <v>2</v>
      </c>
    </row>
    <row r="3">
      <c r="E3" s="3" t="s">
        <v>3</v>
      </c>
      <c r="F3" s="4">
        <v>2.0</v>
      </c>
      <c r="G3" s="5" t="s">
        <v>4</v>
      </c>
    </row>
    <row r="4">
      <c r="E4" s="3" t="s">
        <v>5</v>
      </c>
      <c r="F4" s="4">
        <v>4.0</v>
      </c>
      <c r="G4" s="5" t="s">
        <v>6</v>
      </c>
    </row>
    <row r="5">
      <c r="E5" s="2"/>
      <c r="F5" s="2"/>
      <c r="G5" s="2"/>
      <c r="H5" s="2"/>
      <c r="I5" s="2"/>
      <c r="J5" s="2"/>
    </row>
    <row r="6">
      <c r="E6" s="6" t="s">
        <v>7</v>
      </c>
      <c r="J6" s="2"/>
    </row>
    <row r="8">
      <c r="B8" s="7" t="s">
        <v>8</v>
      </c>
      <c r="C8" s="8" t="s">
        <v>9</v>
      </c>
      <c r="D8" s="8" t="s">
        <v>10</v>
      </c>
      <c r="G8" s="9" t="s">
        <v>11</v>
      </c>
      <c r="H8" s="10" t="s">
        <v>12</v>
      </c>
      <c r="I8" s="11"/>
      <c r="J8" s="10" t="s">
        <v>13</v>
      </c>
    </row>
    <row r="9">
      <c r="B9" s="12" t="str">
        <f>'Catalogo de Problemas'!$A$1 &amp; " - " &amp; 'Catalogo de Problemas'!B2</f>
        <v>1 - Problema 4: Luana - Solução 1: Rede Neural</v>
      </c>
      <c r="C9" s="13">
        <f>AFDQ1!D5+'HGS52'!D5+GSR1TY!D5+KHSI14!D5+HSERG24!D5+'HFS254'!D5+'GAR531'!D5</f>
        <v>191</v>
      </c>
      <c r="D9" s="14">
        <f t="shared" ref="D9:D33" si="1">C9/7</f>
        <v>27.28571429</v>
      </c>
      <c r="F9" s="15" t="s">
        <v>14</v>
      </c>
      <c r="G9" s="16">
        <f>MATCH($J$9,$D$9:$D$33,0)</f>
        <v>17</v>
      </c>
      <c r="H9" s="17" t="str">
        <f t="shared" ref="H9:H13" si="2">INDEX($B$9:$B$33 ,G9)</f>
        <v>4 - Problema 3: Anny - Solução 2: Unreal </v>
      </c>
      <c r="I9" s="18"/>
      <c r="J9" s="14">
        <f>MAX(D9:D33)</f>
        <v>35.57142857</v>
      </c>
    </row>
    <row r="10">
      <c r="B10" s="12" t="str">
        <f>'Catalogo de Problemas'!$A$1 &amp; " - " &amp; 'Catalogo de Problemas'!B3</f>
        <v>1 - Problema 4: Luana - Solução 2: ChatGPT(IA)</v>
      </c>
      <c r="C10" s="13">
        <f>AFDQ1!E5+'HGS52'!E5+GSR1TY!E5+KHSI14!E5+HSERG24!E5+'HFS254'!E5+'GAR531'!E5</f>
        <v>228</v>
      </c>
      <c r="D10" s="14">
        <f t="shared" si="1"/>
        <v>32.57142857</v>
      </c>
      <c r="F10" s="15" t="s">
        <v>15</v>
      </c>
      <c r="G10" s="16">
        <f t="shared" ref="G10:G13" si="3">MATCH($J10,$D$9:$D$33,0)</f>
        <v>18</v>
      </c>
      <c r="H10" s="19" t="str">
        <f t="shared" si="2"/>
        <v>4 - Problema 3: Anny - Solução 3: PyTorch </v>
      </c>
      <c r="I10" s="18"/>
      <c r="J10" s="20">
        <f>LARGE($D$9:$D$33,2)</f>
        <v>34.42857143</v>
      </c>
    </row>
    <row r="11">
      <c r="B11" s="12" t="str">
        <f>'Catalogo de Problemas'!$A$1 &amp; " - " &amp; 'Catalogo de Problemas'!B4</f>
        <v>1 - Problema 4: Luana - Solução 3: Dongle</v>
      </c>
      <c r="C11" s="13">
        <f>AFDQ1!F5+'HGS52'!F5+GSR1TY!F5+KHSI14!F5+HSERG24!F5+'HFS254'!F5+'GAR531'!F5</f>
        <v>122</v>
      </c>
      <c r="D11" s="14">
        <f t="shared" si="1"/>
        <v>17.42857143</v>
      </c>
      <c r="F11" s="15" t="s">
        <v>16</v>
      </c>
      <c r="G11" s="16">
        <f t="shared" si="3"/>
        <v>9</v>
      </c>
      <c r="H11" s="17" t="str">
        <f t="shared" si="2"/>
        <v>2 - Problema 7: Lawrence - Solução 4: Realidade virtual</v>
      </c>
      <c r="I11" s="18"/>
      <c r="J11" s="14">
        <f>LARGE($D$9:$D$33,3)</f>
        <v>33.85714286</v>
      </c>
    </row>
    <row r="12">
      <c r="B12" s="12" t="str">
        <f>'Catalogo de Problemas'!$A$1 &amp; " - " &amp; 'Catalogo de Problemas'!B5</f>
        <v>1 - Problema 4: Luana - Solução 4: Inteligência Artificial Generativa</v>
      </c>
      <c r="C12" s="13">
        <f>AFDQ1!G5+'HGS52'!G5+GSR1TY!G5+KHSI14!G5+HSERG24!G5+'HFS254'!G5+'GAR531'!G5</f>
        <v>197</v>
      </c>
      <c r="D12" s="14">
        <f t="shared" si="1"/>
        <v>28.14285714</v>
      </c>
      <c r="F12" s="15" t="s">
        <v>17</v>
      </c>
      <c r="G12" s="16">
        <f t="shared" si="3"/>
        <v>8</v>
      </c>
      <c r="H12" s="19" t="str">
        <f t="shared" si="2"/>
        <v>2 - Problema 7: Lawrence - Solução 3: Reconhecimento de voz</v>
      </c>
      <c r="I12" s="18"/>
      <c r="J12" s="20">
        <f>LARGE($D$9:$D$33,4)</f>
        <v>33.71428571</v>
      </c>
    </row>
    <row r="13">
      <c r="B13" s="12" t="str">
        <f>'Catalogo de Problemas'!$A$1 &amp; " - " &amp; 'Catalogo de Problemas'!B6</f>
        <v>1 - Problema 4: Luana - Solução 5: Uso de IA</v>
      </c>
      <c r="C13" s="13">
        <f>AFDQ1!H5+'HGS52'!H5+GSR1TY!H5+KHSI14!H5+HSERG24!H5+'HFS254'!H5+'GAR531'!H5</f>
        <v>200</v>
      </c>
      <c r="D13" s="14">
        <f t="shared" si="1"/>
        <v>28.57142857</v>
      </c>
      <c r="F13" s="15" t="s">
        <v>17</v>
      </c>
      <c r="G13" s="16">
        <f t="shared" si="3"/>
        <v>2</v>
      </c>
      <c r="H13" s="17" t="str">
        <f t="shared" si="2"/>
        <v>1 - Problema 4: Luana - Solução 2: ChatGPT(IA)</v>
      </c>
      <c r="I13" s="18"/>
      <c r="J13" s="14">
        <f>LARGE($D$9:$D$33,5)</f>
        <v>32.57142857</v>
      </c>
    </row>
    <row r="14">
      <c r="B14" s="12" t="str">
        <f>'Catalogo de Problemas'!$A$7 &amp; " - " &amp; 'Catalogo de Problemas'!B8</f>
        <v>2 - Problema 7: Lawrence - Solução 1: Realidade aumentada</v>
      </c>
      <c r="C14" s="13">
        <f>AFDQ1!D11+'HGS52'!D11+GSR1TY!D11+KHSI14!D11+HSERG24!D11+'HFS254'!D11+'GAR531'!D11</f>
        <v>183</v>
      </c>
      <c r="D14" s="14">
        <f t="shared" si="1"/>
        <v>26.14285714</v>
      </c>
      <c r="G14" s="21"/>
      <c r="H14" s="21"/>
      <c r="I14" s="21"/>
    </row>
    <row r="15">
      <c r="B15" s="12" t="str">
        <f>'Catalogo de Problemas'!$A$7 &amp; " - " &amp; 'Catalogo de Problemas'!B9</f>
        <v>2 - Problema 7: Lawrence - Solução 2: IA</v>
      </c>
      <c r="C15" s="13">
        <f>AFDQ1!E11+'HGS52'!E11+GSR1TY!E11+KHSI14!E11+HSERG24!E11+'HFS254'!E11+'GAR531'!E11</f>
        <v>212</v>
      </c>
      <c r="D15" s="14">
        <f t="shared" si="1"/>
        <v>30.28571429</v>
      </c>
      <c r="G15" s="21"/>
      <c r="H15" s="21"/>
      <c r="I15" s="21"/>
    </row>
    <row r="16">
      <c r="B16" s="12" t="str">
        <f>'Catalogo de Problemas'!$A$7 &amp; " - " &amp; 'Catalogo de Problemas'!B10</f>
        <v>2 - Problema 7: Lawrence - Solução 3: Reconhecimento de voz</v>
      </c>
      <c r="C16" s="13">
        <f>AFDQ1!F11+'HGS52'!F11+GSR1TY!F11+KHSI14!F11+HSERG24!F11+'HFS254'!F11+'GAR531'!F11</f>
        <v>236</v>
      </c>
      <c r="D16" s="14">
        <f t="shared" si="1"/>
        <v>33.71428571</v>
      </c>
      <c r="G16" s="21"/>
      <c r="H16" s="21"/>
      <c r="I16" s="21"/>
    </row>
    <row r="17">
      <c r="B17" s="12" t="str">
        <f>'Catalogo de Problemas'!$A$7 &amp; " - " &amp; 'Catalogo de Problemas'!B11</f>
        <v>2 - Problema 7: Lawrence - Solução 4: Realidade virtual</v>
      </c>
      <c r="C17" s="13">
        <f>AFDQ1!G11+'HGS52'!G11+GSR1TY!G11+KHSI14!G11+HSERG24!G11+'HFS254'!G11+'GAR531'!G11</f>
        <v>237</v>
      </c>
      <c r="D17" s="14">
        <f t="shared" si="1"/>
        <v>33.85714286</v>
      </c>
      <c r="G17" s="21"/>
      <c r="H17" s="21"/>
      <c r="I17" s="21"/>
    </row>
    <row r="18">
      <c r="B18" s="12" t="str">
        <f>'Catalogo de Problemas'!$A$7 &amp; " - " &amp; 'Catalogo de Problemas'!B12</f>
        <v>2 - Problema 7: Lawrence - Solução 5: BCI</v>
      </c>
      <c r="C18" s="13">
        <f>AFDQ1!H11+'HGS52'!H11+GSR1TY!H11+KHSI14!H11+HSERG24!H11+'HFS254'!H11+'GAR531'!H11</f>
        <v>160</v>
      </c>
      <c r="D18" s="14">
        <f t="shared" si="1"/>
        <v>22.85714286</v>
      </c>
      <c r="G18" s="21"/>
      <c r="H18" s="21"/>
      <c r="I18" s="21"/>
    </row>
    <row r="19">
      <c r="B19" s="12" t="str">
        <f>'Catalogo de Problemas'!$A$13 &amp; " - " &amp; 'Catalogo de Problemas'!B14</f>
        <v>3 - Problema 2: Ian - Solução 1: Observabilidade</v>
      </c>
      <c r="C19" s="13">
        <f>AFDQ1!D17+'HGS52'!D17+GSR1TY!D17+KHSI14!D17+HSERG24!D17+'HFS254'!D17+'GAR531'!D17</f>
        <v>135</v>
      </c>
      <c r="D19" s="14">
        <f t="shared" si="1"/>
        <v>19.28571429</v>
      </c>
      <c r="G19" s="21"/>
      <c r="H19" s="21"/>
      <c r="I19" s="21"/>
    </row>
    <row r="20">
      <c r="B20" s="12" t="str">
        <f>'Catalogo de Problemas'!$A$13 &amp; " - " &amp; 'Catalogo de Problemas'!B15</f>
        <v>3 - Problema 2: Ian - Solução 2: ChatGPT(IA)</v>
      </c>
      <c r="C20" s="13">
        <f>AFDQ1!E17+'HGS52'!E17+GSR1TY!E17+KHSI14!E17+HSERG24!E17+'HFS254'!E17+'GAR531'!E17</f>
        <v>210</v>
      </c>
      <c r="D20" s="14">
        <f t="shared" si="1"/>
        <v>30</v>
      </c>
    </row>
    <row r="21">
      <c r="B21" s="12" t="str">
        <f>'Catalogo de Problemas'!$A$13 &amp; " - " &amp; 'Catalogo de Problemas'!B16</f>
        <v>3 - Problema 2: Ian - Solução 3: Reconhecimento de Voz</v>
      </c>
      <c r="C21" s="13">
        <f>AFDQ1!F17+'HGS52'!F17+GSR1TY!F17+KHSI14!F17+HSERG24!F17+'HFS254'!F17+'GAR531'!F17</f>
        <v>186</v>
      </c>
      <c r="D21" s="14">
        <f t="shared" si="1"/>
        <v>26.57142857</v>
      </c>
    </row>
    <row r="22">
      <c r="B22" s="12" t="str">
        <f>'Catalogo de Problemas'!$A$13 &amp; " - " &amp; 'Catalogo de Problemas'!B17</f>
        <v>3 - Problema 2: Ian - Solução 4: Realidade Virtual (VR)</v>
      </c>
      <c r="C22" s="13">
        <f>AFDQ1!G17+'HGS52'!G17+GSR1TY!G17+KHSI14!G17+HSERG24!G17+'HFS254'!G17+'GAR531'!G17</f>
        <v>149</v>
      </c>
      <c r="D22" s="14">
        <f t="shared" si="1"/>
        <v>21.28571429</v>
      </c>
    </row>
    <row r="23">
      <c r="B23" s="12" t="str">
        <f>'Catalogo de Problemas'!$A$13 &amp; " - " &amp; 'Catalogo de Problemas'!B18</f>
        <v>3 - Problema 2: Ian - Solução 5: IA</v>
      </c>
      <c r="C23" s="13">
        <f>AFDQ1!H17+'HGS52'!H17+GSR1TY!H17+KHSI14!H17+HSERG24!H17+'HFS254'!H17+'GAR531'!H17</f>
        <v>189</v>
      </c>
      <c r="D23" s="14">
        <f t="shared" si="1"/>
        <v>27</v>
      </c>
    </row>
    <row r="24">
      <c r="B24" s="12" t="str">
        <f>'Catalogo de Problemas'!$A$19 &amp; " - " &amp; 'Catalogo de Problemas'!B20</f>
        <v>4 - Problema 3: Anny - Solução 1: Observabilidade</v>
      </c>
      <c r="C24" s="13">
        <f>AFDQ1!D23+'HGS52'!D23+GSR1TY!D23+KHSI14!D23+HSERG24!D23+'HFS254'!D23+'GAR531'!D23</f>
        <v>153</v>
      </c>
      <c r="D24" s="14">
        <f t="shared" si="1"/>
        <v>21.85714286</v>
      </c>
    </row>
    <row r="25">
      <c r="B25" s="12" t="str">
        <f>'Catalogo de Problemas'!$A$19 &amp; " - " &amp; 'Catalogo de Problemas'!B21</f>
        <v>4 - Problema 3: Anny - Solução 2: Unreal </v>
      </c>
      <c r="C25" s="13">
        <f>AFDQ1!E23+'HGS52'!E23+GSR1TY!E23+KHSI14!E23+HSERG24!E23+'HFS254'!E23+'GAR531'!E23</f>
        <v>249</v>
      </c>
      <c r="D25" s="14">
        <f t="shared" si="1"/>
        <v>35.57142857</v>
      </c>
    </row>
    <row r="26">
      <c r="B26" s="12" t="str">
        <f>'Catalogo de Problemas'!$A$19 &amp; " - " &amp; 'Catalogo de Problemas'!B22</f>
        <v>4 - Problema 3: Anny - Solução 3: PyTorch </v>
      </c>
      <c r="C26" s="13">
        <f>AFDQ1!F23+'HGS52'!F23+GSR1TY!F23+KHSI14!F23+HSERG24!F23+'HFS254'!F23+'GAR531'!F23</f>
        <v>241</v>
      </c>
      <c r="D26" s="14">
        <f t="shared" si="1"/>
        <v>34.42857143</v>
      </c>
    </row>
    <row r="27">
      <c r="B27" s="12" t="str">
        <f>'Catalogo de Problemas'!$A$19 &amp; " - " &amp; 'Catalogo de Problemas'!B23</f>
        <v>4 - Problema 3: Anny - Solução 4: No DB</v>
      </c>
      <c r="C27" s="13">
        <f>AFDQ1!G23+'HGS52'!G23+GSR1TY!G23+KHSI14!G23+HSERG24!G23+'HFS254'!G23+'GAR531'!G23</f>
        <v>130</v>
      </c>
      <c r="D27" s="14">
        <f t="shared" si="1"/>
        <v>18.57142857</v>
      </c>
    </row>
    <row r="28">
      <c r="B28" s="12" t="str">
        <f>'Catalogo de Problemas'!$A$19 &amp; " - " &amp; 'Catalogo de Problemas'!B24</f>
        <v>4 - Problema 3: Anny - Solução 5: IA</v>
      </c>
      <c r="C28" s="13">
        <f>AFDQ1!H23+'HGS52'!H23+GSR1TY!H23+KHSI14!H23+HSERG24!H23+'HFS254'!H23+'GAR531'!H23</f>
        <v>203</v>
      </c>
      <c r="D28" s="14">
        <f t="shared" si="1"/>
        <v>29</v>
      </c>
    </row>
    <row r="29">
      <c r="B29" s="12" t="str">
        <f>'Catalogo de Problemas'!$A$25 &amp; " - " &amp; 'Catalogo de Problemas'!B26</f>
        <v>5 - Problema 6: Severina - Solução 1: IA</v>
      </c>
      <c r="C29" s="13">
        <f>AFDQ1!D29+'HGS52'!D29+GSR1TY!D29+KHSI14!D29+HSERG24!D29+'HFS254'!D29+'GAR531'!D29</f>
        <v>188</v>
      </c>
      <c r="D29" s="14">
        <f t="shared" si="1"/>
        <v>26.85714286</v>
      </c>
    </row>
    <row r="30">
      <c r="B30" s="12" t="str">
        <f>'Catalogo de Problemas'!$A$25 &amp; " - " &amp; 'Catalogo de Problemas'!B27</f>
        <v>5 - Problema 6: Severina - Solução 2: Media Pipe</v>
      </c>
      <c r="C30" s="13">
        <f>AFDQ1!E29+'HGS52'!E29+GSR1TY!E29+KHSI14!E29+HSERG24!E29+'HFS254'!E29+'GAR531'!E29</f>
        <v>221</v>
      </c>
      <c r="D30" s="14">
        <f t="shared" si="1"/>
        <v>31.57142857</v>
      </c>
    </row>
    <row r="31">
      <c r="B31" s="12" t="str">
        <f>'Catalogo de Problemas'!$A$25 &amp; " - " &amp; 'Catalogo de Problemas'!B28</f>
        <v>5 - Problema 6: Severina - Solução 3: OpenCV </v>
      </c>
      <c r="C31" s="13">
        <f>AFDQ1!F29+'HGS52'!F29+GSR1TY!F29+KHSI14!F29+HSERG24!F29+'HFS254'!F29+'GAR531'!F29</f>
        <v>218</v>
      </c>
      <c r="D31" s="14">
        <f t="shared" si="1"/>
        <v>31.14285714</v>
      </c>
    </row>
    <row r="32">
      <c r="B32" s="12" t="str">
        <f>'Catalogo de Problemas'!$A$25 &amp; " - " &amp; 'Catalogo de Problemas'!B29</f>
        <v>5 - Problema 6: Severina - Solução 4: Flow XO</v>
      </c>
      <c r="C32" s="13">
        <f>AFDQ1!G29+'HGS52'!G29+GSR1TY!G29+KHSI14!G29+HSERG24!G29+'HFS254'!G29+'GAR531'!G29</f>
        <v>171</v>
      </c>
      <c r="D32" s="14">
        <f t="shared" si="1"/>
        <v>24.42857143</v>
      </c>
    </row>
    <row r="33">
      <c r="B33" s="12" t="str">
        <f>'Catalogo de Problemas'!$A$25 &amp; " - " &amp; 'Catalogo de Problemas'!B30</f>
        <v>5 - Problema 6: Severina - Solução 5: Realidade Aumentada</v>
      </c>
      <c r="C33" s="13">
        <f>AFDQ1!H29+'HGS52'!H29+GSR1TY!H29+KHSI14!H29+HSERG24!H29+'HFS254'!H29+'GAR531'!H29</f>
        <v>175</v>
      </c>
      <c r="D33" s="14">
        <f t="shared" si="1"/>
        <v>25</v>
      </c>
    </row>
  </sheetData>
  <mergeCells count="11">
    <mergeCell ref="H10:I10"/>
    <mergeCell ref="H11:I11"/>
    <mergeCell ref="H12:I12"/>
    <mergeCell ref="H13:I13"/>
    <mergeCell ref="E1:F1"/>
    <mergeCell ref="G2:H2"/>
    <mergeCell ref="G3:H3"/>
    <mergeCell ref="G4:H4"/>
    <mergeCell ref="E6:I6"/>
    <mergeCell ref="H8:I8"/>
    <mergeCell ref="H9:I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</cols>
  <sheetData>
    <row r="1">
      <c r="A1" s="22" t="s">
        <v>18</v>
      </c>
      <c r="C1" s="23"/>
    </row>
    <row r="2">
      <c r="A2" s="24"/>
      <c r="B2" s="25" t="s">
        <v>19</v>
      </c>
      <c r="C2" s="26" t="s">
        <v>20</v>
      </c>
    </row>
    <row r="3">
      <c r="A3" s="24"/>
      <c r="B3" s="27" t="s">
        <v>21</v>
      </c>
      <c r="C3" s="28" t="s">
        <v>22</v>
      </c>
    </row>
    <row r="4">
      <c r="A4" s="24"/>
      <c r="B4" s="25" t="s">
        <v>23</v>
      </c>
      <c r="C4" s="26" t="s">
        <v>24</v>
      </c>
    </row>
    <row r="5">
      <c r="A5" s="24"/>
      <c r="B5" s="27" t="s">
        <v>25</v>
      </c>
      <c r="C5" s="28" t="s">
        <v>26</v>
      </c>
    </row>
    <row r="6">
      <c r="A6" s="24"/>
      <c r="B6" s="25" t="s">
        <v>27</v>
      </c>
      <c r="C6" s="26" t="s">
        <v>28</v>
      </c>
    </row>
    <row r="7">
      <c r="A7" s="22" t="s">
        <v>29</v>
      </c>
      <c r="C7" s="29"/>
    </row>
    <row r="8">
      <c r="B8" s="26" t="s">
        <v>30</v>
      </c>
      <c r="C8" s="26" t="s">
        <v>31</v>
      </c>
    </row>
    <row r="9">
      <c r="B9" s="28" t="s">
        <v>32</v>
      </c>
      <c r="C9" s="28" t="s">
        <v>31</v>
      </c>
    </row>
    <row r="10">
      <c r="B10" s="26" t="s">
        <v>33</v>
      </c>
      <c r="C10" s="26" t="s">
        <v>31</v>
      </c>
    </row>
    <row r="11">
      <c r="B11" s="28" t="s">
        <v>34</v>
      </c>
      <c r="C11" s="28" t="s">
        <v>31</v>
      </c>
    </row>
    <row r="12">
      <c r="B12" s="26" t="s">
        <v>35</v>
      </c>
      <c r="C12" s="26" t="s">
        <v>26</v>
      </c>
    </row>
    <row r="13">
      <c r="A13" s="22" t="s">
        <v>36</v>
      </c>
      <c r="C13" s="29"/>
    </row>
    <row r="14">
      <c r="B14" s="26" t="s">
        <v>37</v>
      </c>
      <c r="C14" s="26" t="s">
        <v>20</v>
      </c>
    </row>
    <row r="15">
      <c r="B15" s="28" t="s">
        <v>21</v>
      </c>
      <c r="C15" s="28" t="s">
        <v>38</v>
      </c>
    </row>
    <row r="16">
      <c r="B16" s="26" t="s">
        <v>39</v>
      </c>
      <c r="C16" s="26" t="s">
        <v>24</v>
      </c>
    </row>
    <row r="17">
      <c r="B17" s="28" t="s">
        <v>40</v>
      </c>
      <c r="C17" s="28" t="s">
        <v>26</v>
      </c>
    </row>
    <row r="18">
      <c r="B18" s="26" t="s">
        <v>41</v>
      </c>
      <c r="C18" s="26" t="s">
        <v>28</v>
      </c>
    </row>
    <row r="19">
      <c r="A19" s="22" t="s">
        <v>42</v>
      </c>
      <c r="C19" s="29"/>
    </row>
    <row r="20">
      <c r="B20" s="26" t="s">
        <v>37</v>
      </c>
      <c r="C20" s="26" t="s">
        <v>20</v>
      </c>
    </row>
    <row r="21">
      <c r="B21" s="28" t="s">
        <v>43</v>
      </c>
      <c r="C21" s="28" t="s">
        <v>38</v>
      </c>
    </row>
    <row r="22">
      <c r="B22" s="26" t="s">
        <v>44</v>
      </c>
      <c r="C22" s="26" t="s">
        <v>22</v>
      </c>
    </row>
    <row r="23">
      <c r="B23" s="28" t="s">
        <v>45</v>
      </c>
      <c r="C23" s="28" t="s">
        <v>24</v>
      </c>
    </row>
    <row r="24">
      <c r="B24" s="26" t="s">
        <v>41</v>
      </c>
      <c r="C24" s="26" t="s">
        <v>28</v>
      </c>
    </row>
    <row r="25">
      <c r="A25" s="22" t="s">
        <v>46</v>
      </c>
      <c r="C25" s="29"/>
    </row>
    <row r="26">
      <c r="B26" s="26" t="s">
        <v>47</v>
      </c>
      <c r="C26" s="26" t="s">
        <v>20</v>
      </c>
    </row>
    <row r="27">
      <c r="B27" s="28" t="s">
        <v>48</v>
      </c>
      <c r="C27" s="28" t="s">
        <v>38</v>
      </c>
    </row>
    <row r="28">
      <c r="B28" s="26" t="s">
        <v>49</v>
      </c>
      <c r="C28" s="26" t="s">
        <v>22</v>
      </c>
    </row>
    <row r="29">
      <c r="B29" s="28" t="s">
        <v>50</v>
      </c>
      <c r="C29" s="28" t="s">
        <v>24</v>
      </c>
    </row>
    <row r="30">
      <c r="B30" s="26" t="s">
        <v>51</v>
      </c>
      <c r="C30" s="26" t="s">
        <v>28</v>
      </c>
    </row>
  </sheetData>
  <mergeCells count="5">
    <mergeCell ref="A1:B1"/>
    <mergeCell ref="A7:B7"/>
    <mergeCell ref="A13:B13"/>
    <mergeCell ref="A19:B19"/>
    <mergeCell ref="A25:B2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4.0</v>
      </c>
      <c r="E2" s="28">
        <v>5.0</v>
      </c>
      <c r="F2" s="28">
        <v>3.0</v>
      </c>
      <c r="G2" s="28">
        <v>3.0</v>
      </c>
      <c r="H2" s="28">
        <v>4.0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4.0</v>
      </c>
      <c r="E3" s="26">
        <v>5.0</v>
      </c>
      <c r="F3" s="26">
        <v>1.0</v>
      </c>
      <c r="G3" s="26">
        <v>3.0</v>
      </c>
      <c r="H3" s="26">
        <v>4.0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5.0</v>
      </c>
      <c r="E4" s="40">
        <v>5.0</v>
      </c>
      <c r="F4" s="40">
        <v>1.0</v>
      </c>
      <c r="G4" s="40">
        <v>3.0</v>
      </c>
      <c r="H4" s="40">
        <v>4.0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40</v>
      </c>
      <c r="E5" s="43">
        <f t="shared" si="1"/>
        <v>45</v>
      </c>
      <c r="F5" s="43">
        <f t="shared" si="1"/>
        <v>15</v>
      </c>
      <c r="G5" s="43">
        <f t="shared" si="1"/>
        <v>27</v>
      </c>
      <c r="H5" s="43">
        <f t="shared" si="1"/>
        <v>36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2.0</v>
      </c>
      <c r="E8" s="48">
        <v>3.0</v>
      </c>
      <c r="F8" s="48">
        <v>2.0</v>
      </c>
      <c r="G8" s="48">
        <v>4.0</v>
      </c>
      <c r="H8" s="48">
        <v>1.0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3.0</v>
      </c>
      <c r="E9" s="26">
        <v>3.0</v>
      </c>
      <c r="F9" s="26">
        <v>1.0</v>
      </c>
      <c r="G9" s="26">
        <v>4.0</v>
      </c>
      <c r="H9" s="26">
        <v>2.0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1.0</v>
      </c>
      <c r="E10" s="48">
        <v>3.0</v>
      </c>
      <c r="F10" s="48">
        <v>1.0</v>
      </c>
      <c r="G10" s="48">
        <v>5.0</v>
      </c>
      <c r="H10" s="48">
        <v>1.0</v>
      </c>
    </row>
    <row r="11">
      <c r="A11" s="49"/>
      <c r="B11" s="23"/>
      <c r="C11" s="34" t="s">
        <v>54</v>
      </c>
      <c r="D11" s="43">
        <f t="shared" ref="D11:H11" si="2">D8*$B$2+D9*$B$3+D10*$B$4</f>
        <v>16</v>
      </c>
      <c r="E11" s="43">
        <f t="shared" si="2"/>
        <v>27</v>
      </c>
      <c r="F11" s="43">
        <f t="shared" si="2"/>
        <v>12</v>
      </c>
      <c r="G11" s="43">
        <f t="shared" si="2"/>
        <v>40</v>
      </c>
      <c r="H11" s="43">
        <f t="shared" si="2"/>
        <v>11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1.0</v>
      </c>
      <c r="E14" s="28">
        <v>4.0</v>
      </c>
      <c r="F14" s="28">
        <v>2.0</v>
      </c>
      <c r="G14" s="28">
        <v>4.0</v>
      </c>
      <c r="H14" s="28">
        <v>4.0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1.0</v>
      </c>
      <c r="E15" s="26">
        <v>4.0</v>
      </c>
      <c r="F15" s="26">
        <v>1.0</v>
      </c>
      <c r="G15" s="26">
        <v>4.0</v>
      </c>
      <c r="H15" s="26">
        <v>4.0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1.0</v>
      </c>
      <c r="E16" s="40">
        <v>4.0</v>
      </c>
      <c r="F16" s="40">
        <v>1.0</v>
      </c>
      <c r="G16" s="40">
        <v>5.0</v>
      </c>
      <c r="H16" s="40">
        <v>4.0</v>
      </c>
    </row>
    <row r="17">
      <c r="A17" s="49"/>
      <c r="B17" s="23"/>
      <c r="C17" s="34" t="s">
        <v>54</v>
      </c>
      <c r="D17" s="43">
        <f t="shared" ref="D17:H17" si="3">D14*$B$2+D15*$B$3+D16*$B$4</f>
        <v>9</v>
      </c>
      <c r="E17" s="43">
        <f t="shared" si="3"/>
        <v>36</v>
      </c>
      <c r="F17" s="43">
        <f t="shared" si="3"/>
        <v>12</v>
      </c>
      <c r="G17" s="43">
        <f t="shared" si="3"/>
        <v>40</v>
      </c>
      <c r="H17" s="43">
        <f t="shared" si="3"/>
        <v>36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1.0</v>
      </c>
      <c r="E20" s="48">
        <v>5.0</v>
      </c>
      <c r="F20" s="48">
        <v>3.0</v>
      </c>
      <c r="G20" s="48">
        <v>1.0</v>
      </c>
      <c r="H20" s="48">
        <v>4.0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1.0</v>
      </c>
      <c r="E21" s="26">
        <v>5.0</v>
      </c>
      <c r="F21" s="26">
        <v>3.0</v>
      </c>
      <c r="G21" s="26">
        <v>1.0</v>
      </c>
      <c r="H21" s="26">
        <v>4.0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1.0</v>
      </c>
      <c r="E22" s="48">
        <v>5.0</v>
      </c>
      <c r="F22" s="48">
        <v>3.0</v>
      </c>
      <c r="G22" s="48">
        <v>1.0</v>
      </c>
      <c r="H22" s="48">
        <v>4.0</v>
      </c>
    </row>
    <row r="23">
      <c r="A23" s="49"/>
      <c r="B23" s="23"/>
      <c r="C23" s="34" t="s">
        <v>54</v>
      </c>
      <c r="D23" s="43">
        <f t="shared" ref="D23:H23" si="4">D20*$B$2+D21*$B$3+D22*$B$4</f>
        <v>9</v>
      </c>
      <c r="E23" s="43">
        <f t="shared" si="4"/>
        <v>45</v>
      </c>
      <c r="F23" s="43">
        <f t="shared" si="4"/>
        <v>27</v>
      </c>
      <c r="G23" s="43">
        <f t="shared" si="4"/>
        <v>9</v>
      </c>
      <c r="H23" s="43">
        <f t="shared" si="4"/>
        <v>36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4.0</v>
      </c>
      <c r="E26" s="28">
        <v>5.0</v>
      </c>
      <c r="F26" s="28">
        <v>5.0</v>
      </c>
      <c r="G26" s="28">
        <v>3.0</v>
      </c>
      <c r="H26" s="28">
        <v>2.0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4.0</v>
      </c>
      <c r="E27" s="26">
        <v>5.0</v>
      </c>
      <c r="F27" s="26">
        <v>5.0</v>
      </c>
      <c r="G27" s="26">
        <v>3.0</v>
      </c>
      <c r="H27" s="26">
        <v>3.0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4.0</v>
      </c>
      <c r="E28" s="40">
        <v>5.0</v>
      </c>
      <c r="F28" s="40">
        <v>5.0</v>
      </c>
      <c r="G28" s="40">
        <v>1.0</v>
      </c>
      <c r="H28" s="40">
        <v>1.0</v>
      </c>
    </row>
    <row r="29">
      <c r="A29" s="49"/>
      <c r="B29" s="23"/>
      <c r="C29" s="34" t="s">
        <v>54</v>
      </c>
      <c r="D29" s="43">
        <f t="shared" ref="D29:H29" si="5">D26*$B$2+D27*$B$3+D28*$B$4</f>
        <v>36</v>
      </c>
      <c r="E29" s="43">
        <f t="shared" si="5"/>
        <v>45</v>
      </c>
      <c r="F29" s="43">
        <f t="shared" si="5"/>
        <v>45</v>
      </c>
      <c r="G29" s="43">
        <f t="shared" si="5"/>
        <v>19</v>
      </c>
      <c r="H29" s="43">
        <f t="shared" si="5"/>
        <v>16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4.0</v>
      </c>
      <c r="E2" s="28">
        <v>5.0</v>
      </c>
      <c r="F2" s="28">
        <v>3.0</v>
      </c>
      <c r="G2" s="28">
        <v>5.0</v>
      </c>
      <c r="H2" s="28">
        <v>4.0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3.0</v>
      </c>
      <c r="E3" s="26">
        <v>4.0</v>
      </c>
      <c r="F3" s="26">
        <v>3.0</v>
      </c>
      <c r="G3" s="26">
        <v>5.0</v>
      </c>
      <c r="H3" s="26">
        <v>4.0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2.0</v>
      </c>
      <c r="E4" s="40">
        <v>5.0</v>
      </c>
      <c r="F4" s="40">
        <v>2.0</v>
      </c>
      <c r="G4" s="40">
        <v>5.0</v>
      </c>
      <c r="H4" s="40">
        <v>5.0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26</v>
      </c>
      <c r="E5" s="43">
        <f t="shared" si="1"/>
        <v>43</v>
      </c>
      <c r="F5" s="43">
        <f t="shared" si="1"/>
        <v>23</v>
      </c>
      <c r="G5" s="43">
        <f t="shared" si="1"/>
        <v>45</v>
      </c>
      <c r="H5" s="43">
        <f t="shared" si="1"/>
        <v>40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5.0</v>
      </c>
      <c r="E8" s="48">
        <v>2.0</v>
      </c>
      <c r="F8" s="48">
        <v>5.0</v>
      </c>
      <c r="G8" s="48">
        <v>5.0</v>
      </c>
      <c r="H8" s="48">
        <v>5.0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5.0</v>
      </c>
      <c r="E9" s="26">
        <v>4.0</v>
      </c>
      <c r="F9" s="26">
        <v>2.0</v>
      </c>
      <c r="G9" s="26">
        <v>5.0</v>
      </c>
      <c r="H9" s="26">
        <v>5.0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5.0</v>
      </c>
      <c r="E10" s="48">
        <v>5.0</v>
      </c>
      <c r="F10" s="48">
        <v>2.0</v>
      </c>
      <c r="G10" s="48">
        <v>5.0</v>
      </c>
      <c r="H10" s="48">
        <v>1.0</v>
      </c>
    </row>
    <row r="11">
      <c r="A11" s="49"/>
      <c r="B11" s="23"/>
      <c r="C11" s="34" t="s">
        <v>54</v>
      </c>
      <c r="D11" s="43">
        <f t="shared" ref="D11:H11" si="2">D8*$B$2+D9*$B$3+D10*$B$4</f>
        <v>45</v>
      </c>
      <c r="E11" s="43">
        <f t="shared" si="2"/>
        <v>34</v>
      </c>
      <c r="F11" s="43">
        <f t="shared" si="2"/>
        <v>27</v>
      </c>
      <c r="G11" s="43">
        <f t="shared" si="2"/>
        <v>45</v>
      </c>
      <c r="H11" s="43">
        <f t="shared" si="2"/>
        <v>29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4.0</v>
      </c>
      <c r="E14" s="28">
        <v>4.0</v>
      </c>
      <c r="F14" s="28">
        <v>3.0</v>
      </c>
      <c r="G14" s="28">
        <v>2.0</v>
      </c>
      <c r="H14" s="28">
        <v>5.0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2.0</v>
      </c>
      <c r="E15" s="26">
        <v>3.0</v>
      </c>
      <c r="F15" s="26">
        <v>2.0</v>
      </c>
      <c r="G15" s="26">
        <v>3.0</v>
      </c>
      <c r="H15" s="26">
        <v>5.0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1.0</v>
      </c>
      <c r="E16" s="40">
        <v>2.0</v>
      </c>
      <c r="F16" s="40">
        <v>5.0</v>
      </c>
      <c r="G16" s="40">
        <v>5.0</v>
      </c>
      <c r="H16" s="40">
        <v>5.0</v>
      </c>
    </row>
    <row r="17">
      <c r="A17" s="49"/>
      <c r="B17" s="23"/>
      <c r="C17" s="34" t="s">
        <v>54</v>
      </c>
      <c r="D17" s="43">
        <f t="shared" ref="D17:H17" si="3">D14*$B$2+D15*$B$3+D16*$B$4</f>
        <v>20</v>
      </c>
      <c r="E17" s="43">
        <f t="shared" si="3"/>
        <v>26</v>
      </c>
      <c r="F17" s="43">
        <f t="shared" si="3"/>
        <v>33</v>
      </c>
      <c r="G17" s="43">
        <f t="shared" si="3"/>
        <v>32</v>
      </c>
      <c r="H17" s="43">
        <f t="shared" si="3"/>
        <v>45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4.0</v>
      </c>
      <c r="E20" s="48">
        <v>5.0</v>
      </c>
      <c r="F20" s="48">
        <v>5.0</v>
      </c>
      <c r="G20" s="48">
        <v>2.0</v>
      </c>
      <c r="H20" s="48">
        <v>4.0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5.0</v>
      </c>
      <c r="E21" s="26">
        <v>4.0</v>
      </c>
      <c r="F21" s="26">
        <v>4.0</v>
      </c>
      <c r="G21" s="26">
        <v>2.0</v>
      </c>
      <c r="H21" s="26">
        <v>3.0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3.0</v>
      </c>
      <c r="E22" s="48">
        <v>3.0</v>
      </c>
      <c r="F22" s="48">
        <v>4.0</v>
      </c>
      <c r="G22" s="48">
        <v>3.0</v>
      </c>
      <c r="H22" s="48">
        <v>5.0</v>
      </c>
    </row>
    <row r="23">
      <c r="A23" s="49"/>
      <c r="B23" s="23"/>
      <c r="C23" s="34" t="s">
        <v>54</v>
      </c>
      <c r="D23" s="43">
        <f t="shared" ref="D23:H23" si="4">D20*$B$2+D21*$B$3+D22*$B$4</f>
        <v>34</v>
      </c>
      <c r="E23" s="43">
        <f t="shared" si="4"/>
        <v>35</v>
      </c>
      <c r="F23" s="43">
        <f t="shared" si="4"/>
        <v>39</v>
      </c>
      <c r="G23" s="43">
        <f t="shared" si="4"/>
        <v>22</v>
      </c>
      <c r="H23" s="43">
        <f t="shared" si="4"/>
        <v>38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4.0</v>
      </c>
      <c r="E26" s="28">
        <v>5.0</v>
      </c>
      <c r="F26" s="28">
        <v>4.0</v>
      </c>
      <c r="G26" s="28">
        <v>5.0</v>
      </c>
      <c r="H26" s="28">
        <v>5.0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2.0</v>
      </c>
      <c r="E27" s="26">
        <v>5.0</v>
      </c>
      <c r="F27" s="26">
        <v>4.0</v>
      </c>
      <c r="G27" s="26">
        <v>4.0</v>
      </c>
      <c r="H27" s="26">
        <v>4.0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3.0</v>
      </c>
      <c r="E28" s="40">
        <v>5.0</v>
      </c>
      <c r="F28" s="40">
        <v>4.0</v>
      </c>
      <c r="G28" s="40">
        <v>4.0</v>
      </c>
      <c r="H28" s="40">
        <v>3.0</v>
      </c>
    </row>
    <row r="29">
      <c r="A29" s="49"/>
      <c r="B29" s="23"/>
      <c r="C29" s="34" t="s">
        <v>54</v>
      </c>
      <c r="D29" s="43">
        <f t="shared" ref="D29:H29" si="5">D26*$B$2+D27*$B$3+D28*$B$4</f>
        <v>28</v>
      </c>
      <c r="E29" s="43">
        <f t="shared" si="5"/>
        <v>45</v>
      </c>
      <c r="F29" s="43">
        <f t="shared" si="5"/>
        <v>36</v>
      </c>
      <c r="G29" s="43">
        <f t="shared" si="5"/>
        <v>39</v>
      </c>
      <c r="H29" s="43">
        <f t="shared" si="5"/>
        <v>35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4.0</v>
      </c>
      <c r="E2" s="28">
        <v>3.0</v>
      </c>
      <c r="F2" s="28">
        <v>1.0</v>
      </c>
      <c r="G2" s="28">
        <v>2.0</v>
      </c>
      <c r="H2" s="28">
        <v>4.0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4.0</v>
      </c>
      <c r="E3" s="26">
        <v>4.0</v>
      </c>
      <c r="F3" s="26">
        <v>1.0</v>
      </c>
      <c r="G3" s="26">
        <v>3.0</v>
      </c>
      <c r="H3" s="26">
        <v>3.0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5.0</v>
      </c>
      <c r="E4" s="40">
        <v>3.0</v>
      </c>
      <c r="F4" s="40">
        <v>1.0</v>
      </c>
      <c r="G4" s="40">
        <v>3.0</v>
      </c>
      <c r="H4" s="40">
        <v>2.0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40</v>
      </c>
      <c r="E5" s="43">
        <f t="shared" si="1"/>
        <v>29</v>
      </c>
      <c r="F5" s="43">
        <f t="shared" si="1"/>
        <v>9</v>
      </c>
      <c r="G5" s="43">
        <f t="shared" si="1"/>
        <v>24</v>
      </c>
      <c r="H5" s="43">
        <f t="shared" si="1"/>
        <v>26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3.0</v>
      </c>
      <c r="E8" s="48">
        <v>3.0</v>
      </c>
      <c r="F8" s="48">
        <v>4.0</v>
      </c>
      <c r="G8" s="48">
        <v>4.0</v>
      </c>
      <c r="H8" s="48">
        <v>3.0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3.0</v>
      </c>
      <c r="E9" s="26">
        <v>4.0</v>
      </c>
      <c r="F9" s="26">
        <v>4.0</v>
      </c>
      <c r="G9" s="26">
        <v>2.0</v>
      </c>
      <c r="H9" s="26">
        <v>3.0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3.0</v>
      </c>
      <c r="E10" s="48">
        <v>3.0</v>
      </c>
      <c r="F10" s="48">
        <v>4.0</v>
      </c>
      <c r="G10" s="48">
        <v>4.0</v>
      </c>
      <c r="H10" s="48">
        <v>3.0</v>
      </c>
    </row>
    <row r="11">
      <c r="A11" s="49"/>
      <c r="B11" s="23"/>
      <c r="C11" s="34" t="s">
        <v>54</v>
      </c>
      <c r="D11" s="43">
        <f t="shared" ref="D11:H11" si="2">D8*$B$2+D9*$B$3+D10*$B$4</f>
        <v>27</v>
      </c>
      <c r="E11" s="43">
        <f t="shared" si="2"/>
        <v>29</v>
      </c>
      <c r="F11" s="43">
        <f t="shared" si="2"/>
        <v>36</v>
      </c>
      <c r="G11" s="43">
        <f t="shared" si="2"/>
        <v>32</v>
      </c>
      <c r="H11" s="43">
        <f t="shared" si="2"/>
        <v>27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4.0</v>
      </c>
      <c r="E14" s="28">
        <v>2.0</v>
      </c>
      <c r="F14" s="28">
        <v>1.0</v>
      </c>
      <c r="G14" s="28">
        <v>4.0</v>
      </c>
      <c r="H14" s="28">
        <v>1.0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4.0</v>
      </c>
      <c r="E15" s="26">
        <v>1.0</v>
      </c>
      <c r="F15" s="26">
        <v>2.0</v>
      </c>
      <c r="G15" s="26">
        <v>1.0</v>
      </c>
      <c r="H15" s="26">
        <v>1.0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4.0</v>
      </c>
      <c r="E16" s="40">
        <v>1.0</v>
      </c>
      <c r="F16" s="40">
        <v>1.0</v>
      </c>
      <c r="G16" s="40">
        <v>2.0</v>
      </c>
      <c r="H16" s="40">
        <v>1.0</v>
      </c>
    </row>
    <row r="17">
      <c r="A17" s="49"/>
      <c r="B17" s="23"/>
      <c r="C17" s="34" t="s">
        <v>54</v>
      </c>
      <c r="D17" s="43">
        <f t="shared" ref="D17:H17" si="3">D14*$B$2+D15*$B$3+D16*$B$4</f>
        <v>36</v>
      </c>
      <c r="E17" s="43">
        <f t="shared" si="3"/>
        <v>12</v>
      </c>
      <c r="F17" s="43">
        <f t="shared" si="3"/>
        <v>11</v>
      </c>
      <c r="G17" s="43">
        <f t="shared" si="3"/>
        <v>22</v>
      </c>
      <c r="H17" s="43">
        <f t="shared" si="3"/>
        <v>9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4.0</v>
      </c>
      <c r="E20" s="48">
        <v>4.0</v>
      </c>
      <c r="F20" s="48">
        <v>5.0</v>
      </c>
      <c r="G20" s="48">
        <v>1.0</v>
      </c>
      <c r="H20" s="48">
        <v>4.0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3.0</v>
      </c>
      <c r="E21" s="26">
        <v>3.0</v>
      </c>
      <c r="F21" s="26">
        <v>4.0</v>
      </c>
      <c r="G21" s="26">
        <v>1.0</v>
      </c>
      <c r="H21" s="26">
        <v>4.0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3.0</v>
      </c>
      <c r="E22" s="48">
        <v>3.0</v>
      </c>
      <c r="F22" s="48">
        <v>4.0</v>
      </c>
      <c r="G22" s="48">
        <v>1.0</v>
      </c>
      <c r="H22" s="48">
        <v>4.0</v>
      </c>
    </row>
    <row r="23">
      <c r="A23" s="49"/>
      <c r="B23" s="23"/>
      <c r="C23" s="34" t="s">
        <v>54</v>
      </c>
      <c r="D23" s="43">
        <f t="shared" ref="D23:H23" si="4">D20*$B$2+D21*$B$3+D22*$B$4</f>
        <v>30</v>
      </c>
      <c r="E23" s="43">
        <f t="shared" si="4"/>
        <v>30</v>
      </c>
      <c r="F23" s="43">
        <f t="shared" si="4"/>
        <v>39</v>
      </c>
      <c r="G23" s="43">
        <f t="shared" si="4"/>
        <v>9</v>
      </c>
      <c r="H23" s="43">
        <f t="shared" si="4"/>
        <v>36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5.0</v>
      </c>
      <c r="E26" s="28">
        <v>3.0</v>
      </c>
      <c r="F26" s="28">
        <v>3.0</v>
      </c>
      <c r="G26" s="28">
        <v>3.0</v>
      </c>
      <c r="H26" s="28">
        <v>4.0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4.0</v>
      </c>
      <c r="E27" s="26">
        <v>3.0</v>
      </c>
      <c r="F27" s="26">
        <v>3.0</v>
      </c>
      <c r="G27" s="26">
        <v>3.0</v>
      </c>
      <c r="H27" s="26">
        <v>4.0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4.0</v>
      </c>
      <c r="E28" s="40">
        <v>3.0</v>
      </c>
      <c r="F28" s="40">
        <v>3.0</v>
      </c>
      <c r="G28" s="40">
        <v>3.0</v>
      </c>
      <c r="H28" s="40">
        <v>3.0</v>
      </c>
    </row>
    <row r="29">
      <c r="A29" s="49"/>
      <c r="B29" s="23"/>
      <c r="C29" s="34" t="s">
        <v>54</v>
      </c>
      <c r="D29" s="43">
        <f t="shared" ref="D29:H29" si="5">D26*$B$2+D27*$B$3+D28*$B$4</f>
        <v>39</v>
      </c>
      <c r="E29" s="43">
        <f t="shared" si="5"/>
        <v>27</v>
      </c>
      <c r="F29" s="43">
        <f t="shared" si="5"/>
        <v>27</v>
      </c>
      <c r="G29" s="43">
        <f t="shared" si="5"/>
        <v>27</v>
      </c>
      <c r="H29" s="43">
        <f t="shared" si="5"/>
        <v>32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2.0</v>
      </c>
      <c r="E2" s="28">
        <v>3.0</v>
      </c>
      <c r="F2" s="28">
        <v>1.0</v>
      </c>
      <c r="G2" s="28">
        <v>3.0</v>
      </c>
      <c r="H2" s="28">
        <v>3.0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3.0</v>
      </c>
      <c r="E3" s="26">
        <v>3.0</v>
      </c>
      <c r="F3" s="26">
        <v>1.0</v>
      </c>
      <c r="G3" s="26">
        <v>3.0</v>
      </c>
      <c r="H3" s="26">
        <v>3.0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2.0</v>
      </c>
      <c r="E4" s="40">
        <v>2.0</v>
      </c>
      <c r="F4" s="40">
        <v>1.0</v>
      </c>
      <c r="G4" s="40">
        <v>2.0</v>
      </c>
      <c r="H4" s="40">
        <v>2.0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20</v>
      </c>
      <c r="E5" s="43">
        <f t="shared" si="1"/>
        <v>23</v>
      </c>
      <c r="F5" s="43">
        <f t="shared" si="1"/>
        <v>9</v>
      </c>
      <c r="G5" s="43">
        <f t="shared" si="1"/>
        <v>23</v>
      </c>
      <c r="H5" s="43">
        <f t="shared" si="1"/>
        <v>23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2.0</v>
      </c>
      <c r="E8" s="48">
        <v>2.0</v>
      </c>
      <c r="F8" s="48">
        <v>3.0</v>
      </c>
      <c r="G8" s="48">
        <v>3.0</v>
      </c>
      <c r="H8" s="48">
        <v>1.0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3.0</v>
      </c>
      <c r="E9" s="26">
        <v>3.0</v>
      </c>
      <c r="F9" s="26">
        <v>3.0</v>
      </c>
      <c r="G9" s="26">
        <v>2.0</v>
      </c>
      <c r="H9" s="26">
        <v>1.0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3.0</v>
      </c>
      <c r="E10" s="48">
        <v>3.0</v>
      </c>
      <c r="F10" s="48">
        <v>5.0</v>
      </c>
      <c r="G10" s="48">
        <v>4.0</v>
      </c>
      <c r="H10" s="48">
        <v>4.0</v>
      </c>
    </row>
    <row r="11">
      <c r="A11" s="49"/>
      <c r="B11" s="23"/>
      <c r="C11" s="34" t="s">
        <v>54</v>
      </c>
      <c r="D11" s="43">
        <f t="shared" ref="D11:H11" si="2">D8*$B$2+D9*$B$3+D10*$B$4</f>
        <v>24</v>
      </c>
      <c r="E11" s="43">
        <f t="shared" si="2"/>
        <v>24</v>
      </c>
      <c r="F11" s="43">
        <f t="shared" si="2"/>
        <v>35</v>
      </c>
      <c r="G11" s="43">
        <f t="shared" si="2"/>
        <v>29</v>
      </c>
      <c r="H11" s="43">
        <f t="shared" si="2"/>
        <v>21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2.0</v>
      </c>
      <c r="E14" s="28">
        <v>4.0</v>
      </c>
      <c r="F14" s="28">
        <v>3.0</v>
      </c>
      <c r="G14" s="28">
        <v>2.0</v>
      </c>
      <c r="H14" s="28">
        <v>3.0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2.0</v>
      </c>
      <c r="E15" s="26">
        <v>3.0</v>
      </c>
      <c r="F15" s="26">
        <v>1.0</v>
      </c>
      <c r="G15" s="26">
        <v>2.0</v>
      </c>
      <c r="H15" s="26">
        <v>4.0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3.0</v>
      </c>
      <c r="E16" s="40">
        <v>4.0</v>
      </c>
      <c r="F16" s="40">
        <v>2.0</v>
      </c>
      <c r="G16" s="40">
        <v>1.0</v>
      </c>
      <c r="H16" s="40">
        <v>4.0</v>
      </c>
    </row>
    <row r="17">
      <c r="A17" s="49"/>
      <c r="B17" s="23"/>
      <c r="C17" s="34" t="s">
        <v>54</v>
      </c>
      <c r="D17" s="43">
        <f t="shared" ref="D17:H17" si="3">D14*$B$2+D15*$B$3+D16*$B$4</f>
        <v>22</v>
      </c>
      <c r="E17" s="43">
        <f t="shared" si="3"/>
        <v>34</v>
      </c>
      <c r="F17" s="43">
        <f t="shared" si="3"/>
        <v>19</v>
      </c>
      <c r="G17" s="43">
        <f t="shared" si="3"/>
        <v>14</v>
      </c>
      <c r="H17" s="43">
        <f t="shared" si="3"/>
        <v>33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3.0</v>
      </c>
      <c r="E20" s="48">
        <v>3.0</v>
      </c>
      <c r="F20" s="48">
        <v>3.0</v>
      </c>
      <c r="G20" s="48">
        <v>1.0</v>
      </c>
      <c r="H20" s="48">
        <v>3.0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3.0</v>
      </c>
      <c r="E21" s="26">
        <v>3.0</v>
      </c>
      <c r="F21" s="26">
        <v>3.0</v>
      </c>
      <c r="G21" s="26">
        <v>1.0</v>
      </c>
      <c r="H21" s="26">
        <v>3.0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2.0</v>
      </c>
      <c r="E22" s="48">
        <v>4.0</v>
      </c>
      <c r="F22" s="48">
        <v>3.0</v>
      </c>
      <c r="G22" s="48">
        <v>1.0</v>
      </c>
      <c r="H22" s="48">
        <v>3.0</v>
      </c>
    </row>
    <row r="23">
      <c r="A23" s="49"/>
      <c r="B23" s="23"/>
      <c r="C23" s="34" t="s">
        <v>54</v>
      </c>
      <c r="D23" s="43">
        <f t="shared" ref="D23:H23" si="4">D20*$B$2+D21*$B$3+D22*$B$4</f>
        <v>23</v>
      </c>
      <c r="E23" s="43">
        <f t="shared" si="4"/>
        <v>31</v>
      </c>
      <c r="F23" s="43">
        <f t="shared" si="4"/>
        <v>27</v>
      </c>
      <c r="G23" s="43">
        <f t="shared" si="4"/>
        <v>9</v>
      </c>
      <c r="H23" s="43">
        <f t="shared" si="4"/>
        <v>27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2.0</v>
      </c>
      <c r="E26" s="28">
        <v>3.0</v>
      </c>
      <c r="F26" s="28">
        <v>3.0</v>
      </c>
      <c r="G26" s="28">
        <v>3.0</v>
      </c>
      <c r="H26" s="28">
        <v>2.0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2.0</v>
      </c>
      <c r="E27" s="26">
        <v>3.0</v>
      </c>
      <c r="F27" s="26">
        <v>3.0</v>
      </c>
      <c r="G27" s="26">
        <v>3.0</v>
      </c>
      <c r="H27" s="26">
        <v>3.0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2.0</v>
      </c>
      <c r="E28" s="40">
        <v>4.0</v>
      </c>
      <c r="F28" s="40">
        <v>4.0</v>
      </c>
      <c r="G28" s="40">
        <v>3.0</v>
      </c>
      <c r="H28" s="40">
        <v>3.0</v>
      </c>
    </row>
    <row r="29">
      <c r="A29" s="49"/>
      <c r="B29" s="23"/>
      <c r="C29" s="34" t="s">
        <v>54</v>
      </c>
      <c r="D29" s="43">
        <f t="shared" ref="D29:H29" si="5">D26*$B$2+D27*$B$3+D28*$B$4</f>
        <v>18</v>
      </c>
      <c r="E29" s="43">
        <f t="shared" si="5"/>
        <v>31</v>
      </c>
      <c r="F29" s="43">
        <f t="shared" si="5"/>
        <v>31</v>
      </c>
      <c r="G29" s="43">
        <f t="shared" si="5"/>
        <v>27</v>
      </c>
      <c r="H29" s="43">
        <f t="shared" si="5"/>
        <v>24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3.0</v>
      </c>
      <c r="E2" s="28">
        <v>5.0</v>
      </c>
      <c r="F2" s="28">
        <v>1.0</v>
      </c>
      <c r="G2" s="28">
        <v>4.0</v>
      </c>
      <c r="H2" s="28">
        <v>4.0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4.0</v>
      </c>
      <c r="E3" s="26">
        <v>4.0</v>
      </c>
      <c r="F3" s="26">
        <v>1.0</v>
      </c>
      <c r="G3" s="26">
        <v>4.0</v>
      </c>
      <c r="H3" s="26">
        <v>4.0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3.0</v>
      </c>
      <c r="E4" s="40">
        <v>4.0</v>
      </c>
      <c r="F4" s="40">
        <v>1.0</v>
      </c>
      <c r="G4" s="40">
        <v>4.0</v>
      </c>
      <c r="H4" s="40">
        <v>4.0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29</v>
      </c>
      <c r="E5" s="43">
        <f t="shared" si="1"/>
        <v>39</v>
      </c>
      <c r="F5" s="43">
        <f t="shared" si="1"/>
        <v>9</v>
      </c>
      <c r="G5" s="43">
        <f t="shared" si="1"/>
        <v>36</v>
      </c>
      <c r="H5" s="43">
        <f t="shared" si="1"/>
        <v>36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1.0</v>
      </c>
      <c r="E8" s="48">
        <v>4.0</v>
      </c>
      <c r="F8" s="48">
        <v>5.0</v>
      </c>
      <c r="G8" s="48">
        <v>1.0</v>
      </c>
      <c r="H8" s="48">
        <v>2.0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2.0</v>
      </c>
      <c r="E9" s="26">
        <v>4.0</v>
      </c>
      <c r="F9" s="26">
        <v>5.0</v>
      </c>
      <c r="G9" s="26">
        <v>4.0</v>
      </c>
      <c r="H9" s="26">
        <v>2.0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2.0</v>
      </c>
      <c r="E10" s="48">
        <v>4.0</v>
      </c>
      <c r="F10" s="48">
        <v>5.0</v>
      </c>
      <c r="G10" s="48">
        <v>4.0</v>
      </c>
      <c r="H10" s="48">
        <v>2.0</v>
      </c>
    </row>
    <row r="11">
      <c r="A11" s="49"/>
      <c r="B11" s="23"/>
      <c r="C11" s="34" t="s">
        <v>54</v>
      </c>
      <c r="D11" s="43">
        <f t="shared" ref="D11:H11" si="2">D8*$B$2+D9*$B$3+D10*$B$4</f>
        <v>15</v>
      </c>
      <c r="E11" s="43">
        <f t="shared" si="2"/>
        <v>36</v>
      </c>
      <c r="F11" s="43">
        <f t="shared" si="2"/>
        <v>45</v>
      </c>
      <c r="G11" s="43">
        <f t="shared" si="2"/>
        <v>27</v>
      </c>
      <c r="H11" s="43">
        <f t="shared" si="2"/>
        <v>18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1.0</v>
      </c>
      <c r="E14" s="28">
        <v>4.0</v>
      </c>
      <c r="F14" s="28">
        <v>5.0</v>
      </c>
      <c r="G14" s="28">
        <v>1.0</v>
      </c>
      <c r="H14" s="28">
        <v>4.0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1.0</v>
      </c>
      <c r="E15" s="26">
        <v>5.0</v>
      </c>
      <c r="F15" s="26">
        <v>4.0</v>
      </c>
      <c r="G15" s="26">
        <v>1.0</v>
      </c>
      <c r="H15" s="26">
        <v>4.0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1.0</v>
      </c>
      <c r="E16" s="40">
        <v>5.0</v>
      </c>
      <c r="F16" s="40">
        <v>4.0</v>
      </c>
      <c r="G16" s="40">
        <v>1.0</v>
      </c>
      <c r="H16" s="40">
        <v>4.0</v>
      </c>
    </row>
    <row r="17">
      <c r="A17" s="49"/>
      <c r="B17" s="23"/>
      <c r="C17" s="34" t="s">
        <v>54</v>
      </c>
      <c r="D17" s="43">
        <f t="shared" ref="D17:H17" si="3">D14*$B$2+D15*$B$3+D16*$B$4</f>
        <v>9</v>
      </c>
      <c r="E17" s="43">
        <f t="shared" si="3"/>
        <v>42</v>
      </c>
      <c r="F17" s="43">
        <f t="shared" si="3"/>
        <v>39</v>
      </c>
      <c r="G17" s="43">
        <f t="shared" si="3"/>
        <v>9</v>
      </c>
      <c r="H17" s="43">
        <f t="shared" si="3"/>
        <v>36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1.0</v>
      </c>
      <c r="E20" s="48">
        <v>5.0</v>
      </c>
      <c r="F20" s="48">
        <v>4.0</v>
      </c>
      <c r="G20" s="48">
        <v>3.0</v>
      </c>
      <c r="H20" s="48">
        <v>4.0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1.0</v>
      </c>
      <c r="E21" s="26">
        <v>5.0</v>
      </c>
      <c r="F21" s="26">
        <v>4.0</v>
      </c>
      <c r="G21" s="26">
        <v>2.0</v>
      </c>
      <c r="H21" s="26">
        <v>4.0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1.0</v>
      </c>
      <c r="E22" s="48">
        <v>5.0</v>
      </c>
      <c r="F22" s="48">
        <v>4.0</v>
      </c>
      <c r="G22" s="48">
        <v>2.0</v>
      </c>
      <c r="H22" s="48">
        <v>4.0</v>
      </c>
    </row>
    <row r="23">
      <c r="A23" s="49"/>
      <c r="B23" s="23"/>
      <c r="C23" s="34" t="s">
        <v>54</v>
      </c>
      <c r="D23" s="43">
        <f t="shared" ref="D23:H23" si="4">D20*$B$2+D21*$B$3+D22*$B$4</f>
        <v>9</v>
      </c>
      <c r="E23" s="43">
        <f t="shared" si="4"/>
        <v>45</v>
      </c>
      <c r="F23" s="43">
        <f t="shared" si="4"/>
        <v>36</v>
      </c>
      <c r="G23" s="43">
        <f t="shared" si="4"/>
        <v>21</v>
      </c>
      <c r="H23" s="43">
        <f t="shared" si="4"/>
        <v>36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4.0</v>
      </c>
      <c r="E26" s="28">
        <v>1.0</v>
      </c>
      <c r="F26" s="28">
        <v>1.0</v>
      </c>
      <c r="G26" s="28">
        <v>1.0</v>
      </c>
      <c r="H26" s="28">
        <v>1.0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3.0</v>
      </c>
      <c r="E27" s="26">
        <v>1.0</v>
      </c>
      <c r="F27" s="26">
        <v>1.0</v>
      </c>
      <c r="G27" s="26">
        <v>1.0</v>
      </c>
      <c r="H27" s="26">
        <v>4.0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3.0</v>
      </c>
      <c r="E28" s="40">
        <v>1.0</v>
      </c>
      <c r="F28" s="40">
        <v>1.0</v>
      </c>
      <c r="G28" s="40">
        <v>1.0</v>
      </c>
      <c r="H28" s="40">
        <v>5.0</v>
      </c>
    </row>
    <row r="29">
      <c r="A29" s="49"/>
      <c r="B29" s="23"/>
      <c r="C29" s="34" t="s">
        <v>54</v>
      </c>
      <c r="D29" s="43">
        <f t="shared" ref="D29:H29" si="5">D26*$B$2+D27*$B$3+D28*$B$4</f>
        <v>30</v>
      </c>
      <c r="E29" s="43">
        <f t="shared" si="5"/>
        <v>9</v>
      </c>
      <c r="F29" s="43">
        <f t="shared" si="5"/>
        <v>9</v>
      </c>
      <c r="G29" s="43">
        <f t="shared" si="5"/>
        <v>9</v>
      </c>
      <c r="H29" s="43">
        <f t="shared" si="5"/>
        <v>31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1.0</v>
      </c>
      <c r="E2" s="28">
        <v>2.0</v>
      </c>
      <c r="F2" s="28">
        <v>5.0</v>
      </c>
      <c r="G2" s="28">
        <v>3.0</v>
      </c>
      <c r="H2" s="28">
        <v>2.0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1.0</v>
      </c>
      <c r="E3" s="26">
        <v>4.0</v>
      </c>
      <c r="F3" s="26">
        <v>2.0</v>
      </c>
      <c r="G3" s="26">
        <v>1.0</v>
      </c>
      <c r="H3" s="26">
        <v>1.0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1.0</v>
      </c>
      <c r="E4" s="40">
        <v>2.0</v>
      </c>
      <c r="F4" s="40">
        <v>5.0</v>
      </c>
      <c r="G4" s="40">
        <v>1.0</v>
      </c>
      <c r="H4" s="40">
        <v>1.0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9</v>
      </c>
      <c r="E5" s="43">
        <f t="shared" si="1"/>
        <v>22</v>
      </c>
      <c r="F5" s="43">
        <f t="shared" si="1"/>
        <v>39</v>
      </c>
      <c r="G5" s="43">
        <f t="shared" si="1"/>
        <v>15</v>
      </c>
      <c r="H5" s="43">
        <f t="shared" si="1"/>
        <v>12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5.0</v>
      </c>
      <c r="E8" s="48">
        <v>4.0</v>
      </c>
      <c r="F8" s="48">
        <v>4.0</v>
      </c>
      <c r="G8" s="48">
        <v>5.0</v>
      </c>
      <c r="H8" s="48">
        <v>4.0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1.0</v>
      </c>
      <c r="E9" s="26">
        <v>3.0</v>
      </c>
      <c r="F9" s="26">
        <v>2.0</v>
      </c>
      <c r="G9" s="26">
        <v>1.0</v>
      </c>
      <c r="H9" s="26">
        <v>1.0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3.0</v>
      </c>
      <c r="E10" s="48">
        <v>2.0</v>
      </c>
      <c r="F10" s="48">
        <v>5.0</v>
      </c>
      <c r="G10" s="48">
        <v>5.0</v>
      </c>
      <c r="H10" s="48">
        <v>1.0</v>
      </c>
    </row>
    <row r="11">
      <c r="A11" s="49"/>
      <c r="B11" s="23"/>
      <c r="C11" s="34" t="s">
        <v>54</v>
      </c>
      <c r="D11" s="43">
        <f t="shared" ref="D11:H11" si="2">D8*$B$2+D9*$B$3+D10*$B$4</f>
        <v>29</v>
      </c>
      <c r="E11" s="43">
        <f t="shared" si="2"/>
        <v>26</v>
      </c>
      <c r="F11" s="43">
        <f t="shared" si="2"/>
        <v>36</v>
      </c>
      <c r="G11" s="43">
        <f t="shared" si="2"/>
        <v>37</v>
      </c>
      <c r="H11" s="43">
        <f t="shared" si="2"/>
        <v>18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2.0</v>
      </c>
      <c r="E14" s="28">
        <v>3.0</v>
      </c>
      <c r="F14" s="28">
        <v>4.0</v>
      </c>
      <c r="G14" s="28">
        <v>2.0</v>
      </c>
      <c r="H14" s="28">
        <v>2.0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1.0</v>
      </c>
      <c r="E15" s="26">
        <v>2.0</v>
      </c>
      <c r="F15" s="26">
        <v>2.0</v>
      </c>
      <c r="G15" s="26">
        <v>2.0</v>
      </c>
      <c r="H15" s="26">
        <v>1.0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1.0</v>
      </c>
      <c r="E16" s="40">
        <v>5.0</v>
      </c>
      <c r="F16" s="40">
        <v>5.0</v>
      </c>
      <c r="G16" s="40">
        <v>1.0</v>
      </c>
      <c r="H16" s="40">
        <v>1.0</v>
      </c>
    </row>
    <row r="17">
      <c r="A17" s="49"/>
      <c r="B17" s="23"/>
      <c r="C17" s="34" t="s">
        <v>54</v>
      </c>
      <c r="D17" s="43">
        <f t="shared" ref="D17:H17" si="3">D14*$B$2+D15*$B$3+D16*$B$4</f>
        <v>12</v>
      </c>
      <c r="E17" s="43">
        <f t="shared" si="3"/>
        <v>33</v>
      </c>
      <c r="F17" s="43">
        <f t="shared" si="3"/>
        <v>36</v>
      </c>
      <c r="G17" s="43">
        <f t="shared" si="3"/>
        <v>14</v>
      </c>
      <c r="H17" s="43">
        <f t="shared" si="3"/>
        <v>12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2.0</v>
      </c>
      <c r="E20" s="48">
        <v>3.0</v>
      </c>
      <c r="F20" s="48">
        <v>5.0</v>
      </c>
      <c r="G20" s="48">
        <v>5.0</v>
      </c>
      <c r="H20" s="48">
        <v>2.0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1.0</v>
      </c>
      <c r="E21" s="26">
        <v>1.0</v>
      </c>
      <c r="F21" s="26">
        <v>1.0</v>
      </c>
      <c r="G21" s="26">
        <v>1.0</v>
      </c>
      <c r="H21" s="26">
        <v>1.0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1.0</v>
      </c>
      <c r="E22" s="48">
        <v>4.0</v>
      </c>
      <c r="F22" s="48">
        <v>5.0</v>
      </c>
      <c r="G22" s="48">
        <v>4.0</v>
      </c>
      <c r="H22" s="48">
        <v>1.0</v>
      </c>
    </row>
    <row r="23">
      <c r="A23" s="49"/>
      <c r="B23" s="23"/>
      <c r="C23" s="34" t="s">
        <v>54</v>
      </c>
      <c r="D23" s="43">
        <f t="shared" ref="D23:H23" si="4">D20*$B$2+D21*$B$3+D22*$B$4</f>
        <v>12</v>
      </c>
      <c r="E23" s="43">
        <f t="shared" si="4"/>
        <v>27</v>
      </c>
      <c r="F23" s="43">
        <f t="shared" si="4"/>
        <v>37</v>
      </c>
      <c r="G23" s="43">
        <f t="shared" si="4"/>
        <v>33</v>
      </c>
      <c r="H23" s="43">
        <f t="shared" si="4"/>
        <v>12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3.0</v>
      </c>
      <c r="E26" s="28">
        <v>4.0</v>
      </c>
      <c r="F26" s="28">
        <v>4.0</v>
      </c>
      <c r="G26" s="28">
        <v>3.0</v>
      </c>
      <c r="H26" s="28">
        <v>3.0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1.0</v>
      </c>
      <c r="E27" s="26">
        <v>2.0</v>
      </c>
      <c r="F27" s="26">
        <v>3.0</v>
      </c>
      <c r="G27" s="26">
        <v>1.0</v>
      </c>
      <c r="H27" s="26">
        <v>1.0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2.0</v>
      </c>
      <c r="E28" s="40">
        <v>3.0</v>
      </c>
      <c r="F28" s="40">
        <v>4.0</v>
      </c>
      <c r="G28" s="40">
        <v>3.0</v>
      </c>
      <c r="H28" s="40">
        <v>2.0</v>
      </c>
    </row>
    <row r="29">
      <c r="A29" s="49"/>
      <c r="B29" s="23"/>
      <c r="C29" s="34" t="s">
        <v>54</v>
      </c>
      <c r="D29" s="43">
        <f t="shared" ref="D29:H29" si="5">D26*$B$2+D27*$B$3+D28*$B$4</f>
        <v>19</v>
      </c>
      <c r="E29" s="43">
        <f t="shared" si="5"/>
        <v>28</v>
      </c>
      <c r="F29" s="43">
        <f t="shared" si="5"/>
        <v>34</v>
      </c>
      <c r="G29" s="43">
        <f t="shared" si="5"/>
        <v>23</v>
      </c>
      <c r="H29" s="43">
        <f t="shared" si="5"/>
        <v>19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25.63"/>
    <col customWidth="1" min="5" max="5" width="19.0"/>
    <col customWidth="1" min="6" max="6" width="27.38"/>
    <col customWidth="1" min="7" max="7" width="32.63"/>
    <col customWidth="1" min="8" max="8" width="25.88"/>
    <col customWidth="1" min="9" max="9" width="18.13"/>
  </cols>
  <sheetData>
    <row r="1">
      <c r="A1" s="30"/>
      <c r="B1" s="31" t="s">
        <v>52</v>
      </c>
      <c r="C1" s="32"/>
      <c r="D1" s="33" t="s">
        <v>19</v>
      </c>
      <c r="E1" s="33" t="s">
        <v>21</v>
      </c>
      <c r="F1" s="33" t="s">
        <v>23</v>
      </c>
      <c r="G1" s="33" t="s">
        <v>25</v>
      </c>
      <c r="H1" s="33" t="s">
        <v>27</v>
      </c>
    </row>
    <row r="2">
      <c r="A2" s="34" t="str">
        <f>Geral!$E$2</f>
        <v>Impacto</v>
      </c>
      <c r="B2" s="35">
        <f>Geral!$F$2</f>
        <v>3</v>
      </c>
      <c r="C2" s="36"/>
      <c r="D2" s="28">
        <v>3.0</v>
      </c>
      <c r="E2" s="28">
        <v>3.0</v>
      </c>
      <c r="F2" s="28">
        <v>2.0</v>
      </c>
      <c r="G2" s="28">
        <v>3.0</v>
      </c>
      <c r="H2" s="28">
        <v>3.0</v>
      </c>
      <c r="I2" s="21"/>
    </row>
    <row r="3">
      <c r="A3" s="34" t="str">
        <f>Geral!$E$3</f>
        <v>Match</v>
      </c>
      <c r="B3" s="13">
        <f>Geral!$F$3</f>
        <v>2</v>
      </c>
      <c r="C3" s="37" t="s">
        <v>53</v>
      </c>
      <c r="D3" s="26">
        <v>3.0</v>
      </c>
      <c r="E3" s="26">
        <v>3.0</v>
      </c>
      <c r="F3" s="26">
        <v>2.0</v>
      </c>
      <c r="G3" s="26">
        <v>3.0</v>
      </c>
      <c r="H3" s="26">
        <v>3.0</v>
      </c>
      <c r="I3" s="21"/>
    </row>
    <row r="4">
      <c r="A4" s="34" t="str">
        <f>Geral!$E$4</f>
        <v>Motivação</v>
      </c>
      <c r="B4" s="38">
        <f>Geral!$F$4</f>
        <v>4</v>
      </c>
      <c r="C4" s="39"/>
      <c r="D4" s="40">
        <v>3.0</v>
      </c>
      <c r="E4" s="40">
        <v>3.0</v>
      </c>
      <c r="F4" s="40">
        <v>2.0</v>
      </c>
      <c r="G4" s="40">
        <v>3.0</v>
      </c>
      <c r="H4" s="40">
        <v>3.0</v>
      </c>
      <c r="I4" s="21"/>
    </row>
    <row r="5">
      <c r="A5" s="41"/>
      <c r="B5" s="42"/>
      <c r="C5" s="34" t="s">
        <v>54</v>
      </c>
      <c r="D5" s="43">
        <f t="shared" ref="D5:H5" si="1">D2*$B$2+D3*$B$3+D4*$B$4</f>
        <v>27</v>
      </c>
      <c r="E5" s="43">
        <f t="shared" si="1"/>
        <v>27</v>
      </c>
      <c r="F5" s="43">
        <f t="shared" si="1"/>
        <v>18</v>
      </c>
      <c r="G5" s="43">
        <f t="shared" si="1"/>
        <v>27</v>
      </c>
      <c r="H5" s="43">
        <f t="shared" si="1"/>
        <v>27</v>
      </c>
    </row>
    <row r="6">
      <c r="A6" s="41"/>
      <c r="B6" s="23"/>
      <c r="C6" s="23"/>
      <c r="D6" s="44"/>
      <c r="E6" s="44"/>
      <c r="F6" s="44"/>
      <c r="G6" s="44"/>
      <c r="H6" s="44"/>
    </row>
    <row r="7">
      <c r="A7" s="41"/>
      <c r="B7" s="31" t="s">
        <v>52</v>
      </c>
      <c r="C7" s="23"/>
      <c r="D7" s="45" t="s">
        <v>30</v>
      </c>
      <c r="E7" s="45" t="s">
        <v>32</v>
      </c>
      <c r="F7" s="45" t="s">
        <v>33</v>
      </c>
      <c r="G7" s="45" t="s">
        <v>34</v>
      </c>
      <c r="H7" s="45" t="s">
        <v>35</v>
      </c>
    </row>
    <row r="8">
      <c r="A8" s="34" t="str">
        <f>Geral!$E$2</f>
        <v>Impacto</v>
      </c>
      <c r="B8" s="46">
        <f>Geral!$F$2</f>
        <v>3</v>
      </c>
      <c r="C8" s="47"/>
      <c r="D8" s="48">
        <v>3.0</v>
      </c>
      <c r="E8" s="48">
        <v>4.0</v>
      </c>
      <c r="F8" s="48">
        <v>5.0</v>
      </c>
      <c r="G8" s="48">
        <v>3.0</v>
      </c>
      <c r="H8" s="48">
        <v>4.0</v>
      </c>
    </row>
    <row r="9">
      <c r="A9" s="34" t="str">
        <f>Geral!$E$3</f>
        <v>Match</v>
      </c>
      <c r="B9" s="13">
        <f>Geral!$F$3</f>
        <v>2</v>
      </c>
      <c r="C9" s="37" t="s">
        <v>55</v>
      </c>
      <c r="D9" s="26">
        <v>3.0</v>
      </c>
      <c r="E9" s="26">
        <v>4.0</v>
      </c>
      <c r="F9" s="26">
        <v>5.0</v>
      </c>
      <c r="G9" s="26">
        <v>3.0</v>
      </c>
      <c r="H9" s="26">
        <v>4.0</v>
      </c>
    </row>
    <row r="10">
      <c r="A10" s="34" t="str">
        <f>Geral!$E$4</f>
        <v>Motivação</v>
      </c>
      <c r="B10" s="46">
        <f>Geral!$F$4</f>
        <v>4</v>
      </c>
      <c r="C10" s="47"/>
      <c r="D10" s="48">
        <v>3.0</v>
      </c>
      <c r="E10" s="48">
        <v>4.0</v>
      </c>
      <c r="F10" s="48">
        <v>5.0</v>
      </c>
      <c r="G10" s="48">
        <v>3.0</v>
      </c>
      <c r="H10" s="48">
        <v>4.0</v>
      </c>
    </row>
    <row r="11">
      <c r="A11" s="49"/>
      <c r="B11" s="23"/>
      <c r="C11" s="34" t="s">
        <v>54</v>
      </c>
      <c r="D11" s="43">
        <f t="shared" ref="D11:H11" si="2">D8*$B$2+D9*$B$3+D10*$B$4</f>
        <v>27</v>
      </c>
      <c r="E11" s="43">
        <f t="shared" si="2"/>
        <v>36</v>
      </c>
      <c r="F11" s="43">
        <f t="shared" si="2"/>
        <v>45</v>
      </c>
      <c r="G11" s="43">
        <f t="shared" si="2"/>
        <v>27</v>
      </c>
      <c r="H11" s="43">
        <f t="shared" si="2"/>
        <v>36</v>
      </c>
    </row>
    <row r="12">
      <c r="A12" s="49"/>
      <c r="B12" s="23"/>
      <c r="C12" s="1"/>
      <c r="D12" s="29"/>
      <c r="E12" s="29"/>
      <c r="F12" s="29"/>
      <c r="G12" s="29"/>
      <c r="H12" s="29"/>
    </row>
    <row r="13">
      <c r="A13" s="49"/>
      <c r="B13" s="31" t="s">
        <v>52</v>
      </c>
      <c r="C13" s="23"/>
      <c r="D13" s="45" t="s">
        <v>37</v>
      </c>
      <c r="E13" s="45" t="s">
        <v>21</v>
      </c>
      <c r="F13" s="45" t="s">
        <v>39</v>
      </c>
      <c r="G13" s="45" t="s">
        <v>40</v>
      </c>
      <c r="H13" s="45" t="s">
        <v>41</v>
      </c>
    </row>
    <row r="14">
      <c r="A14" s="34" t="str">
        <f>Geral!$E$2</f>
        <v>Impacto</v>
      </c>
      <c r="B14" s="35">
        <f>Geral!$F$2</f>
        <v>3</v>
      </c>
      <c r="C14" s="36"/>
      <c r="D14" s="28">
        <v>3.0</v>
      </c>
      <c r="E14" s="28">
        <v>3.0</v>
      </c>
      <c r="F14" s="28">
        <v>4.0</v>
      </c>
      <c r="G14" s="28">
        <v>2.0</v>
      </c>
      <c r="H14" s="28">
        <v>2.0</v>
      </c>
    </row>
    <row r="15">
      <c r="A15" s="34" t="str">
        <f>Geral!$E$3</f>
        <v>Match</v>
      </c>
      <c r="B15" s="13">
        <f>Geral!$F$3</f>
        <v>2</v>
      </c>
      <c r="C15" s="37" t="s">
        <v>56</v>
      </c>
      <c r="D15" s="26">
        <v>3.0</v>
      </c>
      <c r="E15" s="26">
        <v>3.0</v>
      </c>
      <c r="F15" s="26">
        <v>4.0</v>
      </c>
      <c r="G15" s="26">
        <v>2.0</v>
      </c>
      <c r="H15" s="26">
        <v>2.0</v>
      </c>
    </row>
    <row r="16">
      <c r="A16" s="34" t="str">
        <f>Geral!$E$4</f>
        <v>Motivação</v>
      </c>
      <c r="B16" s="38">
        <f>Geral!$F$4</f>
        <v>4</v>
      </c>
      <c r="C16" s="39"/>
      <c r="D16" s="40">
        <v>3.0</v>
      </c>
      <c r="E16" s="40">
        <v>3.0</v>
      </c>
      <c r="F16" s="40">
        <v>4.0</v>
      </c>
      <c r="G16" s="40">
        <v>2.0</v>
      </c>
      <c r="H16" s="40">
        <v>2.0</v>
      </c>
    </row>
    <row r="17">
      <c r="A17" s="49"/>
      <c r="B17" s="23"/>
      <c r="C17" s="34" t="s">
        <v>54</v>
      </c>
      <c r="D17" s="43">
        <f t="shared" ref="D17:H17" si="3">D14*$B$2+D15*$B$3+D16*$B$4</f>
        <v>27</v>
      </c>
      <c r="E17" s="43">
        <f t="shared" si="3"/>
        <v>27</v>
      </c>
      <c r="F17" s="43">
        <f t="shared" si="3"/>
        <v>36</v>
      </c>
      <c r="G17" s="43">
        <f t="shared" si="3"/>
        <v>18</v>
      </c>
      <c r="H17" s="43">
        <f t="shared" si="3"/>
        <v>18</v>
      </c>
    </row>
    <row r="18">
      <c r="A18" s="49"/>
      <c r="B18" s="23"/>
      <c r="C18" s="23"/>
      <c r="D18" s="44"/>
      <c r="E18" s="44"/>
      <c r="F18" s="44"/>
      <c r="G18" s="44"/>
      <c r="H18" s="44"/>
    </row>
    <row r="19">
      <c r="A19" s="49"/>
      <c r="B19" s="31" t="s">
        <v>52</v>
      </c>
      <c r="C19" s="23"/>
      <c r="D19" s="45" t="s">
        <v>37</v>
      </c>
      <c r="E19" s="45" t="s">
        <v>57</v>
      </c>
      <c r="F19" s="45" t="s">
        <v>58</v>
      </c>
      <c r="G19" s="45" t="s">
        <v>45</v>
      </c>
      <c r="H19" s="45" t="s">
        <v>41</v>
      </c>
    </row>
    <row r="20">
      <c r="A20" s="34" t="str">
        <f>Geral!$E$2</f>
        <v>Impacto</v>
      </c>
      <c r="B20" s="46">
        <f>Geral!$F$2</f>
        <v>3</v>
      </c>
      <c r="C20" s="47"/>
      <c r="D20" s="48">
        <v>4.0</v>
      </c>
      <c r="E20" s="48">
        <v>4.0</v>
      </c>
      <c r="F20" s="48">
        <v>4.0</v>
      </c>
      <c r="G20" s="48">
        <v>3.0</v>
      </c>
      <c r="H20" s="48">
        <v>2.0</v>
      </c>
    </row>
    <row r="21">
      <c r="A21" s="34" t="str">
        <f>Geral!$E$3</f>
        <v>Match</v>
      </c>
      <c r="B21" s="13">
        <f>Geral!$F$3</f>
        <v>2</v>
      </c>
      <c r="C21" s="37" t="s">
        <v>59</v>
      </c>
      <c r="D21" s="26">
        <v>4.0</v>
      </c>
      <c r="E21" s="26">
        <v>4.0</v>
      </c>
      <c r="F21" s="26">
        <v>4.0</v>
      </c>
      <c r="G21" s="26">
        <v>3.0</v>
      </c>
      <c r="H21" s="26">
        <v>2.0</v>
      </c>
    </row>
    <row r="22">
      <c r="A22" s="34" t="str">
        <f>Geral!$E$4</f>
        <v>Motivação</v>
      </c>
      <c r="B22" s="46">
        <f>Geral!$F$4</f>
        <v>4</v>
      </c>
      <c r="C22" s="47"/>
      <c r="D22" s="48">
        <v>4.0</v>
      </c>
      <c r="E22" s="48">
        <v>4.0</v>
      </c>
      <c r="F22" s="48">
        <v>4.0</v>
      </c>
      <c r="G22" s="48">
        <v>3.0</v>
      </c>
      <c r="H22" s="48">
        <v>2.0</v>
      </c>
    </row>
    <row r="23">
      <c r="A23" s="49"/>
      <c r="B23" s="23"/>
      <c r="C23" s="34" t="s">
        <v>54</v>
      </c>
      <c r="D23" s="43">
        <f t="shared" ref="D23:H23" si="4">D20*$B$2+D21*$B$3+D22*$B$4</f>
        <v>36</v>
      </c>
      <c r="E23" s="43">
        <f t="shared" si="4"/>
        <v>36</v>
      </c>
      <c r="F23" s="43">
        <f t="shared" si="4"/>
        <v>36</v>
      </c>
      <c r="G23" s="43">
        <f t="shared" si="4"/>
        <v>27</v>
      </c>
      <c r="H23" s="43">
        <f t="shared" si="4"/>
        <v>18</v>
      </c>
    </row>
    <row r="24">
      <c r="A24" s="49"/>
      <c r="B24" s="23"/>
      <c r="C24" s="23"/>
      <c r="D24" s="44"/>
      <c r="E24" s="44"/>
      <c r="F24" s="44"/>
      <c r="G24" s="44"/>
      <c r="H24" s="44"/>
    </row>
    <row r="25">
      <c r="A25" s="49"/>
      <c r="B25" s="31" t="s">
        <v>52</v>
      </c>
      <c r="C25" s="23"/>
      <c r="D25" s="45" t="s">
        <v>47</v>
      </c>
      <c r="E25" s="45" t="s">
        <v>48</v>
      </c>
      <c r="F25" s="45" t="s">
        <v>60</v>
      </c>
      <c r="G25" s="45" t="s">
        <v>50</v>
      </c>
      <c r="H25" s="45" t="s">
        <v>51</v>
      </c>
    </row>
    <row r="26">
      <c r="A26" s="34" t="str">
        <f>Geral!$E$2</f>
        <v>Impacto</v>
      </c>
      <c r="B26" s="35">
        <f>Geral!$F$2</f>
        <v>3</v>
      </c>
      <c r="C26" s="36"/>
      <c r="D26" s="28">
        <v>2.0</v>
      </c>
      <c r="E26" s="28">
        <v>4.0</v>
      </c>
      <c r="F26" s="28">
        <v>4.0</v>
      </c>
      <c r="G26" s="28">
        <v>3.0</v>
      </c>
      <c r="H26" s="28">
        <v>2.0</v>
      </c>
    </row>
    <row r="27">
      <c r="A27" s="34" t="str">
        <f>Geral!$E$3</f>
        <v>Match</v>
      </c>
      <c r="B27" s="13">
        <f>Geral!$F$3</f>
        <v>2</v>
      </c>
      <c r="C27" s="37" t="s">
        <v>61</v>
      </c>
      <c r="D27" s="26">
        <v>2.0</v>
      </c>
      <c r="E27" s="26">
        <v>4.0</v>
      </c>
      <c r="F27" s="26">
        <v>4.0</v>
      </c>
      <c r="G27" s="26">
        <v>3.0</v>
      </c>
      <c r="H27" s="26">
        <v>2.0</v>
      </c>
    </row>
    <row r="28">
      <c r="A28" s="34" t="str">
        <f>Geral!$E$4</f>
        <v>Motivação</v>
      </c>
      <c r="B28" s="38">
        <f>Geral!$F$4</f>
        <v>4</v>
      </c>
      <c r="C28" s="39"/>
      <c r="D28" s="40">
        <v>2.0</v>
      </c>
      <c r="E28" s="40">
        <v>4.0</v>
      </c>
      <c r="F28" s="40">
        <v>4.0</v>
      </c>
      <c r="G28" s="40">
        <v>3.0</v>
      </c>
      <c r="H28" s="40">
        <v>2.0</v>
      </c>
    </row>
    <row r="29">
      <c r="A29" s="49"/>
      <c r="B29" s="23"/>
      <c r="C29" s="34" t="s">
        <v>54</v>
      </c>
      <c r="D29" s="43">
        <f t="shared" ref="D29:H29" si="5">D26*$B$2+D27*$B$3+D28*$B$4</f>
        <v>18</v>
      </c>
      <c r="E29" s="43">
        <f t="shared" si="5"/>
        <v>36</v>
      </c>
      <c r="F29" s="43">
        <f t="shared" si="5"/>
        <v>36</v>
      </c>
      <c r="G29" s="43">
        <f t="shared" si="5"/>
        <v>27</v>
      </c>
      <c r="H29" s="43">
        <f t="shared" si="5"/>
        <v>18</v>
      </c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  <row r="1003">
      <c r="A1003" s="50"/>
    </row>
    <row r="1004">
      <c r="A1004" s="50"/>
    </row>
  </sheetData>
  <hyperlinks>
    <hyperlink display="Solução 1: Rede Neural" location="'Catalogo de Problemas'!A1:B1" ref="D1"/>
    <hyperlink display="Solução 2: ChatGPT(IA)" location="'Catalogo de Problemas'!A1:B1" ref="E1"/>
    <hyperlink display="Solução 3: Dongle" location="'Catalogo de Problemas'!A1:B1" ref="F1"/>
    <hyperlink display="Solução 4: Inteligência Artificial Generativa" location="'Catalogo de Problemas'!A1:B1" ref="G1"/>
    <hyperlink display="Solução 5: Uso de IA" location="'Catalogo de Problemas'!A1:B1" ref="H1"/>
    <hyperlink display="Solução 1: Realidade aumentada" location="'Catalogo de Problemas'!A7:B7" ref="D7"/>
    <hyperlink display="Solução 2: IA" location="'Catalogo de Problemas'!A7:B7" ref="E7"/>
    <hyperlink display="Solução 3: Reconhecimento de voz" location="'Catalogo de Problemas'!A7:B7" ref="F7"/>
    <hyperlink display="Solução 4: Realidade virtual" location="'Catalogo de Problemas'!A7:B7" ref="G7"/>
    <hyperlink display="Solução 5: BCI" location="'Catalogo de Problemas'!A7:B7" ref="H7"/>
    <hyperlink display="Solução 1: Observabilidade" location="'Catalogo de Problemas'!A13:B13" ref="D13"/>
    <hyperlink display="Solução 2: ChatGPT(IA)" location="'Catalogo de Problemas'!A13:B13" ref="E13"/>
    <hyperlink display="Solução 3: Reconhecimento de Voz" location="'Catalogo de Problemas'!A13:B13" ref="F13"/>
    <hyperlink display="Solução 4: Realidade Virtual (VR)" location="'Catalogo de Problemas'!A13:B13" ref="G13"/>
    <hyperlink display="Solução 5: IA" location="'Catalogo de Problemas'!A13:B13" ref="H13"/>
    <hyperlink display="Solução 1: Observabilidade" location="'Catalogo de Problemas'!A19:B19" ref="D19"/>
    <hyperlink display="Solução 2: Unreal" location="'Catalogo de Problemas'!A19:B19" ref="E19"/>
    <hyperlink display="Solução 3: PyTorch" location="'Catalogo de Problemas'!A19:B19" ref="F19"/>
    <hyperlink display="Solução 4: No DB" location="'Catalogo de Problemas'!A19:B19" ref="G19"/>
    <hyperlink display="Solução 5: IA" location="'Catalogo de Problemas'!A19:B19" ref="H19"/>
    <hyperlink display="Solução 1: IA" location="'Catalogo de Problemas'!A25:B25" ref="D25"/>
    <hyperlink display="Solução 2: Media Pipe" location="'Catalogo de Problemas'!A25:B25" ref="E25"/>
    <hyperlink display="Solução 3: OpenCV" location="'Catalogo de Problemas'!A25:B25" ref="F25"/>
    <hyperlink display="Solução 4: Flow XO" location="'Catalogo de Problemas'!A25:B25" ref="G25"/>
    <hyperlink display="Solução 5: Realidade Aumentada" location="'Catalogo de Problemas'!A25:B25" ref="H25"/>
  </hyperlinks>
  <drawing r:id="rId1"/>
</worksheet>
</file>