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 GitHub\Cohort-Analysis-Apple-Sales\Arquivo Excel\"/>
    </mc:Choice>
  </mc:AlternateContent>
  <xr:revisionPtr revIDLastSave="0" documentId="13_ncr:1_{8705CCDF-7B9A-423B-8A77-A5E236FB0F8C}" xr6:coauthVersionLast="47" xr6:coauthVersionMax="47" xr10:uidLastSave="{00000000-0000-0000-0000-000000000000}"/>
  <bookViews>
    <workbookView xWindow="-120" yWindow="-120" windowWidth="29040" windowHeight="15840" xr2:uid="{E3326580-E837-47DC-8FE3-700E384DC15D}"/>
  </bookViews>
  <sheets>
    <sheet name="DataSet" sheetId="1" r:id="rId1"/>
    <sheet name="Tabelas Dinamicas" sheetId="2" r:id="rId2"/>
    <sheet name="Graficos" sheetId="8" r:id="rId3"/>
  </sheets>
  <calcPr calcId="191029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8" l="1"/>
  <c r="B44" i="8"/>
</calcChain>
</file>

<file path=xl/sharedStrings.xml><?xml version="1.0" encoding="utf-8"?>
<sst xmlns="http://schemas.openxmlformats.org/spreadsheetml/2006/main" count="74" uniqueCount="38">
  <si>
    <t>year</t>
  </si>
  <si>
    <t>EBITDA (millions)</t>
  </si>
  <si>
    <t>Revenue (millions)</t>
  </si>
  <si>
    <t>Gross Profit (millions)</t>
  </si>
  <si>
    <t>Op Income (millions)</t>
  </si>
  <si>
    <t>Net Income (millions)</t>
  </si>
  <si>
    <t>EPS</t>
  </si>
  <si>
    <t>Shares Outstanding</t>
  </si>
  <si>
    <t>Year Close Price</t>
  </si>
  <si>
    <t>Total Assets (millions)</t>
  </si>
  <si>
    <t>Cash on Hand (millions)</t>
  </si>
  <si>
    <t>Long Term Debt (millions)</t>
  </si>
  <si>
    <t>Total Liabilities (millions)</t>
  </si>
  <si>
    <t>Gross Margin</t>
  </si>
  <si>
    <t>PE ratio</t>
  </si>
  <si>
    <t>Employees</t>
  </si>
  <si>
    <t>Rótulos de Linha</t>
  </si>
  <si>
    <t>Total Geral</t>
  </si>
  <si>
    <t>Soma de Revenue (millions)</t>
  </si>
  <si>
    <t xml:space="preserve"> Receita Anual Total</t>
  </si>
  <si>
    <t>Soma de Op Income (millions)</t>
  </si>
  <si>
    <t>Soma de Net Income (millions)</t>
  </si>
  <si>
    <t>Lucro Operacional e Lucro Líquido por Ano</t>
  </si>
  <si>
    <t>Soma de Cash on Hand (millions)</t>
  </si>
  <si>
    <t>Soma de Long Term Debt (millions)</t>
  </si>
  <si>
    <t>Caixa Disponível x Dívida por Ano</t>
  </si>
  <si>
    <t>Soma de Total Assets (millions)</t>
  </si>
  <si>
    <t>Soma de Total Liabilities (millions)</t>
  </si>
  <si>
    <t>Ativos Totais vs. Passivos Totais</t>
  </si>
  <si>
    <t>Margem de Lucro (%) por Ano</t>
  </si>
  <si>
    <t>Soma de Margem de Lucro (%)</t>
  </si>
  <si>
    <t>Evolução de Indicadores Financeiros</t>
  </si>
  <si>
    <t>Soma de EBITDA (millions)</t>
  </si>
  <si>
    <t>Ranking de Melhores Anos por Receita</t>
  </si>
  <si>
    <t>Evolução da Receita Anual Total (Revenue)</t>
  </si>
  <si>
    <t>Total Assets</t>
  </si>
  <si>
    <t>Total Liabilities</t>
  </si>
  <si>
    <t>Evolução dos Indicadores Financeiros ao Longo dos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</si>
</sst>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5" fontId="0" fillId="0" borderId="0" xfId="0" applyNumberFormat="1"/>
    <xf numFmtId="0" fontId="4" fillId="3" borderId="0" xfId="0" applyFont="1" applyFill="1" applyAlignment="1">
      <alignment horizontal="center" vertical="center"/>
    </xf>
    <xf numFmtId="0" fontId="3" fillId="3" borderId="0" xfId="0" applyFont="1" applyFill="1"/>
    <xf numFmtId="0" fontId="2" fillId="3" borderId="0" xfId="0" applyFont="1" applyFill="1"/>
    <xf numFmtId="0" fontId="3" fillId="3" borderId="0" xfId="0" applyFont="1" applyFill="1" applyAlignment="1">
      <alignment horizontal="left"/>
    </xf>
    <xf numFmtId="165" fontId="3" fillId="3" borderId="0" xfId="0" applyNumberFormat="1" applyFont="1" applyFill="1"/>
    <xf numFmtId="0" fontId="2" fillId="3" borderId="0" xfId="0" applyFont="1" applyFill="1" applyAlignment="1">
      <alignment horizontal="left"/>
    </xf>
    <xf numFmtId="165" fontId="2" fillId="3" borderId="0" xfId="0" applyNumberFormat="1" applyFont="1" applyFill="1"/>
    <xf numFmtId="0" fontId="5" fillId="3" borderId="0" xfId="0" applyFont="1" applyFill="1" applyAlignment="1">
      <alignment horizontal="center" vertical="center"/>
    </xf>
    <xf numFmtId="0" fontId="3" fillId="3" borderId="0" xfId="0" applyNumberFormat="1" applyFont="1" applyFill="1"/>
    <xf numFmtId="2" fontId="0" fillId="0" borderId="0" xfId="0" applyNumberFormat="1"/>
    <xf numFmtId="2" fontId="3" fillId="3" borderId="0" xfId="0" applyNumberFormat="1" applyFont="1" applyFill="1"/>
    <xf numFmtId="0" fontId="4" fillId="0" borderId="0" xfId="0" applyFont="1" applyFill="1" applyAlignment="1">
      <alignment vertical="center"/>
    </xf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3" fillId="3" borderId="0" xfId="0" pivotButton="1" applyFont="1" applyFill="1"/>
  </cellXfs>
  <cellStyles count="2">
    <cellStyle name="Normal" xfId="0" builtinId="0"/>
    <cellStyle name="Porcentagem" xfId="1" builtinId="5"/>
  </cellStyles>
  <dxfs count="102">
    <dxf>
      <font>
        <color theme="0"/>
      </font>
      <fill>
        <patternFill patternType="solid">
          <fgColor indexed="64"/>
          <bgColor theme="1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numFmt numFmtId="165" formatCode="_-[$$-409]* #,##0.00_ ;_-[$$-409]* \-#,##0.00\ ;_-[$$-409]* &quot;-&quot;??_ ;_-@_ 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numFmt numFmtId="165" formatCode="_-[$$-409]* #,##0.00_ ;_-[$$-409]* \-#,##0.00\ ;_-[$$-409]* &quot;-&quot;??_ ;_-@_ "/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7" tint="0.79998168889431442"/>
        </patternFill>
      </fill>
    </dxf>
    <dxf>
      <font>
        <b/>
        <color theme="0"/>
      </font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font>
        <color theme="0"/>
      </font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numFmt numFmtId="2" formatCode="0.00"/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5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5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5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5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5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5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5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5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5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Apple.xlsx]Graficos!Tabela dinâmica10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Evolução da Receita Anual Total (Revenue)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Graficos!$C$2</c:f>
              <c:strCache>
                <c:ptCount val="1"/>
                <c:pt idx="0">
                  <c:v>Soma de Revenue (millions)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Graficos!$B$3:$B$19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Graficos!$C$3:$C$19</c:f>
              <c:numCache>
                <c:formatCode>_-[$$-409]* #,##0.00_ ;_-[$$-409]* \-#,##0.00\ ;_-[$$-409]* "-"??_ ;_-@_ </c:formatCode>
                <c:ptCount val="16"/>
                <c:pt idx="0">
                  <c:v>42.905000000000001</c:v>
                </c:pt>
                <c:pt idx="1">
                  <c:v>65.224999999999994</c:v>
                </c:pt>
                <c:pt idx="2">
                  <c:v>108.249</c:v>
                </c:pt>
                <c:pt idx="3">
                  <c:v>156.50800000000001</c:v>
                </c:pt>
                <c:pt idx="4">
                  <c:v>170.91</c:v>
                </c:pt>
                <c:pt idx="5">
                  <c:v>182.79499999999999</c:v>
                </c:pt>
                <c:pt idx="6">
                  <c:v>233.715</c:v>
                </c:pt>
                <c:pt idx="7">
                  <c:v>215.63900000000001</c:v>
                </c:pt>
                <c:pt idx="8">
                  <c:v>229.23400000000001</c:v>
                </c:pt>
                <c:pt idx="9">
                  <c:v>265.59500000000003</c:v>
                </c:pt>
                <c:pt idx="10">
                  <c:v>260.17399999999998</c:v>
                </c:pt>
                <c:pt idx="11">
                  <c:v>274.51499999999999</c:v>
                </c:pt>
                <c:pt idx="12">
                  <c:v>365.81700000000001</c:v>
                </c:pt>
                <c:pt idx="13">
                  <c:v>394.32799999999997</c:v>
                </c:pt>
                <c:pt idx="14">
                  <c:v>383.28500000000003</c:v>
                </c:pt>
                <c:pt idx="15">
                  <c:v>391.03500000000003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0-49B4-9CF3-B4A3A0A5F156}"/>
            </c:ext>
          </c:extLst>
        </c:ser>
        <c:ser>
          <c:idx val="1"/>
          <c:order val="1"/>
          <c:tx>
            <c:strRef>
              <c:f>Graficos!$D$2</c:f>
              <c:strCache>
                <c:ptCount val="1"/>
                <c:pt idx="0">
                  <c:v>Soma de Op Income (millions)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Graficos!$B$3:$B$19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Graficos!$D$3:$D$19</c:f>
              <c:numCache>
                <c:formatCode>_-[$$-409]* #,##0.00_ ;_-[$$-409]* \-#,##0.00\ ;_-[$$-409]* "-"??_ ;_-@_ </c:formatCode>
                <c:ptCount val="16"/>
                <c:pt idx="0">
                  <c:v>11.74</c:v>
                </c:pt>
                <c:pt idx="1">
                  <c:v>18.385000000000002</c:v>
                </c:pt>
                <c:pt idx="2">
                  <c:v>33.79</c:v>
                </c:pt>
                <c:pt idx="3">
                  <c:v>55.241</c:v>
                </c:pt>
                <c:pt idx="4">
                  <c:v>48.999000000000002</c:v>
                </c:pt>
                <c:pt idx="5">
                  <c:v>52.503</c:v>
                </c:pt>
                <c:pt idx="6">
                  <c:v>71.23</c:v>
                </c:pt>
                <c:pt idx="7">
                  <c:v>60.024000000000001</c:v>
                </c:pt>
                <c:pt idx="8">
                  <c:v>61.344000000000001</c:v>
                </c:pt>
                <c:pt idx="9">
                  <c:v>70.897999999999996</c:v>
                </c:pt>
                <c:pt idx="10">
                  <c:v>63.93</c:v>
                </c:pt>
                <c:pt idx="11">
                  <c:v>66.287999999999997</c:v>
                </c:pt>
                <c:pt idx="12">
                  <c:v>108.949</c:v>
                </c:pt>
                <c:pt idx="13">
                  <c:v>119.437</c:v>
                </c:pt>
                <c:pt idx="14">
                  <c:v>114.301</c:v>
                </c:pt>
                <c:pt idx="15">
                  <c:v>123.21599999999999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70-49B4-9CF3-B4A3A0A5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63551872"/>
        <c:axId val="1863533984"/>
      </c:barChart>
      <c:lineChart>
        <c:grouping val="standard"/>
        <c:varyColors val="0"/>
        <c:ser>
          <c:idx val="2"/>
          <c:order val="2"/>
          <c:tx>
            <c:strRef>
              <c:f>Graficos!$E$2</c:f>
              <c:strCache>
                <c:ptCount val="1"/>
                <c:pt idx="0">
                  <c:v>Soma de EBITDA (millions)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Graficos!$B$3:$B$19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Graficos!$E$3:$E$19</c:f>
              <c:numCache>
                <c:formatCode>_-[$$-409]* #,##0.00_ ;_-[$$-409]* \-#,##0.00\ ;_-[$$-409]* "-"??_ ;_-@_ </c:formatCode>
                <c:ptCount val="16"/>
                <c:pt idx="0">
                  <c:v>12.474</c:v>
                </c:pt>
                <c:pt idx="1">
                  <c:v>19.411999999999999</c:v>
                </c:pt>
                <c:pt idx="2">
                  <c:v>35.603999999999999</c:v>
                </c:pt>
                <c:pt idx="3">
                  <c:v>58.518000000000001</c:v>
                </c:pt>
                <c:pt idx="4">
                  <c:v>55.756</c:v>
                </c:pt>
                <c:pt idx="5">
                  <c:v>60.448999999999998</c:v>
                </c:pt>
                <c:pt idx="6">
                  <c:v>82.486999999999995</c:v>
                </c:pt>
                <c:pt idx="7">
                  <c:v>70.528999999999996</c:v>
                </c:pt>
                <c:pt idx="8">
                  <c:v>71.501000000000005</c:v>
                </c:pt>
                <c:pt idx="9">
                  <c:v>81.801000000000002</c:v>
                </c:pt>
                <c:pt idx="10">
                  <c:v>76.477000000000004</c:v>
                </c:pt>
                <c:pt idx="11">
                  <c:v>77.343999999999994</c:v>
                </c:pt>
                <c:pt idx="12">
                  <c:v>120.233</c:v>
                </c:pt>
                <c:pt idx="13">
                  <c:v>130.541</c:v>
                </c:pt>
                <c:pt idx="14">
                  <c:v>125.82</c:v>
                </c:pt>
                <c:pt idx="15">
                  <c:v>134.661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70-49B4-9CF3-B4A3A0A5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551872"/>
        <c:axId val="1863533984"/>
      </c:lineChart>
      <c:catAx>
        <c:axId val="18635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33984"/>
        <c:crosses val="autoZero"/>
        <c:auto val="1"/>
        <c:lblAlgn val="ctr"/>
        <c:lblOffset val="100"/>
        <c:noMultiLvlLbl val="0"/>
      </c:catAx>
      <c:valAx>
        <c:axId val="18635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Apple.xlsx]Graficos!Tabela dinâmica11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Lucro Operacional e Lucro Líquido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Graficos!$C$22</c:f>
              <c:strCache>
                <c:ptCount val="1"/>
                <c:pt idx="0">
                  <c:v>Soma de Net Income (millions)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Graficos!$B$23:$B$39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Graficos!$C$23:$C$39</c:f>
              <c:numCache>
                <c:formatCode>General</c:formatCode>
                <c:ptCount val="16"/>
                <c:pt idx="0">
                  <c:v>8.2349999999999994</c:v>
                </c:pt>
                <c:pt idx="1">
                  <c:v>14.013</c:v>
                </c:pt>
                <c:pt idx="2">
                  <c:v>25.922000000000001</c:v>
                </c:pt>
                <c:pt idx="3">
                  <c:v>41.732999999999997</c:v>
                </c:pt>
                <c:pt idx="4">
                  <c:v>37.036999999999999</c:v>
                </c:pt>
                <c:pt idx="5">
                  <c:v>39.51</c:v>
                </c:pt>
                <c:pt idx="6">
                  <c:v>53.393999999999998</c:v>
                </c:pt>
                <c:pt idx="7">
                  <c:v>45.686999999999998</c:v>
                </c:pt>
                <c:pt idx="8">
                  <c:v>48.350999999999999</c:v>
                </c:pt>
                <c:pt idx="9">
                  <c:v>59.530999999999999</c:v>
                </c:pt>
                <c:pt idx="10">
                  <c:v>55.256</c:v>
                </c:pt>
                <c:pt idx="11">
                  <c:v>57.411000000000001</c:v>
                </c:pt>
                <c:pt idx="12">
                  <c:v>94.68</c:v>
                </c:pt>
                <c:pt idx="13">
                  <c:v>99.802999999999997</c:v>
                </c:pt>
                <c:pt idx="14">
                  <c:v>96.995000000000005</c:v>
                </c:pt>
                <c:pt idx="15">
                  <c:v>93.736000000000004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2C-4B2E-B43E-E6CB3CC612F3}"/>
            </c:ext>
          </c:extLst>
        </c:ser>
        <c:ser>
          <c:idx val="1"/>
          <c:order val="1"/>
          <c:tx>
            <c:strRef>
              <c:f>Graficos!$D$22</c:f>
              <c:strCache>
                <c:ptCount val="1"/>
                <c:pt idx="0">
                  <c:v>Soma de Op Income (millions)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Graficos!$B$23:$B$39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Graficos!$D$23:$D$39</c:f>
              <c:numCache>
                <c:formatCode>General</c:formatCode>
                <c:ptCount val="16"/>
                <c:pt idx="0">
                  <c:v>11.74</c:v>
                </c:pt>
                <c:pt idx="1">
                  <c:v>18.385000000000002</c:v>
                </c:pt>
                <c:pt idx="2">
                  <c:v>33.79</c:v>
                </c:pt>
                <c:pt idx="3">
                  <c:v>55.241</c:v>
                </c:pt>
                <c:pt idx="4">
                  <c:v>48.999000000000002</c:v>
                </c:pt>
                <c:pt idx="5">
                  <c:v>52.503</c:v>
                </c:pt>
                <c:pt idx="6">
                  <c:v>71.23</c:v>
                </c:pt>
                <c:pt idx="7">
                  <c:v>60.024000000000001</c:v>
                </c:pt>
                <c:pt idx="8">
                  <c:v>61.344000000000001</c:v>
                </c:pt>
                <c:pt idx="9">
                  <c:v>70.897999999999996</c:v>
                </c:pt>
                <c:pt idx="10">
                  <c:v>63.93</c:v>
                </c:pt>
                <c:pt idx="11">
                  <c:v>66.287999999999997</c:v>
                </c:pt>
                <c:pt idx="12">
                  <c:v>108.949</c:v>
                </c:pt>
                <c:pt idx="13">
                  <c:v>119.437</c:v>
                </c:pt>
                <c:pt idx="14">
                  <c:v>114.301</c:v>
                </c:pt>
                <c:pt idx="15">
                  <c:v>123.21599999999999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2C-4B2E-B43E-E6CB3CC61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3554368"/>
        <c:axId val="1863540224"/>
      </c:barChart>
      <c:catAx>
        <c:axId val="18635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40224"/>
        <c:crosses val="autoZero"/>
        <c:auto val="1"/>
        <c:lblAlgn val="ctr"/>
        <c:lblOffset val="100"/>
        <c:noMultiLvlLbl val="0"/>
      </c:catAx>
      <c:valAx>
        <c:axId val="18635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Ativos Totais vs. Passivos Totais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Graficos!$B$43:$C$43</c:f>
              <c:strCache>
                <c:ptCount val="2"/>
                <c:pt idx="0">
                  <c:v>Total Assets</c:v>
                </c:pt>
                <c:pt idx="1">
                  <c:v>Total Liabilities</c:v>
                </c:pt>
              </c:strCache>
            </c:strRef>
          </c:cat>
          <c:val>
            <c:numRef>
              <c:f>Graficos!$B$44:$C$44</c:f>
              <c:numCache>
                <c:formatCode>_-[$$-409]* #,##0.00_ ;_-[$$-409]* \-#,##0.00\ ;_-[$$-409]* "-"??_ ;_-@_ </c:formatCode>
                <c:ptCount val="2"/>
                <c:pt idx="0">
                  <c:v>4290.7569999999996</c:v>
                </c:pt>
                <c:pt idx="1">
                  <c:v>2903.9219999999991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3-4A05-A0A6-893F00587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sz="1800" b="1" i="0" u="none" strike="noStrike" baseline="0"/>
              <a:t>Evolução dos Indicadores Financeiros ao Longo dos Anos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Graficos!$C$59</c:f>
              <c:strCache>
                <c:ptCount val="1"/>
                <c:pt idx="0">
                  <c:v>EBITDA (millions)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Graficos!$B$60:$B$75</c:f>
              <c:numCache>
                <c:formatCode>General</c:formatCode>
                <c:ptCount val="1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</c:numCache>
            </c:numRef>
          </c:cat>
          <c:val>
            <c:numRef>
              <c:f>Graficos!$C$60:$C$75</c:f>
              <c:numCache>
                <c:formatCode>_-[$$-409]* #,##0.00_ ;_-[$$-409]* \-#,##0.00\ ;_-[$$-409]* "-"??_ ;_-@_ </c:formatCode>
                <c:ptCount val="16"/>
                <c:pt idx="0">
                  <c:v>134.661</c:v>
                </c:pt>
                <c:pt idx="1">
                  <c:v>125.82</c:v>
                </c:pt>
                <c:pt idx="2">
                  <c:v>130.541</c:v>
                </c:pt>
                <c:pt idx="3">
                  <c:v>120.233</c:v>
                </c:pt>
                <c:pt idx="4">
                  <c:v>77.343999999999994</c:v>
                </c:pt>
                <c:pt idx="5">
                  <c:v>76.477000000000004</c:v>
                </c:pt>
                <c:pt idx="6">
                  <c:v>81.801000000000002</c:v>
                </c:pt>
                <c:pt idx="7">
                  <c:v>71.501000000000005</c:v>
                </c:pt>
                <c:pt idx="8">
                  <c:v>70.528999999999996</c:v>
                </c:pt>
                <c:pt idx="9">
                  <c:v>82.486999999999995</c:v>
                </c:pt>
                <c:pt idx="10">
                  <c:v>60.448999999999998</c:v>
                </c:pt>
                <c:pt idx="11">
                  <c:v>55.756</c:v>
                </c:pt>
                <c:pt idx="12">
                  <c:v>58.518000000000001</c:v>
                </c:pt>
                <c:pt idx="13">
                  <c:v>35.603999999999999</c:v>
                </c:pt>
                <c:pt idx="14">
                  <c:v>19.411999999999999</c:v>
                </c:pt>
                <c:pt idx="15">
                  <c:v>12.474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F-4DE6-9078-5284942B61AC}"/>
            </c:ext>
          </c:extLst>
        </c:ser>
        <c:ser>
          <c:idx val="1"/>
          <c:order val="1"/>
          <c:tx>
            <c:strRef>
              <c:f>Graficos!$D$59</c:f>
              <c:strCache>
                <c:ptCount val="1"/>
                <c:pt idx="0">
                  <c:v>Revenue (millions)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Graficos!$B$60:$B$75</c:f>
              <c:numCache>
                <c:formatCode>General</c:formatCode>
                <c:ptCount val="1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</c:numCache>
            </c:numRef>
          </c:cat>
          <c:val>
            <c:numRef>
              <c:f>Graficos!$D$60:$D$75</c:f>
              <c:numCache>
                <c:formatCode>_-[$$-409]* #,##0.00_ ;_-[$$-409]* \-#,##0.00\ ;_-[$$-409]* "-"??_ ;_-@_ </c:formatCode>
                <c:ptCount val="16"/>
                <c:pt idx="0">
                  <c:v>391.03500000000003</c:v>
                </c:pt>
                <c:pt idx="1">
                  <c:v>383.28500000000003</c:v>
                </c:pt>
                <c:pt idx="2">
                  <c:v>394.32799999999997</c:v>
                </c:pt>
                <c:pt idx="3">
                  <c:v>365.81700000000001</c:v>
                </c:pt>
                <c:pt idx="4">
                  <c:v>274.51499999999999</c:v>
                </c:pt>
                <c:pt idx="5">
                  <c:v>260.17399999999998</c:v>
                </c:pt>
                <c:pt idx="6">
                  <c:v>265.59500000000003</c:v>
                </c:pt>
                <c:pt idx="7">
                  <c:v>229.23400000000001</c:v>
                </c:pt>
                <c:pt idx="8">
                  <c:v>215.63900000000001</c:v>
                </c:pt>
                <c:pt idx="9">
                  <c:v>233.715</c:v>
                </c:pt>
                <c:pt idx="10">
                  <c:v>182.79499999999999</c:v>
                </c:pt>
                <c:pt idx="11">
                  <c:v>170.91</c:v>
                </c:pt>
                <c:pt idx="12">
                  <c:v>156.50800000000001</c:v>
                </c:pt>
                <c:pt idx="13">
                  <c:v>108.249</c:v>
                </c:pt>
                <c:pt idx="14">
                  <c:v>65.224999999999994</c:v>
                </c:pt>
                <c:pt idx="15">
                  <c:v>42.905000000000001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F-4DE6-9078-5284942B61AC}"/>
            </c:ext>
          </c:extLst>
        </c:ser>
        <c:ser>
          <c:idx val="2"/>
          <c:order val="2"/>
          <c:tx>
            <c:strRef>
              <c:f>Graficos!$E$59</c:f>
              <c:strCache>
                <c:ptCount val="1"/>
                <c:pt idx="0">
                  <c:v>Net Income (millions)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Graficos!$B$60:$B$75</c:f>
              <c:numCache>
                <c:formatCode>General</c:formatCode>
                <c:ptCount val="1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</c:numCache>
            </c:numRef>
          </c:cat>
          <c:val>
            <c:numRef>
              <c:f>Graficos!$E$60:$E$75</c:f>
              <c:numCache>
                <c:formatCode>_-[$$-409]* #,##0.00_ ;_-[$$-409]* \-#,##0.00\ ;_-[$$-409]* "-"??_ ;_-@_ </c:formatCode>
                <c:ptCount val="16"/>
                <c:pt idx="0">
                  <c:v>93.736000000000004</c:v>
                </c:pt>
                <c:pt idx="1">
                  <c:v>96.995000000000005</c:v>
                </c:pt>
                <c:pt idx="2">
                  <c:v>99.802999999999997</c:v>
                </c:pt>
                <c:pt idx="3">
                  <c:v>94.68</c:v>
                </c:pt>
                <c:pt idx="4">
                  <c:v>57.411000000000001</c:v>
                </c:pt>
                <c:pt idx="5">
                  <c:v>55.256</c:v>
                </c:pt>
                <c:pt idx="6">
                  <c:v>59.530999999999999</c:v>
                </c:pt>
                <c:pt idx="7">
                  <c:v>48.350999999999999</c:v>
                </c:pt>
                <c:pt idx="8">
                  <c:v>45.686999999999998</c:v>
                </c:pt>
                <c:pt idx="9">
                  <c:v>53.393999999999998</c:v>
                </c:pt>
                <c:pt idx="10">
                  <c:v>39.51</c:v>
                </c:pt>
                <c:pt idx="11">
                  <c:v>37.036999999999999</c:v>
                </c:pt>
                <c:pt idx="12">
                  <c:v>41.732999999999997</c:v>
                </c:pt>
                <c:pt idx="13">
                  <c:v>25.922000000000001</c:v>
                </c:pt>
                <c:pt idx="14">
                  <c:v>14.013</c:v>
                </c:pt>
                <c:pt idx="15">
                  <c:v>8.2349999999999994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F-4DE6-9078-5284942B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786344128"/>
        <c:axId val="1786355360"/>
      </c:areaChart>
      <c:catAx>
        <c:axId val="17863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55360"/>
        <c:crosses val="autoZero"/>
        <c:auto val="1"/>
        <c:lblAlgn val="ctr"/>
        <c:lblOffset val="100"/>
        <c:noMultiLvlLbl val="0"/>
      </c:catAx>
      <c:valAx>
        <c:axId val="1786355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4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Apple.xlsx]Graficos!Tabela dinâmica15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Graficos!$C$79</c:f>
              <c:strCache>
                <c:ptCount val="1"/>
                <c:pt idx="0">
                  <c:v>Soma de Cash on Hand (millions)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Graficos!$B$80:$B$96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Graficos!$C$80:$C$96</c:f>
              <c:numCache>
                <c:formatCode>_-[$$-409]* #,##0.00_ ;_-[$$-409]* \-#,##0.00\ ;_-[$$-409]* "-"??_ ;_-@_ </c:formatCode>
                <c:ptCount val="16"/>
                <c:pt idx="0">
                  <c:v>23.463999999999999</c:v>
                </c:pt>
                <c:pt idx="1">
                  <c:v>25.62</c:v>
                </c:pt>
                <c:pt idx="2">
                  <c:v>25.952000000000002</c:v>
                </c:pt>
                <c:pt idx="3">
                  <c:v>29.129000000000001</c:v>
                </c:pt>
                <c:pt idx="4">
                  <c:v>40.545999999999999</c:v>
                </c:pt>
                <c:pt idx="5">
                  <c:v>25.077000000000002</c:v>
                </c:pt>
                <c:pt idx="6">
                  <c:v>41.600999999999999</c:v>
                </c:pt>
                <c:pt idx="7">
                  <c:v>67.155000000000001</c:v>
                </c:pt>
                <c:pt idx="8">
                  <c:v>74.180999999999997</c:v>
                </c:pt>
                <c:pt idx="9">
                  <c:v>66.301000000000002</c:v>
                </c:pt>
                <c:pt idx="10">
                  <c:v>100.557</c:v>
                </c:pt>
                <c:pt idx="11">
                  <c:v>90.942999999999998</c:v>
                </c:pt>
                <c:pt idx="12">
                  <c:v>62.639000000000003</c:v>
                </c:pt>
                <c:pt idx="13">
                  <c:v>48.304000000000002</c:v>
                </c:pt>
                <c:pt idx="14">
                  <c:v>61.555</c:v>
                </c:pt>
                <c:pt idx="15">
                  <c:v>65.171000000000006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5-4760-866C-B35FD186B3C0}"/>
            </c:ext>
          </c:extLst>
        </c:ser>
        <c:ser>
          <c:idx val="1"/>
          <c:order val="1"/>
          <c:tx>
            <c:strRef>
              <c:f>Graficos!$D$79</c:f>
              <c:strCache>
                <c:ptCount val="1"/>
                <c:pt idx="0">
                  <c:v>Soma de Long Term Debt (millions)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Graficos!$B$80:$B$96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Graficos!$D$80:$D$96</c:f>
              <c:numCache>
                <c:formatCode>_-[$$-409]* #,##0.00_ ;_-[$$-409]* \-#,##0.00\ ;_-[$$-409]* "-"??_ ;_-@_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16.96</c:v>
                </c:pt>
                <c:pt idx="5">
                  <c:v>28.986999999999998</c:v>
                </c:pt>
                <c:pt idx="6">
                  <c:v>53.329000000000001</c:v>
                </c:pt>
                <c:pt idx="7">
                  <c:v>75.427000000000007</c:v>
                </c:pt>
                <c:pt idx="8">
                  <c:v>97.206999999999994</c:v>
                </c:pt>
                <c:pt idx="9">
                  <c:v>93.734999999999999</c:v>
                </c:pt>
                <c:pt idx="10">
                  <c:v>91.807000000000002</c:v>
                </c:pt>
                <c:pt idx="11">
                  <c:v>98.667000000000002</c:v>
                </c:pt>
                <c:pt idx="12">
                  <c:v>109.10599999999999</c:v>
                </c:pt>
                <c:pt idx="13">
                  <c:v>98.959000000000003</c:v>
                </c:pt>
                <c:pt idx="14">
                  <c:v>95.281000000000006</c:v>
                </c:pt>
                <c:pt idx="15">
                  <c:v>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5-4760-866C-B35FD186B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328320"/>
        <c:axId val="1786326656"/>
      </c:barChart>
      <c:catAx>
        <c:axId val="17863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26656"/>
        <c:crosses val="autoZero"/>
        <c:auto val="1"/>
        <c:lblAlgn val="ctr"/>
        <c:lblOffset val="100"/>
        <c:noMultiLvlLbl val="0"/>
      </c:catAx>
      <c:valAx>
        <c:axId val="17863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91896</xdr:colOff>
      <xdr:row>0</xdr:row>
      <xdr:rowOff>130062</xdr:rowOff>
    </xdr:from>
    <xdr:to>
      <xdr:col>19</xdr:col>
      <xdr:colOff>511121</xdr:colOff>
      <xdr:row>17</xdr:row>
      <xdr:rowOff>122534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F187AD-598D-408C-AD17-CBBB3D584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67236</xdr:colOff>
      <xdr:row>20</xdr:row>
      <xdr:rowOff>34737</xdr:rowOff>
    </xdr:from>
    <xdr:to>
      <xdr:col>14</xdr:col>
      <xdr:colOff>89647</xdr:colOff>
      <xdr:row>38</xdr:row>
      <xdr:rowOff>67235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083B55-B049-4FD3-BF60-6C1F0879F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123266</xdr:colOff>
      <xdr:row>41</xdr:row>
      <xdr:rowOff>12325</xdr:rowOff>
    </xdr:from>
    <xdr:to>
      <xdr:col>7</xdr:col>
      <xdr:colOff>547688</xdr:colOff>
      <xdr:row>55</xdr:row>
      <xdr:rowOff>43701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F3AAD59-A58C-4952-84EB-2564E6299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50424</xdr:colOff>
      <xdr:row>57</xdr:row>
      <xdr:rowOff>68353</xdr:rowOff>
    </xdr:from>
    <xdr:to>
      <xdr:col>18</xdr:col>
      <xdr:colOff>481853</xdr:colOff>
      <xdr:row>75</xdr:row>
      <xdr:rowOff>11206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D02B75-1CAD-4F67-9636-0F2645E5B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89646</xdr:colOff>
      <xdr:row>77</xdr:row>
      <xdr:rowOff>57149</xdr:rowOff>
    </xdr:from>
    <xdr:to>
      <xdr:col>14</xdr:col>
      <xdr:colOff>560294</xdr:colOff>
      <xdr:row>95</xdr:row>
      <xdr:rowOff>156882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EC89181-68A0-4005-9B45-A5868A84E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adson Silva" refreshedDate="45693.748953125003" createdVersion="7" refreshedVersion="7" minRefreshableVersion="3" recordCount="16" xr:uid="{43D0B346-8403-4388-8A53-7DA2433116CF}">
  <cacheSource type="worksheet">
    <worksheetSource name="Tabela1"/>
  </cacheSource>
  <cacheFields count="17">
    <cacheField name="year" numFmtId="0">
      <sharedItems containsSemiMixedTypes="0" containsString="0" containsNumber="1" containsInteger="1" minValue="2009" maxValue="2024" count="16">
        <n v="2024"/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</sharedItems>
    </cacheField>
    <cacheField name="EBITDA (millions)" numFmtId="165">
      <sharedItems containsSemiMixedTypes="0" containsString="0" containsNumber="1" minValue="12.474" maxValue="134.661"/>
    </cacheField>
    <cacheField name="Revenue (millions)" numFmtId="165">
      <sharedItems containsSemiMixedTypes="0" containsString="0" containsNumber="1" minValue="42.905000000000001" maxValue="394.32799999999997"/>
    </cacheField>
    <cacheField name="Gross Profit (millions)" numFmtId="165">
      <sharedItems containsSemiMixedTypes="0" containsString="0" containsNumber="1" minValue="17.222000000000001" maxValue="180.68299999999999"/>
    </cacheField>
    <cacheField name="Op Income (millions)" numFmtId="165">
      <sharedItems containsSemiMixedTypes="0" containsString="0" containsNumber="1" minValue="11.74" maxValue="123.21599999999999" count="16">
        <n v="123.21599999999999"/>
        <n v="114.301"/>
        <n v="119.437"/>
        <n v="108.949"/>
        <n v="66.287999999999997"/>
        <n v="63.93"/>
        <n v="70.897999999999996"/>
        <n v="61.344000000000001"/>
        <n v="60.024000000000001"/>
        <n v="71.23"/>
        <n v="52.503"/>
        <n v="48.999000000000002"/>
        <n v="55.241"/>
        <n v="33.79"/>
        <n v="18.385000000000002"/>
        <n v="11.74"/>
      </sharedItems>
    </cacheField>
    <cacheField name="Net Income (millions)" numFmtId="165">
      <sharedItems containsSemiMixedTypes="0" containsString="0" containsNumber="1" minValue="8.2349999999999994" maxValue="99.802999999999997" count="16">
        <n v="93.736000000000004"/>
        <n v="96.995000000000005"/>
        <n v="99.802999999999997"/>
        <n v="94.68"/>
        <n v="57.411000000000001"/>
        <n v="55.256"/>
        <n v="59.530999999999999"/>
        <n v="48.350999999999999"/>
        <n v="45.686999999999998"/>
        <n v="53.393999999999998"/>
        <n v="39.51"/>
        <n v="37.036999999999999"/>
        <n v="41.732999999999997"/>
        <n v="25.922000000000001"/>
        <n v="14.013"/>
        <n v="8.2349999999999994"/>
      </sharedItems>
    </cacheField>
    <cacheField name="EPS" numFmtId="165">
      <sharedItems containsSemiMixedTypes="0" containsString="0" containsNumber="1" minValue="0.32" maxValue="6.13"/>
    </cacheField>
    <cacheField name="Shares Outstanding" numFmtId="0">
      <sharedItems containsSemiMixedTypes="0" containsString="0" containsNumber="1" minValue="15.407999999999999" maxValue="26.47"/>
    </cacheField>
    <cacheField name="Year Close Price" numFmtId="165">
      <sharedItems containsSemiMixedTypes="0" containsString="0" containsNumber="1" minValue="243.04" maxValue="1915919"/>
    </cacheField>
    <cacheField name="Total Assets (millions)" numFmtId="165">
      <sharedItems containsSemiMixedTypes="0" containsString="0" containsNumber="1" minValue="47.500999999999998" maxValue="375.31900000000002" count="16">
        <n v="364.98"/>
        <n v="352.58300000000003"/>
        <n v="352.755"/>
        <n v="351.00200000000001"/>
        <n v="323.88799999999998"/>
        <n v="338.51600000000002"/>
        <n v="365.72500000000002"/>
        <n v="375.31900000000002"/>
        <n v="321.68599999999998"/>
        <n v="290.34500000000003"/>
        <n v="231.839"/>
        <n v="207"/>
        <n v="176.06399999999999"/>
        <n v="116.371"/>
        <n v="75.183000000000007"/>
        <n v="47.500999999999998"/>
      </sharedItems>
    </cacheField>
    <cacheField name="Cash on Hand (millions)" numFmtId="165">
      <sharedItems containsSemiMixedTypes="0" containsString="0" containsNumber="1" minValue="23.463999999999999" maxValue="100.557"/>
    </cacheField>
    <cacheField name="Long Term Debt (millions)" numFmtId="165">
      <sharedItems containsSemiMixedTypes="0" containsString="0" containsNumber="1" minValue="0" maxValue="109.10599999999999"/>
    </cacheField>
    <cacheField name="Total Liabilities (millions)" numFmtId="165">
      <sharedItems containsSemiMixedTypes="0" containsString="0" containsNumber="1" minValue="15.861000000000001" maxValue="308.02999999999997" count="16">
        <n v="308.02999999999997"/>
        <n v="290.43700000000001"/>
        <n v="302.08300000000003"/>
        <n v="287.91199999999998"/>
        <n v="258.54899999999998"/>
        <n v="248.02799999999999"/>
        <n v="258.57799999999997"/>
        <n v="241.27199999999999"/>
        <n v="193.43700000000001"/>
        <n v="170.99"/>
        <n v="120.292"/>
        <n v="83.450999999999993"/>
        <n v="57.853999999999999"/>
        <n v="39.756"/>
        <n v="27.391999999999999"/>
        <n v="15.861000000000001"/>
      </sharedItems>
    </cacheField>
    <cacheField name="Gross Margin" numFmtId="10">
      <sharedItems containsSemiMixedTypes="0" containsString="0" containsNumber="1" minValue="0.37409999999999999" maxValue="0.46210000000000001"/>
    </cacheField>
    <cacheField name="PE ratio" numFmtId="0">
      <sharedItems containsSemiMixedTypes="0" containsString="0" containsNumber="1" minValue="9.73" maxValue="39.97"/>
    </cacheField>
    <cacheField name="Employees" numFmtId="0">
      <sharedItems containsSemiMixedTypes="0" containsString="0" containsNumber="1" minValue="36.799999999999997" maxValue="164"/>
    </cacheField>
    <cacheField name="Margem de Lucro (%)" numFmtId="0" formula="'Net Income (millions)'/'Revenue (millions)'* 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34.661"/>
    <n v="391.03500000000003"/>
    <n v="180.68299999999999"/>
    <x v="0"/>
    <x v="0"/>
    <n v="6.08"/>
    <n v="15.407999999999999"/>
    <n v="243.04"/>
    <x v="0"/>
    <n v="65.171000000000006"/>
    <n v="85.75"/>
    <x v="0"/>
    <n v="0.46210000000000001"/>
    <n v="39.97"/>
    <n v="164"/>
  </r>
  <r>
    <x v="1"/>
    <n v="125.82"/>
    <n v="383.28500000000003"/>
    <n v="169.148"/>
    <x v="1"/>
    <x v="1"/>
    <n v="6.13"/>
    <n v="15.813000000000001"/>
    <n v="1915919"/>
    <x v="1"/>
    <n v="61.555"/>
    <n v="95.281000000000006"/>
    <x v="1"/>
    <n v="0.45029999999999998"/>
    <n v="29.84"/>
    <n v="161"/>
  </r>
  <r>
    <x v="2"/>
    <n v="130.541"/>
    <n v="394.32799999999997"/>
    <n v="170.78200000000001"/>
    <x v="2"/>
    <x v="2"/>
    <n v="6.11"/>
    <n v="16.326000000000001"/>
    <n v="1285816"/>
    <x v="2"/>
    <n v="48.304000000000002"/>
    <n v="98.959000000000003"/>
    <x v="2"/>
    <n v="0.43059999999999998"/>
    <n v="21.83"/>
    <n v="164"/>
  </r>
  <r>
    <x v="3"/>
    <n v="120.233"/>
    <n v="365.81700000000001"/>
    <n v="152.83600000000001"/>
    <x v="3"/>
    <x v="3"/>
    <n v="5.61"/>
    <n v="16.864999999999998"/>
    <n v="1747132"/>
    <x v="3"/>
    <n v="62.639000000000003"/>
    <n v="109.10599999999999"/>
    <x v="3"/>
    <n v="0.43020000000000003"/>
    <n v="28.93"/>
    <n v="154"/>
  </r>
  <r>
    <x v="4"/>
    <n v="77.343999999999994"/>
    <n v="274.51499999999999"/>
    <n v="104.956"/>
    <x v="4"/>
    <x v="4"/>
    <n v="3.28"/>
    <n v="17.527999999999999"/>
    <n v="1297556"/>
    <x v="4"/>
    <n v="90.942999999999998"/>
    <n v="98.667000000000002"/>
    <x v="4"/>
    <n v="0.38779999999999998"/>
    <n v="35.14"/>
    <n v="147"/>
  </r>
  <r>
    <x v="5"/>
    <n v="76.477000000000004"/>
    <n v="260.17399999999998"/>
    <n v="98.391999999999996"/>
    <x v="5"/>
    <x v="5"/>
    <n v="2.97"/>
    <n v="18.596"/>
    <n v="711734"/>
    <x v="5"/>
    <n v="100.557"/>
    <n v="91.807000000000002"/>
    <x v="5"/>
    <n v="0.3795"/>
    <n v="22.49"/>
    <n v="137"/>
  </r>
  <r>
    <x v="6"/>
    <n v="81.801000000000002"/>
    <n v="265.59500000000003"/>
    <n v="101.839"/>
    <x v="6"/>
    <x v="6"/>
    <n v="2.98"/>
    <n v="20"/>
    <n v="376645"/>
    <x v="6"/>
    <n v="66.301000000000002"/>
    <n v="93.734999999999999"/>
    <x v="6"/>
    <n v="0.3821"/>
    <n v="12.39"/>
    <n v="132"/>
  </r>
  <r>
    <x v="7"/>
    <n v="71.501000000000005"/>
    <n v="229.23400000000001"/>
    <n v="88.186000000000007"/>
    <x v="7"/>
    <x v="7"/>
    <n v="2.2999999999999998"/>
    <n v="21.007000000000001"/>
    <n v="398109"/>
    <x v="7"/>
    <n v="74.180999999999997"/>
    <n v="97.206999999999994"/>
    <x v="7"/>
    <n v="0.38429999999999997"/>
    <n v="16.37"/>
    <n v="123"/>
  </r>
  <r>
    <x v="8"/>
    <n v="70.528999999999996"/>
    <n v="215.63900000000001"/>
    <n v="84.263000000000005"/>
    <x v="8"/>
    <x v="8"/>
    <n v="2.08"/>
    <n v="22.001000000000001"/>
    <n v="268131"/>
    <x v="8"/>
    <n v="67.155000000000001"/>
    <n v="75.427000000000007"/>
    <x v="8"/>
    <n v="0.38519999999999999"/>
    <n v="12.84"/>
    <n v="116"/>
  </r>
  <r>
    <x v="9"/>
    <n v="82.486999999999995"/>
    <n v="233.715"/>
    <n v="93.626000000000005"/>
    <x v="9"/>
    <x v="9"/>
    <n v="2.31"/>
    <n v="23.172000000000001"/>
    <n v="238379"/>
    <x v="9"/>
    <n v="41.600999999999999"/>
    <n v="53.329000000000001"/>
    <x v="9"/>
    <n v="0.40129999999999999"/>
    <n v="10.119999999999999"/>
    <n v="110"/>
  </r>
  <r>
    <x v="10"/>
    <n v="60.448999999999998"/>
    <n v="182.79499999999999"/>
    <n v="70.537000000000006"/>
    <x v="10"/>
    <x v="10"/>
    <n v="1.61"/>
    <n v="24.491"/>
    <n v="245797"/>
    <x v="10"/>
    <n v="25.077000000000002"/>
    <n v="28.986999999999998"/>
    <x v="10"/>
    <n v="0.3926"/>
    <n v="13.25"/>
    <n v="97"/>
  </r>
  <r>
    <x v="11"/>
    <n v="55.756"/>
    <n v="170.91"/>
    <n v="64.304000000000002"/>
    <x v="11"/>
    <x v="11"/>
    <n v="1.42"/>
    <n v="26.087"/>
    <n v="174799"/>
    <x v="11"/>
    <n v="40.545999999999999"/>
    <n v="16.96"/>
    <x v="11"/>
    <n v="0.37409999999999999"/>
    <n v="12.14"/>
    <n v="84.4"/>
  </r>
  <r>
    <x v="12"/>
    <n v="58.518000000000001"/>
    <n v="156.50800000000001"/>
    <n v="68.662000000000006"/>
    <x v="12"/>
    <x v="12"/>
    <n v="1.58"/>
    <n v="26.47"/>
    <n v="16176"/>
    <x v="12"/>
    <n v="29.129000000000001"/>
    <n v="0"/>
    <x v="12"/>
    <n v="0.41909999999999997"/>
    <n v="10.27"/>
    <n v="76.099999999999994"/>
  </r>
  <r>
    <x v="13"/>
    <n v="35.603999999999999"/>
    <n v="108.249"/>
    <n v="43.817999999999998"/>
    <x v="13"/>
    <x v="13"/>
    <n v="0.99"/>
    <n v="26.225999999999999"/>
    <n v="122002"/>
    <x v="13"/>
    <n v="25.952000000000002"/>
    <n v="0"/>
    <x v="13"/>
    <n v="0.42409999999999998"/>
    <n v="9.73"/>
    <n v="63.3"/>
  </r>
  <r>
    <x v="14"/>
    <n v="19.411999999999999"/>
    <n v="65.224999999999994"/>
    <n v="25.684000000000001"/>
    <x v="14"/>
    <x v="14"/>
    <n v="0.54"/>
    <n v="25.891999999999999"/>
    <n v="97168"/>
    <x v="14"/>
    <n v="25.62"/>
    <n v="0"/>
    <x v="14"/>
    <n v="0.3876"/>
    <n v="15.19"/>
    <n v="49.4"/>
  </r>
  <r>
    <x v="15"/>
    <n v="12.474"/>
    <n v="42.905000000000001"/>
    <n v="17.222000000000001"/>
    <x v="15"/>
    <x v="15"/>
    <n v="0.32"/>
    <n v="25.396000000000001"/>
    <n v="63481"/>
    <x v="15"/>
    <n v="23.463999999999999"/>
    <n v="0"/>
    <x v="15"/>
    <n v="0.40949999999999998"/>
    <n v="20.52"/>
    <n v="36.79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AC817-A7D6-4076-9967-079912467819}" name="Tabela dinâmica7" cacheId="2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22:B126" firstHeaderRow="1" firstDataRow="1" firstDataCol="1"/>
  <pivotFields count="17">
    <pivotField axis="axisRow" showAll="0" sortType="descending">
      <items count="17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numFmtId="165" showAll="0"/>
    <pivotField dataField="1" numFmtId="165" showAll="0"/>
    <pivotField numFmtId="165" showAll="0"/>
    <pivotField numFmtId="165" showAll="0"/>
    <pivotField numFmtId="165" showAll="0"/>
    <pivotField numFmtId="165"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Revenue (millions)" fld="2" baseField="0" baseItem="0"/>
  </dataFields>
  <formats count="10">
    <format dxfId="32">
      <pivotArea field="0" type="button" dataOnly="0" labelOnly="1" outline="0" axis="axisRow" fieldPosition="0"/>
    </format>
    <format dxfId="31">
      <pivotArea dataOnly="0" fieldPosition="0">
        <references count="1">
          <reference field="0" count="3">
            <x v="0"/>
            <x v="1"/>
            <x v="2"/>
          </reference>
        </references>
      </pivotArea>
    </format>
    <format dxfId="30">
      <pivotArea field="0" type="button" dataOnly="0" labelOnly="1" outline="0" axis="axisRow" fieldPosition="0"/>
    </format>
    <format dxfId="29">
      <pivotArea dataOnly="0" labelOnly="1" outline="0" axis="axisValues" fieldPosition="0"/>
    </format>
    <format dxfId="28">
      <pivotArea field="0" type="button" dataOnly="0" labelOnly="1" outline="0" axis="axisRow" fieldPosition="0"/>
    </format>
    <format dxfId="27">
      <pivotArea dataOnly="0" labelOnly="1" outline="0" axis="axisValues" fieldPosition="0"/>
    </format>
    <format dxfId="26">
      <pivotArea grandRow="1" outline="0" collapsedLevelsAreSubtotals="1" fieldPosition="0"/>
    </format>
    <format dxfId="25">
      <pivotArea dataOnly="0" labelOnly="1" grandRow="1" outline="0" fieldPosition="0"/>
    </format>
    <format dxfId="24">
      <pivotArea grandRow="1" outline="0" collapsedLevelsAreSubtotals="1" fieldPosition="0"/>
    </format>
    <format dxfId="2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A3F83-3197-4312-B9AF-DD6373F3FDB7}" name="Tabela dinâmica10" cacheId="2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B2:E1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5" showAll="0"/>
    <pivotField dataField="1" numFmtId="165" showAll="0"/>
    <pivotField numFmtId="165" showAll="0"/>
    <pivotField dataField="1" numFmtId="165" showAll="0"/>
    <pivotField numFmtId="165" showAll="0"/>
    <pivotField numFmtId="165"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Revenue (millions)" fld="2" baseField="0" baseItem="0"/>
    <dataField name="Soma de Op Income (millions)" fld="4" baseField="0" baseItem="0"/>
    <dataField name="Soma de EBITDA (millions)" fld="1" baseField="0" baseItem="0"/>
  </dataFields>
  <formats count="9">
    <format dxfId="8">
      <pivotArea field="0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">
      <pivotArea field="0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">
      <pivotArea grandRow="1" outline="0" collapsedLevelsAreSubtotals="1" fieldPosition="0"/>
    </format>
    <format dxfId="13">
      <pivotArea dataOnly="0" labelOnly="1" grandRow="1" outline="0" fieldPosition="0"/>
    </format>
    <format dxfId="14">
      <pivotArea grandRow="1" outline="0" collapsedLevelsAreSubtotals="1" fieldPosition="0"/>
    </format>
    <format dxfId="15">
      <pivotArea dataOnly="0" labelOnly="1" grandRow="1" outline="0" fieldPosition="0"/>
    </format>
    <format dxfId="16">
      <pivotArea collapsedLevelsAreSubtotals="1" fieldPosition="0">
        <references count="1">
          <reference field="0" count="0"/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1AB7C-3ED1-4672-8A1B-C3253ABAE92D}" name="Evolução de Indicadores Financeiros" cacheId="2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02:C11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/>
    <pivotField numFmtId="165" showAll="0"/>
    <pivotField numFmtId="165" showAll="0"/>
    <pivotField dataField="1" numFmtId="165" showAll="0"/>
    <pivotField numFmtId="165" showAll="0"/>
    <pivotField numFmtId="165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EBITDA (millions)" fld="1" baseField="0" baseItem="0"/>
    <dataField name="Soma de Cash on Hand (millions)" fld="10" baseField="0" baseItem="0"/>
  </dataFields>
  <formats count="2">
    <format dxfId="37">
      <pivotArea field="0" type="button" dataOnly="0" labelOnly="1" outline="0" axis="axisRow" fieldPosition="0"/>
    </format>
    <format dxfId="3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8C877-11E3-4EDF-A254-291309AC6EE8}" name="Margem de Lucro (%) por Ano" cacheId="2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82:D9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5" showAll="0"/>
    <pivotField dataField="1" numFmtId="165" showAll="0"/>
    <pivotField numFmtId="165" showAll="0"/>
    <pivotField numFmtId="165" showAll="0"/>
    <pivotField dataField="1" numFmtId="165" showAll="0"/>
    <pivotField numFmtId="165"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0" showAll="0"/>
    <pivotField showAll="0"/>
    <pivotField showAll="0"/>
    <pivotField dataField="1"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Revenue (millions)" fld="2" baseField="0" baseItem="0"/>
    <dataField name="Soma de Net Income (millions)" fld="5" baseField="0" baseItem="0"/>
    <dataField name="Soma de Margem de Lucro (%)" fld="16" baseField="0" baseItem="0" numFmtId="2"/>
  </dataFields>
  <formats count="10">
    <format dxfId="57">
      <pivotArea field="0" type="button" dataOnly="0" labelOnly="1" outline="0" axis="axisRow" fieldPosition="0"/>
    </format>
    <format dxfId="5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7">
      <pivotArea grandRow="1" outline="0" collapsedLevelsAreSubtotals="1" fieldPosition="0"/>
    </format>
    <format dxfId="46">
      <pivotArea dataOnly="0" labelOnly="1" grandRow="1" outline="0" fieldPosition="0"/>
    </format>
    <format dxfId="45">
      <pivotArea grandRow="1" outline="0" collapsedLevelsAreSubtotals="1" fieldPosition="0"/>
    </format>
    <format dxfId="44">
      <pivotArea dataOnly="0" labelOnly="1" grandRow="1" outline="0" fieldPosition="0"/>
    </format>
    <format dxfId="39">
      <pivotArea collapsedLevelsAreSubtotals="1" fieldPosition="0">
        <references count="2">
          <reference field="4294967294" count="2" selected="0">
            <x v="0"/>
            <x v="1"/>
          </reference>
          <reference field="0" count="0"/>
        </references>
      </pivotArea>
    </format>
    <format dxfId="34">
      <pivotArea field="0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6C06B-847E-4838-9560-233BCB068DED}" name="Ativos Totais vs. Passivos Totais" cacheId="2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62:C7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/>
    <pivotField numFmtId="165" showAll="0"/>
    <pivotField dataField="1" numFmtId="165" showAll="0"/>
    <pivotField numFmtId="165" showAll="0"/>
    <pivotField numFmtId="165" showAll="0"/>
    <pivotField dataField="1" numFmtId="165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otal Assets (millions)" fld="9" baseField="0" baseItem="0"/>
    <dataField name="Soma de Total Liabilities (millions)" fld="12" baseField="0" baseItem="0"/>
  </dataFields>
  <formats count="9">
    <format dxfId="58">
      <pivotArea field="0" type="button" dataOnly="0" labelOnly="1" outline="0" axis="axisRow" fieldPosition="0"/>
    </format>
    <format dxfId="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">
      <pivotArea grandRow="1" outline="0" collapsedLevelsAreSubtotals="1" fieldPosition="0"/>
    </format>
    <format dxfId="52">
      <pivotArea dataOnly="0" labelOnly="1" grandRow="1" outline="0" fieldPosition="0"/>
    </format>
    <format dxfId="51">
      <pivotArea grandRow="1" outline="0" collapsedLevelsAreSubtotals="1" fieldPosition="0"/>
    </format>
    <format dxfId="50">
      <pivotArea dataOnly="0" labelOnly="1" grandRow="1" outline="0" fieldPosition="0"/>
    </format>
    <format dxfId="38">
      <pivotArea collapsedLevelsAreSubtotals="1" fieldPosition="0">
        <references count="1">
          <reference field="0" count="0"/>
        </references>
      </pivotArea>
    </format>
    <format dxfId="3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FACEC-E977-4D79-B948-EA1D52615EB1}" name="Caixa Disponível x Dívida por Ano" cacheId="2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42:C5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/>
    <pivotField numFmtId="165" showAll="0"/>
    <pivotField numFmtId="165" showAll="0"/>
    <pivotField dataField="1" numFmtId="165" showAll="0"/>
    <pivotField dataField="1" numFmtId="165" showAll="0"/>
    <pivotField numFmtId="165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ash on Hand (millions)" fld="10" baseField="0" baseItem="0"/>
    <dataField name="Soma de Long Term Debt (millions)" fld="11" baseField="0" baseItem="0"/>
  </dataFields>
  <formats count="8">
    <format dxfId="61">
      <pivotArea field="0" type="button" dataOnly="0" labelOnly="1" outline="0" axis="axisRow" fieldPosition="0"/>
    </format>
    <format dxfId="60">
      <pivotArea dataOnly="0" labelOnly="1" grandRow="1" outline="0" fieldPosition="0"/>
    </format>
    <format dxfId="59">
      <pivotArea collapsedLevelsAreSubtotals="1" fieldPosition="0">
        <references count="1">
          <reference field="0" count="0"/>
        </references>
      </pivotArea>
    </format>
    <format dxfId="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">
      <pivotArea grandRow="1" outline="0" collapsedLevelsAreSubtotals="1" fieldPosition="0"/>
    </format>
    <format dxfId="40">
      <pivotArea grandRow="1" outline="0" collapsedLevelsAreSubtotals="1" fieldPosition="0"/>
    </format>
    <format dxfId="3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9D5E9-8668-481F-87CE-AA3E58A3D51A}" name="Lucro Operacional e Lucro Líquido por Ano" cacheId="2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22:C3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dataField="1" numFmtId="165" showAll="0"/>
    <pivotField dataField="1" numFmtId="165" showAll="0"/>
    <pivotField numFmtId="165"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Op Income (millions)" fld="4" baseField="0" baseItem="0"/>
    <dataField name="Soma de Net Income (millions)" fld="5" baseField="0" baseItem="0"/>
  </dataFields>
  <formats count="9">
    <format dxfId="62">
      <pivotArea field="0" type="button" dataOnly="0" labelOnly="1" outline="0" axis="axisRow" fieldPosition="0"/>
    </format>
    <format dxfId="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4">
      <pivotArea field="0" type="button" dataOnly="0" labelOnly="1" outline="0" axis="axisRow" fieldPosition="0"/>
    </format>
    <format dxfId="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6">
      <pivotArea grandRow="1" outline="0" collapsedLevelsAreSubtotals="1" fieldPosition="0"/>
    </format>
    <format dxfId="67">
      <pivotArea dataOnly="0" labelOnly="1" grandRow="1" outline="0" fieldPosition="0"/>
    </format>
    <format dxfId="68">
      <pivotArea grandRow="1" outline="0" collapsedLevelsAreSubtotals="1" fieldPosition="0"/>
    </format>
    <format dxfId="69">
      <pivotArea dataOnly="0" labelOnly="1" grandRow="1" outline="0" fieldPosition="0"/>
    </format>
    <format dxfId="7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4C066-EC88-4C7C-99B9-5BEBD2A8F13E}" name=" Receita Anual Total" cacheId="2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 rowHeaderCaption=" Receita Anual Total">
  <location ref="A2:B19" firstHeaderRow="1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oma de Revenue (millions)" fld="2" baseField="0" baseItem="0" numFmtId="165"/>
  </dataFields>
  <formats count="13">
    <format dxfId="71">
      <pivotArea outline="0" collapsedLevelsAreSubtotals="1" fieldPosition="0"/>
    </format>
    <format dxfId="72">
      <pivotArea field="0" type="button" dataOnly="0" labelOnly="1" outline="0" axis="axisRow" fieldPosition="0"/>
    </format>
    <format dxfId="73">
      <pivotArea dataOnly="0" labelOnly="1" outline="0" axis="axisValues" fieldPosition="0"/>
    </format>
    <format dxfId="74">
      <pivotArea field="0" type="button" dataOnly="0" labelOnly="1" outline="0" axis="axisRow" fieldPosition="0"/>
    </format>
    <format dxfId="75">
      <pivotArea dataOnly="0" labelOnly="1" outline="0" axis="axisValues" fieldPosition="0"/>
    </format>
    <format dxfId="76">
      <pivotArea field="0" type="button" dataOnly="0" labelOnly="1" outline="0" axis="axisRow" fieldPosition="0"/>
    </format>
    <format dxfId="77">
      <pivotArea dataOnly="0" labelOnly="1" outline="0" axis="axisValues" fieldPosition="0"/>
    </format>
    <format dxfId="78">
      <pivotArea grandRow="1" outline="0" collapsedLevelsAreSubtotals="1" fieldPosition="0"/>
    </format>
    <format dxfId="79">
      <pivotArea dataOnly="0" labelOnly="1" grandRow="1" outline="0" fieldPosition="0"/>
    </format>
    <format dxfId="80">
      <pivotArea grandRow="1" outline="0" collapsedLevelsAreSubtotals="1" fieldPosition="0"/>
    </format>
    <format dxfId="81">
      <pivotArea dataOnly="0" labelOnly="1" grandRow="1" outline="0" fieldPosition="0"/>
    </format>
    <format dxfId="82">
      <pivotArea grandRow="1" outline="0" collapsedLevelsAreSubtotals="1" fieldPosition="0"/>
    </format>
    <format dxfId="8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6ADE55-BD12-4B1A-8AB0-9285366F9A8D}" name="Tabela dinâmica15" cacheId="2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B79:D96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/>
    <pivotField numFmtId="165" showAll="0"/>
    <pivotField numFmtId="165" showAll="0"/>
    <pivotField dataField="1" numFmtId="165" showAll="0"/>
    <pivotField dataField="1" numFmtId="165" showAll="0"/>
    <pivotField numFmtId="165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ash on Hand (millions)" fld="10" baseField="0" baseItem="0"/>
    <dataField name="Soma de Long Term Debt (millions)" fld="11" baseField="0" baseItem="0"/>
  </dataFields>
  <formats count="8">
    <format dxfId="0">
      <pivotArea field="0" type="button" dataOnly="0" labelOnly="1" outline="0" axis="axisRow" fieldPosition="0"/>
    </format>
    <format dxfId="1">
      <pivotArea dataOnly="0" labelOnly="1" grandRow="1" outline="0" fieldPosition="0"/>
    </format>
    <format dxfId="2">
      <pivotArea collapsedLevelsAreSubtotals="1" fieldPosition="0">
        <references count="1">
          <reference field="0" count="0"/>
        </references>
      </pivotArea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grandRow="1" outline="0" collapsedLevelsAreSubtotals="1" fieldPosition="0"/>
    </format>
    <format dxfId="6">
      <pivotArea grandRow="1" outline="0" collapsedLevelsAreSubtotals="1" fieldPosition="0"/>
    </format>
    <format dxfId="7">
      <pivotArea grandRow="1"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60F7C-7C34-440A-8449-E33EAD9CCBB1}" name="Tabela dinâmica11" cacheId="2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B22:D3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dataField="1" numFmtId="165" showAll="0">
      <items count="17">
        <item x="15"/>
        <item x="14"/>
        <item x="13"/>
        <item x="11"/>
        <item x="10"/>
        <item x="12"/>
        <item x="8"/>
        <item x="7"/>
        <item x="5"/>
        <item x="4"/>
        <item x="6"/>
        <item x="9"/>
        <item x="3"/>
        <item x="1"/>
        <item x="2"/>
        <item x="0"/>
        <item t="default"/>
      </items>
    </pivotField>
    <pivotField dataField="1" numFmtId="165" showAll="0">
      <items count="17">
        <item x="15"/>
        <item x="14"/>
        <item x="13"/>
        <item x="11"/>
        <item x="10"/>
        <item x="12"/>
        <item x="8"/>
        <item x="7"/>
        <item x="9"/>
        <item x="5"/>
        <item x="4"/>
        <item x="6"/>
        <item x="0"/>
        <item x="3"/>
        <item x="1"/>
        <item x="2"/>
        <item t="default"/>
      </items>
    </pivotField>
    <pivotField numFmtId="165"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Net Income (millions)" fld="5" baseField="0" baseItem="0"/>
    <dataField name="Soma de Op Income (millions)" fld="4" baseField="0" baseItem="0"/>
  </dataFields>
  <formats count="6">
    <format dxfId="22">
      <pivotArea field="0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field="0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">
      <pivotArea field="0" dataOnly="0" grandRow="1" axis="axisRow" fieldPosition="0">
        <references count="1">
          <reference field="0" count="1">
            <x v="15"/>
          </reference>
        </references>
      </pivotArea>
    </format>
    <format dxfId="17">
      <pivotArea field="0" dataOnly="0" grandRow="1" axis="axisRow" fieldPosition="0">
        <references count="1">
          <reference field="0" count="1">
            <x v="15"/>
          </reference>
        </references>
      </pivotArea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77B07C-A94D-462E-869B-6491F373599D}" name="Tabela1" displayName="Tabela1" ref="A1:P17" totalsRowShown="0" headerRowDxfId="101" dataDxfId="100">
  <autoFilter ref="A1:P17" xr:uid="{B477B07C-A94D-462E-869B-6491F373599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2CF2503D-5FBB-4858-9B38-38FCC70E64AB}" name="year" dataDxfId="98"/>
    <tableColumn id="2" xr3:uid="{8B4442B8-2472-4C6B-93D5-6E1BEE5A5729}" name="EBITDA (millions)" dataDxfId="97"/>
    <tableColumn id="3" xr3:uid="{4CF6945F-E27D-47E0-8164-1E435A4665CC}" name="Revenue (millions)" dataDxfId="96"/>
    <tableColumn id="4" xr3:uid="{D501E4C1-16E2-48F4-A898-1DA11CA8FA92}" name="Gross Profit (millions)" dataDxfId="95"/>
    <tableColumn id="5" xr3:uid="{3539C88D-B891-45E6-8726-32926FBA8282}" name="Op Income (millions)" dataDxfId="94"/>
    <tableColumn id="6" xr3:uid="{E7B95EEB-F368-4331-A831-6BC23B467607}" name="Net Income (millions)" dataDxfId="93"/>
    <tableColumn id="7" xr3:uid="{DA644284-181C-4B22-81C1-441D2E957BEB}" name="EPS" dataDxfId="92"/>
    <tableColumn id="8" xr3:uid="{9AE649D6-41B0-4FF1-A871-85B1AADF9C12}" name="Shares Outstanding" dataDxfId="91"/>
    <tableColumn id="9" xr3:uid="{9188A03A-FA02-4D36-8C8B-7BAD4BC1856B}" name="Year Close Price" dataDxfId="90"/>
    <tableColumn id="10" xr3:uid="{2421FE63-175F-4D2D-9F96-A40A87CE88D5}" name="Total Assets (millions)" dataDxfId="89"/>
    <tableColumn id="11" xr3:uid="{B19952D6-57A8-440D-9E7E-A53B1F3D95E8}" name="Cash on Hand (millions)" dataDxfId="88"/>
    <tableColumn id="12" xr3:uid="{A7D5B385-43E9-4799-8D1B-FA887D14EDC8}" name="Long Term Debt (millions)" dataDxfId="87"/>
    <tableColumn id="13" xr3:uid="{AA4D0B36-930C-40F2-9203-4B8492060C4D}" name="Total Liabilities (millions)" dataDxfId="86"/>
    <tableColumn id="14" xr3:uid="{A6C4A35F-11B9-46AE-88B9-86D08F5901A8}" name="Gross Margin" dataDxfId="84" dataCellStyle="Porcentagem"/>
    <tableColumn id="15" xr3:uid="{3A1AA4F7-5A5A-49D4-9F9D-442C4B528158}" name="PE ratio" dataDxfId="85"/>
    <tableColumn id="16" xr3:uid="{611FA5AB-D08A-4255-97B8-63E7ADBE8452}" name="Employees" dataDxfId="99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097E-4DE9-4455-96C0-DF1A8B6C69CF}">
  <dimension ref="A1:P17"/>
  <sheetViews>
    <sheetView tabSelected="1" zoomScale="85" zoomScaleNormal="85" workbookViewId="0">
      <selection activeCell="E26" sqref="E26"/>
    </sheetView>
  </sheetViews>
  <sheetFormatPr defaultRowHeight="15" x14ac:dyDescent="0.25"/>
  <cols>
    <col min="1" max="1" width="21" bestFit="1" customWidth="1"/>
    <col min="2" max="2" width="18.42578125" customWidth="1"/>
    <col min="3" max="3" width="18.140625" bestFit="1" customWidth="1"/>
    <col min="4" max="4" width="20.7109375" bestFit="1" customWidth="1"/>
    <col min="5" max="5" width="28.140625" bestFit="1" customWidth="1"/>
    <col min="6" max="6" width="28.85546875" bestFit="1" customWidth="1"/>
    <col min="7" max="7" width="6.85546875" bestFit="1" customWidth="1"/>
    <col min="8" max="8" width="18.42578125" bestFit="1" customWidth="1"/>
    <col min="9" max="9" width="15.28515625" bestFit="1" customWidth="1"/>
    <col min="10" max="10" width="20.85546875" bestFit="1" customWidth="1"/>
    <col min="11" max="11" width="22.28515625" bestFit="1" customWidth="1"/>
    <col min="12" max="12" width="24.28515625" bestFit="1" customWidth="1"/>
    <col min="13" max="13" width="23.85546875" bestFit="1" customWidth="1"/>
    <col min="14" max="14" width="12.7109375" bestFit="1" customWidth="1"/>
    <col min="15" max="15" width="7.7109375" bestFit="1" customWidth="1"/>
    <col min="16" max="16" width="10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>
        <v>2024</v>
      </c>
      <c r="B2" s="4">
        <v>134.661</v>
      </c>
      <c r="C2" s="4">
        <v>391.03500000000003</v>
      </c>
      <c r="D2" s="4">
        <v>180.68299999999999</v>
      </c>
      <c r="E2" s="4">
        <v>123.21599999999999</v>
      </c>
      <c r="F2" s="4">
        <v>93.736000000000004</v>
      </c>
      <c r="G2" s="4">
        <v>6.08</v>
      </c>
      <c r="H2" s="1">
        <v>15.407999999999999</v>
      </c>
      <c r="I2" s="4">
        <v>243.04</v>
      </c>
      <c r="J2" s="4">
        <v>364.98</v>
      </c>
      <c r="K2" s="4">
        <v>65.171000000000006</v>
      </c>
      <c r="L2" s="4">
        <v>85.75</v>
      </c>
      <c r="M2" s="4">
        <v>308.02999999999997</v>
      </c>
      <c r="N2" s="5">
        <v>0.46210000000000001</v>
      </c>
      <c r="O2" s="1">
        <v>39.97</v>
      </c>
      <c r="P2" s="1">
        <v>164</v>
      </c>
    </row>
    <row r="3" spans="1:16" x14ac:dyDescent="0.25">
      <c r="A3" s="1">
        <v>2023</v>
      </c>
      <c r="B3" s="4">
        <v>125.82</v>
      </c>
      <c r="C3" s="4">
        <v>383.28500000000003</v>
      </c>
      <c r="D3" s="4">
        <v>169.148</v>
      </c>
      <c r="E3" s="4">
        <v>114.301</v>
      </c>
      <c r="F3" s="4">
        <v>96.995000000000005</v>
      </c>
      <c r="G3" s="4">
        <v>6.13</v>
      </c>
      <c r="H3" s="1">
        <v>15.813000000000001</v>
      </c>
      <c r="I3" s="4">
        <v>1915919</v>
      </c>
      <c r="J3" s="4">
        <v>352.58300000000003</v>
      </c>
      <c r="K3" s="4">
        <v>61.555</v>
      </c>
      <c r="L3" s="4">
        <v>95.281000000000006</v>
      </c>
      <c r="M3" s="4">
        <v>290.43700000000001</v>
      </c>
      <c r="N3" s="5">
        <v>0.45029999999999998</v>
      </c>
      <c r="O3" s="1">
        <v>29.84</v>
      </c>
      <c r="P3" s="1">
        <v>161</v>
      </c>
    </row>
    <row r="4" spans="1:16" x14ac:dyDescent="0.25">
      <c r="A4" s="1">
        <v>2022</v>
      </c>
      <c r="B4" s="4">
        <v>130.541</v>
      </c>
      <c r="C4" s="4">
        <v>394.32799999999997</v>
      </c>
      <c r="D4" s="4">
        <v>170.78200000000001</v>
      </c>
      <c r="E4" s="4">
        <v>119.437</v>
      </c>
      <c r="F4" s="4">
        <v>99.802999999999997</v>
      </c>
      <c r="G4" s="4">
        <v>6.11</v>
      </c>
      <c r="H4" s="1">
        <v>16.326000000000001</v>
      </c>
      <c r="I4" s="4">
        <v>1285816</v>
      </c>
      <c r="J4" s="4">
        <v>352.755</v>
      </c>
      <c r="K4" s="4">
        <v>48.304000000000002</v>
      </c>
      <c r="L4" s="4">
        <v>98.959000000000003</v>
      </c>
      <c r="M4" s="4">
        <v>302.08300000000003</v>
      </c>
      <c r="N4" s="5">
        <v>0.43059999999999998</v>
      </c>
      <c r="O4" s="1">
        <v>21.83</v>
      </c>
      <c r="P4" s="1">
        <v>164</v>
      </c>
    </row>
    <row r="5" spans="1:16" x14ac:dyDescent="0.25">
      <c r="A5" s="1">
        <v>2021</v>
      </c>
      <c r="B5" s="4">
        <v>120.233</v>
      </c>
      <c r="C5" s="4">
        <v>365.81700000000001</v>
      </c>
      <c r="D5" s="4">
        <v>152.83600000000001</v>
      </c>
      <c r="E5" s="4">
        <v>108.949</v>
      </c>
      <c r="F5" s="4">
        <v>94.68</v>
      </c>
      <c r="G5" s="4">
        <v>5.61</v>
      </c>
      <c r="H5" s="1">
        <v>16.864999999999998</v>
      </c>
      <c r="I5" s="4">
        <v>1747132</v>
      </c>
      <c r="J5" s="4">
        <v>351.00200000000001</v>
      </c>
      <c r="K5" s="4">
        <v>62.639000000000003</v>
      </c>
      <c r="L5" s="4">
        <v>109.10599999999999</v>
      </c>
      <c r="M5" s="4">
        <v>287.91199999999998</v>
      </c>
      <c r="N5" s="5">
        <v>0.43020000000000003</v>
      </c>
      <c r="O5" s="1">
        <v>28.93</v>
      </c>
      <c r="P5" s="1">
        <v>154</v>
      </c>
    </row>
    <row r="6" spans="1:16" x14ac:dyDescent="0.25">
      <c r="A6" s="1">
        <v>2020</v>
      </c>
      <c r="B6" s="4">
        <v>77.343999999999994</v>
      </c>
      <c r="C6" s="4">
        <v>274.51499999999999</v>
      </c>
      <c r="D6" s="4">
        <v>104.956</v>
      </c>
      <c r="E6" s="4">
        <v>66.287999999999997</v>
      </c>
      <c r="F6" s="4">
        <v>57.411000000000001</v>
      </c>
      <c r="G6" s="4">
        <v>3.28</v>
      </c>
      <c r="H6" s="1">
        <v>17.527999999999999</v>
      </c>
      <c r="I6" s="4">
        <v>1297556</v>
      </c>
      <c r="J6" s="4">
        <v>323.88799999999998</v>
      </c>
      <c r="K6" s="4">
        <v>90.942999999999998</v>
      </c>
      <c r="L6" s="4">
        <v>98.667000000000002</v>
      </c>
      <c r="M6" s="4">
        <v>258.54899999999998</v>
      </c>
      <c r="N6" s="5">
        <v>0.38779999999999998</v>
      </c>
      <c r="O6" s="1">
        <v>35.14</v>
      </c>
      <c r="P6" s="1">
        <v>147</v>
      </c>
    </row>
    <row r="7" spans="1:16" x14ac:dyDescent="0.25">
      <c r="A7" s="1">
        <v>2019</v>
      </c>
      <c r="B7" s="4">
        <v>76.477000000000004</v>
      </c>
      <c r="C7" s="4">
        <v>260.17399999999998</v>
      </c>
      <c r="D7" s="4">
        <v>98.391999999999996</v>
      </c>
      <c r="E7" s="4">
        <v>63.93</v>
      </c>
      <c r="F7" s="4">
        <v>55.256</v>
      </c>
      <c r="G7" s="4">
        <v>2.97</v>
      </c>
      <c r="H7" s="1">
        <v>18.596</v>
      </c>
      <c r="I7" s="4">
        <v>711734</v>
      </c>
      <c r="J7" s="4">
        <v>338.51600000000002</v>
      </c>
      <c r="K7" s="4">
        <v>100.557</v>
      </c>
      <c r="L7" s="4">
        <v>91.807000000000002</v>
      </c>
      <c r="M7" s="4">
        <v>248.02799999999999</v>
      </c>
      <c r="N7" s="5">
        <v>0.3795</v>
      </c>
      <c r="O7" s="1">
        <v>22.49</v>
      </c>
      <c r="P7" s="1">
        <v>137</v>
      </c>
    </row>
    <row r="8" spans="1:16" x14ac:dyDescent="0.25">
      <c r="A8" s="1">
        <v>2018</v>
      </c>
      <c r="B8" s="4">
        <v>81.801000000000002</v>
      </c>
      <c r="C8" s="4">
        <v>265.59500000000003</v>
      </c>
      <c r="D8" s="4">
        <v>101.839</v>
      </c>
      <c r="E8" s="4">
        <v>70.897999999999996</v>
      </c>
      <c r="F8" s="4">
        <v>59.530999999999999</v>
      </c>
      <c r="G8" s="4">
        <v>2.98</v>
      </c>
      <c r="H8" s="1">
        <v>20</v>
      </c>
      <c r="I8" s="4">
        <v>376645</v>
      </c>
      <c r="J8" s="4">
        <v>365.72500000000002</v>
      </c>
      <c r="K8" s="4">
        <v>66.301000000000002</v>
      </c>
      <c r="L8" s="4">
        <v>93.734999999999999</v>
      </c>
      <c r="M8" s="4">
        <v>258.57799999999997</v>
      </c>
      <c r="N8" s="5">
        <v>0.3821</v>
      </c>
      <c r="O8" s="1">
        <v>12.39</v>
      </c>
      <c r="P8" s="1">
        <v>132</v>
      </c>
    </row>
    <row r="9" spans="1:16" x14ac:dyDescent="0.25">
      <c r="A9" s="1">
        <v>2017</v>
      </c>
      <c r="B9" s="4">
        <v>71.501000000000005</v>
      </c>
      <c r="C9" s="4">
        <v>229.23400000000001</v>
      </c>
      <c r="D9" s="4">
        <v>88.186000000000007</v>
      </c>
      <c r="E9" s="4">
        <v>61.344000000000001</v>
      </c>
      <c r="F9" s="4">
        <v>48.350999999999999</v>
      </c>
      <c r="G9" s="4">
        <v>2.2999999999999998</v>
      </c>
      <c r="H9" s="1">
        <v>21.007000000000001</v>
      </c>
      <c r="I9" s="4">
        <v>398109</v>
      </c>
      <c r="J9" s="4">
        <v>375.31900000000002</v>
      </c>
      <c r="K9" s="4">
        <v>74.180999999999997</v>
      </c>
      <c r="L9" s="4">
        <v>97.206999999999994</v>
      </c>
      <c r="M9" s="4">
        <v>241.27199999999999</v>
      </c>
      <c r="N9" s="5">
        <v>0.38429999999999997</v>
      </c>
      <c r="O9" s="1">
        <v>16.37</v>
      </c>
      <c r="P9" s="1">
        <v>123</v>
      </c>
    </row>
    <row r="10" spans="1:16" x14ac:dyDescent="0.25">
      <c r="A10" s="1">
        <v>2016</v>
      </c>
      <c r="B10" s="4">
        <v>70.528999999999996</v>
      </c>
      <c r="C10" s="4">
        <v>215.63900000000001</v>
      </c>
      <c r="D10" s="4">
        <v>84.263000000000005</v>
      </c>
      <c r="E10" s="4">
        <v>60.024000000000001</v>
      </c>
      <c r="F10" s="4">
        <v>45.686999999999998</v>
      </c>
      <c r="G10" s="4">
        <v>2.08</v>
      </c>
      <c r="H10" s="1">
        <v>22.001000000000001</v>
      </c>
      <c r="I10" s="4">
        <v>268131</v>
      </c>
      <c r="J10" s="4">
        <v>321.68599999999998</v>
      </c>
      <c r="K10" s="4">
        <v>67.155000000000001</v>
      </c>
      <c r="L10" s="4">
        <v>75.427000000000007</v>
      </c>
      <c r="M10" s="4">
        <v>193.43700000000001</v>
      </c>
      <c r="N10" s="5">
        <v>0.38519999999999999</v>
      </c>
      <c r="O10" s="1">
        <v>12.84</v>
      </c>
      <c r="P10" s="1">
        <v>116</v>
      </c>
    </row>
    <row r="11" spans="1:16" x14ac:dyDescent="0.25">
      <c r="A11" s="1">
        <v>2015</v>
      </c>
      <c r="B11" s="4">
        <v>82.486999999999995</v>
      </c>
      <c r="C11" s="4">
        <v>233.715</v>
      </c>
      <c r="D11" s="4">
        <v>93.626000000000005</v>
      </c>
      <c r="E11" s="4">
        <v>71.23</v>
      </c>
      <c r="F11" s="4">
        <v>53.393999999999998</v>
      </c>
      <c r="G11" s="4">
        <v>2.31</v>
      </c>
      <c r="H11" s="1">
        <v>23.172000000000001</v>
      </c>
      <c r="I11" s="4">
        <v>238379</v>
      </c>
      <c r="J11" s="4">
        <v>290.34500000000003</v>
      </c>
      <c r="K11" s="4">
        <v>41.600999999999999</v>
      </c>
      <c r="L11" s="4">
        <v>53.329000000000001</v>
      </c>
      <c r="M11" s="4">
        <v>170.99</v>
      </c>
      <c r="N11" s="5">
        <v>0.40129999999999999</v>
      </c>
      <c r="O11" s="1">
        <v>10.119999999999999</v>
      </c>
      <c r="P11" s="1">
        <v>110</v>
      </c>
    </row>
    <row r="12" spans="1:16" x14ac:dyDescent="0.25">
      <c r="A12" s="1">
        <v>2014</v>
      </c>
      <c r="B12" s="4">
        <v>60.448999999999998</v>
      </c>
      <c r="C12" s="4">
        <v>182.79499999999999</v>
      </c>
      <c r="D12" s="4">
        <v>70.537000000000006</v>
      </c>
      <c r="E12" s="4">
        <v>52.503</v>
      </c>
      <c r="F12" s="4">
        <v>39.51</v>
      </c>
      <c r="G12" s="4">
        <v>1.61</v>
      </c>
      <c r="H12" s="1">
        <v>24.491</v>
      </c>
      <c r="I12" s="4">
        <v>245797</v>
      </c>
      <c r="J12" s="4">
        <v>231.839</v>
      </c>
      <c r="K12" s="4">
        <v>25.077000000000002</v>
      </c>
      <c r="L12" s="4">
        <v>28.986999999999998</v>
      </c>
      <c r="M12" s="4">
        <v>120.292</v>
      </c>
      <c r="N12" s="5">
        <v>0.3926</v>
      </c>
      <c r="O12" s="1">
        <v>13.25</v>
      </c>
      <c r="P12" s="1">
        <v>97</v>
      </c>
    </row>
    <row r="13" spans="1:16" x14ac:dyDescent="0.25">
      <c r="A13" s="1">
        <v>2013</v>
      </c>
      <c r="B13" s="4">
        <v>55.756</v>
      </c>
      <c r="C13" s="4">
        <v>170.91</v>
      </c>
      <c r="D13" s="4">
        <v>64.304000000000002</v>
      </c>
      <c r="E13" s="4">
        <v>48.999000000000002</v>
      </c>
      <c r="F13" s="4">
        <v>37.036999999999999</v>
      </c>
      <c r="G13" s="4">
        <v>1.42</v>
      </c>
      <c r="H13" s="1">
        <v>26.087</v>
      </c>
      <c r="I13" s="4">
        <v>174799</v>
      </c>
      <c r="J13" s="4">
        <v>207</v>
      </c>
      <c r="K13" s="4">
        <v>40.545999999999999</v>
      </c>
      <c r="L13" s="4">
        <v>16.96</v>
      </c>
      <c r="M13" s="4">
        <v>83.450999999999993</v>
      </c>
      <c r="N13" s="5">
        <v>0.37409999999999999</v>
      </c>
      <c r="O13" s="1">
        <v>12.14</v>
      </c>
      <c r="P13" s="1">
        <v>84.4</v>
      </c>
    </row>
    <row r="14" spans="1:16" x14ac:dyDescent="0.25">
      <c r="A14" s="1">
        <v>2012</v>
      </c>
      <c r="B14" s="4">
        <v>58.518000000000001</v>
      </c>
      <c r="C14" s="4">
        <v>156.50800000000001</v>
      </c>
      <c r="D14" s="4">
        <v>68.662000000000006</v>
      </c>
      <c r="E14" s="4">
        <v>55.241</v>
      </c>
      <c r="F14" s="4">
        <v>41.732999999999997</v>
      </c>
      <c r="G14" s="4">
        <v>1.58</v>
      </c>
      <c r="H14" s="1">
        <v>26.47</v>
      </c>
      <c r="I14" s="4">
        <v>16176</v>
      </c>
      <c r="J14" s="4">
        <v>176.06399999999999</v>
      </c>
      <c r="K14" s="4">
        <v>29.129000000000001</v>
      </c>
      <c r="L14" s="4">
        <v>0</v>
      </c>
      <c r="M14" s="4">
        <v>57.853999999999999</v>
      </c>
      <c r="N14" s="5">
        <v>0.41909999999999997</v>
      </c>
      <c r="O14" s="1">
        <v>10.27</v>
      </c>
      <c r="P14" s="1">
        <v>76.099999999999994</v>
      </c>
    </row>
    <row r="15" spans="1:16" x14ac:dyDescent="0.25">
      <c r="A15" s="1">
        <v>2011</v>
      </c>
      <c r="B15" s="4">
        <v>35.603999999999999</v>
      </c>
      <c r="C15" s="4">
        <v>108.249</v>
      </c>
      <c r="D15" s="4">
        <v>43.817999999999998</v>
      </c>
      <c r="E15" s="4">
        <v>33.79</v>
      </c>
      <c r="F15" s="4">
        <v>25.922000000000001</v>
      </c>
      <c r="G15" s="4">
        <v>0.99</v>
      </c>
      <c r="H15" s="1">
        <v>26.225999999999999</v>
      </c>
      <c r="I15" s="4">
        <v>122002</v>
      </c>
      <c r="J15" s="4">
        <v>116.371</v>
      </c>
      <c r="K15" s="4">
        <v>25.952000000000002</v>
      </c>
      <c r="L15" s="4">
        <v>0</v>
      </c>
      <c r="M15" s="4">
        <v>39.756</v>
      </c>
      <c r="N15" s="5">
        <v>0.42409999999999998</v>
      </c>
      <c r="O15" s="1">
        <v>9.73</v>
      </c>
      <c r="P15" s="1">
        <v>63.3</v>
      </c>
    </row>
    <row r="16" spans="1:16" x14ac:dyDescent="0.25">
      <c r="A16" s="1">
        <v>2010</v>
      </c>
      <c r="B16" s="4">
        <v>19.411999999999999</v>
      </c>
      <c r="C16" s="4">
        <v>65.224999999999994</v>
      </c>
      <c r="D16" s="4">
        <v>25.684000000000001</v>
      </c>
      <c r="E16" s="4">
        <v>18.385000000000002</v>
      </c>
      <c r="F16" s="4">
        <v>14.013</v>
      </c>
      <c r="G16" s="4">
        <v>0.54</v>
      </c>
      <c r="H16" s="1">
        <v>25.891999999999999</v>
      </c>
      <c r="I16" s="4">
        <v>97168</v>
      </c>
      <c r="J16" s="4">
        <v>75.183000000000007</v>
      </c>
      <c r="K16" s="4">
        <v>25.62</v>
      </c>
      <c r="L16" s="4">
        <v>0</v>
      </c>
      <c r="M16" s="4">
        <v>27.391999999999999</v>
      </c>
      <c r="N16" s="5">
        <v>0.3876</v>
      </c>
      <c r="O16" s="1">
        <v>15.19</v>
      </c>
      <c r="P16" s="1">
        <v>49.4</v>
      </c>
    </row>
    <row r="17" spans="1:16" x14ac:dyDescent="0.25">
      <c r="A17" s="1">
        <v>2009</v>
      </c>
      <c r="B17" s="4">
        <v>12.474</v>
      </c>
      <c r="C17" s="4">
        <v>42.905000000000001</v>
      </c>
      <c r="D17" s="4">
        <v>17.222000000000001</v>
      </c>
      <c r="E17" s="4">
        <v>11.74</v>
      </c>
      <c r="F17" s="4">
        <v>8.2349999999999994</v>
      </c>
      <c r="G17" s="4">
        <v>0.32</v>
      </c>
      <c r="H17" s="1">
        <v>25.396000000000001</v>
      </c>
      <c r="I17" s="4">
        <v>63481</v>
      </c>
      <c r="J17" s="4">
        <v>47.500999999999998</v>
      </c>
      <c r="K17" s="4">
        <v>23.463999999999999</v>
      </c>
      <c r="L17" s="4">
        <v>0</v>
      </c>
      <c r="M17" s="4">
        <v>15.861000000000001</v>
      </c>
      <c r="N17" s="5">
        <v>0.40949999999999998</v>
      </c>
      <c r="O17" s="1">
        <v>20.52</v>
      </c>
      <c r="P17" s="1">
        <v>36.799999999999997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80FF-A548-4DD6-A700-74125852E534}">
  <dimension ref="A1:D126"/>
  <sheetViews>
    <sheetView topLeftCell="A82" zoomScale="85" zoomScaleNormal="85" workbookViewId="0">
      <selection activeCell="E59" sqref="E59"/>
    </sheetView>
  </sheetViews>
  <sheetFormatPr defaultRowHeight="15" x14ac:dyDescent="0.25"/>
  <cols>
    <col min="1" max="1" width="18.7109375" bestFit="1" customWidth="1"/>
    <col min="2" max="2" width="48.5703125" customWidth="1"/>
    <col min="3" max="3" width="18" bestFit="1" customWidth="1"/>
    <col min="4" max="4" width="26.42578125" bestFit="1" customWidth="1"/>
    <col min="5" max="5" width="28.140625" bestFit="1" customWidth="1"/>
    <col min="6" max="6" width="24.7109375" bestFit="1" customWidth="1"/>
    <col min="7" max="7" width="24" bestFit="1" customWidth="1"/>
    <col min="8" max="8" width="39.5703125" bestFit="1" customWidth="1"/>
    <col min="9" max="9" width="41.5703125" bestFit="1" customWidth="1"/>
    <col min="10" max="10" width="36.85546875" customWidth="1"/>
  </cols>
  <sheetData>
    <row r="1" spans="1:2" ht="28.5" customHeight="1" x14ac:dyDescent="0.25">
      <c r="A1" s="7" t="s">
        <v>19</v>
      </c>
      <c r="B1" s="7"/>
    </row>
    <row r="2" spans="1:2" x14ac:dyDescent="0.25">
      <c r="A2" s="9" t="s">
        <v>19</v>
      </c>
      <c r="B2" s="9" t="s">
        <v>18</v>
      </c>
    </row>
    <row r="3" spans="1:2" x14ac:dyDescent="0.25">
      <c r="A3" s="2">
        <v>2009</v>
      </c>
      <c r="B3" s="6">
        <v>42.905000000000001</v>
      </c>
    </row>
    <row r="4" spans="1:2" x14ac:dyDescent="0.25">
      <c r="A4" s="2">
        <v>2010</v>
      </c>
      <c r="B4" s="6">
        <v>65.224999999999994</v>
      </c>
    </row>
    <row r="5" spans="1:2" x14ac:dyDescent="0.25">
      <c r="A5" s="2">
        <v>2011</v>
      </c>
      <c r="B5" s="6">
        <v>108.249</v>
      </c>
    </row>
    <row r="6" spans="1:2" x14ac:dyDescent="0.25">
      <c r="A6" s="2">
        <v>2012</v>
      </c>
      <c r="B6" s="6">
        <v>156.50800000000001</v>
      </c>
    </row>
    <row r="7" spans="1:2" x14ac:dyDescent="0.25">
      <c r="A7" s="2">
        <v>2013</v>
      </c>
      <c r="B7" s="6">
        <v>170.91</v>
      </c>
    </row>
    <row r="8" spans="1:2" x14ac:dyDescent="0.25">
      <c r="A8" s="2">
        <v>2014</v>
      </c>
      <c r="B8" s="6">
        <v>182.79499999999999</v>
      </c>
    </row>
    <row r="9" spans="1:2" x14ac:dyDescent="0.25">
      <c r="A9" s="2">
        <v>2015</v>
      </c>
      <c r="B9" s="6">
        <v>233.715</v>
      </c>
    </row>
    <row r="10" spans="1:2" x14ac:dyDescent="0.25">
      <c r="A10" s="2">
        <v>2016</v>
      </c>
      <c r="B10" s="6">
        <v>215.63900000000001</v>
      </c>
    </row>
    <row r="11" spans="1:2" x14ac:dyDescent="0.25">
      <c r="A11" s="2">
        <v>2017</v>
      </c>
      <c r="B11" s="6">
        <v>229.23400000000001</v>
      </c>
    </row>
    <row r="12" spans="1:2" x14ac:dyDescent="0.25">
      <c r="A12" s="2">
        <v>2018</v>
      </c>
      <c r="B12" s="6">
        <v>265.59500000000003</v>
      </c>
    </row>
    <row r="13" spans="1:2" x14ac:dyDescent="0.25">
      <c r="A13" s="2">
        <v>2019</v>
      </c>
      <c r="B13" s="6">
        <v>260.17399999999998</v>
      </c>
    </row>
    <row r="14" spans="1:2" x14ac:dyDescent="0.25">
      <c r="A14" s="2">
        <v>2020</v>
      </c>
      <c r="B14" s="6">
        <v>274.51499999999999</v>
      </c>
    </row>
    <row r="15" spans="1:2" x14ac:dyDescent="0.25">
      <c r="A15" s="2">
        <v>2021</v>
      </c>
      <c r="B15" s="6">
        <v>365.81700000000001</v>
      </c>
    </row>
    <row r="16" spans="1:2" x14ac:dyDescent="0.25">
      <c r="A16" s="2">
        <v>2022</v>
      </c>
      <c r="B16" s="6">
        <v>394.32799999999997</v>
      </c>
    </row>
    <row r="17" spans="1:3" x14ac:dyDescent="0.25">
      <c r="A17" s="2">
        <v>2023</v>
      </c>
      <c r="B17" s="6">
        <v>383.28500000000003</v>
      </c>
    </row>
    <row r="18" spans="1:3" x14ac:dyDescent="0.25">
      <c r="A18" s="2">
        <v>2024</v>
      </c>
      <c r="B18" s="6">
        <v>391.03500000000003</v>
      </c>
    </row>
    <row r="19" spans="1:3" x14ac:dyDescent="0.25">
      <c r="A19" s="12" t="s">
        <v>17</v>
      </c>
      <c r="B19" s="13">
        <v>3739.9289999999996</v>
      </c>
    </row>
    <row r="21" spans="1:3" ht="28.5" x14ac:dyDescent="0.25">
      <c r="A21" s="14" t="s">
        <v>22</v>
      </c>
      <c r="B21" s="14"/>
      <c r="C21" s="14"/>
    </row>
    <row r="22" spans="1:3" x14ac:dyDescent="0.25">
      <c r="A22" s="8" t="s">
        <v>16</v>
      </c>
      <c r="B22" s="8" t="s">
        <v>20</v>
      </c>
      <c r="C22" s="8" t="s">
        <v>21</v>
      </c>
    </row>
    <row r="23" spans="1:3" x14ac:dyDescent="0.25">
      <c r="A23" s="2">
        <v>2009</v>
      </c>
      <c r="B23" s="6">
        <v>11.74</v>
      </c>
      <c r="C23" s="6">
        <v>8.2349999999999994</v>
      </c>
    </row>
    <row r="24" spans="1:3" x14ac:dyDescent="0.25">
      <c r="A24" s="2">
        <v>2010</v>
      </c>
      <c r="B24" s="6">
        <v>18.385000000000002</v>
      </c>
      <c r="C24" s="6">
        <v>14.013</v>
      </c>
    </row>
    <row r="25" spans="1:3" x14ac:dyDescent="0.25">
      <c r="A25" s="2">
        <v>2011</v>
      </c>
      <c r="B25" s="6">
        <v>33.79</v>
      </c>
      <c r="C25" s="6">
        <v>25.922000000000001</v>
      </c>
    </row>
    <row r="26" spans="1:3" x14ac:dyDescent="0.25">
      <c r="A26" s="2">
        <v>2012</v>
      </c>
      <c r="B26" s="6">
        <v>55.241</v>
      </c>
      <c r="C26" s="6">
        <v>41.732999999999997</v>
      </c>
    </row>
    <row r="27" spans="1:3" x14ac:dyDescent="0.25">
      <c r="A27" s="2">
        <v>2013</v>
      </c>
      <c r="B27" s="6">
        <v>48.999000000000002</v>
      </c>
      <c r="C27" s="6">
        <v>37.036999999999999</v>
      </c>
    </row>
    <row r="28" spans="1:3" x14ac:dyDescent="0.25">
      <c r="A28" s="2">
        <v>2014</v>
      </c>
      <c r="B28" s="6">
        <v>52.503</v>
      </c>
      <c r="C28" s="6">
        <v>39.51</v>
      </c>
    </row>
    <row r="29" spans="1:3" x14ac:dyDescent="0.25">
      <c r="A29" s="2">
        <v>2015</v>
      </c>
      <c r="B29" s="6">
        <v>71.23</v>
      </c>
      <c r="C29" s="6">
        <v>53.393999999999998</v>
      </c>
    </row>
    <row r="30" spans="1:3" x14ac:dyDescent="0.25">
      <c r="A30" s="2">
        <v>2016</v>
      </c>
      <c r="B30" s="6">
        <v>60.024000000000001</v>
      </c>
      <c r="C30" s="6">
        <v>45.686999999999998</v>
      </c>
    </row>
    <row r="31" spans="1:3" x14ac:dyDescent="0.25">
      <c r="A31" s="2">
        <v>2017</v>
      </c>
      <c r="B31" s="6">
        <v>61.344000000000001</v>
      </c>
      <c r="C31" s="6">
        <v>48.350999999999999</v>
      </c>
    </row>
    <row r="32" spans="1:3" x14ac:dyDescent="0.25">
      <c r="A32" s="2">
        <v>2018</v>
      </c>
      <c r="B32" s="6">
        <v>70.897999999999996</v>
      </c>
      <c r="C32" s="6">
        <v>59.530999999999999</v>
      </c>
    </row>
    <row r="33" spans="1:3" x14ac:dyDescent="0.25">
      <c r="A33" s="2">
        <v>2019</v>
      </c>
      <c r="B33" s="6">
        <v>63.93</v>
      </c>
      <c r="C33" s="6">
        <v>55.256</v>
      </c>
    </row>
    <row r="34" spans="1:3" x14ac:dyDescent="0.25">
      <c r="A34" s="2">
        <v>2020</v>
      </c>
      <c r="B34" s="6">
        <v>66.287999999999997</v>
      </c>
      <c r="C34" s="6">
        <v>57.411000000000001</v>
      </c>
    </row>
    <row r="35" spans="1:3" x14ac:dyDescent="0.25">
      <c r="A35" s="2">
        <v>2021</v>
      </c>
      <c r="B35" s="6">
        <v>108.949</v>
      </c>
      <c r="C35" s="6">
        <v>94.68</v>
      </c>
    </row>
    <row r="36" spans="1:3" x14ac:dyDescent="0.25">
      <c r="A36" s="2">
        <v>2022</v>
      </c>
      <c r="B36" s="6">
        <v>119.437</v>
      </c>
      <c r="C36" s="6">
        <v>99.802999999999997</v>
      </c>
    </row>
    <row r="37" spans="1:3" x14ac:dyDescent="0.25">
      <c r="A37" s="2">
        <v>2023</v>
      </c>
      <c r="B37" s="6">
        <v>114.301</v>
      </c>
      <c r="C37" s="6">
        <v>96.995000000000005</v>
      </c>
    </row>
    <row r="38" spans="1:3" x14ac:dyDescent="0.25">
      <c r="A38" s="2">
        <v>2024</v>
      </c>
      <c r="B38" s="6">
        <v>123.21599999999999</v>
      </c>
      <c r="C38" s="6">
        <v>93.736000000000004</v>
      </c>
    </row>
    <row r="39" spans="1:3" x14ac:dyDescent="0.25">
      <c r="A39" s="10" t="s">
        <v>17</v>
      </c>
      <c r="B39" s="11">
        <v>1080.2749999999999</v>
      </c>
      <c r="C39" s="11">
        <v>871.29399999999998</v>
      </c>
    </row>
    <row r="41" spans="1:3" ht="28.5" x14ac:dyDescent="0.25">
      <c r="A41" s="14" t="s">
        <v>25</v>
      </c>
      <c r="B41" s="14"/>
      <c r="C41" s="14"/>
    </row>
    <row r="42" spans="1:3" x14ac:dyDescent="0.25">
      <c r="A42" s="8" t="s">
        <v>16</v>
      </c>
      <c r="B42" s="8" t="s">
        <v>23</v>
      </c>
      <c r="C42" s="8" t="s">
        <v>24</v>
      </c>
    </row>
    <row r="43" spans="1:3" x14ac:dyDescent="0.25">
      <c r="A43" s="2">
        <v>2009</v>
      </c>
      <c r="B43" s="6">
        <v>23.463999999999999</v>
      </c>
      <c r="C43" s="6">
        <v>0</v>
      </c>
    </row>
    <row r="44" spans="1:3" x14ac:dyDescent="0.25">
      <c r="A44" s="2">
        <v>2010</v>
      </c>
      <c r="B44" s="6">
        <v>25.62</v>
      </c>
      <c r="C44" s="6">
        <v>0</v>
      </c>
    </row>
    <row r="45" spans="1:3" x14ac:dyDescent="0.25">
      <c r="A45" s="2">
        <v>2011</v>
      </c>
      <c r="B45" s="6">
        <v>25.952000000000002</v>
      </c>
      <c r="C45" s="6">
        <v>0</v>
      </c>
    </row>
    <row r="46" spans="1:3" x14ac:dyDescent="0.25">
      <c r="A46" s="2">
        <v>2012</v>
      </c>
      <c r="B46" s="6">
        <v>29.129000000000001</v>
      </c>
      <c r="C46" s="6">
        <v>0</v>
      </c>
    </row>
    <row r="47" spans="1:3" x14ac:dyDescent="0.25">
      <c r="A47" s="2">
        <v>2013</v>
      </c>
      <c r="B47" s="6">
        <v>40.545999999999999</v>
      </c>
      <c r="C47" s="6">
        <v>16.96</v>
      </c>
    </row>
    <row r="48" spans="1:3" x14ac:dyDescent="0.25">
      <c r="A48" s="2">
        <v>2014</v>
      </c>
      <c r="B48" s="6">
        <v>25.077000000000002</v>
      </c>
      <c r="C48" s="6">
        <v>28.986999999999998</v>
      </c>
    </row>
    <row r="49" spans="1:3" x14ac:dyDescent="0.25">
      <c r="A49" s="2">
        <v>2015</v>
      </c>
      <c r="B49" s="6">
        <v>41.600999999999999</v>
      </c>
      <c r="C49" s="6">
        <v>53.329000000000001</v>
      </c>
    </row>
    <row r="50" spans="1:3" x14ac:dyDescent="0.25">
      <c r="A50" s="2">
        <v>2016</v>
      </c>
      <c r="B50" s="6">
        <v>67.155000000000001</v>
      </c>
      <c r="C50" s="6">
        <v>75.427000000000007</v>
      </c>
    </row>
    <row r="51" spans="1:3" x14ac:dyDescent="0.25">
      <c r="A51" s="2">
        <v>2017</v>
      </c>
      <c r="B51" s="6">
        <v>74.180999999999997</v>
      </c>
      <c r="C51" s="6">
        <v>97.206999999999994</v>
      </c>
    </row>
    <row r="52" spans="1:3" x14ac:dyDescent="0.25">
      <c r="A52" s="2">
        <v>2018</v>
      </c>
      <c r="B52" s="6">
        <v>66.301000000000002</v>
      </c>
      <c r="C52" s="6">
        <v>93.734999999999999</v>
      </c>
    </row>
    <row r="53" spans="1:3" x14ac:dyDescent="0.25">
      <c r="A53" s="2">
        <v>2019</v>
      </c>
      <c r="B53" s="6">
        <v>100.557</v>
      </c>
      <c r="C53" s="6">
        <v>91.807000000000002</v>
      </c>
    </row>
    <row r="54" spans="1:3" x14ac:dyDescent="0.25">
      <c r="A54" s="2">
        <v>2020</v>
      </c>
      <c r="B54" s="6">
        <v>90.942999999999998</v>
      </c>
      <c r="C54" s="6">
        <v>98.667000000000002</v>
      </c>
    </row>
    <row r="55" spans="1:3" x14ac:dyDescent="0.25">
      <c r="A55" s="2">
        <v>2021</v>
      </c>
      <c r="B55" s="6">
        <v>62.639000000000003</v>
      </c>
      <c r="C55" s="6">
        <v>109.10599999999999</v>
      </c>
    </row>
    <row r="56" spans="1:3" x14ac:dyDescent="0.25">
      <c r="A56" s="2">
        <v>2022</v>
      </c>
      <c r="B56" s="6">
        <v>48.304000000000002</v>
      </c>
      <c r="C56" s="6">
        <v>98.959000000000003</v>
      </c>
    </row>
    <row r="57" spans="1:3" x14ac:dyDescent="0.25">
      <c r="A57" s="2">
        <v>2023</v>
      </c>
      <c r="B57" s="6">
        <v>61.555</v>
      </c>
      <c r="C57" s="6">
        <v>95.281000000000006</v>
      </c>
    </row>
    <row r="58" spans="1:3" x14ac:dyDescent="0.25">
      <c r="A58" s="2">
        <v>2024</v>
      </c>
      <c r="B58" s="6">
        <v>65.171000000000006</v>
      </c>
      <c r="C58" s="6">
        <v>85.75</v>
      </c>
    </row>
    <row r="59" spans="1:3" x14ac:dyDescent="0.25">
      <c r="A59" s="10" t="s">
        <v>17</v>
      </c>
      <c r="B59" s="11">
        <v>848.19499999999994</v>
      </c>
      <c r="C59" s="11">
        <v>945.21499999999992</v>
      </c>
    </row>
    <row r="61" spans="1:3" ht="26.25" x14ac:dyDescent="0.25">
      <c r="A61" s="7" t="s">
        <v>28</v>
      </c>
      <c r="B61" s="7"/>
      <c r="C61" s="7"/>
    </row>
    <row r="62" spans="1:3" x14ac:dyDescent="0.25">
      <c r="A62" s="8" t="s">
        <v>16</v>
      </c>
      <c r="B62" s="8" t="s">
        <v>26</v>
      </c>
      <c r="C62" s="8" t="s">
        <v>27</v>
      </c>
    </row>
    <row r="63" spans="1:3" x14ac:dyDescent="0.25">
      <c r="A63" s="2">
        <v>2009</v>
      </c>
      <c r="B63" s="6">
        <v>47.500999999999998</v>
      </c>
      <c r="C63" s="6">
        <v>15.861000000000001</v>
      </c>
    </row>
    <row r="64" spans="1:3" x14ac:dyDescent="0.25">
      <c r="A64" s="2">
        <v>2010</v>
      </c>
      <c r="B64" s="6">
        <v>75.183000000000007</v>
      </c>
      <c r="C64" s="6">
        <v>27.391999999999999</v>
      </c>
    </row>
    <row r="65" spans="1:3" x14ac:dyDescent="0.25">
      <c r="A65" s="2">
        <v>2011</v>
      </c>
      <c r="B65" s="6">
        <v>116.371</v>
      </c>
      <c r="C65" s="6">
        <v>39.756</v>
      </c>
    </row>
    <row r="66" spans="1:3" x14ac:dyDescent="0.25">
      <c r="A66" s="2">
        <v>2012</v>
      </c>
      <c r="B66" s="6">
        <v>176.06399999999999</v>
      </c>
      <c r="C66" s="6">
        <v>57.853999999999999</v>
      </c>
    </row>
    <row r="67" spans="1:3" x14ac:dyDescent="0.25">
      <c r="A67" s="2">
        <v>2013</v>
      </c>
      <c r="B67" s="6">
        <v>207</v>
      </c>
      <c r="C67" s="6">
        <v>83.450999999999993</v>
      </c>
    </row>
    <row r="68" spans="1:3" x14ac:dyDescent="0.25">
      <c r="A68" s="2">
        <v>2014</v>
      </c>
      <c r="B68" s="6">
        <v>231.839</v>
      </c>
      <c r="C68" s="6">
        <v>120.292</v>
      </c>
    </row>
    <row r="69" spans="1:3" x14ac:dyDescent="0.25">
      <c r="A69" s="2">
        <v>2015</v>
      </c>
      <c r="B69" s="6">
        <v>290.34500000000003</v>
      </c>
      <c r="C69" s="6">
        <v>170.99</v>
      </c>
    </row>
    <row r="70" spans="1:3" x14ac:dyDescent="0.25">
      <c r="A70" s="2">
        <v>2016</v>
      </c>
      <c r="B70" s="6">
        <v>321.68599999999998</v>
      </c>
      <c r="C70" s="6">
        <v>193.43700000000001</v>
      </c>
    </row>
    <row r="71" spans="1:3" x14ac:dyDescent="0.25">
      <c r="A71" s="2">
        <v>2017</v>
      </c>
      <c r="B71" s="6">
        <v>375.31900000000002</v>
      </c>
      <c r="C71" s="6">
        <v>241.27199999999999</v>
      </c>
    </row>
    <row r="72" spans="1:3" x14ac:dyDescent="0.25">
      <c r="A72" s="2">
        <v>2018</v>
      </c>
      <c r="B72" s="6">
        <v>365.72500000000002</v>
      </c>
      <c r="C72" s="6">
        <v>258.57799999999997</v>
      </c>
    </row>
    <row r="73" spans="1:3" x14ac:dyDescent="0.25">
      <c r="A73" s="2">
        <v>2019</v>
      </c>
      <c r="B73" s="6">
        <v>338.51600000000002</v>
      </c>
      <c r="C73" s="6">
        <v>248.02799999999999</v>
      </c>
    </row>
    <row r="74" spans="1:3" x14ac:dyDescent="0.25">
      <c r="A74" s="2">
        <v>2020</v>
      </c>
      <c r="B74" s="6">
        <v>323.88799999999998</v>
      </c>
      <c r="C74" s="6">
        <v>258.54899999999998</v>
      </c>
    </row>
    <row r="75" spans="1:3" x14ac:dyDescent="0.25">
      <c r="A75" s="2">
        <v>2021</v>
      </c>
      <c r="B75" s="6">
        <v>351.00200000000001</v>
      </c>
      <c r="C75" s="6">
        <v>287.91199999999998</v>
      </c>
    </row>
    <row r="76" spans="1:3" x14ac:dyDescent="0.25">
      <c r="A76" s="2">
        <v>2022</v>
      </c>
      <c r="B76" s="6">
        <v>352.755</v>
      </c>
      <c r="C76" s="6">
        <v>302.08300000000003</v>
      </c>
    </row>
    <row r="77" spans="1:3" x14ac:dyDescent="0.25">
      <c r="A77" s="2">
        <v>2023</v>
      </c>
      <c r="B77" s="6">
        <v>352.58300000000003</v>
      </c>
      <c r="C77" s="6">
        <v>290.43700000000001</v>
      </c>
    </row>
    <row r="78" spans="1:3" x14ac:dyDescent="0.25">
      <c r="A78" s="2">
        <v>2024</v>
      </c>
      <c r="B78" s="6">
        <v>364.98</v>
      </c>
      <c r="C78" s="6">
        <v>308.02999999999997</v>
      </c>
    </row>
    <row r="79" spans="1:3" x14ac:dyDescent="0.25">
      <c r="A79" s="10" t="s">
        <v>17</v>
      </c>
      <c r="B79" s="11">
        <v>4290.7569999999996</v>
      </c>
      <c r="C79" s="11">
        <v>2903.9219999999996</v>
      </c>
    </row>
    <row r="81" spans="1:4" ht="26.25" x14ac:dyDescent="0.25">
      <c r="A81" s="7" t="s">
        <v>29</v>
      </c>
      <c r="B81" s="7"/>
      <c r="C81" s="7"/>
      <c r="D81" s="7"/>
    </row>
    <row r="82" spans="1:4" x14ac:dyDescent="0.25">
      <c r="A82" s="8" t="s">
        <v>16</v>
      </c>
      <c r="B82" s="8" t="s">
        <v>18</v>
      </c>
      <c r="C82" s="8" t="s">
        <v>21</v>
      </c>
      <c r="D82" s="8" t="s">
        <v>30</v>
      </c>
    </row>
    <row r="83" spans="1:4" x14ac:dyDescent="0.25">
      <c r="A83" s="2">
        <v>2009</v>
      </c>
      <c r="B83" s="6">
        <v>42.905000000000001</v>
      </c>
      <c r="C83" s="6">
        <v>8.2349999999999994</v>
      </c>
      <c r="D83" s="16">
        <v>19.193567183311966</v>
      </c>
    </row>
    <row r="84" spans="1:4" x14ac:dyDescent="0.25">
      <c r="A84" s="2">
        <v>2010</v>
      </c>
      <c r="B84" s="6">
        <v>65.224999999999994</v>
      </c>
      <c r="C84" s="6">
        <v>14.013</v>
      </c>
      <c r="D84" s="16">
        <v>21.484093522422384</v>
      </c>
    </row>
    <row r="85" spans="1:4" x14ac:dyDescent="0.25">
      <c r="A85" s="2">
        <v>2011</v>
      </c>
      <c r="B85" s="6">
        <v>108.249</v>
      </c>
      <c r="C85" s="6">
        <v>25.922000000000001</v>
      </c>
      <c r="D85" s="16">
        <v>23.946641539413761</v>
      </c>
    </row>
    <row r="86" spans="1:4" x14ac:dyDescent="0.25">
      <c r="A86" s="2">
        <v>2012</v>
      </c>
      <c r="B86" s="6">
        <v>156.50800000000001</v>
      </c>
      <c r="C86" s="6">
        <v>41.732999999999997</v>
      </c>
      <c r="D86" s="16">
        <v>26.665090602397317</v>
      </c>
    </row>
    <row r="87" spans="1:4" x14ac:dyDescent="0.25">
      <c r="A87" s="2">
        <v>2013</v>
      </c>
      <c r="B87" s="6">
        <v>170.91</v>
      </c>
      <c r="C87" s="6">
        <v>37.036999999999999</v>
      </c>
      <c r="D87" s="16">
        <v>21.670469837926394</v>
      </c>
    </row>
    <row r="88" spans="1:4" x14ac:dyDescent="0.25">
      <c r="A88" s="2">
        <v>2014</v>
      </c>
      <c r="B88" s="6">
        <v>182.79499999999999</v>
      </c>
      <c r="C88" s="6">
        <v>39.51</v>
      </c>
      <c r="D88" s="16">
        <v>21.614376760852323</v>
      </c>
    </row>
    <row r="89" spans="1:4" x14ac:dyDescent="0.25">
      <c r="A89" s="2">
        <v>2015</v>
      </c>
      <c r="B89" s="6">
        <v>233.715</v>
      </c>
      <c r="C89" s="6">
        <v>53.393999999999998</v>
      </c>
      <c r="D89" s="16">
        <v>22.845773698735638</v>
      </c>
    </row>
    <row r="90" spans="1:4" x14ac:dyDescent="0.25">
      <c r="A90" s="2">
        <v>2016</v>
      </c>
      <c r="B90" s="6">
        <v>215.63900000000001</v>
      </c>
      <c r="C90" s="6">
        <v>45.686999999999998</v>
      </c>
      <c r="D90" s="16">
        <v>21.186798306428798</v>
      </c>
    </row>
    <row r="91" spans="1:4" x14ac:dyDescent="0.25">
      <c r="A91" s="2">
        <v>2017</v>
      </c>
      <c r="B91" s="6">
        <v>229.23400000000001</v>
      </c>
      <c r="C91" s="6">
        <v>48.350999999999999</v>
      </c>
      <c r="D91" s="16">
        <v>21.092420845075335</v>
      </c>
    </row>
    <row r="92" spans="1:4" x14ac:dyDescent="0.25">
      <c r="A92" s="2">
        <v>2018</v>
      </c>
      <c r="B92" s="6">
        <v>265.59500000000003</v>
      </c>
      <c r="C92" s="6">
        <v>59.530999999999999</v>
      </c>
      <c r="D92" s="16">
        <v>22.414202074587244</v>
      </c>
    </row>
    <row r="93" spans="1:4" x14ac:dyDescent="0.25">
      <c r="A93" s="2">
        <v>2019</v>
      </c>
      <c r="B93" s="6">
        <v>260.17399999999998</v>
      </c>
      <c r="C93" s="6">
        <v>55.256</v>
      </c>
      <c r="D93" s="16">
        <v>21.23809450598446</v>
      </c>
    </row>
    <row r="94" spans="1:4" x14ac:dyDescent="0.25">
      <c r="A94" s="2">
        <v>2020</v>
      </c>
      <c r="B94" s="6">
        <v>274.51499999999999</v>
      </c>
      <c r="C94" s="6">
        <v>57.411000000000001</v>
      </c>
      <c r="D94" s="16">
        <v>20.913611278072239</v>
      </c>
    </row>
    <row r="95" spans="1:4" x14ac:dyDescent="0.25">
      <c r="A95" s="2">
        <v>2021</v>
      </c>
      <c r="B95" s="6">
        <v>365.81700000000001</v>
      </c>
      <c r="C95" s="6">
        <v>94.68</v>
      </c>
      <c r="D95" s="16">
        <v>25.881793355694242</v>
      </c>
    </row>
    <row r="96" spans="1:4" x14ac:dyDescent="0.25">
      <c r="A96" s="2">
        <v>2022</v>
      </c>
      <c r="B96" s="6">
        <v>394.32799999999997</v>
      </c>
      <c r="C96" s="6">
        <v>99.802999999999997</v>
      </c>
      <c r="D96" s="16">
        <v>25.309640705199733</v>
      </c>
    </row>
    <row r="97" spans="1:4" x14ac:dyDescent="0.25">
      <c r="A97" s="2">
        <v>2023</v>
      </c>
      <c r="B97" s="6">
        <v>383.28500000000003</v>
      </c>
      <c r="C97" s="6">
        <v>96.995000000000005</v>
      </c>
      <c r="D97" s="16">
        <v>25.306234264320281</v>
      </c>
    </row>
    <row r="98" spans="1:4" x14ac:dyDescent="0.25">
      <c r="A98" s="2">
        <v>2024</v>
      </c>
      <c r="B98" s="6">
        <v>391.03500000000003</v>
      </c>
      <c r="C98" s="6">
        <v>93.736000000000004</v>
      </c>
      <c r="D98" s="16">
        <v>23.971255769943866</v>
      </c>
    </row>
    <row r="99" spans="1:4" x14ac:dyDescent="0.25">
      <c r="A99" s="10" t="s">
        <v>17</v>
      </c>
      <c r="B99" s="11">
        <v>3739.9289999999996</v>
      </c>
      <c r="C99" s="11">
        <v>871.29399999999998</v>
      </c>
      <c r="D99" s="17">
        <v>23.297073286685389</v>
      </c>
    </row>
    <row r="101" spans="1:4" ht="26.25" x14ac:dyDescent="0.25">
      <c r="A101" s="7" t="s">
        <v>31</v>
      </c>
      <c r="B101" s="7"/>
      <c r="C101" s="7"/>
      <c r="D101" s="18"/>
    </row>
    <row r="102" spans="1:4" x14ac:dyDescent="0.25">
      <c r="A102" s="8" t="s">
        <v>16</v>
      </c>
      <c r="B102" s="8" t="s">
        <v>32</v>
      </c>
      <c r="C102" s="8" t="s">
        <v>23</v>
      </c>
    </row>
    <row r="103" spans="1:4" x14ac:dyDescent="0.25">
      <c r="A103" s="2">
        <v>2009</v>
      </c>
      <c r="B103" s="6">
        <v>12.474</v>
      </c>
      <c r="C103" s="6">
        <v>23.463999999999999</v>
      </c>
    </row>
    <row r="104" spans="1:4" x14ac:dyDescent="0.25">
      <c r="A104" s="2">
        <v>2010</v>
      </c>
      <c r="B104" s="6">
        <v>19.411999999999999</v>
      </c>
      <c r="C104" s="6">
        <v>25.62</v>
      </c>
    </row>
    <row r="105" spans="1:4" x14ac:dyDescent="0.25">
      <c r="A105" s="2">
        <v>2011</v>
      </c>
      <c r="B105" s="6">
        <v>35.603999999999999</v>
      </c>
      <c r="C105" s="6">
        <v>25.952000000000002</v>
      </c>
    </row>
    <row r="106" spans="1:4" x14ac:dyDescent="0.25">
      <c r="A106" s="2">
        <v>2012</v>
      </c>
      <c r="B106" s="6">
        <v>58.518000000000001</v>
      </c>
      <c r="C106" s="6">
        <v>29.129000000000001</v>
      </c>
    </row>
    <row r="107" spans="1:4" x14ac:dyDescent="0.25">
      <c r="A107" s="2">
        <v>2013</v>
      </c>
      <c r="B107" s="6">
        <v>55.756</v>
      </c>
      <c r="C107" s="6">
        <v>40.545999999999999</v>
      </c>
    </row>
    <row r="108" spans="1:4" x14ac:dyDescent="0.25">
      <c r="A108" s="2">
        <v>2014</v>
      </c>
      <c r="B108" s="6">
        <v>60.448999999999998</v>
      </c>
      <c r="C108" s="6">
        <v>25.077000000000002</v>
      </c>
    </row>
    <row r="109" spans="1:4" x14ac:dyDescent="0.25">
      <c r="A109" s="2">
        <v>2015</v>
      </c>
      <c r="B109" s="6">
        <v>82.486999999999995</v>
      </c>
      <c r="C109" s="6">
        <v>41.600999999999999</v>
      </c>
    </row>
    <row r="110" spans="1:4" x14ac:dyDescent="0.25">
      <c r="A110" s="2">
        <v>2016</v>
      </c>
      <c r="B110" s="6">
        <v>70.528999999999996</v>
      </c>
      <c r="C110" s="6">
        <v>67.155000000000001</v>
      </c>
    </row>
    <row r="111" spans="1:4" x14ac:dyDescent="0.25">
      <c r="A111" s="2">
        <v>2017</v>
      </c>
      <c r="B111" s="6">
        <v>71.501000000000005</v>
      </c>
      <c r="C111" s="6">
        <v>74.180999999999997</v>
      </c>
    </row>
    <row r="112" spans="1:4" x14ac:dyDescent="0.25">
      <c r="A112" s="2">
        <v>2018</v>
      </c>
      <c r="B112" s="6">
        <v>81.801000000000002</v>
      </c>
      <c r="C112" s="6">
        <v>66.301000000000002</v>
      </c>
    </row>
    <row r="113" spans="1:3" x14ac:dyDescent="0.25">
      <c r="A113" s="2">
        <v>2019</v>
      </c>
      <c r="B113" s="6">
        <v>76.477000000000004</v>
      </c>
      <c r="C113" s="6">
        <v>100.557</v>
      </c>
    </row>
    <row r="114" spans="1:3" x14ac:dyDescent="0.25">
      <c r="A114" s="2">
        <v>2020</v>
      </c>
      <c r="B114" s="6">
        <v>77.343999999999994</v>
      </c>
      <c r="C114" s="6">
        <v>90.942999999999998</v>
      </c>
    </row>
    <row r="115" spans="1:3" x14ac:dyDescent="0.25">
      <c r="A115" s="2">
        <v>2021</v>
      </c>
      <c r="B115" s="6">
        <v>120.233</v>
      </c>
      <c r="C115" s="6">
        <v>62.639000000000003</v>
      </c>
    </row>
    <row r="116" spans="1:3" x14ac:dyDescent="0.25">
      <c r="A116" s="2">
        <v>2022</v>
      </c>
      <c r="B116" s="6">
        <v>130.541</v>
      </c>
      <c r="C116" s="6">
        <v>48.304000000000002</v>
      </c>
    </row>
    <row r="117" spans="1:3" x14ac:dyDescent="0.25">
      <c r="A117" s="2">
        <v>2023</v>
      </c>
      <c r="B117" s="6">
        <v>125.82</v>
      </c>
      <c r="C117" s="6">
        <v>61.555</v>
      </c>
    </row>
    <row r="118" spans="1:3" x14ac:dyDescent="0.25">
      <c r="A118" s="2">
        <v>2024</v>
      </c>
      <c r="B118" s="6">
        <v>134.661</v>
      </c>
      <c r="C118" s="6">
        <v>65.171000000000006</v>
      </c>
    </row>
    <row r="119" spans="1:3" x14ac:dyDescent="0.25">
      <c r="A119" s="10" t="s">
        <v>17</v>
      </c>
      <c r="B119" s="11">
        <v>1213.607</v>
      </c>
      <c r="C119" s="11">
        <v>848.19499999999994</v>
      </c>
    </row>
    <row r="121" spans="1:3" ht="26.25" x14ac:dyDescent="0.25">
      <c r="A121" s="7" t="s">
        <v>33</v>
      </c>
      <c r="B121" s="7"/>
      <c r="C121" s="18"/>
    </row>
    <row r="122" spans="1:3" x14ac:dyDescent="0.25">
      <c r="A122" s="9" t="s">
        <v>16</v>
      </c>
      <c r="B122" s="8" t="s">
        <v>18</v>
      </c>
    </row>
    <row r="123" spans="1:3" x14ac:dyDescent="0.25">
      <c r="A123" s="19">
        <v>2024</v>
      </c>
      <c r="B123" s="20">
        <v>391.03500000000003</v>
      </c>
    </row>
    <row r="124" spans="1:3" x14ac:dyDescent="0.25">
      <c r="A124" s="19">
        <v>2023</v>
      </c>
      <c r="B124" s="20">
        <v>383.28500000000003</v>
      </c>
    </row>
    <row r="125" spans="1:3" x14ac:dyDescent="0.25">
      <c r="A125" s="19">
        <v>2022</v>
      </c>
      <c r="B125" s="20">
        <v>394.32799999999997</v>
      </c>
    </row>
    <row r="126" spans="1:3" x14ac:dyDescent="0.25">
      <c r="A126" s="10" t="s">
        <v>17</v>
      </c>
      <c r="B126" s="15">
        <v>1168.6480000000001</v>
      </c>
    </row>
  </sheetData>
  <mergeCells count="7">
    <mergeCell ref="A101:C101"/>
    <mergeCell ref="A121:B121"/>
    <mergeCell ref="A41:C41"/>
    <mergeCell ref="A21:C21"/>
    <mergeCell ref="A1:B1"/>
    <mergeCell ref="A61:C61"/>
    <mergeCell ref="A81:D8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2B79-2DF3-49FF-9F55-A54C0B5AB0A5}">
  <dimension ref="B1:E96"/>
  <sheetViews>
    <sheetView topLeftCell="A19" zoomScale="85" zoomScaleNormal="85" workbookViewId="0">
      <selection activeCell="J44" sqref="J44"/>
    </sheetView>
  </sheetViews>
  <sheetFormatPr defaultRowHeight="15" x14ac:dyDescent="0.25"/>
  <cols>
    <col min="1" max="1" width="3.28515625" customWidth="1"/>
    <col min="2" max="2" width="32.140625" bestFit="1" customWidth="1"/>
    <col min="3" max="3" width="29.140625" bestFit="1" customWidth="1"/>
    <col min="4" max="4" width="28.140625" bestFit="1" customWidth="1"/>
    <col min="5" max="5" width="24.7109375" bestFit="1" customWidth="1"/>
    <col min="6" max="6" width="8.140625" bestFit="1" customWidth="1"/>
    <col min="7" max="7" width="7.85546875" bestFit="1" customWidth="1"/>
    <col min="8" max="18" width="8.85546875" bestFit="1" customWidth="1"/>
    <col min="19" max="19" width="11.85546875" bestFit="1" customWidth="1"/>
  </cols>
  <sheetData>
    <row r="1" spans="2:5" ht="18.75" x14ac:dyDescent="0.3">
      <c r="B1" s="21" t="s">
        <v>34</v>
      </c>
      <c r="C1" s="21"/>
      <c r="D1" s="21"/>
      <c r="E1" s="21"/>
    </row>
    <row r="2" spans="2:5" x14ac:dyDescent="0.25">
      <c r="B2" s="8" t="s">
        <v>16</v>
      </c>
      <c r="C2" s="8" t="s">
        <v>18</v>
      </c>
      <c r="D2" s="8" t="s">
        <v>20</v>
      </c>
      <c r="E2" s="8" t="s">
        <v>32</v>
      </c>
    </row>
    <row r="3" spans="2:5" x14ac:dyDescent="0.25">
      <c r="B3" s="2">
        <v>2009</v>
      </c>
      <c r="C3" s="6">
        <v>42.905000000000001</v>
      </c>
      <c r="D3" s="6">
        <v>11.74</v>
      </c>
      <c r="E3" s="6">
        <v>12.474</v>
      </c>
    </row>
    <row r="4" spans="2:5" x14ac:dyDescent="0.25">
      <c r="B4" s="2">
        <v>2010</v>
      </c>
      <c r="C4" s="6">
        <v>65.224999999999994</v>
      </c>
      <c r="D4" s="6">
        <v>18.385000000000002</v>
      </c>
      <c r="E4" s="6">
        <v>19.411999999999999</v>
      </c>
    </row>
    <row r="5" spans="2:5" x14ac:dyDescent="0.25">
      <c r="B5" s="2">
        <v>2011</v>
      </c>
      <c r="C5" s="6">
        <v>108.249</v>
      </c>
      <c r="D5" s="6">
        <v>33.79</v>
      </c>
      <c r="E5" s="6">
        <v>35.603999999999999</v>
      </c>
    </row>
    <row r="6" spans="2:5" x14ac:dyDescent="0.25">
      <c r="B6" s="2">
        <v>2012</v>
      </c>
      <c r="C6" s="6">
        <v>156.50800000000001</v>
      </c>
      <c r="D6" s="6">
        <v>55.241</v>
      </c>
      <c r="E6" s="6">
        <v>58.518000000000001</v>
      </c>
    </row>
    <row r="7" spans="2:5" x14ac:dyDescent="0.25">
      <c r="B7" s="2">
        <v>2013</v>
      </c>
      <c r="C7" s="6">
        <v>170.91</v>
      </c>
      <c r="D7" s="6">
        <v>48.999000000000002</v>
      </c>
      <c r="E7" s="6">
        <v>55.756</v>
      </c>
    </row>
    <row r="8" spans="2:5" x14ac:dyDescent="0.25">
      <c r="B8" s="2">
        <v>2014</v>
      </c>
      <c r="C8" s="6">
        <v>182.79499999999999</v>
      </c>
      <c r="D8" s="6">
        <v>52.503</v>
      </c>
      <c r="E8" s="6">
        <v>60.448999999999998</v>
      </c>
    </row>
    <row r="9" spans="2:5" x14ac:dyDescent="0.25">
      <c r="B9" s="2">
        <v>2015</v>
      </c>
      <c r="C9" s="6">
        <v>233.715</v>
      </c>
      <c r="D9" s="6">
        <v>71.23</v>
      </c>
      <c r="E9" s="6">
        <v>82.486999999999995</v>
      </c>
    </row>
    <row r="10" spans="2:5" x14ac:dyDescent="0.25">
      <c r="B10" s="2">
        <v>2016</v>
      </c>
      <c r="C10" s="6">
        <v>215.63900000000001</v>
      </c>
      <c r="D10" s="6">
        <v>60.024000000000001</v>
      </c>
      <c r="E10" s="6">
        <v>70.528999999999996</v>
      </c>
    </row>
    <row r="11" spans="2:5" x14ac:dyDescent="0.25">
      <c r="B11" s="2">
        <v>2017</v>
      </c>
      <c r="C11" s="6">
        <v>229.23400000000001</v>
      </c>
      <c r="D11" s="6">
        <v>61.344000000000001</v>
      </c>
      <c r="E11" s="6">
        <v>71.501000000000005</v>
      </c>
    </row>
    <row r="12" spans="2:5" x14ac:dyDescent="0.25">
      <c r="B12" s="2">
        <v>2018</v>
      </c>
      <c r="C12" s="6">
        <v>265.59500000000003</v>
      </c>
      <c r="D12" s="6">
        <v>70.897999999999996</v>
      </c>
      <c r="E12" s="6">
        <v>81.801000000000002</v>
      </c>
    </row>
    <row r="13" spans="2:5" x14ac:dyDescent="0.25">
      <c r="B13" s="2">
        <v>2019</v>
      </c>
      <c r="C13" s="6">
        <v>260.17399999999998</v>
      </c>
      <c r="D13" s="6">
        <v>63.93</v>
      </c>
      <c r="E13" s="6">
        <v>76.477000000000004</v>
      </c>
    </row>
    <row r="14" spans="2:5" x14ac:dyDescent="0.25">
      <c r="B14" s="2">
        <v>2020</v>
      </c>
      <c r="C14" s="6">
        <v>274.51499999999999</v>
      </c>
      <c r="D14" s="6">
        <v>66.287999999999997</v>
      </c>
      <c r="E14" s="6">
        <v>77.343999999999994</v>
      </c>
    </row>
    <row r="15" spans="2:5" x14ac:dyDescent="0.25">
      <c r="B15" s="2">
        <v>2021</v>
      </c>
      <c r="C15" s="6">
        <v>365.81700000000001</v>
      </c>
      <c r="D15" s="6">
        <v>108.949</v>
      </c>
      <c r="E15" s="6">
        <v>120.233</v>
      </c>
    </row>
    <row r="16" spans="2:5" x14ac:dyDescent="0.25">
      <c r="B16" s="2">
        <v>2022</v>
      </c>
      <c r="C16" s="6">
        <v>394.32799999999997</v>
      </c>
      <c r="D16" s="6">
        <v>119.437</v>
      </c>
      <c r="E16" s="6">
        <v>130.541</v>
      </c>
    </row>
    <row r="17" spans="2:5" x14ac:dyDescent="0.25">
      <c r="B17" s="2">
        <v>2023</v>
      </c>
      <c r="C17" s="6">
        <v>383.28500000000003</v>
      </c>
      <c r="D17" s="6">
        <v>114.301</v>
      </c>
      <c r="E17" s="6">
        <v>125.82</v>
      </c>
    </row>
    <row r="18" spans="2:5" x14ac:dyDescent="0.25">
      <c r="B18" s="2">
        <v>2024</v>
      </c>
      <c r="C18" s="6">
        <v>391.03500000000003</v>
      </c>
      <c r="D18" s="6">
        <v>123.21599999999999</v>
      </c>
      <c r="E18" s="6">
        <v>134.661</v>
      </c>
    </row>
    <row r="19" spans="2:5" x14ac:dyDescent="0.25">
      <c r="B19" s="10" t="s">
        <v>17</v>
      </c>
      <c r="C19" s="15">
        <v>3739.9289999999996</v>
      </c>
      <c r="D19" s="15">
        <v>1080.2749999999999</v>
      </c>
      <c r="E19" s="15">
        <v>1213.607</v>
      </c>
    </row>
    <row r="21" spans="2:5" ht="18.75" x14ac:dyDescent="0.3">
      <c r="B21" s="21" t="s">
        <v>22</v>
      </c>
      <c r="C21" s="21"/>
      <c r="D21" s="21"/>
    </row>
    <row r="22" spans="2:5" x14ac:dyDescent="0.25">
      <c r="B22" s="8" t="s">
        <v>16</v>
      </c>
      <c r="C22" s="8" t="s">
        <v>21</v>
      </c>
      <c r="D22" s="8" t="s">
        <v>20</v>
      </c>
    </row>
    <row r="23" spans="2:5" x14ac:dyDescent="0.25">
      <c r="B23" s="2">
        <v>2009</v>
      </c>
      <c r="C23" s="3">
        <v>8.2349999999999994</v>
      </c>
      <c r="D23" s="3">
        <v>11.74</v>
      </c>
    </row>
    <row r="24" spans="2:5" x14ac:dyDescent="0.25">
      <c r="B24" s="2">
        <v>2010</v>
      </c>
      <c r="C24" s="3">
        <v>14.013</v>
      </c>
      <c r="D24" s="3">
        <v>18.385000000000002</v>
      </c>
    </row>
    <row r="25" spans="2:5" x14ac:dyDescent="0.25">
      <c r="B25" s="2">
        <v>2011</v>
      </c>
      <c r="C25" s="3">
        <v>25.922000000000001</v>
      </c>
      <c r="D25" s="3">
        <v>33.79</v>
      </c>
    </row>
    <row r="26" spans="2:5" x14ac:dyDescent="0.25">
      <c r="B26" s="2">
        <v>2012</v>
      </c>
      <c r="C26" s="3">
        <v>41.732999999999997</v>
      </c>
      <c r="D26" s="3">
        <v>55.241</v>
      </c>
    </row>
    <row r="27" spans="2:5" x14ac:dyDescent="0.25">
      <c r="B27" s="2">
        <v>2013</v>
      </c>
      <c r="C27" s="3">
        <v>37.036999999999999</v>
      </c>
      <c r="D27" s="3">
        <v>48.999000000000002</v>
      </c>
    </row>
    <row r="28" spans="2:5" x14ac:dyDescent="0.25">
      <c r="B28" s="2">
        <v>2014</v>
      </c>
      <c r="C28" s="3">
        <v>39.51</v>
      </c>
      <c r="D28" s="3">
        <v>52.503</v>
      </c>
    </row>
    <row r="29" spans="2:5" x14ac:dyDescent="0.25">
      <c r="B29" s="2">
        <v>2015</v>
      </c>
      <c r="C29" s="3">
        <v>53.393999999999998</v>
      </c>
      <c r="D29" s="3">
        <v>71.23</v>
      </c>
    </row>
    <row r="30" spans="2:5" x14ac:dyDescent="0.25">
      <c r="B30" s="2">
        <v>2016</v>
      </c>
      <c r="C30" s="3">
        <v>45.686999999999998</v>
      </c>
      <c r="D30" s="3">
        <v>60.024000000000001</v>
      </c>
    </row>
    <row r="31" spans="2:5" x14ac:dyDescent="0.25">
      <c r="B31" s="2">
        <v>2017</v>
      </c>
      <c r="C31" s="3">
        <v>48.350999999999999</v>
      </c>
      <c r="D31" s="3">
        <v>61.344000000000001</v>
      </c>
    </row>
    <row r="32" spans="2:5" x14ac:dyDescent="0.25">
      <c r="B32" s="2">
        <v>2018</v>
      </c>
      <c r="C32" s="3">
        <v>59.530999999999999</v>
      </c>
      <c r="D32" s="3">
        <v>70.897999999999996</v>
      </c>
    </row>
    <row r="33" spans="2:4" x14ac:dyDescent="0.25">
      <c r="B33" s="2">
        <v>2019</v>
      </c>
      <c r="C33" s="3">
        <v>55.256</v>
      </c>
      <c r="D33" s="3">
        <v>63.93</v>
      </c>
    </row>
    <row r="34" spans="2:4" x14ac:dyDescent="0.25">
      <c r="B34" s="2">
        <v>2020</v>
      </c>
      <c r="C34" s="3">
        <v>57.411000000000001</v>
      </c>
      <c r="D34" s="3">
        <v>66.287999999999997</v>
      </c>
    </row>
    <row r="35" spans="2:4" x14ac:dyDescent="0.25">
      <c r="B35" s="2">
        <v>2021</v>
      </c>
      <c r="C35" s="3">
        <v>94.68</v>
      </c>
      <c r="D35" s="3">
        <v>108.949</v>
      </c>
    </row>
    <row r="36" spans="2:4" x14ac:dyDescent="0.25">
      <c r="B36" s="2">
        <v>2022</v>
      </c>
      <c r="C36" s="3">
        <v>99.802999999999997</v>
      </c>
      <c r="D36" s="3">
        <v>119.437</v>
      </c>
    </row>
    <row r="37" spans="2:4" x14ac:dyDescent="0.25">
      <c r="B37" s="2">
        <v>2023</v>
      </c>
      <c r="C37" s="3">
        <v>96.995000000000005</v>
      </c>
      <c r="D37" s="3">
        <v>114.301</v>
      </c>
    </row>
    <row r="38" spans="2:4" x14ac:dyDescent="0.25">
      <c r="B38" s="2">
        <v>2024</v>
      </c>
      <c r="C38" s="3">
        <v>93.736000000000004</v>
      </c>
      <c r="D38" s="3">
        <v>123.21599999999999</v>
      </c>
    </row>
    <row r="39" spans="2:4" x14ac:dyDescent="0.25">
      <c r="B39" s="10" t="s">
        <v>17</v>
      </c>
      <c r="C39" s="15">
        <v>871.29399999999998</v>
      </c>
      <c r="D39" s="15">
        <v>1080.2749999999999</v>
      </c>
    </row>
    <row r="42" spans="2:4" ht="18.75" x14ac:dyDescent="0.3">
      <c r="B42" s="21" t="s">
        <v>28</v>
      </c>
      <c r="C42" s="21"/>
    </row>
    <row r="43" spans="2:4" x14ac:dyDescent="0.25">
      <c r="B43" s="22" t="s">
        <v>35</v>
      </c>
      <c r="C43" s="22" t="s">
        <v>36</v>
      </c>
    </row>
    <row r="44" spans="2:4" x14ac:dyDescent="0.25">
      <c r="B44" s="6">
        <f>SUM(Tabela1[Total Assets (millions)])</f>
        <v>4290.7569999999996</v>
      </c>
      <c r="C44" s="6">
        <f>SUM(Tabela1[Total Liabilities (millions)])</f>
        <v>2903.9219999999991</v>
      </c>
    </row>
    <row r="58" spans="2:5" ht="18.75" x14ac:dyDescent="0.3">
      <c r="B58" s="27" t="s">
        <v>37</v>
      </c>
      <c r="C58" s="27"/>
      <c r="D58" s="27"/>
      <c r="E58" s="27"/>
    </row>
    <row r="59" spans="2:5" x14ac:dyDescent="0.25">
      <c r="B59" s="23" t="s">
        <v>0</v>
      </c>
      <c r="C59" s="24" t="s">
        <v>1</v>
      </c>
      <c r="D59" s="24" t="s">
        <v>2</v>
      </c>
      <c r="E59" s="24" t="s">
        <v>5</v>
      </c>
    </row>
    <row r="60" spans="2:5" x14ac:dyDescent="0.25">
      <c r="B60" s="25">
        <v>2024</v>
      </c>
      <c r="C60" s="26">
        <v>134.661</v>
      </c>
      <c r="D60" s="26">
        <v>391.03500000000003</v>
      </c>
      <c r="E60" s="26">
        <v>93.736000000000004</v>
      </c>
    </row>
    <row r="61" spans="2:5" x14ac:dyDescent="0.25">
      <c r="B61" s="25">
        <v>2023</v>
      </c>
      <c r="C61" s="26">
        <v>125.82</v>
      </c>
      <c r="D61" s="26">
        <v>383.28500000000003</v>
      </c>
      <c r="E61" s="26">
        <v>96.995000000000005</v>
      </c>
    </row>
    <row r="62" spans="2:5" x14ac:dyDescent="0.25">
      <c r="B62" s="25">
        <v>2022</v>
      </c>
      <c r="C62" s="26">
        <v>130.541</v>
      </c>
      <c r="D62" s="26">
        <v>394.32799999999997</v>
      </c>
      <c r="E62" s="26">
        <v>99.802999999999997</v>
      </c>
    </row>
    <row r="63" spans="2:5" x14ac:dyDescent="0.25">
      <c r="B63" s="25">
        <v>2021</v>
      </c>
      <c r="C63" s="26">
        <v>120.233</v>
      </c>
      <c r="D63" s="26">
        <v>365.81700000000001</v>
      </c>
      <c r="E63" s="26">
        <v>94.68</v>
      </c>
    </row>
    <row r="64" spans="2:5" x14ac:dyDescent="0.25">
      <c r="B64" s="25">
        <v>2020</v>
      </c>
      <c r="C64" s="26">
        <v>77.343999999999994</v>
      </c>
      <c r="D64" s="26">
        <v>274.51499999999999</v>
      </c>
      <c r="E64" s="26">
        <v>57.411000000000001</v>
      </c>
    </row>
    <row r="65" spans="2:5" x14ac:dyDescent="0.25">
      <c r="B65" s="25">
        <v>2019</v>
      </c>
      <c r="C65" s="26">
        <v>76.477000000000004</v>
      </c>
      <c r="D65" s="26">
        <v>260.17399999999998</v>
      </c>
      <c r="E65" s="26">
        <v>55.256</v>
      </c>
    </row>
    <row r="66" spans="2:5" x14ac:dyDescent="0.25">
      <c r="B66" s="25">
        <v>2018</v>
      </c>
      <c r="C66" s="26">
        <v>81.801000000000002</v>
      </c>
      <c r="D66" s="26">
        <v>265.59500000000003</v>
      </c>
      <c r="E66" s="26">
        <v>59.530999999999999</v>
      </c>
    </row>
    <row r="67" spans="2:5" x14ac:dyDescent="0.25">
      <c r="B67" s="25">
        <v>2017</v>
      </c>
      <c r="C67" s="26">
        <v>71.501000000000005</v>
      </c>
      <c r="D67" s="26">
        <v>229.23400000000001</v>
      </c>
      <c r="E67" s="26">
        <v>48.350999999999999</v>
      </c>
    </row>
    <row r="68" spans="2:5" x14ac:dyDescent="0.25">
      <c r="B68" s="25">
        <v>2016</v>
      </c>
      <c r="C68" s="26">
        <v>70.528999999999996</v>
      </c>
      <c r="D68" s="26">
        <v>215.63900000000001</v>
      </c>
      <c r="E68" s="26">
        <v>45.686999999999998</v>
      </c>
    </row>
    <row r="69" spans="2:5" x14ac:dyDescent="0.25">
      <c r="B69" s="25">
        <v>2015</v>
      </c>
      <c r="C69" s="26">
        <v>82.486999999999995</v>
      </c>
      <c r="D69" s="26">
        <v>233.715</v>
      </c>
      <c r="E69" s="26">
        <v>53.393999999999998</v>
      </c>
    </row>
    <row r="70" spans="2:5" x14ac:dyDescent="0.25">
      <c r="B70" s="25">
        <v>2014</v>
      </c>
      <c r="C70" s="26">
        <v>60.448999999999998</v>
      </c>
      <c r="D70" s="26">
        <v>182.79499999999999</v>
      </c>
      <c r="E70" s="26">
        <v>39.51</v>
      </c>
    </row>
    <row r="71" spans="2:5" x14ac:dyDescent="0.25">
      <c r="B71" s="25">
        <v>2013</v>
      </c>
      <c r="C71" s="26">
        <v>55.756</v>
      </c>
      <c r="D71" s="26">
        <v>170.91</v>
      </c>
      <c r="E71" s="26">
        <v>37.036999999999999</v>
      </c>
    </row>
    <row r="72" spans="2:5" x14ac:dyDescent="0.25">
      <c r="B72" s="25">
        <v>2012</v>
      </c>
      <c r="C72" s="26">
        <v>58.518000000000001</v>
      </c>
      <c r="D72" s="26">
        <v>156.50800000000001</v>
      </c>
      <c r="E72" s="26">
        <v>41.732999999999997</v>
      </c>
    </row>
    <row r="73" spans="2:5" x14ac:dyDescent="0.25">
      <c r="B73" s="25">
        <v>2011</v>
      </c>
      <c r="C73" s="26">
        <v>35.603999999999999</v>
      </c>
      <c r="D73" s="26">
        <v>108.249</v>
      </c>
      <c r="E73" s="26">
        <v>25.922000000000001</v>
      </c>
    </row>
    <row r="74" spans="2:5" x14ac:dyDescent="0.25">
      <c r="B74" s="25">
        <v>2010</v>
      </c>
      <c r="C74" s="26">
        <v>19.411999999999999</v>
      </c>
      <c r="D74" s="26">
        <v>65.224999999999994</v>
      </c>
      <c r="E74" s="26">
        <v>14.013</v>
      </c>
    </row>
    <row r="75" spans="2:5" x14ac:dyDescent="0.25">
      <c r="B75" s="25">
        <v>2009</v>
      </c>
      <c r="C75" s="26">
        <v>12.474</v>
      </c>
      <c r="D75" s="26">
        <v>42.905000000000001</v>
      </c>
      <c r="E75" s="26">
        <v>8.2349999999999994</v>
      </c>
    </row>
    <row r="78" spans="2:5" ht="28.5" x14ac:dyDescent="0.25">
      <c r="B78" s="14" t="s">
        <v>25</v>
      </c>
      <c r="C78" s="14"/>
      <c r="D78" s="14"/>
    </row>
    <row r="79" spans="2:5" x14ac:dyDescent="0.25">
      <c r="B79" s="28" t="s">
        <v>16</v>
      </c>
      <c r="C79" s="28" t="s">
        <v>23</v>
      </c>
      <c r="D79" s="8" t="s">
        <v>24</v>
      </c>
    </row>
    <row r="80" spans="2:5" x14ac:dyDescent="0.25">
      <c r="B80" s="2">
        <v>2009</v>
      </c>
      <c r="C80" s="6">
        <v>23.463999999999999</v>
      </c>
      <c r="D80" s="6">
        <v>0</v>
      </c>
    </row>
    <row r="81" spans="2:4" x14ac:dyDescent="0.25">
      <c r="B81" s="2">
        <v>2010</v>
      </c>
      <c r="C81" s="6">
        <v>25.62</v>
      </c>
      <c r="D81" s="6">
        <v>0</v>
      </c>
    </row>
    <row r="82" spans="2:4" x14ac:dyDescent="0.25">
      <c r="B82" s="2">
        <v>2011</v>
      </c>
      <c r="C82" s="6">
        <v>25.952000000000002</v>
      </c>
      <c r="D82" s="6">
        <v>0</v>
      </c>
    </row>
    <row r="83" spans="2:4" x14ac:dyDescent="0.25">
      <c r="B83" s="2">
        <v>2012</v>
      </c>
      <c r="C83" s="6">
        <v>29.129000000000001</v>
      </c>
      <c r="D83" s="6">
        <v>0</v>
      </c>
    </row>
    <row r="84" spans="2:4" x14ac:dyDescent="0.25">
      <c r="B84" s="2">
        <v>2013</v>
      </c>
      <c r="C84" s="6">
        <v>40.545999999999999</v>
      </c>
      <c r="D84" s="6">
        <v>16.96</v>
      </c>
    </row>
    <row r="85" spans="2:4" x14ac:dyDescent="0.25">
      <c r="B85" s="2">
        <v>2014</v>
      </c>
      <c r="C85" s="6">
        <v>25.077000000000002</v>
      </c>
      <c r="D85" s="6">
        <v>28.986999999999998</v>
      </c>
    </row>
    <row r="86" spans="2:4" x14ac:dyDescent="0.25">
      <c r="B86" s="2">
        <v>2015</v>
      </c>
      <c r="C86" s="6">
        <v>41.600999999999999</v>
      </c>
      <c r="D86" s="6">
        <v>53.329000000000001</v>
      </c>
    </row>
    <row r="87" spans="2:4" x14ac:dyDescent="0.25">
      <c r="B87" s="2">
        <v>2016</v>
      </c>
      <c r="C87" s="6">
        <v>67.155000000000001</v>
      </c>
      <c r="D87" s="6">
        <v>75.427000000000007</v>
      </c>
    </row>
    <row r="88" spans="2:4" x14ac:dyDescent="0.25">
      <c r="B88" s="2">
        <v>2017</v>
      </c>
      <c r="C88" s="6">
        <v>74.180999999999997</v>
      </c>
      <c r="D88" s="6">
        <v>97.206999999999994</v>
      </c>
    </row>
    <row r="89" spans="2:4" x14ac:dyDescent="0.25">
      <c r="B89" s="2">
        <v>2018</v>
      </c>
      <c r="C89" s="6">
        <v>66.301000000000002</v>
      </c>
      <c r="D89" s="6">
        <v>93.734999999999999</v>
      </c>
    </row>
    <row r="90" spans="2:4" x14ac:dyDescent="0.25">
      <c r="B90" s="2">
        <v>2019</v>
      </c>
      <c r="C90" s="6">
        <v>100.557</v>
      </c>
      <c r="D90" s="6">
        <v>91.807000000000002</v>
      </c>
    </row>
    <row r="91" spans="2:4" x14ac:dyDescent="0.25">
      <c r="B91" s="2">
        <v>2020</v>
      </c>
      <c r="C91" s="6">
        <v>90.942999999999998</v>
      </c>
      <c r="D91" s="6">
        <v>98.667000000000002</v>
      </c>
    </row>
    <row r="92" spans="2:4" x14ac:dyDescent="0.25">
      <c r="B92" s="2">
        <v>2021</v>
      </c>
      <c r="C92" s="6">
        <v>62.639000000000003</v>
      </c>
      <c r="D92" s="6">
        <v>109.10599999999999</v>
      </c>
    </row>
    <row r="93" spans="2:4" x14ac:dyDescent="0.25">
      <c r="B93" s="2">
        <v>2022</v>
      </c>
      <c r="C93" s="6">
        <v>48.304000000000002</v>
      </c>
      <c r="D93" s="6">
        <v>98.959000000000003</v>
      </c>
    </row>
    <row r="94" spans="2:4" x14ac:dyDescent="0.25">
      <c r="B94" s="2">
        <v>2023</v>
      </c>
      <c r="C94" s="6">
        <v>61.555</v>
      </c>
      <c r="D94" s="6">
        <v>95.281000000000006</v>
      </c>
    </row>
    <row r="95" spans="2:4" x14ac:dyDescent="0.25">
      <c r="B95" s="2">
        <v>2024</v>
      </c>
      <c r="C95" s="6">
        <v>65.171000000000006</v>
      </c>
      <c r="D95" s="6">
        <v>85.75</v>
      </c>
    </row>
    <row r="96" spans="2:4" x14ac:dyDescent="0.25">
      <c r="B96" s="10" t="s">
        <v>17</v>
      </c>
      <c r="C96" s="11">
        <v>848.19499999999994</v>
      </c>
      <c r="D96" s="11">
        <v>945.21499999999992</v>
      </c>
    </row>
  </sheetData>
  <mergeCells count="5">
    <mergeCell ref="B1:E1"/>
    <mergeCell ref="B21:D21"/>
    <mergeCell ref="B42:C42"/>
    <mergeCell ref="B58:E58"/>
    <mergeCell ref="B78:D78"/>
  </mergeCells>
  <pageMargins left="0.511811024" right="0.511811024" top="0.78740157499999996" bottom="0.78740157499999996" header="0.31496062000000002" footer="0.31496062000000002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DataSet</vt:lpstr>
      <vt:lpstr>Tabelas Dinamicas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Gladson Silva</dc:creator>
  <cp:lastModifiedBy>Gladson Silva</cp:lastModifiedBy>
  <dcterms:created xsi:type="dcterms:W3CDTF">2025-02-05T20:32:44Z</dcterms:created>
  <dcterms:modified xsi:type="dcterms:W3CDTF">2025-02-05T22:25:31Z</dcterms:modified>
</cp:coreProperties>
</file>