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rabajo\PUCP\JP\2022-0\PD\PD07-Autocorr\"/>
    </mc:Choice>
  </mc:AlternateContent>
  <xr:revisionPtr revIDLastSave="0" documentId="13_ncr:1_{EBBD43C5-3089-4F5C-96FB-CE6434BBEC8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stimación de la recta" sheetId="1" r:id="rId1"/>
    <sheet name="Errores" sheetId="2" r:id="rId2"/>
    <sheet name="Cálculo de D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4" i="2"/>
  <c r="C20" i="1" a="1"/>
  <c r="C20" i="1" s="1"/>
  <c r="C14" i="1" a="1"/>
  <c r="C14" i="1" s="1"/>
  <c r="C21" i="1" l="1"/>
  <c r="D15" i="1"/>
  <c r="C15" i="1"/>
  <c r="D14" i="1"/>
  <c r="C17" i="1" s="1" a="1"/>
  <c r="C17" i="1" l="1"/>
  <c r="C23" i="1" s="1" a="1"/>
  <c r="D17" i="1"/>
  <c r="D18" i="1"/>
  <c r="C18" i="1"/>
  <c r="C23" i="1" l="1"/>
  <c r="C24" i="1"/>
  <c r="G6" i="2" l="1"/>
  <c r="I6" i="2" s="1"/>
  <c r="B5" i="3" s="1"/>
  <c r="G13" i="2"/>
  <c r="I13" i="2" s="1"/>
  <c r="B12" i="3" s="1"/>
  <c r="G5" i="2"/>
  <c r="I5" i="2" s="1"/>
  <c r="B4" i="3" s="1"/>
  <c r="G4" i="2"/>
  <c r="I4" i="2" s="1"/>
  <c r="B3" i="3" s="1"/>
  <c r="G7" i="2"/>
  <c r="I7" i="2" s="1"/>
  <c r="B6" i="3" s="1"/>
  <c r="G8" i="2"/>
  <c r="I8" i="2" s="1"/>
  <c r="B7" i="3" s="1"/>
  <c r="G12" i="2"/>
  <c r="I12" i="2" s="1"/>
  <c r="B11" i="3" s="1"/>
  <c r="G9" i="2"/>
  <c r="I9" i="2" s="1"/>
  <c r="B8" i="3" s="1"/>
  <c r="G10" i="2"/>
  <c r="I10" i="2" s="1"/>
  <c r="B9" i="3" s="1"/>
  <c r="G11" i="2"/>
  <c r="I11" i="2" s="1"/>
  <c r="B10" i="3" s="1"/>
  <c r="D9" i="3" l="1"/>
  <c r="E9" i="3" s="1"/>
  <c r="F9" i="3" s="1"/>
  <c r="C8" i="3"/>
  <c r="D12" i="3"/>
  <c r="C11" i="3"/>
  <c r="D8" i="3"/>
  <c r="E8" i="3" s="1"/>
  <c r="F8" i="3" s="1"/>
  <c r="E7" i="3"/>
  <c r="F7" i="3" s="1"/>
  <c r="C7" i="3"/>
  <c r="D6" i="3"/>
  <c r="E6" i="3" s="1"/>
  <c r="F6" i="3" s="1"/>
  <c r="C5" i="3"/>
  <c r="C6" i="3"/>
  <c r="D7" i="3"/>
  <c r="D4" i="3"/>
  <c r="C3" i="3"/>
  <c r="C4" i="3"/>
  <c r="E4" i="3"/>
  <c r="F4" i="3" s="1"/>
  <c r="D5" i="3"/>
  <c r="E5" i="3" s="1"/>
  <c r="F5" i="3" s="1"/>
  <c r="D10" i="3"/>
  <c r="C9" i="3"/>
  <c r="E10" i="3"/>
  <c r="F10" i="3" s="1"/>
  <c r="D11" i="3"/>
  <c r="E11" i="3" s="1"/>
  <c r="F11" i="3" s="1"/>
  <c r="C10" i="3"/>
  <c r="C12" i="3"/>
  <c r="E12" i="3"/>
  <c r="F12" i="3" s="1"/>
  <c r="C13" i="3" l="1"/>
  <c r="F13" i="3"/>
  <c r="F16" i="3" l="1"/>
</calcChain>
</file>

<file path=xl/sharedStrings.xml><?xml version="1.0" encoding="utf-8"?>
<sst xmlns="http://schemas.openxmlformats.org/spreadsheetml/2006/main" count="16" uniqueCount="14">
  <si>
    <t>Y</t>
  </si>
  <si>
    <t>X</t>
  </si>
  <si>
    <t>X´</t>
  </si>
  <si>
    <t>X'X</t>
  </si>
  <si>
    <t>(X'X)^-1</t>
  </si>
  <si>
    <t>X'Y</t>
  </si>
  <si>
    <t>B=(X'X)^-1*X'Y</t>
  </si>
  <si>
    <t>-</t>
  </si>
  <si>
    <t>=</t>
  </si>
  <si>
    <t>DW</t>
  </si>
  <si>
    <t xml:space="preserve">Hay autocorrelación serial positiva ya que </t>
  </si>
  <si>
    <t>t=1</t>
  </si>
  <si>
    <t>t=2</t>
  </si>
  <si>
    <t>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</si>
</sst>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2" borderId="8" xfId="0" applyFill="1" applyBorder="1"/>
    <xf numFmtId="0" fontId="0" fillId="2" borderId="0" xfId="0" applyFill="1" applyBorder="1"/>
    <xf numFmtId="0" fontId="0" fillId="2" borderId="6" xfId="0" applyFill="1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746125</xdr:colOff>
      <xdr:row>24</xdr:row>
      <xdr:rowOff>177800</xdr:rowOff>
    </xdr:from>
    <xdr:ext cx="1879874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746125" y="4806950"/>
              <a:ext cx="1879874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s-PE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s-PE" sz="1400" b="0" i="1">
                        <a:latin typeface="Cambria Math" panose="02040503050406030204" pitchFamily="18" charset="0"/>
                      </a:rPr>
                      <m:t>=2.5676+</m:t>
                    </m:r>
                    <m:sSub>
                      <m:sSubPr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0.0494</m:t>
                        </m:r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746125" y="4806950"/>
              <a:ext cx="1879874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i="0">
                  <a:latin typeface="Cambria Math" panose="02040503050406030204" pitchFamily="18" charset="0"/>
                </a:rPr>
                <a:t>(</a:t>
              </a:r>
              <a:r>
                <a:rPr lang="es-PE" sz="1400" b="0" i="0">
                  <a:latin typeface="Cambria Math" panose="02040503050406030204" pitchFamily="18" charset="0"/>
                </a:rPr>
                <a:t>𝑌_𝑡 ) ̂=2.5676+</a:t>
              </a:r>
              <a:r>
                <a:rPr lang="es-PE" sz="1400" i="0">
                  <a:latin typeface="Cambria Math" panose="02040503050406030204" pitchFamily="18" charset="0"/>
                </a:rPr>
                <a:t>〖</a:t>
              </a:r>
              <a:r>
                <a:rPr lang="es-PE" sz="1400" b="0" i="0">
                  <a:latin typeface="Cambria Math" panose="02040503050406030204" pitchFamily="18" charset="0"/>
                </a:rPr>
                <a:t>0.0494𝑋〗_𝑡</a:t>
              </a:r>
              <a:endParaRPr lang="es-PE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720725</xdr:colOff>
      <xdr:row>7</xdr:row>
      <xdr:rowOff>158750</xdr:rowOff>
    </xdr:from>
    <xdr:ext cx="1574341" cy="2354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720725" y="1447800"/>
              <a:ext cx="1574341" cy="2354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4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s-PE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s-PE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𝑋</m:t>
                    </m:r>
                    <m:acc>
                      <m:accPr>
                        <m:chr m:val="̂"/>
                        <m:ctrlPr>
                          <a:rPr lang="es-PE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P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</m:acc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720725" y="1447800"/>
              <a:ext cx="1574341" cy="2354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b="0" i="0">
                  <a:latin typeface="Cambria Math" panose="02040503050406030204" pitchFamily="18" charset="0"/>
                </a:rPr>
                <a:t>𝑒=𝑦−𝑦 ̂=𝑦−𝑋</a:t>
              </a:r>
              <a:r>
                <a:rPr lang="es-P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</a:t>
              </a:r>
              <a:endParaRPr lang="es-PE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269875</xdr:colOff>
      <xdr:row>0</xdr:row>
      <xdr:rowOff>146050</xdr:rowOff>
    </xdr:from>
    <xdr:ext cx="1930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031875" y="146050"/>
              <a:ext cx="1930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1031875" y="146050"/>
              <a:ext cx="1930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b="0" i="0">
                  <a:latin typeface="Cambria Math" panose="02040503050406030204" pitchFamily="18" charset="0"/>
                </a:rPr>
                <a:t>𝑒_𝑡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2</xdr:col>
      <xdr:colOff>257175</xdr:colOff>
      <xdr:row>0</xdr:row>
      <xdr:rowOff>152400</xdr:rowOff>
    </xdr:from>
    <xdr:ext cx="222625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1781175" y="152400"/>
              <a:ext cx="222625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1781175" y="152400"/>
              <a:ext cx="222625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b="0" i="0">
                  <a:latin typeface="Cambria Math" panose="02040503050406030204" pitchFamily="18" charset="0"/>
                </a:rPr>
                <a:t>𝑒_𝑡^2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3</xdr:col>
      <xdr:colOff>263525</xdr:colOff>
      <xdr:row>0</xdr:row>
      <xdr:rowOff>152400</xdr:rowOff>
    </xdr:from>
    <xdr:ext cx="36426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2549525" y="152400"/>
              <a:ext cx="36426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2549525" y="152400"/>
              <a:ext cx="36426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b="0" i="0">
                  <a:latin typeface="Cambria Math" panose="02040503050406030204" pitchFamily="18" charset="0"/>
                </a:rPr>
                <a:t>𝑒_(𝑡−1)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4</xdr:col>
      <xdr:colOff>19050</xdr:colOff>
      <xdr:row>0</xdr:row>
      <xdr:rowOff>146050</xdr:rowOff>
    </xdr:from>
    <xdr:ext cx="73064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3067050" y="146050"/>
              <a:ext cx="73064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PE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PE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3067050" y="146050"/>
              <a:ext cx="73064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b="0" i="0">
                  <a:latin typeface="Cambria Math" panose="02040503050406030204" pitchFamily="18" charset="0"/>
                </a:rPr>
                <a:t>𝑒_𝑡−𝑒_(𝑡−1)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4</xdr:col>
      <xdr:colOff>752475</xdr:colOff>
      <xdr:row>0</xdr:row>
      <xdr:rowOff>152400</xdr:rowOff>
    </xdr:from>
    <xdr:ext cx="883190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3800475" y="152400"/>
              <a:ext cx="88319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PE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b>
                            <m: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  <m:r>
                          <a:rPr lang="es-P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b>
                            <m: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s-P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  <m:r>
                          <a:rPr lang="es-P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3800475" y="152400"/>
              <a:ext cx="88319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i="0">
                  <a:latin typeface="Cambria Math" panose="02040503050406030204" pitchFamily="18" charset="0"/>
                </a:rPr>
                <a:t>〖</a:t>
              </a:r>
              <a:r>
                <a:rPr lang="es-PE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s-P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PE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𝑒〗_𝑡−𝑒_(𝑡−1)</a:t>
              </a:r>
              <a:r>
                <a:rPr lang="es-P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</a:t>
              </a:r>
              <a:r>
                <a:rPr lang="es-PE" sz="1400" b="0" i="0">
                  <a:latin typeface="Cambria Math" panose="02040503050406030204" pitchFamily="18" charset="0"/>
                </a:rPr>
                <a:t>2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2</xdr:col>
      <xdr:colOff>60325</xdr:colOff>
      <xdr:row>14</xdr:row>
      <xdr:rowOff>120650</xdr:rowOff>
    </xdr:from>
    <xdr:ext cx="1242841" cy="4907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1645285" y="2703830"/>
              <a:ext cx="1242841" cy="490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s-PE" sz="14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PE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</m:sub>
                          <m:sup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sup>
                          <m:e>
                            <m:sSup>
                              <m:sSupPr>
                                <m:ctrlPr>
                                  <a:rPr lang="es-PE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PE" sz="14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P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s-P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b>
                                    <m:r>
                                      <a:rPr lang="es-P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  <m:r>
                                  <a:rPr lang="es-P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P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P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b>
                                    <m:r>
                                      <a:rPr lang="es-P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es-P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−1</m:t>
                                    </m:r>
                                  </m:sub>
                                </m:sSub>
                                <m:r>
                                  <a:rPr lang="es-P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P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s-PE" sz="14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PE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es-PE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P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s-P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b>
                              <m:sup>
                                <m:r>
                                  <a:rPr lang="es-P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den>
                    </m:f>
                  </m:oMath>
                </m:oMathPara>
              </a14:m>
              <a:endParaRPr lang="es-PE" sz="14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1645285" y="2703830"/>
              <a:ext cx="1242841" cy="490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400" i="0">
                  <a:latin typeface="Cambria Math" panose="02040503050406030204" pitchFamily="18" charset="0"/>
                </a:rPr>
                <a:t>(∑</a:t>
              </a:r>
              <a:r>
                <a:rPr lang="es-PE" sz="1400" b="0" i="0">
                  <a:latin typeface="Cambria Math" panose="02040503050406030204" pitchFamily="18" charset="0"/>
                </a:rPr>
                <a:t>_(𝑡=2)^</a:t>
              </a:r>
              <a:r>
                <a:rPr lang="es-ES" sz="1400" b="0" i="0">
                  <a:latin typeface="Cambria Math" panose="02040503050406030204" pitchFamily="18" charset="0"/>
                </a:rPr>
                <a:t>10</a:t>
              </a:r>
              <a:r>
                <a:rPr lang="es-P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▒〖〖(𝑒〗_𝑡−𝑒_(𝑡−1))〗^2 )/(∑_(</a:t>
              </a:r>
              <a:r>
                <a:rPr lang="es-PE" sz="1400" b="0" i="0">
                  <a:latin typeface="Cambria Math" panose="02040503050406030204" pitchFamily="18" charset="0"/>
                </a:rPr>
                <a:t>𝑡=1)^10</a:t>
              </a:r>
              <a:r>
                <a:rPr lang="es-P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▒𝑒_𝑡^2 )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1</xdr:col>
      <xdr:colOff>180975</xdr:colOff>
      <xdr:row>19</xdr:row>
      <xdr:rowOff>139700</xdr:rowOff>
    </xdr:from>
    <xdr:ext cx="99495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942975" y="3638550"/>
              <a:ext cx="994952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</m:sSub>
                    <m:r>
                      <a:rPr lang="es-PE" sz="1400" b="0" i="1">
                        <a:latin typeface="Cambria Math" panose="02040503050406030204" pitchFamily="18" charset="0"/>
                      </a:rPr>
                      <m:t>=0.8791</m:t>
                    </m:r>
                  </m:oMath>
                </m:oMathPara>
              </a14:m>
              <a:endParaRPr lang="es-PE" sz="1400" b="0"/>
            </a:p>
            <a:p>
              <a:endParaRPr lang="es-PE" sz="14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942975" y="3638550"/>
              <a:ext cx="994952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b="0" i="0">
                  <a:latin typeface="Cambria Math" panose="02040503050406030204" pitchFamily="18" charset="0"/>
                </a:rPr>
                <a:t>𝑑_𝐿=0.8791</a:t>
              </a:r>
              <a:endParaRPr lang="es-PE" sz="1400" b="0"/>
            </a:p>
            <a:p>
              <a:endParaRPr lang="es-PE" sz="1400"/>
            </a:p>
          </xdr:txBody>
        </xdr:sp>
      </mc:Fallback>
    </mc:AlternateContent>
    <xdr:clientData/>
  </xdr:oneCellAnchor>
  <xdr:oneCellAnchor>
    <xdr:from>
      <xdr:col>1</xdr:col>
      <xdr:colOff>174625</xdr:colOff>
      <xdr:row>21</xdr:row>
      <xdr:rowOff>6350</xdr:rowOff>
    </xdr:from>
    <xdr:ext cx="101784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936625" y="3873500"/>
              <a:ext cx="10178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  <m:r>
                      <a:rPr lang="es-PE" sz="1400" b="0" i="1">
                        <a:latin typeface="Cambria Math" panose="02040503050406030204" pitchFamily="18" charset="0"/>
                      </a:rPr>
                      <m:t>=1.3197</m:t>
                    </m:r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936625" y="3873500"/>
              <a:ext cx="10178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b="0" i="0">
                  <a:latin typeface="Cambria Math" panose="02040503050406030204" pitchFamily="18" charset="0"/>
                </a:rPr>
                <a:t>𝑑_𝑈=1.3197</a:t>
              </a:r>
              <a:endParaRPr lang="es-PE" sz="1400"/>
            </a:p>
          </xdr:txBody>
        </xdr:sp>
      </mc:Fallback>
    </mc:AlternateContent>
    <xdr:clientData/>
  </xdr:oneCellAnchor>
  <xdr:oneCellAnchor>
    <xdr:from>
      <xdr:col>7</xdr:col>
      <xdr:colOff>295275</xdr:colOff>
      <xdr:row>19</xdr:row>
      <xdr:rowOff>165100</xdr:rowOff>
    </xdr:from>
    <xdr:ext cx="57131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5629275" y="3663950"/>
              <a:ext cx="57131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s-P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</m:t>
                    </m:r>
                    <m:sSub>
                      <m:sSubPr>
                        <m:ctrlPr>
                          <a:rPr lang="es-P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P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sub>
                    </m:sSub>
                  </m:oMath>
                </m:oMathPara>
              </a14:m>
              <a:endParaRPr lang="es-PE" sz="1400"/>
            </a:p>
          </xdr:txBody>
        </xdr:sp>
      </mc:Choice>
      <mc:Fallback xmlns="">
        <xdr:sp macro="" textlink="">
          <xdr:nvSpPr>
            <xdr:cNvPr id="10" name="CuadroTexto 9"/>
            <xdr:cNvSpPr txBox="1"/>
          </xdr:nvSpPr>
          <xdr:spPr>
            <a:xfrm>
              <a:off x="5629275" y="3663950"/>
              <a:ext cx="57131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400" b="0" i="0">
                  <a:latin typeface="Cambria Math" panose="02040503050406030204" pitchFamily="18" charset="0"/>
                </a:rPr>
                <a:t>𝑑</a:t>
              </a:r>
              <a:r>
                <a:rPr lang="es-P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&lt;𝑑_𝐿</a:t>
              </a:r>
              <a:endParaRPr lang="es-PE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4"/>
  <sheetViews>
    <sheetView zoomScale="85" zoomScaleNormal="85" workbookViewId="0">
      <selection activeCell="H29" sqref="H29"/>
    </sheetView>
  </sheetViews>
  <sheetFormatPr baseColWidth="10" defaultRowHeight="14.4" x14ac:dyDescent="0.3"/>
  <cols>
    <col min="2" max="2" width="12.88671875" customWidth="1"/>
    <col min="4" max="4" width="11.77734375" bestFit="1" customWidth="1"/>
  </cols>
  <sheetData>
    <row r="1" spans="2:16" ht="16.2" thickBot="1" x14ac:dyDescent="0.35">
      <c r="B1" s="1" t="s">
        <v>0</v>
      </c>
      <c r="C1" s="12" t="s">
        <v>1</v>
      </c>
      <c r="D1" s="13"/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</row>
    <row r="2" spans="2:16" ht="16.2" thickBot="1" x14ac:dyDescent="0.35">
      <c r="B2" s="2">
        <v>25</v>
      </c>
      <c r="C2" s="3">
        <v>1</v>
      </c>
      <c r="D2" s="3">
        <v>510</v>
      </c>
      <c r="F2" t="s">
        <v>2</v>
      </c>
      <c r="G2" s="3">
        <v>510</v>
      </c>
      <c r="H2" s="3">
        <v>520</v>
      </c>
      <c r="I2" s="3">
        <v>528</v>
      </c>
      <c r="J2" s="3">
        <v>540</v>
      </c>
      <c r="K2" s="3">
        <v>590</v>
      </c>
      <c r="L2" s="3">
        <v>650</v>
      </c>
      <c r="M2" s="3">
        <v>700</v>
      </c>
      <c r="N2" s="3">
        <v>760</v>
      </c>
      <c r="O2" s="3">
        <v>800</v>
      </c>
      <c r="P2" s="3">
        <v>870</v>
      </c>
    </row>
    <row r="3" spans="2:16" ht="16.2" thickBot="1" x14ac:dyDescent="0.35">
      <c r="B3" s="2">
        <v>27</v>
      </c>
      <c r="C3" s="3">
        <v>1</v>
      </c>
      <c r="D3" s="3">
        <v>520</v>
      </c>
    </row>
    <row r="4" spans="2:16" ht="16.2" thickBot="1" x14ac:dyDescent="0.35">
      <c r="B4" s="2">
        <v>28</v>
      </c>
      <c r="C4" s="3">
        <v>1</v>
      </c>
      <c r="D4" s="3">
        <v>528</v>
      </c>
    </row>
    <row r="5" spans="2:16" ht="16.2" thickBot="1" x14ac:dyDescent="0.35">
      <c r="B5" s="2">
        <v>32</v>
      </c>
      <c r="C5" s="3">
        <v>1</v>
      </c>
      <c r="D5" s="3">
        <v>540</v>
      </c>
    </row>
    <row r="6" spans="2:16" ht="16.2" thickBot="1" x14ac:dyDescent="0.35">
      <c r="B6" s="2">
        <v>33</v>
      </c>
      <c r="C6" s="3">
        <v>1</v>
      </c>
      <c r="D6" s="3">
        <v>590</v>
      </c>
    </row>
    <row r="7" spans="2:16" ht="16.2" thickBot="1" x14ac:dyDescent="0.35">
      <c r="B7" s="2">
        <v>36</v>
      </c>
      <c r="C7" s="3">
        <v>1</v>
      </c>
      <c r="D7" s="3">
        <v>650</v>
      </c>
    </row>
    <row r="8" spans="2:16" ht="16.2" thickBot="1" x14ac:dyDescent="0.35">
      <c r="B8" s="2">
        <v>38</v>
      </c>
      <c r="C8" s="3">
        <v>1</v>
      </c>
      <c r="D8" s="3">
        <v>700</v>
      </c>
    </row>
    <row r="9" spans="2:16" ht="16.2" thickBot="1" x14ac:dyDescent="0.35">
      <c r="B9" s="2">
        <v>40</v>
      </c>
      <c r="C9" s="3">
        <v>1</v>
      </c>
      <c r="D9" s="3">
        <v>760</v>
      </c>
    </row>
    <row r="10" spans="2:16" ht="16.2" thickBot="1" x14ac:dyDescent="0.35">
      <c r="B10" s="2">
        <v>41</v>
      </c>
      <c r="C10" s="3">
        <v>1</v>
      </c>
      <c r="D10" s="3">
        <v>800</v>
      </c>
    </row>
    <row r="11" spans="2:16" ht="16.2" thickBot="1" x14ac:dyDescent="0.35">
      <c r="B11" s="2">
        <v>45</v>
      </c>
      <c r="C11" s="3">
        <v>1</v>
      </c>
      <c r="D11" s="3">
        <v>870</v>
      </c>
    </row>
    <row r="14" spans="2:16" x14ac:dyDescent="0.3">
      <c r="B14" t="s">
        <v>3</v>
      </c>
      <c r="C14">
        <f t="array" ref="C14:D15">+MMULT(G1:P2,C2:D11)</f>
        <v>10</v>
      </c>
      <c r="D14">
        <v>6468</v>
      </c>
    </row>
    <row r="15" spans="2:16" x14ac:dyDescent="0.3">
      <c r="C15">
        <v>6468</v>
      </c>
      <c r="D15">
        <v>4335984</v>
      </c>
    </row>
    <row r="17" spans="2:4" x14ac:dyDescent="0.3">
      <c r="B17" t="s">
        <v>4</v>
      </c>
      <c r="C17">
        <f t="array" ref="C17:D18">+MINVERSE(C14:D15)</f>
        <v>2.8436112947398189</v>
      </c>
      <c r="D17">
        <v>-4.2418232757263736E-3</v>
      </c>
    </row>
    <row r="18" spans="2:4" x14ac:dyDescent="0.3">
      <c r="C18">
        <v>-4.2418232757263745E-3</v>
      </c>
      <c r="D18">
        <v>6.5581683298181423E-6</v>
      </c>
    </row>
    <row r="20" spans="2:4" x14ac:dyDescent="0.3">
      <c r="B20" t="s">
        <v>5</v>
      </c>
      <c r="C20">
        <f t="array" ref="C20:C21">+MMULT(G1:P2,B2:B11)</f>
        <v>345</v>
      </c>
    </row>
    <row r="21" spans="2:4" x14ac:dyDescent="0.3">
      <c r="C21">
        <v>230674</v>
      </c>
    </row>
    <row r="23" spans="2:4" x14ac:dyDescent="0.3">
      <c r="B23" t="s">
        <v>6</v>
      </c>
      <c r="C23" s="14">
        <f t="array" ref="C23:C24">+MMULT(C17:D18,C20:C21)</f>
        <v>2.5675543803320124</v>
      </c>
    </row>
    <row r="24" spans="2:4" x14ac:dyDescent="0.3">
      <c r="C24" s="14">
        <v>4.9369891186870962E-2</v>
      </c>
    </row>
  </sheetData>
  <mergeCells count="1">
    <mergeCell ref="C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I13"/>
  <sheetViews>
    <sheetView workbookViewId="0">
      <selection activeCell="I4" sqref="I4:I13"/>
    </sheetView>
  </sheetViews>
  <sheetFormatPr baseColWidth="10" defaultRowHeight="14.4" x14ac:dyDescent="0.3"/>
  <sheetData>
    <row r="4" spans="4:9" x14ac:dyDescent="0.3">
      <c r="E4">
        <f>+'Estimación de la recta'!B2</f>
        <v>25</v>
      </c>
      <c r="G4">
        <f>+'Estimación de la recta'!D2*'Estimación de la recta'!$C$24+'Estimación de la recta'!$C$23</f>
        <v>27.746198885636204</v>
      </c>
      <c r="I4">
        <f>+E4-G4</f>
        <v>-2.7461988856362041</v>
      </c>
    </row>
    <row r="5" spans="4:9" x14ac:dyDescent="0.3">
      <c r="E5">
        <f>+'Estimación de la recta'!B3</f>
        <v>27</v>
      </c>
      <c r="G5">
        <f>+'Estimación de la recta'!D3*'Estimación de la recta'!$C$24+'Estimación de la recta'!$C$23</f>
        <v>28.239897797504913</v>
      </c>
      <c r="I5">
        <f t="shared" ref="I5:I13" si="0">+E5-G5</f>
        <v>-1.2398977975049128</v>
      </c>
    </row>
    <row r="6" spans="4:9" x14ac:dyDescent="0.3">
      <c r="E6">
        <f>+'Estimación de la recta'!B4</f>
        <v>28</v>
      </c>
      <c r="G6">
        <f>+'Estimación de la recta'!D4*'Estimación de la recta'!$C$24+'Estimación de la recta'!$C$23</f>
        <v>28.63485692699988</v>
      </c>
      <c r="I6">
        <f t="shared" si="0"/>
        <v>-0.6348569269998805</v>
      </c>
    </row>
    <row r="7" spans="4:9" x14ac:dyDescent="0.3">
      <c r="E7">
        <f>+'Estimación de la recta'!B5</f>
        <v>32</v>
      </c>
      <c r="G7">
        <f>+'Estimación de la recta'!D5*'Estimación de la recta'!$C$24+'Estimación de la recta'!$C$23</f>
        <v>29.227295621242334</v>
      </c>
      <c r="I7">
        <f t="shared" si="0"/>
        <v>2.7727043787576662</v>
      </c>
    </row>
    <row r="8" spans="4:9" x14ac:dyDescent="0.3">
      <c r="E8">
        <f>+'Estimación de la recta'!B6</f>
        <v>33</v>
      </c>
      <c r="G8">
        <f>+'Estimación de la recta'!D6*'Estimación de la recta'!$C$24+'Estimación de la recta'!$C$23</f>
        <v>31.695790180585881</v>
      </c>
      <c r="I8">
        <f t="shared" si="0"/>
        <v>1.304209819414119</v>
      </c>
    </row>
    <row r="9" spans="4:9" x14ac:dyDescent="0.3">
      <c r="D9" s="4" t="s">
        <v>8</v>
      </c>
      <c r="E9">
        <f>+'Estimación de la recta'!B7</f>
        <v>36</v>
      </c>
      <c r="F9" s="4" t="s">
        <v>7</v>
      </c>
      <c r="G9">
        <f>+'Estimación de la recta'!D7*'Estimación de la recta'!$C$24+'Estimación de la recta'!$C$23</f>
        <v>34.657983651798141</v>
      </c>
      <c r="H9" s="4" t="s">
        <v>8</v>
      </c>
      <c r="I9">
        <f t="shared" si="0"/>
        <v>1.3420163482018594</v>
      </c>
    </row>
    <row r="10" spans="4:9" x14ac:dyDescent="0.3">
      <c r="E10">
        <f>+'Estimación de la recta'!B8</f>
        <v>38</v>
      </c>
      <c r="G10">
        <f>+'Estimación de la recta'!D8*'Estimación de la recta'!$C$24+'Estimación de la recta'!$C$23</f>
        <v>37.126478211141688</v>
      </c>
      <c r="I10">
        <f t="shared" si="0"/>
        <v>0.87352178885831222</v>
      </c>
    </row>
    <row r="11" spans="4:9" x14ac:dyDescent="0.3">
      <c r="E11">
        <f>+'Estimación de la recta'!B9</f>
        <v>40</v>
      </c>
      <c r="G11">
        <f>+'Estimación de la recta'!D9*'Estimación de la recta'!$C$24+'Estimación de la recta'!$C$23</f>
        <v>40.088671682353947</v>
      </c>
      <c r="I11">
        <f t="shared" si="0"/>
        <v>-8.867168235394729E-2</v>
      </c>
    </row>
    <row r="12" spans="4:9" x14ac:dyDescent="0.3">
      <c r="E12">
        <f>+'Estimación de la recta'!B10</f>
        <v>41</v>
      </c>
      <c r="G12">
        <f>+'Estimación de la recta'!D10*'Estimación de la recta'!$C$24+'Estimación de la recta'!$C$23</f>
        <v>42.063467329828782</v>
      </c>
      <c r="I12">
        <f t="shared" si="0"/>
        <v>-1.0634673298287822</v>
      </c>
    </row>
    <row r="13" spans="4:9" x14ac:dyDescent="0.3">
      <c r="E13">
        <f>+'Estimación de la recta'!B11</f>
        <v>45</v>
      </c>
      <c r="G13">
        <f>+'Estimación de la recta'!D11*'Estimación de la recta'!$C$24+'Estimación de la recta'!$C$23</f>
        <v>45.519359712909747</v>
      </c>
      <c r="I13">
        <f t="shared" si="0"/>
        <v>-0.51935971290974692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1"/>
  <sheetViews>
    <sheetView tabSelected="1" workbookViewId="0">
      <selection activeCell="L5" sqref="L5"/>
    </sheetView>
  </sheetViews>
  <sheetFormatPr baseColWidth="10" defaultRowHeight="14.4" x14ac:dyDescent="0.3"/>
  <sheetData>
    <row r="2" spans="1:6" ht="15" thickBot="1" x14ac:dyDescent="0.35">
      <c r="B2" s="5"/>
      <c r="C2" s="5"/>
      <c r="D2" s="5"/>
      <c r="E2" s="5"/>
      <c r="F2" s="5"/>
    </row>
    <row r="3" spans="1:6" x14ac:dyDescent="0.3">
      <c r="A3" t="s">
        <v>11</v>
      </c>
      <c r="B3" s="9">
        <f>+Errores!I4</f>
        <v>-2.7461988856362041</v>
      </c>
      <c r="C3" s="6">
        <f>+B3*B3</f>
        <v>7.5416083194695291</v>
      </c>
      <c r="D3" s="6"/>
      <c r="E3" s="6"/>
      <c r="F3" s="6"/>
    </row>
    <row r="4" spans="1:6" x14ac:dyDescent="0.3">
      <c r="A4" t="s">
        <v>12</v>
      </c>
      <c r="B4" s="10">
        <f>+Errores!I5</f>
        <v>-1.2398977975049128</v>
      </c>
      <c r="C4" s="7">
        <f t="shared" ref="C4:C12" si="0">+B4*B4</f>
        <v>1.5373465482575337</v>
      </c>
      <c r="D4" s="10">
        <f>+B3</f>
        <v>-2.7461988856362041</v>
      </c>
      <c r="E4" s="7">
        <f>+B4-D4</f>
        <v>1.5063010881312913</v>
      </c>
      <c r="F4" s="7">
        <f>+E4*E4</f>
        <v>2.2689429681055122</v>
      </c>
    </row>
    <row r="5" spans="1:6" x14ac:dyDescent="0.3">
      <c r="B5" s="10">
        <f>+Errores!I6</f>
        <v>-0.6348569269998805</v>
      </c>
      <c r="C5" s="7">
        <f t="shared" si="0"/>
        <v>0.40304331775973162</v>
      </c>
      <c r="D5" s="10">
        <f t="shared" ref="D5:D12" si="1">+B4</f>
        <v>-1.2398977975049128</v>
      </c>
      <c r="E5" s="7">
        <f t="shared" ref="E5:E12" si="2">+B5-D5</f>
        <v>0.6050408705050323</v>
      </c>
      <c r="F5" s="7">
        <f t="shared" ref="F5:F12" si="3">+E5*E5</f>
        <v>0.36607445498148727</v>
      </c>
    </row>
    <row r="6" spans="1:6" x14ac:dyDescent="0.3">
      <c r="B6" s="10">
        <f>+Errores!I7</f>
        <v>2.7727043787576662</v>
      </c>
      <c r="C6" s="7">
        <f t="shared" si="0"/>
        <v>7.6878895719819358</v>
      </c>
      <c r="D6" s="10">
        <f t="shared" si="1"/>
        <v>-0.6348569269998805</v>
      </c>
      <c r="E6" s="7">
        <f t="shared" si="2"/>
        <v>3.4075613057575467</v>
      </c>
      <c r="F6" s="7">
        <f t="shared" si="3"/>
        <v>11.611474052496076</v>
      </c>
    </row>
    <row r="7" spans="1:6" x14ac:dyDescent="0.3">
      <c r="B7" s="10">
        <f>+Errores!I8</f>
        <v>1.304209819414119</v>
      </c>
      <c r="C7" s="7">
        <f t="shared" si="0"/>
        <v>1.7009632530562089</v>
      </c>
      <c r="D7" s="10">
        <f t="shared" si="1"/>
        <v>2.7727043787576662</v>
      </c>
      <c r="E7" s="7">
        <f t="shared" si="2"/>
        <v>-1.4684945593435472</v>
      </c>
      <c r="F7" s="7">
        <f t="shared" si="3"/>
        <v>2.156476270821599</v>
      </c>
    </row>
    <row r="8" spans="1:6" x14ac:dyDescent="0.3">
      <c r="B8" s="10">
        <f>+Errores!I9</f>
        <v>1.3420163482018594</v>
      </c>
      <c r="C8" s="7">
        <f t="shared" si="0"/>
        <v>1.8010078788410544</v>
      </c>
      <c r="D8" s="10">
        <f t="shared" si="1"/>
        <v>1.304209819414119</v>
      </c>
      <c r="E8" s="7">
        <f t="shared" si="2"/>
        <v>3.780652878774049E-2</v>
      </c>
      <c r="F8" s="7">
        <f t="shared" si="3"/>
        <v>1.4293336189782505E-3</v>
      </c>
    </row>
    <row r="9" spans="1:6" x14ac:dyDescent="0.3">
      <c r="B9" s="10">
        <f>+Errores!I10</f>
        <v>0.87352178885831222</v>
      </c>
      <c r="C9" s="7">
        <f t="shared" si="0"/>
        <v>0.76304031561022578</v>
      </c>
      <c r="D9" s="10">
        <f t="shared" si="1"/>
        <v>1.3420163482018594</v>
      </c>
      <c r="E9" s="7">
        <f t="shared" si="2"/>
        <v>-0.46849455934354722</v>
      </c>
      <c r="F9" s="7">
        <f t="shared" si="3"/>
        <v>0.21948715213450448</v>
      </c>
    </row>
    <row r="10" spans="1:6" x14ac:dyDescent="0.3">
      <c r="B10" s="10">
        <f>+Errores!I11</f>
        <v>-8.867168235394729E-2</v>
      </c>
      <c r="C10" s="7">
        <f t="shared" si="0"/>
        <v>7.8626672514793272E-3</v>
      </c>
      <c r="D10" s="10">
        <f t="shared" si="1"/>
        <v>0.87352178885831222</v>
      </c>
      <c r="E10" s="7">
        <f t="shared" si="2"/>
        <v>-0.96219347121225951</v>
      </c>
      <c r="F10" s="7">
        <f t="shared" si="3"/>
        <v>0.92581627604349725</v>
      </c>
    </row>
    <row r="11" spans="1:6" x14ac:dyDescent="0.3">
      <c r="B11" s="10">
        <f>+Errores!I12</f>
        <v>-1.0634673298287822</v>
      </c>
      <c r="C11" s="7">
        <f>+B11*B11</f>
        <v>1.1309627616131599</v>
      </c>
      <c r="D11" s="10">
        <f t="shared" si="1"/>
        <v>-8.867168235394729E-2</v>
      </c>
      <c r="E11" s="7">
        <f t="shared" si="2"/>
        <v>-0.97479564747483494</v>
      </c>
      <c r="F11" s="7">
        <f t="shared" si="3"/>
        <v>0.95022655433588266</v>
      </c>
    </row>
    <row r="12" spans="1:6" ht="15" thickBot="1" x14ac:dyDescent="0.35">
      <c r="A12" t="s">
        <v>13</v>
      </c>
      <c r="B12" s="11">
        <f>+Errores!I13</f>
        <v>-0.51935971290974692</v>
      </c>
      <c r="C12" s="5">
        <f t="shared" si="0"/>
        <v>0.26973451139369475</v>
      </c>
      <c r="D12" s="11">
        <f t="shared" si="1"/>
        <v>-1.0634673298287822</v>
      </c>
      <c r="E12" s="5">
        <f t="shared" si="2"/>
        <v>0.54410761691903531</v>
      </c>
      <c r="F12" s="5">
        <f t="shared" si="3"/>
        <v>0.29605309878931169</v>
      </c>
    </row>
    <row r="13" spans="1:6" ht="15" thickBot="1" x14ac:dyDescent="0.35">
      <c r="B13" s="8"/>
      <c r="C13" s="8">
        <f>+SUM(C3:C12)</f>
        <v>22.843459145234551</v>
      </c>
      <c r="D13" s="8"/>
      <c r="E13" s="8"/>
      <c r="F13" s="8">
        <f>+SUM(F4:F12)</f>
        <v>18.795980161326849</v>
      </c>
    </row>
    <row r="16" spans="1:6" x14ac:dyDescent="0.3">
      <c r="B16" t="s">
        <v>9</v>
      </c>
      <c r="E16" s="4" t="s">
        <v>8</v>
      </c>
      <c r="F16">
        <f>+F13/C13</f>
        <v>0.82281672148799501</v>
      </c>
    </row>
    <row r="21" spans="5:5" x14ac:dyDescent="0.3">
      <c r="E2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Estimación de la recta</vt:lpstr>
      <vt:lpstr>Errores</vt:lpstr>
      <vt:lpstr>Cálculo de 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Lenovo</cp:lastModifiedBy>
  <dcterms:created xsi:type="dcterms:W3CDTF">2021-10-26T23:06:31Z</dcterms:created>
  <dcterms:modified xsi:type="dcterms:W3CDTF">2022-02-04T13:31:55Z</dcterms:modified>
</cp:coreProperties>
</file>