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gat\OneDrive\Máy tính\WorkSpace\Математическая статика\Лаб 1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7" i="1" l="1"/>
  <c r="P86" i="1"/>
  <c r="E87" i="1"/>
  <c r="F87" i="1"/>
  <c r="G87" i="1"/>
  <c r="H87" i="1"/>
  <c r="I87" i="1"/>
  <c r="J87" i="1"/>
  <c r="K87" i="1"/>
  <c r="L87" i="1"/>
  <c r="M87" i="1"/>
  <c r="N87" i="1"/>
  <c r="O87" i="1"/>
  <c r="D87" i="1"/>
  <c r="E86" i="1"/>
  <c r="F86" i="1"/>
  <c r="G86" i="1"/>
  <c r="H86" i="1"/>
  <c r="I86" i="1"/>
  <c r="J86" i="1"/>
  <c r="K86" i="1"/>
  <c r="L86" i="1"/>
  <c r="M86" i="1"/>
  <c r="N86" i="1"/>
  <c r="O86" i="1"/>
  <c r="D86" i="1"/>
  <c r="E85" i="1"/>
  <c r="F85" i="1"/>
  <c r="G85" i="1"/>
  <c r="H85" i="1"/>
  <c r="I85" i="1"/>
  <c r="J85" i="1"/>
  <c r="K85" i="1"/>
  <c r="L85" i="1"/>
  <c r="M85" i="1"/>
  <c r="N85" i="1"/>
  <c r="O85" i="1"/>
  <c r="D85" i="1"/>
  <c r="P83" i="1"/>
  <c r="F83" i="1"/>
  <c r="G83" i="1"/>
  <c r="H83" i="1"/>
  <c r="I83" i="1"/>
  <c r="J83" i="1"/>
  <c r="K83" i="1"/>
  <c r="L83" i="1"/>
  <c r="M83" i="1"/>
  <c r="N83" i="1"/>
  <c r="O83" i="1"/>
  <c r="E83" i="1"/>
  <c r="D83" i="1"/>
  <c r="I81" i="1"/>
  <c r="J81" i="1"/>
  <c r="K81" i="1"/>
  <c r="L81" i="1"/>
  <c r="M81" i="1"/>
  <c r="N81" i="1"/>
  <c r="E81" i="1"/>
  <c r="F81" i="1"/>
  <c r="G81" i="1"/>
  <c r="H81" i="1"/>
  <c r="D81" i="1"/>
  <c r="M52" i="1" l="1"/>
  <c r="J52" i="1"/>
  <c r="AH31" i="1" l="1"/>
  <c r="AI31" i="1" s="1"/>
  <c r="AE31" i="1"/>
  <c r="AF31" i="1" s="1"/>
  <c r="AB31" i="1"/>
  <c r="AC31" i="1" s="1"/>
  <c r="Y31" i="1"/>
  <c r="Z31" i="1" s="1"/>
  <c r="W31" i="1"/>
  <c r="V31" i="1"/>
  <c r="T31" i="1"/>
  <c r="S31" i="1"/>
  <c r="K30" i="1"/>
  <c r="N30" i="1" s="1"/>
  <c r="G31" i="1"/>
  <c r="D30" i="1"/>
  <c r="C30" i="1"/>
  <c r="F28" i="1"/>
  <c r="G27" i="1"/>
  <c r="H27" i="1" s="1"/>
  <c r="AK31" i="1" s="1"/>
  <c r="AL31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Q31" i="1" s="1"/>
  <c r="G19" i="1"/>
  <c r="H19" i="1" s="1"/>
  <c r="M31" i="1" s="1"/>
  <c r="G18" i="1"/>
  <c r="H18" i="1" s="1"/>
  <c r="K31" i="1" s="1"/>
  <c r="G17" i="1"/>
  <c r="H17" i="1" s="1"/>
  <c r="H31" i="1" s="1"/>
  <c r="D17" i="1"/>
  <c r="G16" i="1"/>
  <c r="H16" i="1" s="1"/>
  <c r="E31" i="1" s="1"/>
  <c r="E16" i="1"/>
  <c r="E17" i="1" l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J16" i="1"/>
  <c r="N31" i="1"/>
  <c r="E30" i="1"/>
  <c r="D18" i="1"/>
  <c r="J17" i="1"/>
  <c r="J31" i="1"/>
  <c r="P31" i="1"/>
  <c r="I17" i="1"/>
  <c r="D31" i="1"/>
  <c r="D52" i="1" l="1"/>
  <c r="C52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L16" i="1"/>
  <c r="K16" i="1"/>
  <c r="L17" i="1"/>
  <c r="K17" i="1"/>
  <c r="D19" i="1"/>
  <c r="J18" i="1"/>
  <c r="L18" i="1" l="1"/>
  <c r="K18" i="1"/>
  <c r="D20" i="1"/>
  <c r="J19" i="1"/>
  <c r="K19" i="1" l="1"/>
  <c r="L19" i="1"/>
  <c r="D21" i="1"/>
  <c r="J20" i="1"/>
  <c r="K20" i="1" l="1"/>
  <c r="L20" i="1"/>
  <c r="D22" i="1"/>
  <c r="J21" i="1"/>
  <c r="K21" i="1" l="1"/>
  <c r="L21" i="1"/>
  <c r="D23" i="1"/>
  <c r="J22" i="1"/>
  <c r="L22" i="1" l="1"/>
  <c r="K22" i="1"/>
  <c r="D24" i="1"/>
  <c r="J23" i="1"/>
  <c r="K23" i="1" l="1"/>
  <c r="L23" i="1"/>
  <c r="D25" i="1"/>
  <c r="J24" i="1"/>
  <c r="L24" i="1" l="1"/>
  <c r="K24" i="1"/>
  <c r="D26" i="1"/>
  <c r="J25" i="1"/>
  <c r="K25" i="1" l="1"/>
  <c r="L25" i="1"/>
  <c r="D27" i="1"/>
  <c r="J27" i="1" s="1"/>
  <c r="J26" i="1"/>
  <c r="K26" i="1" l="1"/>
  <c r="L26" i="1"/>
  <c r="L27" i="1"/>
  <c r="L28" i="1" s="1"/>
  <c r="K27" i="1"/>
  <c r="K28" i="1" s="1"/>
</calcChain>
</file>

<file path=xl/sharedStrings.xml><?xml version="1.0" encoding="utf-8"?>
<sst xmlns="http://schemas.openxmlformats.org/spreadsheetml/2006/main" count="35" uniqueCount="30">
  <si>
    <t>Номер интерации</t>
  </si>
  <si>
    <t>Интервалы</t>
  </si>
  <si>
    <t>Ni</t>
  </si>
  <si>
    <t>Wi</t>
  </si>
  <si>
    <t>Wi/h</t>
  </si>
  <si>
    <t xml:space="preserve">Сумма </t>
  </si>
  <si>
    <t>F*(x)</t>
  </si>
  <si>
    <t xml:space="preserve"> </t>
  </si>
  <si>
    <t>X*i</t>
  </si>
  <si>
    <t>X*i * P*i</t>
  </si>
  <si>
    <t>X*i^2 * P*i</t>
  </si>
  <si>
    <t>Интервал</t>
  </si>
  <si>
    <t xml:space="preserve">  </t>
  </si>
  <si>
    <t>xi</t>
  </si>
  <si>
    <t>X ̅=-0.1; S^2=1</t>
  </si>
  <si>
    <t>(-∞;-2.5)</t>
  </si>
  <si>
    <t>(-2.5;-2.0)</t>
  </si>
  <si>
    <t>(-2.0;-1.5)</t>
  </si>
  <si>
    <t>(-1.5;-1.0)</t>
  </si>
  <si>
    <t>(-1.0;-0.5)</t>
  </si>
  <si>
    <t>X</t>
  </si>
  <si>
    <t>S</t>
  </si>
  <si>
    <t>(0.5;1.0)</t>
  </si>
  <si>
    <t>(1.0;1.5)</t>
  </si>
  <si>
    <t>(2.0;2.5)</t>
  </si>
  <si>
    <t>(1.5;2.0)</t>
  </si>
  <si>
    <t>(2.5; inf)</t>
  </si>
  <si>
    <t>inf</t>
  </si>
  <si>
    <t>(-0.5;0)</t>
  </si>
  <si>
    <t>(0;0.5)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</si>
</sst>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"/>
    <numFmt numFmtId="166" formatCode="0.000000"/>
    <numFmt numFmtId="172" formatCode="0.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theme="1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1" fillId="0" borderId="0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2" fontId="1" fillId="0" borderId="8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7" borderId="4" xfId="0" applyNumberFormat="1" applyFont="1" applyFill="1" applyBorder="1" applyAlignment="1">
      <alignment horizontal="center"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164" fontId="1" fillId="9" borderId="4" xfId="0" applyNumberFormat="1" applyFont="1" applyFill="1" applyBorder="1" applyAlignment="1">
      <alignment horizontal="center" vertical="center" wrapText="1"/>
    </xf>
    <xf numFmtId="164" fontId="1" fillId="9" borderId="4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10" borderId="4" xfId="0" applyNumberFormat="1" applyFont="1" applyFill="1" applyBorder="1" applyAlignment="1">
      <alignment horizontal="center" vertical="center" wrapText="1"/>
    </xf>
    <xf numFmtId="164" fontId="1" fillId="10" borderId="4" xfId="0" applyNumberFormat="1" applyFont="1" applyFill="1" applyBorder="1" applyAlignment="1">
      <alignment horizontal="center" vertical="center"/>
    </xf>
    <xf numFmtId="164" fontId="0" fillId="0" borderId="13" xfId="0" applyNumberFormat="1" applyFill="1" applyBorder="1"/>
    <xf numFmtId="164" fontId="2" fillId="0" borderId="0" xfId="0" applyNumberFormat="1" applyFont="1"/>
    <xf numFmtId="2" fontId="2" fillId="0" borderId="0" xfId="0" applyNumberFormat="1" applyFont="1"/>
    <xf numFmtId="2" fontId="2" fillId="0" borderId="9" xfId="0" applyNumberFormat="1" applyFont="1" applyBorder="1"/>
    <xf numFmtId="2" fontId="2" fillId="0" borderId="11" xfId="0" applyNumberFormat="1" applyFont="1" applyBorder="1"/>
    <xf numFmtId="2" fontId="2" fillId="0" borderId="10" xfId="0" applyNumberFormat="1" applyFont="1" applyBorder="1"/>
    <xf numFmtId="165" fontId="0" fillId="0" borderId="0" xfId="0" applyNumberFormat="1"/>
    <xf numFmtId="166" fontId="0" fillId="0" borderId="0" xfId="0" applyNumberFormat="1"/>
    <xf numFmtId="164" fontId="2" fillId="0" borderId="9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164" fontId="0" fillId="0" borderId="14" xfId="0" applyNumberFormat="1" applyBorder="1"/>
    <xf numFmtId="0" fontId="3" fillId="0" borderId="14" xfId="0" applyFont="1" applyBorder="1"/>
    <xf numFmtId="164" fontId="0" fillId="0" borderId="14" xfId="0" applyNumberFormat="1" applyBorder="1" applyAlignment="1">
      <alignment horizontal="center"/>
    </xf>
    <xf numFmtId="2" fontId="3" fillId="0" borderId="14" xfId="0" applyNumberFormat="1" applyFont="1" applyBorder="1" applyAlignment="1">
      <alignment vertical="center" wrapText="1"/>
    </xf>
    <xf numFmtId="1" fontId="3" fillId="0" borderId="14" xfId="0" applyNumberFormat="1" applyFont="1" applyBorder="1" applyAlignment="1">
      <alignment vertical="center" wrapText="1"/>
    </xf>
    <xf numFmtId="1" fontId="0" fillId="0" borderId="14" xfId="0" applyNumberFormat="1" applyBorder="1"/>
    <xf numFmtId="172" fontId="3" fillId="0" borderId="1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Sheet1!$C$30:$AX$30</c:f>
              <c:numCache>
                <c:formatCode>0.0</c:formatCode>
                <c:ptCount val="48"/>
                <c:pt idx="0">
                  <c:v>-3</c:v>
                </c:pt>
                <c:pt idx="1">
                  <c:v>-3</c:v>
                </c:pt>
                <c:pt idx="2">
                  <c:v>-2.5</c:v>
                </c:pt>
                <c:pt idx="3">
                  <c:v>-2.5</c:v>
                </c:pt>
                <c:pt idx="4">
                  <c:v>-2.5</c:v>
                </c:pt>
                <c:pt idx="5">
                  <c:v>-2</c:v>
                </c:pt>
                <c:pt idx="6" formatCode="0.00">
                  <c:v>-2</c:v>
                </c:pt>
                <c:pt idx="7" formatCode="0.00">
                  <c:v>-2</c:v>
                </c:pt>
                <c:pt idx="8" formatCode="0.00">
                  <c:v>-1.5</c:v>
                </c:pt>
                <c:pt idx="9" formatCode="0.00">
                  <c:v>-1.5</c:v>
                </c:pt>
                <c:pt idx="10" formatCode="0.00">
                  <c:v>-1.5</c:v>
                </c:pt>
                <c:pt idx="11" formatCode="0.00">
                  <c:v>-1</c:v>
                </c:pt>
                <c:pt idx="12" formatCode="0.00">
                  <c:v>-1</c:v>
                </c:pt>
                <c:pt idx="13" formatCode="0.00">
                  <c:v>-1</c:v>
                </c:pt>
                <c:pt idx="14" formatCode="0.00">
                  <c:v>-0.5</c:v>
                </c:pt>
                <c:pt idx="15" formatCode="0.00">
                  <c:v>-0.5</c:v>
                </c:pt>
                <c:pt idx="16">
                  <c:v>-0.5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3</c:v>
                </c:pt>
                <c:pt idx="36">
                  <c:v>3</c:v>
                </c:pt>
              </c:numCache>
            </c:numRef>
          </c:xVal>
          <c:yVal>
            <c:numRef>
              <c:f>Sheet1!$C$31:$AX$31</c:f>
              <c:numCache>
                <c:formatCode>0.00</c:formatCode>
                <c:ptCount val="48"/>
                <c:pt idx="0">
                  <c:v>0</c:v>
                </c:pt>
                <c:pt idx="1">
                  <c:v>0.04</c:v>
                </c:pt>
                <c:pt idx="2">
                  <c:v>0.04</c:v>
                </c:pt>
                <c:pt idx="3">
                  <c:v>0</c:v>
                </c:pt>
                <c:pt idx="4">
                  <c:v>0.04</c:v>
                </c:pt>
                <c:pt idx="5">
                  <c:v>0.04</c:v>
                </c:pt>
                <c:pt idx="6">
                  <c:v>0</c:v>
                </c:pt>
                <c:pt idx="7">
                  <c:v>0.06</c:v>
                </c:pt>
                <c:pt idx="8">
                  <c:v>0.06</c:v>
                </c:pt>
                <c:pt idx="9">
                  <c:v>0</c:v>
                </c:pt>
                <c:pt idx="10">
                  <c:v>0.2</c:v>
                </c:pt>
                <c:pt idx="11">
                  <c:v>0.2</c:v>
                </c:pt>
                <c:pt idx="12">
                  <c:v>0</c:v>
                </c:pt>
                <c:pt idx="13">
                  <c:v>0.38</c:v>
                </c:pt>
                <c:pt idx="14">
                  <c:v>0.38</c:v>
                </c:pt>
                <c:pt idx="15" formatCode="0.0">
                  <c:v>0</c:v>
                </c:pt>
                <c:pt idx="16" formatCode="0.0">
                  <c:v>0.38</c:v>
                </c:pt>
                <c:pt idx="17" formatCode="0.0">
                  <c:v>0.38</c:v>
                </c:pt>
                <c:pt idx="18" formatCode="0.0">
                  <c:v>0</c:v>
                </c:pt>
                <c:pt idx="19" formatCode="0.0">
                  <c:v>0.32</c:v>
                </c:pt>
                <c:pt idx="20" formatCode="0.0">
                  <c:v>0.32</c:v>
                </c:pt>
                <c:pt idx="21" formatCode="0.0">
                  <c:v>0</c:v>
                </c:pt>
                <c:pt idx="22" formatCode="0.0">
                  <c:v>0.36</c:v>
                </c:pt>
                <c:pt idx="23" formatCode="0.0">
                  <c:v>0.36</c:v>
                </c:pt>
                <c:pt idx="24" formatCode="0.0">
                  <c:v>0</c:v>
                </c:pt>
                <c:pt idx="25" formatCode="0.0">
                  <c:v>0.14000000000000001</c:v>
                </c:pt>
                <c:pt idx="26" formatCode="0.0">
                  <c:v>0.14000000000000001</c:v>
                </c:pt>
                <c:pt idx="27" formatCode="0.0">
                  <c:v>0</c:v>
                </c:pt>
                <c:pt idx="28">
                  <c:v>0.04</c:v>
                </c:pt>
                <c:pt idx="29">
                  <c:v>0.04</c:v>
                </c:pt>
                <c:pt idx="30">
                  <c:v>0</c:v>
                </c:pt>
                <c:pt idx="31">
                  <c:v>0.04</c:v>
                </c:pt>
                <c:pt idx="32">
                  <c:v>0.04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D-4FEA-B940-FC2AF84F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131631"/>
        <c:axId val="1663129551"/>
      </c:scatterChart>
      <c:valAx>
        <c:axId val="1663131631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129551"/>
        <c:crosses val="autoZero"/>
        <c:crossBetween val="midCat"/>
        <c:majorUnit val="0.5"/>
      </c:valAx>
      <c:valAx>
        <c:axId val="16631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13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эмпирической функции распределения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946214503835382E-2"/>
          <c:y val="0.12867420343141009"/>
          <c:w val="0.91121743772223018"/>
          <c:h val="0.781116711666390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C65F-457B-BAF4-1B647BB9D324}"/>
              </c:ext>
            </c:extLst>
          </c:dPt>
          <c:xVal>
            <c:numRef>
              <c:f>Sheet1!$C$51:$D$51</c:f>
              <c:numCache>
                <c:formatCode>0.00</c:formatCode>
                <c:ptCount val="2"/>
                <c:pt idx="0">
                  <c:v>-2.75</c:v>
                </c:pt>
                <c:pt idx="1">
                  <c:v>-2.25</c:v>
                </c:pt>
              </c:numCache>
            </c:numRef>
          </c:xVal>
          <c:yVal>
            <c:numRef>
              <c:f>Sheet1!$C$52:$D$52</c:f>
              <c:numCache>
                <c:formatCode>0.00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F-457B-BAF4-1B647BB9D324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Sheet1!$F$51:$G$51</c:f>
              <c:numCache>
                <c:formatCode>0.00</c:formatCode>
                <c:ptCount val="2"/>
                <c:pt idx="0">
                  <c:v>-2.25</c:v>
                </c:pt>
                <c:pt idx="1">
                  <c:v>-1.75</c:v>
                </c:pt>
              </c:numCache>
            </c:numRef>
          </c:xVal>
          <c:yVal>
            <c:numRef>
              <c:f>Sheet1!$F$52:$G$52</c:f>
              <c:numCache>
                <c:formatCode>0.00</c:formatCode>
                <c:ptCount val="2"/>
                <c:pt idx="0">
                  <c:v>0.04</c:v>
                </c:pt>
                <c:pt idx="1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5F-457B-BAF4-1B647BB9D32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C65F-457B-BAF4-1B647BB9D324}"/>
              </c:ext>
            </c:extLst>
          </c:dPt>
          <c:xVal>
            <c:numRef>
              <c:f>Sheet1!$I$51:$J$51</c:f>
              <c:numCache>
                <c:formatCode>0.00</c:formatCode>
                <c:ptCount val="2"/>
                <c:pt idx="0">
                  <c:v>-1.75</c:v>
                </c:pt>
                <c:pt idx="1">
                  <c:v>-1.25</c:v>
                </c:pt>
              </c:numCache>
            </c:numRef>
          </c:xVal>
          <c:yVal>
            <c:numRef>
              <c:f>Sheet1!$I$52:$J$52</c:f>
              <c:numCache>
                <c:formatCode>0.00</c:formatCode>
                <c:ptCount val="2"/>
                <c:pt idx="0">
                  <c:v>7.0000000000000007E-2</c:v>
                </c:pt>
                <c:pt idx="1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65F-457B-BAF4-1B647BB9D324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Sheet1!$L$51:$M$51</c:f>
              <c:numCache>
                <c:formatCode>0.00</c:formatCode>
                <c:ptCount val="2"/>
                <c:pt idx="0">
                  <c:v>-1.25</c:v>
                </c:pt>
                <c:pt idx="1">
                  <c:v>-0.75</c:v>
                </c:pt>
              </c:numCache>
            </c:numRef>
          </c:xVal>
          <c:yVal>
            <c:numRef>
              <c:f>Sheet1!$L$52:$M$52</c:f>
              <c:numCache>
                <c:formatCode>0.00</c:formatCode>
                <c:ptCount val="2"/>
                <c:pt idx="0">
                  <c:v>0.17</c:v>
                </c:pt>
                <c:pt idx="1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65F-457B-BAF4-1B647BB9D324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Sheet1!$O$51:$P$51</c:f>
              <c:numCache>
                <c:formatCode>0.00</c:formatCode>
                <c:ptCount val="2"/>
                <c:pt idx="0">
                  <c:v>-0.75</c:v>
                </c:pt>
                <c:pt idx="1">
                  <c:v>-0.25</c:v>
                </c:pt>
              </c:numCache>
            </c:numRef>
          </c:xVal>
          <c:yVal>
            <c:numRef>
              <c:f>Sheet1!$O$52:$P$52</c:f>
              <c:numCache>
                <c:formatCode>0.00</c:formatCode>
                <c:ptCount val="2"/>
                <c:pt idx="0">
                  <c:v>0.36</c:v>
                </c:pt>
                <c:pt idx="1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65F-457B-BAF4-1B647BB9D324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Sheet1!$R$51:$S$51</c:f>
              <c:numCache>
                <c:formatCode>0.00</c:formatCode>
                <c:ptCount val="2"/>
                <c:pt idx="0">
                  <c:v>-0.25</c:v>
                </c:pt>
                <c:pt idx="1">
                  <c:v>0.25</c:v>
                </c:pt>
              </c:numCache>
            </c:numRef>
          </c:xVal>
          <c:yVal>
            <c:numRef>
              <c:f>Sheet1!$R$52:$S$52</c:f>
              <c:numCache>
                <c:formatCode>0.00</c:formatCode>
                <c:ptCount val="2"/>
                <c:pt idx="0">
                  <c:v>0.55000000000000004</c:v>
                </c:pt>
                <c:pt idx="1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65F-457B-BAF4-1B647BB9D324}"/>
            </c:ext>
          </c:extLst>
        </c:ser>
        <c:ser>
          <c:idx val="6"/>
          <c:order val="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Sheet1!$U$51:$V$51</c:f>
              <c:numCache>
                <c:formatCode>0.00</c:formatCode>
                <c:ptCount val="2"/>
                <c:pt idx="0">
                  <c:v>0.25</c:v>
                </c:pt>
                <c:pt idx="1">
                  <c:v>0.75</c:v>
                </c:pt>
              </c:numCache>
            </c:numRef>
          </c:xVal>
          <c:yVal>
            <c:numRef>
              <c:f>Sheet1!$U$52:$V$52</c:f>
              <c:numCache>
                <c:formatCode>0.00</c:formatCode>
                <c:ptCount val="2"/>
                <c:pt idx="0">
                  <c:v>0.71</c:v>
                </c:pt>
                <c:pt idx="1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65F-457B-BAF4-1B647BB9D324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Sheet1!$X$51:$Y$51</c:f>
              <c:numCache>
                <c:formatCode>0.00</c:formatCode>
                <c:ptCount val="2"/>
                <c:pt idx="0">
                  <c:v>0.75</c:v>
                </c:pt>
                <c:pt idx="1">
                  <c:v>1.25</c:v>
                </c:pt>
              </c:numCache>
            </c:numRef>
          </c:xVal>
          <c:yVal>
            <c:numRef>
              <c:f>Sheet1!$X$52:$Y$52</c:f>
              <c:numCache>
                <c:formatCode>0.00</c:formatCode>
                <c:ptCount val="2"/>
                <c:pt idx="0">
                  <c:v>0.89</c:v>
                </c:pt>
                <c:pt idx="1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65F-457B-BAF4-1B647BB9D324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Sheet1!$AA$51:$AB$51</c:f>
              <c:numCache>
                <c:formatCode>0.00</c:formatCode>
                <c:ptCount val="2"/>
                <c:pt idx="0">
                  <c:v>1.25</c:v>
                </c:pt>
                <c:pt idx="1">
                  <c:v>1.75</c:v>
                </c:pt>
              </c:numCache>
            </c:numRef>
          </c:xVal>
          <c:yVal>
            <c:numRef>
              <c:f>Sheet1!$AA$52:$AB$52</c:f>
              <c:numCache>
                <c:formatCode>0.00</c:formatCode>
                <c:ptCount val="2"/>
                <c:pt idx="0">
                  <c:v>0.96</c:v>
                </c:pt>
                <c:pt idx="1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65F-457B-BAF4-1B647BB9D324}"/>
            </c:ext>
          </c:extLst>
        </c:ser>
        <c:ser>
          <c:idx val="9"/>
          <c:order val="9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Sheet1!$AD$51:$AE$51</c:f>
              <c:numCache>
                <c:formatCode>0.00</c:formatCode>
                <c:ptCount val="2"/>
                <c:pt idx="0">
                  <c:v>1.75</c:v>
                </c:pt>
                <c:pt idx="1">
                  <c:v>2.25</c:v>
                </c:pt>
              </c:numCache>
            </c:numRef>
          </c:xVal>
          <c:yVal>
            <c:numRef>
              <c:f>Sheet1!$AD$52:$AE$52</c:f>
              <c:numCache>
                <c:formatCode>0.00</c:formatCode>
                <c:ptCount val="2"/>
                <c:pt idx="0">
                  <c:v>0.98</c:v>
                </c:pt>
                <c:pt idx="1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65F-457B-BAF4-1B647BB9D324}"/>
            </c:ext>
          </c:extLst>
        </c:ser>
        <c:ser>
          <c:idx val="10"/>
          <c:order val="1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Sheet1!$AG$51:$AH$51</c:f>
              <c:numCache>
                <c:formatCode>0.00</c:formatCode>
                <c:ptCount val="2"/>
                <c:pt idx="0">
                  <c:v>2.25</c:v>
                </c:pt>
                <c:pt idx="1">
                  <c:v>4</c:v>
                </c:pt>
              </c:numCache>
            </c:numRef>
          </c:xVal>
          <c:yVal>
            <c:numRef>
              <c:f>Sheet1!$AG$52:$AH$52</c:f>
              <c:numCache>
                <c:formatCode>0.00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65F-457B-BAF4-1B647BB9D32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Sheet1!$K$48:$L$48</c:f>
              <c:numCache>
                <c:formatCode>0.00</c:formatCode>
                <c:ptCount val="2"/>
                <c:pt idx="0" formatCode="0.0">
                  <c:v>-3.25</c:v>
                </c:pt>
                <c:pt idx="1">
                  <c:v>-2.75</c:v>
                </c:pt>
              </c:numCache>
            </c:numRef>
          </c:xVal>
          <c:yVal>
            <c:numRef>
              <c:f>Sheet1!$K$49:$L$49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65F-457B-BAF4-1B647BB9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421887"/>
        <c:axId val="1664414399"/>
      </c:scatterChart>
      <c:valAx>
        <c:axId val="1664421887"/>
        <c:scaling>
          <c:orientation val="minMax"/>
          <c:max val="3.25"/>
          <c:min val="-3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414399"/>
        <c:crosses val="autoZero"/>
        <c:crossBetween val="midCat"/>
        <c:majorUnit val="0.5"/>
      </c:valAx>
      <c:valAx>
        <c:axId val="1664414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42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2.xml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47722</xdr:colOff>
      <xdr:row>31</xdr:row>
      <xdr:rowOff>192243</xdr:rowOff>
    </xdr:from>
    <xdr:to>
      <xdr:col>9</xdr:col>
      <xdr:colOff>258637</xdr:colOff>
      <xdr:row>48</xdr:row>
      <xdr:rowOff>143323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274620</xdr:colOff>
      <xdr:row>47</xdr:row>
      <xdr:rowOff>46611</xdr:rowOff>
    </xdr:from>
    <xdr:to>
      <xdr:col>9</xdr:col>
      <xdr:colOff>110084</xdr:colOff>
      <xdr:row>47</xdr:row>
      <xdr:rowOff>46611</xdr:rowOff>
    </xdr:to>
    <xdr:cxnSp macro="">
      <xdr:nvCxnSpPr>
        <xdr:cNvPr id="6" name="Straight Arrow Connector 5"/>
        <xdr:cNvCxnSpPr/>
      </xdr:nvCxnSpPr>
      <xdr:spPr>
        <a:xfrm>
          <a:off x="1656853" y="9521402"/>
          <a:ext cx="467327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508967</xdr:colOff>
      <xdr:row>34</xdr:row>
      <xdr:rowOff>26851</xdr:rowOff>
    </xdr:from>
    <xdr:to>
      <xdr:col>5</xdr:col>
      <xdr:colOff>508967</xdr:colOff>
      <xdr:row>47</xdr:row>
      <xdr:rowOff>69702</xdr:rowOff>
    </xdr:to>
    <xdr:cxnSp macro="">
      <xdr:nvCxnSpPr>
        <xdr:cNvPr id="11" name="Straight Arrow Connector 10"/>
        <xdr:cNvCxnSpPr/>
      </xdr:nvCxnSpPr>
      <xdr:spPr>
        <a:xfrm flipV="1">
          <a:off x="3964548" y="6890758"/>
          <a:ext cx="0" cy="265373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436359</xdr:colOff>
      <xdr:row>33</xdr:row>
      <xdr:rowOff>123743</xdr:rowOff>
    </xdr:from>
    <xdr:to>
      <xdr:col>15</xdr:col>
      <xdr:colOff>187960</xdr:colOff>
      <xdr:row>44</xdr:row>
      <xdr:rowOff>42659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9949" y="6649589"/>
          <a:ext cx="2890780" cy="2068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384257</xdr:colOff>
      <xdr:row>54</xdr:row>
      <xdr:rowOff>18888</xdr:rowOff>
    </xdr:from>
    <xdr:to>
      <xdr:col>10</xdr:col>
      <xdr:colOff>471985</xdr:colOff>
      <xdr:row>70</xdr:row>
      <xdr:rowOff>108045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650422</xdr:colOff>
      <xdr:row>69</xdr:row>
      <xdr:rowOff>8043</xdr:rowOff>
    </xdr:from>
    <xdr:to>
      <xdr:col>10</xdr:col>
      <xdr:colOff>292168</xdr:colOff>
      <xdr:row>69</xdr:row>
      <xdr:rowOff>13729</xdr:rowOff>
    </xdr:to>
    <xdr:cxnSp macro="">
      <xdr:nvCxnSpPr>
        <xdr:cNvPr id="20" name="Straight Arrow Connector 19"/>
        <xdr:cNvCxnSpPr/>
      </xdr:nvCxnSpPr>
      <xdr:spPr>
        <a:xfrm flipV="1">
          <a:off x="2039156" y="13751096"/>
          <a:ext cx="5196681" cy="568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437866</xdr:colOff>
      <xdr:row>55</xdr:row>
      <xdr:rowOff>159224</xdr:rowOff>
    </xdr:from>
    <xdr:to>
      <xdr:col>6</xdr:col>
      <xdr:colOff>437866</xdr:colOff>
      <xdr:row>69</xdr:row>
      <xdr:rowOff>5687</xdr:rowOff>
    </xdr:to>
    <xdr:cxnSp macro="">
      <xdr:nvCxnSpPr>
        <xdr:cNvPr id="22" name="Straight Arrow Connector 21"/>
        <xdr:cNvCxnSpPr/>
      </xdr:nvCxnSpPr>
      <xdr:spPr>
        <a:xfrm flipV="1">
          <a:off x="4600433" y="11139985"/>
          <a:ext cx="0" cy="263288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230747</xdr:colOff>
      <xdr:row>80</xdr:row>
      <xdr:rowOff>279043</xdr:rowOff>
    </xdr:from>
    <xdr:to>
      <xdr:col>2</xdr:col>
      <xdr:colOff>596507</xdr:colOff>
      <xdr:row>81</xdr:row>
      <xdr:rowOff>185134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226" y="16211282"/>
          <a:ext cx="3657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295141</xdr:colOff>
      <xdr:row>82</xdr:row>
      <xdr:rowOff>10733</xdr:rowOff>
    </xdr:from>
    <xdr:to>
      <xdr:col>2</xdr:col>
      <xdr:colOff>424681</xdr:colOff>
      <xdr:row>82</xdr:row>
      <xdr:rowOff>201233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9620" y="16431296"/>
          <a:ext cx="12954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279042</xdr:colOff>
      <xdr:row>83</xdr:row>
      <xdr:rowOff>5366</xdr:rowOff>
    </xdr:from>
    <xdr:to>
      <xdr:col>2</xdr:col>
      <xdr:colOff>416202</xdr:colOff>
      <xdr:row>83</xdr:row>
      <xdr:rowOff>195866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521" y="16629845"/>
          <a:ext cx="1371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236113</xdr:colOff>
      <xdr:row>84</xdr:row>
      <xdr:rowOff>16099</xdr:rowOff>
    </xdr:from>
    <xdr:to>
      <xdr:col>2</xdr:col>
      <xdr:colOff>441853</xdr:colOff>
      <xdr:row>85</xdr:row>
      <xdr:rowOff>10303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592" y="16844493"/>
          <a:ext cx="20574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241479</xdr:colOff>
      <xdr:row>84</xdr:row>
      <xdr:rowOff>187818</xdr:rowOff>
    </xdr:from>
    <xdr:to>
      <xdr:col>2</xdr:col>
      <xdr:colOff>454839</xdr:colOff>
      <xdr:row>85</xdr:row>
      <xdr:rowOff>174402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958" y="17016212"/>
          <a:ext cx="2133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155620</xdr:colOff>
      <xdr:row>80</xdr:row>
      <xdr:rowOff>16098</xdr:rowOff>
    </xdr:from>
    <xdr:to>
      <xdr:col>2</xdr:col>
      <xdr:colOff>803320</xdr:colOff>
      <xdr:row>81</xdr:row>
      <xdr:rowOff>12234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099" y="15948337"/>
          <a:ext cx="647700" cy="280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246845</xdr:colOff>
      <xdr:row>86</xdr:row>
      <xdr:rowOff>5366</xdr:rowOff>
    </xdr:from>
    <xdr:to>
      <xdr:col>2</xdr:col>
      <xdr:colOff>475785</xdr:colOff>
      <xdr:row>87</xdr:row>
      <xdr:rowOff>16100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324" y="17241591"/>
          <a:ext cx="228940" cy="44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tabSelected="1" topLeftCell="A77" zoomScale="142" zoomScaleNormal="145" workbookViewId="0">
      <selection activeCell="P88" sqref="P88"/>
    </sheetView>
  </sheetViews>
  <sheetFormatPr defaultRowHeight="14.4" x14ac:dyDescent="0.3"/>
  <cols>
    <col min="1" max="1" width="10.109375" style="10" customWidth="1"/>
    <col min="2" max="2" width="10.109375" style="40" customWidth="1"/>
    <col min="3" max="3" width="18.109375" style="10" bestFit="1" customWidth="1"/>
    <col min="4" max="4" width="10.109375" style="10" customWidth="1"/>
    <col min="5" max="5" width="11.5546875" style="10" customWidth="1"/>
    <col min="6" max="9" width="11.88671875" style="10" customWidth="1"/>
    <col min="10" max="11" width="10.109375" style="10" customWidth="1"/>
    <col min="12" max="15" width="10.5546875" style="10" bestFit="1" customWidth="1"/>
    <col min="16" max="16384" width="8.88671875" style="10"/>
  </cols>
  <sheetData>
    <row r="1" spans="1:12" ht="15.6" x14ac:dyDescent="0.3">
      <c r="A1" s="13">
        <v>-2.62</v>
      </c>
      <c r="B1" s="14"/>
      <c r="C1" s="15">
        <v>0.14000000000000001</v>
      </c>
      <c r="D1" s="16">
        <v>0.32600000000000001</v>
      </c>
      <c r="E1" s="16">
        <v>0.70899999999999996</v>
      </c>
      <c r="F1" s="16">
        <v>-2E-3</v>
      </c>
      <c r="G1" s="16">
        <v>-1.623</v>
      </c>
      <c r="H1" s="16">
        <v>1.359</v>
      </c>
      <c r="I1" s="16">
        <v>0.40600000000000003</v>
      </c>
      <c r="J1" s="16">
        <v>-0.68500000000000005</v>
      </c>
      <c r="K1" s="16">
        <v>0.93899999999999995</v>
      </c>
      <c r="L1" s="17">
        <v>-0.32600000000000001</v>
      </c>
    </row>
    <row r="2" spans="1:12" ht="15.6" x14ac:dyDescent="0.3">
      <c r="A2" s="18">
        <v>-2.552</v>
      </c>
      <c r="B2" s="19"/>
      <c r="C2" s="20">
        <v>-0.86799999999999999</v>
      </c>
      <c r="D2" s="21">
        <v>-0.61799999999999999</v>
      </c>
      <c r="E2" s="21">
        <v>0.17100000000000001</v>
      </c>
      <c r="F2" s="21">
        <v>-0.749</v>
      </c>
      <c r="G2" s="21">
        <v>-0.51200000000000001</v>
      </c>
      <c r="H2" s="21">
        <v>-6.4000000000000001E-2</v>
      </c>
      <c r="I2" s="21">
        <v>6.3E-2</v>
      </c>
      <c r="J2" s="21">
        <v>-1.1080000000000001</v>
      </c>
      <c r="K2" s="21">
        <v>-3.4000000000000002E-2</v>
      </c>
      <c r="L2" s="22">
        <v>-1.01</v>
      </c>
    </row>
    <row r="3" spans="1:12" ht="15.6" x14ac:dyDescent="0.3">
      <c r="A3" s="23">
        <v>-2.3519999999999999</v>
      </c>
      <c r="B3" s="19"/>
      <c r="C3" s="20">
        <v>-0.65500000000000003</v>
      </c>
      <c r="D3" s="21">
        <v>-1.232</v>
      </c>
      <c r="E3" s="21">
        <v>-5.8000000000000003E-2</v>
      </c>
      <c r="F3" s="21">
        <v>-0.79900000000000004</v>
      </c>
      <c r="G3" s="21">
        <v>-0.34599999999999997</v>
      </c>
      <c r="H3" s="21">
        <v>-0.247</v>
      </c>
      <c r="I3" s="21">
        <v>-0.71099999999999997</v>
      </c>
      <c r="J3" s="21">
        <v>0.19600000000000001</v>
      </c>
      <c r="K3" s="21">
        <v>-0.75700000000000001</v>
      </c>
      <c r="L3" s="22">
        <v>0.81299999999999994</v>
      </c>
    </row>
    <row r="4" spans="1:12" ht="15.6" x14ac:dyDescent="0.3">
      <c r="A4" s="23">
        <v>-2.161</v>
      </c>
      <c r="B4" s="19"/>
      <c r="C4" s="20">
        <v>1.1950000000000001</v>
      </c>
      <c r="D4" s="21">
        <v>1.145</v>
      </c>
      <c r="E4" s="21">
        <v>1.0999999999999999E-2</v>
      </c>
      <c r="F4" s="21">
        <v>1.4650000000000001</v>
      </c>
      <c r="G4" s="21">
        <v>0.53200000000000003</v>
      </c>
      <c r="H4" s="21">
        <v>0.48499999999999999</v>
      </c>
      <c r="I4" s="21">
        <v>-0.79500000000000004</v>
      </c>
      <c r="J4" s="21">
        <v>-1.6020000000000001</v>
      </c>
      <c r="K4" s="21">
        <v>-0.59</v>
      </c>
      <c r="L4" s="22">
        <v>0.995</v>
      </c>
    </row>
    <row r="5" spans="1:12" ht="16.2" thickBot="1" x14ac:dyDescent="0.35">
      <c r="A5" s="24">
        <v>-1.623</v>
      </c>
      <c r="B5" s="19"/>
      <c r="C5" s="25">
        <v>-0.89600000000000002</v>
      </c>
      <c r="D5" s="26">
        <v>0.86699999999999999</v>
      </c>
      <c r="E5" s="26">
        <v>0.79</v>
      </c>
      <c r="F5" s="26">
        <v>0.115</v>
      </c>
      <c r="G5" s="26">
        <v>1.496</v>
      </c>
      <c r="H5" s="26">
        <v>0.68600000000000005</v>
      </c>
      <c r="I5" s="26">
        <v>-5.8000000000000003E-2</v>
      </c>
      <c r="J5" s="26">
        <v>4.8000000000000001E-2</v>
      </c>
      <c r="K5" s="26">
        <v>-3.5999999999999997E-2</v>
      </c>
      <c r="L5" s="27">
        <v>-0.20100000000000001</v>
      </c>
    </row>
    <row r="6" spans="1:12" ht="16.2" thickBot="1" x14ac:dyDescent="0.35">
      <c r="A6" s="24">
        <v>-1.6140000000000001</v>
      </c>
      <c r="B6" s="19"/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1:12" ht="15.6" x14ac:dyDescent="0.3">
      <c r="A7" s="24">
        <v>-1.6020000000000001</v>
      </c>
      <c r="B7" s="19"/>
      <c r="C7" s="15">
        <v>0.76800000000000002</v>
      </c>
      <c r="D7" s="16">
        <v>0.90800000000000003</v>
      </c>
      <c r="E7" s="16">
        <v>-0.53800000000000003</v>
      </c>
      <c r="F7" s="16">
        <v>0.46899999999999997</v>
      </c>
      <c r="G7" s="16">
        <v>0.81899999999999995</v>
      </c>
      <c r="H7" s="16">
        <v>0.30299999999999999</v>
      </c>
      <c r="I7" s="16">
        <v>0.55200000000000005</v>
      </c>
      <c r="J7" s="16">
        <v>-0.14799999999999999</v>
      </c>
      <c r="K7" s="16">
        <v>-0.16800000000000001</v>
      </c>
      <c r="L7" s="17">
        <v>0.73</v>
      </c>
    </row>
    <row r="8" spans="1:12" ht="15.6" x14ac:dyDescent="0.3">
      <c r="A8" s="29">
        <v>-1.496</v>
      </c>
      <c r="B8" s="19"/>
      <c r="C8" s="20">
        <v>-0.20599999999999999</v>
      </c>
      <c r="D8" s="21">
        <v>0.76300000000000001</v>
      </c>
      <c r="E8" s="21">
        <v>-0.85199999999999998</v>
      </c>
      <c r="F8" s="21">
        <v>-1.0840000000000001</v>
      </c>
      <c r="G8" s="21">
        <v>0.62</v>
      </c>
      <c r="H8" s="21">
        <v>-1.496</v>
      </c>
      <c r="I8" s="21">
        <v>-0.59</v>
      </c>
      <c r="J8" s="21">
        <v>-2.62</v>
      </c>
      <c r="K8" s="21">
        <v>-1.161</v>
      </c>
      <c r="L8" s="22">
        <v>-2.161</v>
      </c>
    </row>
    <row r="9" spans="1:12" ht="15.6" x14ac:dyDescent="0.3">
      <c r="A9" s="29">
        <v>-1.232</v>
      </c>
      <c r="B9" s="19"/>
      <c r="C9" s="20">
        <v>1.5009999999999999</v>
      </c>
      <c r="D9" s="21">
        <v>0.08</v>
      </c>
      <c r="E9" s="21">
        <v>2.3159999999999998</v>
      </c>
      <c r="F9" s="21">
        <v>-0.27900000000000003</v>
      </c>
      <c r="G9" s="21">
        <v>-0.56799999999999995</v>
      </c>
      <c r="H9" s="1">
        <v>0.57999999999999996</v>
      </c>
      <c r="I9" s="21">
        <v>-0.183</v>
      </c>
      <c r="J9" s="21">
        <v>-2.552</v>
      </c>
      <c r="K9" s="21">
        <v>-0.12</v>
      </c>
      <c r="L9" s="3">
        <v>1.4590000000000001</v>
      </c>
    </row>
    <row r="10" spans="1:12" ht="15.6" x14ac:dyDescent="0.3">
      <c r="A10" s="29">
        <v>-1.1950000000000001</v>
      </c>
      <c r="B10" s="19"/>
      <c r="C10" s="20">
        <v>-1.0389999999999999</v>
      </c>
      <c r="D10" s="21">
        <v>0.83599999999999997</v>
      </c>
      <c r="E10" s="21">
        <v>-0.52200000000000002</v>
      </c>
      <c r="F10" s="21">
        <v>-0.74399999999999999</v>
      </c>
      <c r="G10" s="21">
        <v>-1.1950000000000001</v>
      </c>
      <c r="H10" s="21">
        <v>0.09</v>
      </c>
      <c r="I10" s="21">
        <v>-1.6140000000000001</v>
      </c>
      <c r="J10" s="21">
        <v>0.73299999999999998</v>
      </c>
      <c r="K10" s="21">
        <v>-1.0009999999999999</v>
      </c>
      <c r="L10" s="22">
        <v>-0.158</v>
      </c>
    </row>
    <row r="11" spans="1:12" ht="16.2" thickBot="1" x14ac:dyDescent="0.35">
      <c r="A11" s="29">
        <v>-1.161</v>
      </c>
      <c r="B11" s="19"/>
      <c r="C11" s="25">
        <v>-1.0960000000000001</v>
      </c>
      <c r="D11" s="26">
        <v>1.7290000000000001</v>
      </c>
      <c r="E11" s="26">
        <v>-2.3519999999999999</v>
      </c>
      <c r="F11" s="26">
        <v>-0.28699999999999998</v>
      </c>
      <c r="G11" s="26">
        <v>2.109</v>
      </c>
      <c r="H11" s="26">
        <v>-0.25</v>
      </c>
      <c r="I11" s="26">
        <v>0.13700000000000001</v>
      </c>
      <c r="J11" s="26">
        <v>-0.76900000000000002</v>
      </c>
      <c r="K11" s="26">
        <v>1.4790000000000001</v>
      </c>
      <c r="L11" s="27">
        <v>0.31</v>
      </c>
    </row>
    <row r="12" spans="1:12" ht="15.6" x14ac:dyDescent="0.3">
      <c r="A12" s="29">
        <v>-1.1080000000000001</v>
      </c>
      <c r="B12" s="19"/>
    </row>
    <row r="13" spans="1:12" ht="16.2" thickBot="1" x14ac:dyDescent="0.35">
      <c r="A13" s="29">
        <v>-1.0960000000000001</v>
      </c>
      <c r="B13" s="19"/>
    </row>
    <row r="14" spans="1:12" ht="15.6" x14ac:dyDescent="0.3">
      <c r="A14" s="29">
        <v>-1.0840000000000001</v>
      </c>
      <c r="B14" s="19"/>
      <c r="C14" s="52" t="s">
        <v>0</v>
      </c>
      <c r="D14" s="54" t="s">
        <v>1</v>
      </c>
      <c r="E14" s="55"/>
      <c r="F14" s="58" t="s">
        <v>2</v>
      </c>
      <c r="G14" s="60" t="s">
        <v>3</v>
      </c>
      <c r="H14" s="55" t="s">
        <v>4</v>
      </c>
      <c r="I14" s="48" t="s">
        <v>6</v>
      </c>
      <c r="J14" s="50" t="s">
        <v>8</v>
      </c>
      <c r="K14" s="51" t="s">
        <v>9</v>
      </c>
      <c r="L14" s="51" t="s">
        <v>10</v>
      </c>
    </row>
    <row r="15" spans="1:12" ht="16.2" thickBot="1" x14ac:dyDescent="0.35">
      <c r="A15" s="29">
        <v>-1.0389999999999999</v>
      </c>
      <c r="B15" s="19"/>
      <c r="C15" s="53"/>
      <c r="D15" s="56"/>
      <c r="E15" s="57"/>
      <c r="F15" s="59"/>
      <c r="G15" s="61"/>
      <c r="H15" s="57"/>
      <c r="I15" s="49"/>
      <c r="J15" s="50"/>
      <c r="K15" s="51"/>
      <c r="L15" s="51"/>
    </row>
    <row r="16" spans="1:12" ht="15.6" x14ac:dyDescent="0.3">
      <c r="A16" s="29">
        <v>-1.01</v>
      </c>
      <c r="B16" s="19"/>
      <c r="C16" s="5">
        <v>1</v>
      </c>
      <c r="D16" s="5">
        <v>-3</v>
      </c>
      <c r="E16" s="3">
        <f>-2.5</f>
        <v>-2.5</v>
      </c>
      <c r="F16" s="1">
        <v>2</v>
      </c>
      <c r="G16" s="7">
        <f>F16/100</f>
        <v>0.02</v>
      </c>
      <c r="H16" s="2">
        <f>G16/0.5</f>
        <v>0.04</v>
      </c>
      <c r="I16" s="43">
        <v>0</v>
      </c>
      <c r="J16" s="9">
        <f>(D16+E16)/2</f>
        <v>-2.75</v>
      </c>
      <c r="K16" s="46">
        <f>J16*G16</f>
        <v>-5.5E-2</v>
      </c>
      <c r="L16" s="47">
        <f>J16^2*G16</f>
        <v>0.15125</v>
      </c>
    </row>
    <row r="17" spans="1:39" ht="15.6" x14ac:dyDescent="0.3">
      <c r="A17" s="29">
        <v>-1.0009999999999999</v>
      </c>
      <c r="B17" s="19"/>
      <c r="C17" s="5">
        <v>2</v>
      </c>
      <c r="D17" s="5">
        <f>D16+0.5</f>
        <v>-2.5</v>
      </c>
      <c r="E17" s="3">
        <f>E16+0.5</f>
        <v>-2</v>
      </c>
      <c r="F17" s="1">
        <v>2</v>
      </c>
      <c r="G17" s="7">
        <f t="shared" ref="G17:G27" si="0">F17/100</f>
        <v>0.02</v>
      </c>
      <c r="H17" s="2">
        <f t="shared" ref="H17:H27" si="1">G17/0.5</f>
        <v>0.04</v>
      </c>
      <c r="I17" s="44">
        <f>I16+G16</f>
        <v>0.02</v>
      </c>
      <c r="J17" s="9">
        <f t="shared" ref="J17:J27" si="2">(D17+E17)/2</f>
        <v>-2.25</v>
      </c>
      <c r="K17" s="46">
        <f t="shared" ref="K17:K27" si="3">J17*G17</f>
        <v>-4.4999999999999998E-2</v>
      </c>
      <c r="L17" s="47">
        <f t="shared" ref="L17:L27" si="4">J17^2*G17</f>
        <v>0.10125000000000001</v>
      </c>
    </row>
    <row r="18" spans="1:39" ht="15.6" x14ac:dyDescent="0.3">
      <c r="A18" s="30">
        <v>-0.89600000000000002</v>
      </c>
      <c r="B18" s="19"/>
      <c r="C18" s="5">
        <v>3</v>
      </c>
      <c r="D18" s="5">
        <f t="shared" ref="D18:E27" si="5">D17+0.5</f>
        <v>-2</v>
      </c>
      <c r="E18" s="3">
        <f t="shared" si="5"/>
        <v>-1.5</v>
      </c>
      <c r="F18" s="1">
        <v>3</v>
      </c>
      <c r="G18" s="7">
        <f t="shared" si="0"/>
        <v>0.03</v>
      </c>
      <c r="H18" s="2">
        <f t="shared" si="1"/>
        <v>0.06</v>
      </c>
      <c r="I18" s="44">
        <f t="shared" ref="I18:I27" si="6">I17+G17</f>
        <v>0.04</v>
      </c>
      <c r="J18" s="9">
        <f t="shared" si="2"/>
        <v>-1.75</v>
      </c>
      <c r="K18" s="46">
        <f t="shared" si="3"/>
        <v>-5.2499999999999998E-2</v>
      </c>
      <c r="L18" s="47">
        <f t="shared" si="4"/>
        <v>9.1874999999999998E-2</v>
      </c>
    </row>
    <row r="19" spans="1:39" ht="15.6" x14ac:dyDescent="0.3">
      <c r="A19" s="30">
        <v>-0.86799999999999999</v>
      </c>
      <c r="B19" s="19"/>
      <c r="C19" s="5">
        <v>4</v>
      </c>
      <c r="D19" s="5">
        <f t="shared" si="5"/>
        <v>-1.5</v>
      </c>
      <c r="E19" s="3">
        <f t="shared" si="5"/>
        <v>-1</v>
      </c>
      <c r="F19" s="1">
        <v>10</v>
      </c>
      <c r="G19" s="7">
        <f t="shared" si="0"/>
        <v>0.1</v>
      </c>
      <c r="H19" s="2">
        <f t="shared" si="1"/>
        <v>0.2</v>
      </c>
      <c r="I19" s="44">
        <f t="shared" si="6"/>
        <v>7.0000000000000007E-2</v>
      </c>
      <c r="J19" s="9">
        <f t="shared" si="2"/>
        <v>-1.25</v>
      </c>
      <c r="K19" s="46">
        <f t="shared" si="3"/>
        <v>-0.125</v>
      </c>
      <c r="L19" s="47">
        <f t="shared" si="4"/>
        <v>0.15625</v>
      </c>
    </row>
    <row r="20" spans="1:39" ht="15.6" x14ac:dyDescent="0.3">
      <c r="A20" s="30">
        <v>-0.85199999999999998</v>
      </c>
      <c r="B20" s="19"/>
      <c r="C20" s="5">
        <v>5</v>
      </c>
      <c r="D20" s="5">
        <f t="shared" si="5"/>
        <v>-1</v>
      </c>
      <c r="E20" s="3">
        <f t="shared" si="5"/>
        <v>-0.5</v>
      </c>
      <c r="F20" s="1">
        <v>19</v>
      </c>
      <c r="G20" s="7">
        <f t="shared" si="0"/>
        <v>0.19</v>
      </c>
      <c r="H20" s="2">
        <f t="shared" si="1"/>
        <v>0.38</v>
      </c>
      <c r="I20" s="44">
        <f t="shared" si="6"/>
        <v>0.17</v>
      </c>
      <c r="J20" s="9">
        <f t="shared" si="2"/>
        <v>-0.75</v>
      </c>
      <c r="K20" s="46">
        <f t="shared" si="3"/>
        <v>-0.14250000000000002</v>
      </c>
      <c r="L20" s="47">
        <f t="shared" si="4"/>
        <v>0.106875</v>
      </c>
    </row>
    <row r="21" spans="1:39" ht="15.6" x14ac:dyDescent="0.3">
      <c r="A21" s="30">
        <v>-0.79900000000000004</v>
      </c>
      <c r="B21" s="19"/>
      <c r="C21" s="5">
        <v>6</v>
      </c>
      <c r="D21" s="5">
        <f t="shared" si="5"/>
        <v>-0.5</v>
      </c>
      <c r="E21" s="3">
        <f t="shared" si="5"/>
        <v>0</v>
      </c>
      <c r="F21" s="1">
        <v>19</v>
      </c>
      <c r="G21" s="7">
        <f t="shared" si="0"/>
        <v>0.19</v>
      </c>
      <c r="H21" s="2">
        <f t="shared" si="1"/>
        <v>0.38</v>
      </c>
      <c r="I21" s="44">
        <f t="shared" si="6"/>
        <v>0.36</v>
      </c>
      <c r="J21" s="9">
        <f t="shared" si="2"/>
        <v>-0.25</v>
      </c>
      <c r="K21" s="46">
        <f t="shared" si="3"/>
        <v>-4.7500000000000001E-2</v>
      </c>
      <c r="L21" s="47">
        <f t="shared" si="4"/>
        <v>1.1875E-2</v>
      </c>
    </row>
    <row r="22" spans="1:39" ht="15.6" x14ac:dyDescent="0.3">
      <c r="A22" s="30">
        <v>-0.79500000000000004</v>
      </c>
      <c r="B22" s="19"/>
      <c r="C22" s="5">
        <v>7</v>
      </c>
      <c r="D22" s="5">
        <f t="shared" si="5"/>
        <v>0</v>
      </c>
      <c r="E22" s="3">
        <f t="shared" si="5"/>
        <v>0.5</v>
      </c>
      <c r="F22" s="1">
        <v>16</v>
      </c>
      <c r="G22" s="7">
        <f t="shared" si="0"/>
        <v>0.16</v>
      </c>
      <c r="H22" s="2">
        <f t="shared" si="1"/>
        <v>0.32</v>
      </c>
      <c r="I22" s="44">
        <f t="shared" si="6"/>
        <v>0.55000000000000004</v>
      </c>
      <c r="J22" s="9">
        <f t="shared" si="2"/>
        <v>0.25</v>
      </c>
      <c r="K22" s="46">
        <f t="shared" si="3"/>
        <v>0.04</v>
      </c>
      <c r="L22" s="47">
        <f t="shared" si="4"/>
        <v>0.01</v>
      </c>
    </row>
    <row r="23" spans="1:39" ht="15.6" x14ac:dyDescent="0.3">
      <c r="A23" s="30">
        <v>-0.76900000000000002</v>
      </c>
      <c r="B23" s="19"/>
      <c r="C23" s="5">
        <v>8</v>
      </c>
      <c r="D23" s="5">
        <f t="shared" si="5"/>
        <v>0.5</v>
      </c>
      <c r="E23" s="3">
        <f t="shared" si="5"/>
        <v>1</v>
      </c>
      <c r="F23" s="1">
        <v>18</v>
      </c>
      <c r="G23" s="7">
        <f t="shared" si="0"/>
        <v>0.18</v>
      </c>
      <c r="H23" s="2">
        <f t="shared" si="1"/>
        <v>0.36</v>
      </c>
      <c r="I23" s="44">
        <f t="shared" si="6"/>
        <v>0.71000000000000008</v>
      </c>
      <c r="J23" s="9">
        <f t="shared" si="2"/>
        <v>0.75</v>
      </c>
      <c r="K23" s="46">
        <f t="shared" si="3"/>
        <v>0.13500000000000001</v>
      </c>
      <c r="L23" s="47">
        <f t="shared" si="4"/>
        <v>0.10124999999999999</v>
      </c>
    </row>
    <row r="24" spans="1:39" ht="15.6" x14ac:dyDescent="0.3">
      <c r="A24" s="30">
        <v>-0.75700000000000001</v>
      </c>
      <c r="B24" s="19"/>
      <c r="C24" s="5">
        <v>9</v>
      </c>
      <c r="D24" s="5">
        <f t="shared" si="5"/>
        <v>1</v>
      </c>
      <c r="E24" s="3">
        <f t="shared" si="5"/>
        <v>1.5</v>
      </c>
      <c r="F24" s="1">
        <v>7</v>
      </c>
      <c r="G24" s="7">
        <f t="shared" si="0"/>
        <v>7.0000000000000007E-2</v>
      </c>
      <c r="H24" s="2">
        <f t="shared" si="1"/>
        <v>0.14000000000000001</v>
      </c>
      <c r="I24" s="44">
        <f t="shared" si="6"/>
        <v>0.89000000000000012</v>
      </c>
      <c r="J24" s="9">
        <f t="shared" si="2"/>
        <v>1.25</v>
      </c>
      <c r="K24" s="46">
        <f t="shared" si="3"/>
        <v>8.7500000000000008E-2</v>
      </c>
      <c r="L24" s="47">
        <f t="shared" si="4"/>
        <v>0.10937500000000001</v>
      </c>
    </row>
    <row r="25" spans="1:39" ht="15.6" x14ac:dyDescent="0.3">
      <c r="A25" s="30">
        <v>-0.749</v>
      </c>
      <c r="B25" s="19"/>
      <c r="C25" s="5">
        <v>10</v>
      </c>
      <c r="D25" s="5">
        <f t="shared" si="5"/>
        <v>1.5</v>
      </c>
      <c r="E25" s="3">
        <f t="shared" si="5"/>
        <v>2</v>
      </c>
      <c r="F25" s="1">
        <v>2</v>
      </c>
      <c r="G25" s="7">
        <f t="shared" si="0"/>
        <v>0.02</v>
      </c>
      <c r="H25" s="2">
        <f t="shared" si="1"/>
        <v>0.04</v>
      </c>
      <c r="I25" s="44">
        <f t="shared" si="6"/>
        <v>0.96000000000000019</v>
      </c>
      <c r="J25" s="9">
        <f t="shared" si="2"/>
        <v>1.75</v>
      </c>
      <c r="K25" s="46">
        <f t="shared" si="3"/>
        <v>3.5000000000000003E-2</v>
      </c>
      <c r="L25" s="47">
        <f t="shared" si="4"/>
        <v>6.1249999999999999E-2</v>
      </c>
    </row>
    <row r="26" spans="1:39" ht="15.6" x14ac:dyDescent="0.3">
      <c r="A26" s="30">
        <v>-0.74399999999999999</v>
      </c>
      <c r="B26" s="19"/>
      <c r="C26" s="5">
        <v>11</v>
      </c>
      <c r="D26" s="5">
        <f t="shared" si="5"/>
        <v>2</v>
      </c>
      <c r="E26" s="3">
        <f t="shared" si="5"/>
        <v>2.5</v>
      </c>
      <c r="F26" s="1">
        <v>2</v>
      </c>
      <c r="G26" s="7">
        <f t="shared" si="0"/>
        <v>0.02</v>
      </c>
      <c r="H26" s="2">
        <f t="shared" si="1"/>
        <v>0.04</v>
      </c>
      <c r="I26" s="44">
        <f t="shared" si="6"/>
        <v>0.9800000000000002</v>
      </c>
      <c r="J26" s="9">
        <f t="shared" si="2"/>
        <v>2.25</v>
      </c>
      <c r="K26" s="46">
        <f t="shared" si="3"/>
        <v>4.4999999999999998E-2</v>
      </c>
      <c r="L26" s="47">
        <f t="shared" si="4"/>
        <v>0.10125000000000001</v>
      </c>
    </row>
    <row r="27" spans="1:39" ht="16.2" thickBot="1" x14ac:dyDescent="0.35">
      <c r="A27" s="30">
        <v>-0.71099999999999997</v>
      </c>
      <c r="B27" s="19"/>
      <c r="C27" s="6">
        <v>12</v>
      </c>
      <c r="D27" s="6">
        <f t="shared" si="5"/>
        <v>2.5</v>
      </c>
      <c r="E27" s="31">
        <f t="shared" si="5"/>
        <v>3</v>
      </c>
      <c r="F27" s="4">
        <v>0</v>
      </c>
      <c r="G27" s="12">
        <f t="shared" si="0"/>
        <v>0</v>
      </c>
      <c r="H27" s="11">
        <f t="shared" si="1"/>
        <v>0</v>
      </c>
      <c r="I27" s="45">
        <f t="shared" si="6"/>
        <v>1.0000000000000002</v>
      </c>
      <c r="J27" s="9">
        <f t="shared" si="2"/>
        <v>2.75</v>
      </c>
      <c r="K27" s="46">
        <f t="shared" si="3"/>
        <v>0</v>
      </c>
      <c r="L27" s="47">
        <f t="shared" si="4"/>
        <v>0</v>
      </c>
    </row>
    <row r="28" spans="1:39" ht="15.6" x14ac:dyDescent="0.3">
      <c r="A28" s="30">
        <v>-0.68500000000000005</v>
      </c>
      <c r="B28" s="19"/>
      <c r="C28" s="32"/>
      <c r="D28" s="32"/>
      <c r="E28" s="32" t="s">
        <v>5</v>
      </c>
      <c r="F28" s="32">
        <f>SUM(F16:F27)</f>
        <v>100</v>
      </c>
      <c r="G28" s="32"/>
      <c r="H28" s="32"/>
      <c r="K28" s="10">
        <f>SUM(K16:K27)</f>
        <v>-0.12499999999999996</v>
      </c>
      <c r="L28" s="10">
        <f>SUM(L16:L27)</f>
        <v>1.0024999999999999</v>
      </c>
    </row>
    <row r="29" spans="1:39" ht="15.6" x14ac:dyDescent="0.3">
      <c r="A29" s="30">
        <v>-0.65500000000000003</v>
      </c>
      <c r="B29" s="19"/>
    </row>
    <row r="30" spans="1:39" ht="15.6" x14ac:dyDescent="0.3">
      <c r="A30" s="30">
        <v>-0.61799999999999999</v>
      </c>
      <c r="B30" s="19"/>
      <c r="C30" s="41">
        <f>D16</f>
        <v>-3</v>
      </c>
      <c r="D30" s="41">
        <f>D16</f>
        <v>-3</v>
      </c>
      <c r="E30" s="41">
        <f>E16</f>
        <v>-2.5</v>
      </c>
      <c r="F30" s="41">
        <v>-2.5</v>
      </c>
      <c r="G30" s="41">
        <v>-2.5</v>
      </c>
      <c r="H30" s="41">
        <v>-2</v>
      </c>
      <c r="I30" s="42">
        <v>-2</v>
      </c>
      <c r="J30" s="42">
        <v>-2</v>
      </c>
      <c r="K30" s="42">
        <f>J30+0.5</f>
        <v>-1.5</v>
      </c>
      <c r="L30" s="42">
        <v>-1.5</v>
      </c>
      <c r="M30" s="42">
        <v>-1.5</v>
      </c>
      <c r="N30" s="42">
        <f t="shared" ref="N30" si="7">M30+0.5</f>
        <v>-1</v>
      </c>
      <c r="O30" s="42">
        <v>-1</v>
      </c>
      <c r="P30" s="42">
        <v>-1</v>
      </c>
      <c r="Q30" s="42">
        <v>-0.5</v>
      </c>
      <c r="R30" s="42">
        <v>-0.5</v>
      </c>
      <c r="S30" s="41">
        <v>-0.5</v>
      </c>
      <c r="T30" s="41">
        <v>0</v>
      </c>
      <c r="U30" s="41">
        <v>0</v>
      </c>
      <c r="V30" s="41">
        <v>0</v>
      </c>
      <c r="W30" s="41">
        <v>0.5</v>
      </c>
      <c r="X30" s="41">
        <v>0.5</v>
      </c>
      <c r="Y30" s="41">
        <v>0.5</v>
      </c>
      <c r="Z30" s="41">
        <v>1</v>
      </c>
      <c r="AA30" s="41">
        <v>1</v>
      </c>
      <c r="AB30" s="41">
        <v>1</v>
      </c>
      <c r="AC30" s="41">
        <v>1.5</v>
      </c>
      <c r="AD30" s="41">
        <v>1.5</v>
      </c>
      <c r="AE30" s="41">
        <v>1.5</v>
      </c>
      <c r="AF30" s="41">
        <v>2</v>
      </c>
      <c r="AG30" s="41">
        <v>2</v>
      </c>
      <c r="AH30" s="41">
        <v>2</v>
      </c>
      <c r="AI30" s="41">
        <v>2.5</v>
      </c>
      <c r="AJ30" s="41">
        <v>2.5</v>
      </c>
      <c r="AK30" s="41">
        <v>2.5</v>
      </c>
      <c r="AL30" s="41">
        <v>3</v>
      </c>
      <c r="AM30" s="41">
        <v>3</v>
      </c>
    </row>
    <row r="31" spans="1:39" ht="15.6" x14ac:dyDescent="0.3">
      <c r="A31" s="30">
        <v>-0.59</v>
      </c>
      <c r="B31" s="19"/>
      <c r="C31" s="42">
        <v>0</v>
      </c>
      <c r="D31" s="42">
        <f>H16</f>
        <v>0.04</v>
      </c>
      <c r="E31" s="42">
        <f>H16</f>
        <v>0.04</v>
      </c>
      <c r="F31" s="42">
        <v>0</v>
      </c>
      <c r="G31" s="42">
        <f>H17</f>
        <v>0.04</v>
      </c>
      <c r="H31" s="42">
        <f>H17</f>
        <v>0.04</v>
      </c>
      <c r="I31" s="42">
        <v>0</v>
      </c>
      <c r="J31" s="42">
        <f>H18</f>
        <v>0.06</v>
      </c>
      <c r="K31" s="42">
        <f>H18</f>
        <v>0.06</v>
      </c>
      <c r="L31" s="42">
        <v>0</v>
      </c>
      <c r="M31" s="42">
        <f>H19</f>
        <v>0.2</v>
      </c>
      <c r="N31" s="42">
        <f>H19</f>
        <v>0.2</v>
      </c>
      <c r="O31" s="42">
        <v>0</v>
      </c>
      <c r="P31" s="42">
        <f>H20</f>
        <v>0.38</v>
      </c>
      <c r="Q31" s="42">
        <f>H20</f>
        <v>0.38</v>
      </c>
      <c r="R31" s="41">
        <v>0</v>
      </c>
      <c r="S31" s="41">
        <f>H21</f>
        <v>0.38</v>
      </c>
      <c r="T31" s="41">
        <f>H21</f>
        <v>0.38</v>
      </c>
      <c r="U31" s="41">
        <v>0</v>
      </c>
      <c r="V31" s="41">
        <f>H22</f>
        <v>0.32</v>
      </c>
      <c r="W31" s="41">
        <f>H22</f>
        <v>0.32</v>
      </c>
      <c r="X31" s="41">
        <v>0</v>
      </c>
      <c r="Y31" s="41">
        <f>H23</f>
        <v>0.36</v>
      </c>
      <c r="Z31" s="41">
        <f>Y31</f>
        <v>0.36</v>
      </c>
      <c r="AA31" s="41">
        <v>0</v>
      </c>
      <c r="AB31" s="41">
        <f>H24</f>
        <v>0.14000000000000001</v>
      </c>
      <c r="AC31" s="41">
        <f>AB31</f>
        <v>0.14000000000000001</v>
      </c>
      <c r="AD31" s="41">
        <v>0</v>
      </c>
      <c r="AE31" s="42">
        <f>H25</f>
        <v>0.04</v>
      </c>
      <c r="AF31" s="42">
        <f>AE31</f>
        <v>0.04</v>
      </c>
      <c r="AG31" s="42">
        <v>0</v>
      </c>
      <c r="AH31" s="42">
        <f>H26</f>
        <v>0.04</v>
      </c>
      <c r="AI31" s="42">
        <f>AH31</f>
        <v>0.04</v>
      </c>
      <c r="AJ31" s="41">
        <v>0</v>
      </c>
      <c r="AK31" s="41">
        <f>H27</f>
        <v>0</v>
      </c>
      <c r="AL31" s="41">
        <f>AK31</f>
        <v>0</v>
      </c>
      <c r="AM31" s="41">
        <v>0</v>
      </c>
    </row>
    <row r="32" spans="1:39" ht="15.6" x14ac:dyDescent="0.3">
      <c r="A32" s="30">
        <v>-0.59</v>
      </c>
      <c r="B32" s="19"/>
    </row>
    <row r="33" spans="1:12" ht="15.6" x14ac:dyDescent="0.3">
      <c r="A33" s="30">
        <v>-0.56799999999999995</v>
      </c>
      <c r="B33" s="19"/>
    </row>
    <row r="34" spans="1:12" ht="15.6" customHeight="1" x14ac:dyDescent="0.3">
      <c r="A34" s="30">
        <v>-0.53800000000000003</v>
      </c>
      <c r="B34" s="19"/>
    </row>
    <row r="35" spans="1:12" ht="15.6" x14ac:dyDescent="0.3">
      <c r="A35" s="30">
        <v>-0.52200000000000002</v>
      </c>
      <c r="B35" s="19"/>
    </row>
    <row r="36" spans="1:12" ht="15.6" x14ac:dyDescent="0.3">
      <c r="A36" s="30">
        <v>-0.51200000000000001</v>
      </c>
      <c r="B36" s="19"/>
    </row>
    <row r="37" spans="1:12" ht="15.6" x14ac:dyDescent="0.3">
      <c r="A37" s="33">
        <v>-0.34599999999999997</v>
      </c>
      <c r="B37" s="19"/>
    </row>
    <row r="38" spans="1:12" ht="15.6" x14ac:dyDescent="0.3">
      <c r="A38" s="33">
        <v>-0.32600000000000001</v>
      </c>
      <c r="B38" s="19"/>
    </row>
    <row r="39" spans="1:12" ht="15.6" x14ac:dyDescent="0.3">
      <c r="A39" s="33">
        <v>-0.28699999999999998</v>
      </c>
      <c r="B39" s="19"/>
    </row>
    <row r="40" spans="1:12" ht="15.6" x14ac:dyDescent="0.3">
      <c r="A40" s="33">
        <v>-0.27900000000000003</v>
      </c>
      <c r="B40" s="19"/>
    </row>
    <row r="41" spans="1:12" ht="15.6" x14ac:dyDescent="0.3">
      <c r="A41" s="33">
        <v>-0.25</v>
      </c>
      <c r="B41" s="19"/>
      <c r="L41"/>
    </row>
    <row r="42" spans="1:12" ht="15.6" x14ac:dyDescent="0.3">
      <c r="A42" s="33">
        <v>-0.247</v>
      </c>
      <c r="B42" s="19"/>
    </row>
    <row r="43" spans="1:12" ht="15.6" x14ac:dyDescent="0.3">
      <c r="A43" s="33">
        <v>-0.20599999999999999</v>
      </c>
      <c r="B43" s="19"/>
    </row>
    <row r="44" spans="1:12" ht="15.6" x14ac:dyDescent="0.3">
      <c r="A44" s="33">
        <v>-0.20100000000000001</v>
      </c>
      <c r="B44" s="19"/>
    </row>
    <row r="45" spans="1:12" ht="15.6" x14ac:dyDescent="0.3">
      <c r="A45" s="33">
        <v>-0.183</v>
      </c>
      <c r="B45" s="19"/>
    </row>
    <row r="46" spans="1:12" ht="15.6" x14ac:dyDescent="0.3">
      <c r="A46" s="33">
        <v>-0.16800000000000001</v>
      </c>
      <c r="B46" s="19"/>
    </row>
    <row r="47" spans="1:12" ht="15.6" x14ac:dyDescent="0.3">
      <c r="A47" s="33">
        <v>-0.158</v>
      </c>
      <c r="B47" s="19"/>
    </row>
    <row r="48" spans="1:12" ht="15.6" x14ac:dyDescent="0.3">
      <c r="A48" s="33">
        <v>-0.14799999999999999</v>
      </c>
      <c r="B48" s="19"/>
      <c r="K48" s="10">
        <v>-3.25</v>
      </c>
      <c r="L48" s="9">
        <v>-2.75</v>
      </c>
    </row>
    <row r="49" spans="1:34" ht="15.6" x14ac:dyDescent="0.3">
      <c r="A49" s="33">
        <v>-0.12</v>
      </c>
      <c r="B49" s="19"/>
      <c r="K49" s="10">
        <v>0</v>
      </c>
      <c r="L49" s="10">
        <v>0</v>
      </c>
    </row>
    <row r="50" spans="1:34" ht="15.6" x14ac:dyDescent="0.3">
      <c r="A50" s="33">
        <v>-6.4000000000000001E-2</v>
      </c>
      <c r="B50" s="19"/>
    </row>
    <row r="51" spans="1:34" ht="15.6" x14ac:dyDescent="0.3">
      <c r="A51" s="33">
        <v>-5.8000000000000003E-2</v>
      </c>
      <c r="B51" s="19"/>
      <c r="C51" s="9">
        <v>-2.75</v>
      </c>
      <c r="D51" s="9">
        <v>-2.25</v>
      </c>
      <c r="E51" s="9"/>
      <c r="F51" s="9">
        <v>-2.25</v>
      </c>
      <c r="G51" s="9">
        <v>-1.75</v>
      </c>
      <c r="H51" s="9" t="s">
        <v>7</v>
      </c>
      <c r="I51" s="9">
        <v>-1.75</v>
      </c>
      <c r="J51" s="9">
        <v>-1.25</v>
      </c>
      <c r="K51" s="9"/>
      <c r="L51" s="9">
        <v>-1.25</v>
      </c>
      <c r="M51" s="9">
        <v>-0.75</v>
      </c>
      <c r="N51" s="9" t="s">
        <v>7</v>
      </c>
      <c r="O51" s="9">
        <v>-0.75</v>
      </c>
      <c r="P51" s="9">
        <v>-0.25</v>
      </c>
      <c r="Q51" s="9" t="s">
        <v>7</v>
      </c>
      <c r="R51" s="9">
        <v>-0.25</v>
      </c>
      <c r="S51" s="9">
        <v>0.25</v>
      </c>
      <c r="T51" s="9" t="s">
        <v>7</v>
      </c>
      <c r="U51" s="9">
        <v>0.25</v>
      </c>
      <c r="V51" s="9">
        <v>0.75</v>
      </c>
      <c r="W51" s="9" t="s">
        <v>7</v>
      </c>
      <c r="X51" s="9">
        <v>0.75</v>
      </c>
      <c r="Y51" s="9">
        <v>1.25</v>
      </c>
      <c r="Z51" s="9" t="s">
        <v>7</v>
      </c>
      <c r="AA51" s="9">
        <v>1.25</v>
      </c>
      <c r="AB51" s="9">
        <v>1.75</v>
      </c>
      <c r="AC51" s="9"/>
      <c r="AD51" s="9">
        <v>1.75</v>
      </c>
      <c r="AE51" s="9">
        <v>2.25</v>
      </c>
      <c r="AG51" s="9">
        <v>2.25</v>
      </c>
      <c r="AH51" s="9">
        <v>4</v>
      </c>
    </row>
    <row r="52" spans="1:34" ht="15.6" x14ac:dyDescent="0.3">
      <c r="A52" s="33">
        <v>-5.8000000000000003E-2</v>
      </c>
      <c r="B52" s="19"/>
      <c r="C52" s="9">
        <f>I17</f>
        <v>0.02</v>
      </c>
      <c r="D52" s="9">
        <f>I17</f>
        <v>0.02</v>
      </c>
      <c r="E52" s="9"/>
      <c r="F52" s="9">
        <v>0.04</v>
      </c>
      <c r="G52" s="9">
        <v>0.04</v>
      </c>
      <c r="H52" s="9"/>
      <c r="I52" s="9">
        <v>7.0000000000000007E-2</v>
      </c>
      <c r="J52" s="9">
        <f>I52</f>
        <v>7.0000000000000007E-2</v>
      </c>
      <c r="K52" s="9"/>
      <c r="L52" s="9">
        <v>0.17</v>
      </c>
      <c r="M52" s="9">
        <f>L52</f>
        <v>0.17</v>
      </c>
      <c r="N52" s="9"/>
      <c r="O52" s="9">
        <v>0.36</v>
      </c>
      <c r="P52" s="9">
        <v>0.36</v>
      </c>
      <c r="Q52" s="9"/>
      <c r="R52" s="9">
        <v>0.55000000000000004</v>
      </c>
      <c r="S52" s="9">
        <v>0.55000000000000004</v>
      </c>
      <c r="T52" s="9"/>
      <c r="U52" s="9">
        <v>0.71</v>
      </c>
      <c r="V52" s="9">
        <v>0.71</v>
      </c>
      <c r="W52" s="9"/>
      <c r="X52" s="9">
        <v>0.89</v>
      </c>
      <c r="Y52" s="9">
        <v>0.89</v>
      </c>
      <c r="Z52" s="9"/>
      <c r="AA52" s="9">
        <v>0.96</v>
      </c>
      <c r="AB52" s="9">
        <v>0.96</v>
      </c>
      <c r="AC52" s="9"/>
      <c r="AD52" s="9">
        <v>0.98</v>
      </c>
      <c r="AE52" s="9">
        <v>0.98</v>
      </c>
      <c r="AG52" s="9">
        <v>1</v>
      </c>
      <c r="AH52" s="9">
        <v>1</v>
      </c>
    </row>
    <row r="53" spans="1:34" ht="15.6" x14ac:dyDescent="0.3">
      <c r="A53" s="33">
        <v>-3.5999999999999997E-2</v>
      </c>
      <c r="B53" s="19"/>
      <c r="AG53" s="9"/>
      <c r="AH53" s="9"/>
    </row>
    <row r="54" spans="1:34" ht="15.6" x14ac:dyDescent="0.3">
      <c r="A54" s="33">
        <v>-3.4000000000000002E-2</v>
      </c>
      <c r="B54" s="19"/>
      <c r="C54" s="9"/>
      <c r="D54" s="9"/>
      <c r="E54" s="8"/>
      <c r="F54" s="8"/>
      <c r="G54" s="8"/>
      <c r="H54" s="8"/>
      <c r="I54" s="8"/>
      <c r="J54" s="8"/>
      <c r="K54" s="8"/>
      <c r="L54" s="8"/>
    </row>
    <row r="55" spans="1:34" ht="15.6" x14ac:dyDescent="0.3">
      <c r="A55" s="33">
        <v>-2E-3</v>
      </c>
      <c r="B55" s="19"/>
      <c r="C55" s="9"/>
      <c r="D55" s="9"/>
      <c r="E55" s="8"/>
      <c r="F55" s="8"/>
      <c r="G55" s="8"/>
      <c r="H55" s="8"/>
      <c r="I55" s="8"/>
      <c r="J55" s="8"/>
      <c r="K55" s="8"/>
      <c r="L55" s="8"/>
    </row>
    <row r="56" spans="1:34" ht="15.6" x14ac:dyDescent="0.3">
      <c r="A56" s="34">
        <v>1.0999999999999999E-2</v>
      </c>
      <c r="B56" s="19"/>
      <c r="D56" s="8"/>
      <c r="E56" s="8"/>
      <c r="F56" s="8"/>
      <c r="G56" s="8"/>
      <c r="H56" s="8"/>
      <c r="I56" s="8"/>
      <c r="J56" s="8"/>
      <c r="K56" s="8"/>
      <c r="L56" s="8"/>
    </row>
    <row r="57" spans="1:34" ht="15.6" x14ac:dyDescent="0.3">
      <c r="A57" s="34">
        <v>4.8000000000000001E-2</v>
      </c>
      <c r="B57" s="19"/>
      <c r="D57" s="8"/>
      <c r="E57" s="8"/>
      <c r="F57" s="8"/>
      <c r="G57" s="8"/>
      <c r="H57" s="8"/>
      <c r="I57" s="8"/>
      <c r="J57" s="8"/>
      <c r="K57" s="8"/>
      <c r="L57" s="8"/>
    </row>
    <row r="58" spans="1:34" ht="15.6" x14ac:dyDescent="0.3">
      <c r="A58" s="34">
        <v>6.3E-2</v>
      </c>
      <c r="B58" s="19"/>
      <c r="D58" s="8"/>
      <c r="E58" s="8"/>
      <c r="F58" s="8"/>
      <c r="G58" s="8"/>
      <c r="H58" s="8"/>
      <c r="I58" s="8"/>
      <c r="J58" s="8"/>
      <c r="K58" s="8"/>
      <c r="L58" s="8"/>
    </row>
    <row r="59" spans="1:34" ht="15.6" x14ac:dyDescent="0.3">
      <c r="A59" s="34">
        <v>0.08</v>
      </c>
      <c r="B59" s="19"/>
      <c r="D59" s="8"/>
      <c r="E59" s="8"/>
      <c r="F59" s="8"/>
      <c r="G59" s="8"/>
      <c r="H59" s="8"/>
      <c r="I59" s="8"/>
      <c r="J59" s="8"/>
      <c r="K59" s="8"/>
      <c r="L59" s="8"/>
    </row>
    <row r="60" spans="1:34" ht="15.6" x14ac:dyDescent="0.3">
      <c r="A60" s="34">
        <v>0.09</v>
      </c>
      <c r="B60" s="19"/>
      <c r="D60" s="8"/>
      <c r="E60" s="8"/>
      <c r="F60" s="8"/>
      <c r="G60" s="8"/>
      <c r="H60" s="8"/>
      <c r="I60" s="8"/>
      <c r="J60" s="8"/>
      <c r="K60" s="8"/>
      <c r="L60" s="8"/>
    </row>
    <row r="61" spans="1:34" ht="15.6" x14ac:dyDescent="0.3">
      <c r="A61" s="34">
        <v>0.115</v>
      </c>
      <c r="B61" s="19"/>
      <c r="D61" s="8"/>
      <c r="E61" s="8"/>
      <c r="F61" s="8"/>
      <c r="G61" s="8"/>
      <c r="H61" s="8"/>
      <c r="I61" s="8"/>
      <c r="J61" s="8"/>
      <c r="K61" s="8"/>
      <c r="L61" s="8"/>
    </row>
    <row r="62" spans="1:34" ht="15.6" x14ac:dyDescent="0.3">
      <c r="A62" s="34">
        <v>0.13700000000000001</v>
      </c>
      <c r="B62" s="19"/>
      <c r="D62" s="8"/>
      <c r="E62" s="8"/>
      <c r="F62" s="8"/>
      <c r="G62" s="8"/>
      <c r="H62" s="8"/>
      <c r="I62" s="8"/>
      <c r="J62" s="8"/>
      <c r="K62" s="8"/>
      <c r="L62" s="8"/>
    </row>
    <row r="63" spans="1:34" ht="15.6" x14ac:dyDescent="0.3">
      <c r="A63" s="34">
        <v>0.14000000000000001</v>
      </c>
      <c r="B63" s="19"/>
      <c r="D63" s="8"/>
      <c r="E63" s="8"/>
      <c r="F63" s="8"/>
      <c r="G63" s="8"/>
      <c r="H63" s="8"/>
      <c r="I63" s="8"/>
      <c r="J63" s="8"/>
      <c r="K63" s="8"/>
      <c r="L63" s="8"/>
    </row>
    <row r="64" spans="1:34" ht="15.6" x14ac:dyDescent="0.3">
      <c r="A64" s="34">
        <v>0.17100000000000001</v>
      </c>
      <c r="B64" s="19"/>
      <c r="D64" s="8"/>
      <c r="E64" s="8"/>
      <c r="F64" s="8"/>
      <c r="G64" s="8"/>
      <c r="H64" s="8"/>
      <c r="I64" s="8"/>
      <c r="J64" s="8"/>
      <c r="K64" s="8"/>
      <c r="L64" s="8"/>
    </row>
    <row r="65" spans="1:15" ht="15.6" x14ac:dyDescent="0.3">
      <c r="A65" s="34">
        <v>0.19600000000000001</v>
      </c>
      <c r="B65" s="19"/>
      <c r="D65" s="8"/>
      <c r="E65" s="8"/>
      <c r="F65" s="8"/>
      <c r="G65" s="8"/>
      <c r="H65" s="8"/>
      <c r="I65" s="8"/>
      <c r="J65" s="8"/>
      <c r="K65" s="8"/>
      <c r="L65" s="8"/>
    </row>
    <row r="66" spans="1:15" ht="15.6" x14ac:dyDescent="0.3">
      <c r="A66" s="34">
        <v>0.30299999999999999</v>
      </c>
      <c r="B66" s="19"/>
      <c r="D66" s="8"/>
      <c r="E66" s="8"/>
      <c r="F66" s="8"/>
      <c r="G66" s="8"/>
      <c r="H66" s="8"/>
      <c r="I66" s="8"/>
      <c r="J66" s="8"/>
      <c r="K66" s="8"/>
      <c r="L66" s="8"/>
    </row>
    <row r="67" spans="1:15" ht="15.6" x14ac:dyDescent="0.3">
      <c r="A67" s="34">
        <v>0.31</v>
      </c>
      <c r="B67" s="19"/>
      <c r="D67" s="8"/>
      <c r="E67" s="8"/>
      <c r="F67" s="8"/>
      <c r="G67" s="8"/>
      <c r="H67" s="8"/>
      <c r="I67" s="8"/>
      <c r="J67" s="8"/>
      <c r="K67" s="8"/>
      <c r="L67" s="8"/>
    </row>
    <row r="68" spans="1:15" ht="15.6" x14ac:dyDescent="0.3">
      <c r="A68" s="34">
        <v>0.32600000000000001</v>
      </c>
      <c r="B68" s="19"/>
      <c r="D68" s="8"/>
      <c r="E68" s="8"/>
      <c r="F68" s="8"/>
      <c r="G68" s="8"/>
      <c r="H68" s="8"/>
      <c r="I68" s="8"/>
      <c r="J68" s="8"/>
      <c r="K68" s="8"/>
      <c r="L68" s="8"/>
    </row>
    <row r="69" spans="1:15" ht="15.6" x14ac:dyDescent="0.3">
      <c r="A69" s="34">
        <v>0.40600000000000003</v>
      </c>
      <c r="B69" s="19"/>
      <c r="D69" s="8"/>
      <c r="E69" s="8"/>
      <c r="F69" s="8"/>
      <c r="G69" s="8"/>
      <c r="H69" s="8"/>
      <c r="I69" s="8"/>
      <c r="J69" s="8"/>
      <c r="K69" s="8"/>
      <c r="L69" s="8"/>
    </row>
    <row r="70" spans="1:15" ht="15.6" x14ac:dyDescent="0.3">
      <c r="A70" s="34">
        <v>0.46899999999999997</v>
      </c>
      <c r="B70" s="19"/>
      <c r="D70" s="8"/>
      <c r="E70" s="8"/>
      <c r="F70" s="8"/>
      <c r="G70" s="8"/>
      <c r="H70" s="8"/>
      <c r="I70" s="8"/>
      <c r="J70" s="8"/>
      <c r="K70" s="8"/>
      <c r="L70" s="8"/>
    </row>
    <row r="71" spans="1:15" ht="15.6" x14ac:dyDescent="0.3">
      <c r="A71" s="34">
        <v>0.48499999999999999</v>
      </c>
      <c r="B71" s="19"/>
      <c r="D71" s="8"/>
      <c r="E71" s="8"/>
      <c r="F71" s="8"/>
      <c r="G71" s="8"/>
      <c r="H71" s="8"/>
      <c r="I71" s="8"/>
      <c r="J71" s="8"/>
      <c r="K71" s="8"/>
      <c r="L71" s="8"/>
    </row>
    <row r="72" spans="1:15" ht="15.6" x14ac:dyDescent="0.3">
      <c r="A72" s="35">
        <v>0.53200000000000003</v>
      </c>
      <c r="B72" s="19"/>
      <c r="D72" s="8"/>
      <c r="E72" s="8"/>
      <c r="F72" s="8"/>
      <c r="G72" s="8"/>
      <c r="H72" s="8"/>
      <c r="I72" s="8"/>
      <c r="J72" s="8"/>
      <c r="K72" s="8"/>
      <c r="L72" s="8"/>
    </row>
    <row r="73" spans="1:15" ht="15.6" x14ac:dyDescent="0.3">
      <c r="A73" s="35">
        <v>0.55200000000000005</v>
      </c>
      <c r="B73" s="19"/>
    </row>
    <row r="74" spans="1:15" ht="15.6" x14ac:dyDescent="0.3">
      <c r="A74" s="36">
        <v>0.57999999999999996</v>
      </c>
      <c r="B74" s="37"/>
    </row>
    <row r="75" spans="1:15" ht="15.6" x14ac:dyDescent="0.3">
      <c r="A75" s="35">
        <v>0.62</v>
      </c>
      <c r="B75" s="19"/>
      <c r="D75" s="10" t="s">
        <v>20</v>
      </c>
      <c r="E75" s="10">
        <v>-0.1</v>
      </c>
    </row>
    <row r="76" spans="1:15" ht="15.6" x14ac:dyDescent="0.3">
      <c r="A76" s="35">
        <v>0.68600000000000005</v>
      </c>
      <c r="B76" s="19"/>
      <c r="D76" s="10" t="s">
        <v>21</v>
      </c>
      <c r="E76" s="10">
        <v>1</v>
      </c>
    </row>
    <row r="77" spans="1:15" ht="15.6" x14ac:dyDescent="0.3">
      <c r="A77" s="35">
        <v>0.70899999999999996</v>
      </c>
      <c r="B77" s="19"/>
    </row>
    <row r="78" spans="1:15" ht="15.6" x14ac:dyDescent="0.3">
      <c r="A78" s="35">
        <v>0.73</v>
      </c>
      <c r="B78" s="19"/>
      <c r="C78" s="64" t="s">
        <v>13</v>
      </c>
      <c r="D78" s="64">
        <v>-2.5</v>
      </c>
      <c r="E78" s="64">
        <v>-2</v>
      </c>
      <c r="F78" s="64">
        <v>-1.5</v>
      </c>
      <c r="G78" s="64">
        <v>-1</v>
      </c>
      <c r="H78" s="64">
        <v>-0.5</v>
      </c>
      <c r="I78" s="64">
        <v>0</v>
      </c>
      <c r="J78" s="64">
        <v>0.5</v>
      </c>
      <c r="K78" s="64">
        <v>1</v>
      </c>
      <c r="L78" s="64">
        <v>1.5</v>
      </c>
      <c r="M78" s="64">
        <v>2</v>
      </c>
      <c r="N78" s="64">
        <v>2.5</v>
      </c>
      <c r="O78" s="64"/>
    </row>
    <row r="79" spans="1:15" ht="15.6" x14ac:dyDescent="0.3">
      <c r="A79" s="35">
        <v>0.73299999999999998</v>
      </c>
      <c r="B79" s="19"/>
      <c r="C79" s="63" t="s">
        <v>14</v>
      </c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4"/>
    </row>
    <row r="80" spans="1:15" ht="15.6" x14ac:dyDescent="0.3">
      <c r="A80" s="35">
        <v>0.76300000000000001</v>
      </c>
      <c r="B80" s="19"/>
      <c r="C80" s="65" t="s">
        <v>11</v>
      </c>
      <c r="D80" s="62" t="s">
        <v>15</v>
      </c>
      <c r="E80" s="62" t="s">
        <v>16</v>
      </c>
      <c r="F80" s="62" t="s">
        <v>17</v>
      </c>
      <c r="G80" s="62" t="s">
        <v>18</v>
      </c>
      <c r="H80" s="62" t="s">
        <v>19</v>
      </c>
      <c r="I80" s="66" t="s">
        <v>28</v>
      </c>
      <c r="J80" s="62" t="s">
        <v>29</v>
      </c>
      <c r="K80" s="64" t="s">
        <v>22</v>
      </c>
      <c r="L80" s="64" t="s">
        <v>23</v>
      </c>
      <c r="M80" s="64" t="s">
        <v>25</v>
      </c>
      <c r="N80" s="64" t="s">
        <v>24</v>
      </c>
      <c r="O80" s="64" t="s">
        <v>26</v>
      </c>
    </row>
    <row r="81" spans="1:16" ht="22.2" customHeight="1" x14ac:dyDescent="0.3">
      <c r="A81" s="35">
        <v>0.76800000000000002</v>
      </c>
      <c r="B81" s="19"/>
      <c r="C81" s="62" t="s">
        <v>12</v>
      </c>
      <c r="D81" s="67">
        <f>(D78-$E$75)/$E$76</f>
        <v>-2.4</v>
      </c>
      <c r="E81" s="67">
        <f t="shared" ref="E81:O81" si="8">(E78-$E$75)/$E$76</f>
        <v>-1.9</v>
      </c>
      <c r="F81" s="67">
        <f t="shared" si="8"/>
        <v>-1.4</v>
      </c>
      <c r="G81" s="67">
        <f t="shared" si="8"/>
        <v>-0.9</v>
      </c>
      <c r="H81" s="67">
        <f t="shared" si="8"/>
        <v>-0.4</v>
      </c>
      <c r="I81" s="67">
        <f t="shared" si="8"/>
        <v>0.1</v>
      </c>
      <c r="J81" s="67">
        <f t="shared" si="8"/>
        <v>0.6</v>
      </c>
      <c r="K81" s="67">
        <f t="shared" si="8"/>
        <v>1.1000000000000001</v>
      </c>
      <c r="L81" s="67">
        <f t="shared" si="8"/>
        <v>1.6</v>
      </c>
      <c r="M81" s="67">
        <f t="shared" si="8"/>
        <v>2.1</v>
      </c>
      <c r="N81" s="67">
        <f t="shared" si="8"/>
        <v>2.6</v>
      </c>
      <c r="O81" s="67" t="s">
        <v>27</v>
      </c>
    </row>
    <row r="82" spans="1:16" ht="15.6" x14ac:dyDescent="0.3">
      <c r="A82" s="35">
        <v>0.79</v>
      </c>
      <c r="B82" s="19"/>
      <c r="C82" s="62"/>
      <c r="D82" s="62">
        <v>8.2000000000000007E-3</v>
      </c>
      <c r="E82" s="62">
        <v>2.8719999999999999E-2</v>
      </c>
      <c r="F82" s="62">
        <v>8.0759999999999998E-2</v>
      </c>
      <c r="G82" s="62">
        <v>0.18406</v>
      </c>
      <c r="H82" s="62">
        <v>0.34458</v>
      </c>
      <c r="I82" s="62">
        <v>0.53983000000000003</v>
      </c>
      <c r="J82" s="62">
        <v>0.72575000000000001</v>
      </c>
      <c r="K82" s="62">
        <v>0.86433000000000004</v>
      </c>
      <c r="L82" s="62">
        <v>0.94520000000000004</v>
      </c>
      <c r="M82" s="62">
        <v>0.98214000000000001</v>
      </c>
      <c r="N82" s="62">
        <v>0.99534</v>
      </c>
      <c r="O82" s="62">
        <v>1</v>
      </c>
    </row>
    <row r="83" spans="1:16" ht="15.6" x14ac:dyDescent="0.3">
      <c r="A83" s="35">
        <v>0.81299999999999994</v>
      </c>
      <c r="B83" s="19"/>
      <c r="C83" s="62"/>
      <c r="D83" s="70">
        <f>D82</f>
        <v>8.2000000000000007E-3</v>
      </c>
      <c r="E83" s="70">
        <f>E82-D82</f>
        <v>2.0519999999999997E-2</v>
      </c>
      <c r="F83" s="70">
        <f t="shared" ref="F83:O83" si="9">F82-E82</f>
        <v>5.2040000000000003E-2</v>
      </c>
      <c r="G83" s="70">
        <f t="shared" si="9"/>
        <v>0.1033</v>
      </c>
      <c r="H83" s="70">
        <f t="shared" si="9"/>
        <v>0.16052</v>
      </c>
      <c r="I83" s="70">
        <f t="shared" si="9"/>
        <v>0.19525000000000003</v>
      </c>
      <c r="J83" s="70">
        <f t="shared" si="9"/>
        <v>0.18591999999999997</v>
      </c>
      <c r="K83" s="70">
        <f t="shared" si="9"/>
        <v>0.13858000000000004</v>
      </c>
      <c r="L83" s="70">
        <f t="shared" si="9"/>
        <v>8.0869999999999997E-2</v>
      </c>
      <c r="M83" s="70">
        <f t="shared" si="9"/>
        <v>3.6939999999999973E-2</v>
      </c>
      <c r="N83" s="70">
        <f t="shared" si="9"/>
        <v>1.319999999999999E-2</v>
      </c>
      <c r="O83" s="70">
        <f t="shared" si="9"/>
        <v>4.6599999999999975E-3</v>
      </c>
      <c r="P83" s="10">
        <f>SUM(D83:O83)</f>
        <v>1</v>
      </c>
    </row>
    <row r="84" spans="1:16" ht="15.6" x14ac:dyDescent="0.3">
      <c r="A84" s="35">
        <v>0.81899999999999995</v>
      </c>
      <c r="B84" s="19"/>
      <c r="C84" s="62"/>
      <c r="D84" s="68">
        <v>2</v>
      </c>
      <c r="E84" s="68">
        <v>2</v>
      </c>
      <c r="F84" s="68">
        <v>3</v>
      </c>
      <c r="G84" s="68">
        <v>10</v>
      </c>
      <c r="H84" s="68">
        <v>19</v>
      </c>
      <c r="I84" s="68">
        <v>19</v>
      </c>
      <c r="J84" s="69">
        <v>16</v>
      </c>
      <c r="K84" s="69">
        <v>18</v>
      </c>
      <c r="L84" s="69">
        <v>7</v>
      </c>
      <c r="M84" s="69">
        <v>2</v>
      </c>
      <c r="N84" s="69">
        <v>2</v>
      </c>
      <c r="O84" s="69">
        <v>0</v>
      </c>
    </row>
    <row r="85" spans="1:16" ht="15.6" x14ac:dyDescent="0.3">
      <c r="A85" s="35">
        <v>0.83599999999999997</v>
      </c>
      <c r="B85" s="19"/>
      <c r="C85" s="62"/>
      <c r="D85" s="68">
        <f>D84^2</f>
        <v>4</v>
      </c>
      <c r="E85" s="68">
        <f t="shared" ref="E85:O85" si="10">E84^2</f>
        <v>4</v>
      </c>
      <c r="F85" s="68">
        <f t="shared" si="10"/>
        <v>9</v>
      </c>
      <c r="G85" s="68">
        <f t="shared" si="10"/>
        <v>100</v>
      </c>
      <c r="H85" s="68">
        <f t="shared" si="10"/>
        <v>361</v>
      </c>
      <c r="I85" s="68">
        <f t="shared" si="10"/>
        <v>361</v>
      </c>
      <c r="J85" s="68">
        <f t="shared" si="10"/>
        <v>256</v>
      </c>
      <c r="K85" s="68">
        <f t="shared" si="10"/>
        <v>324</v>
      </c>
      <c r="L85" s="68">
        <f t="shared" si="10"/>
        <v>49</v>
      </c>
      <c r="M85" s="68">
        <f t="shared" si="10"/>
        <v>4</v>
      </c>
      <c r="N85" s="68">
        <f t="shared" si="10"/>
        <v>4</v>
      </c>
      <c r="O85" s="68">
        <f t="shared" si="10"/>
        <v>0</v>
      </c>
    </row>
    <row r="86" spans="1:16" ht="15.6" x14ac:dyDescent="0.3">
      <c r="A86" s="35">
        <v>0.86699999999999999</v>
      </c>
      <c r="B86" s="19"/>
      <c r="C86" s="62"/>
      <c r="D86" s="70">
        <f>D83*100</f>
        <v>0.82000000000000006</v>
      </c>
      <c r="E86" s="70">
        <f t="shared" ref="E86:O86" si="11">E83*100</f>
        <v>2.0519999999999996</v>
      </c>
      <c r="F86" s="70">
        <f t="shared" si="11"/>
        <v>5.2040000000000006</v>
      </c>
      <c r="G86" s="70">
        <f t="shared" si="11"/>
        <v>10.33</v>
      </c>
      <c r="H86" s="70">
        <f t="shared" si="11"/>
        <v>16.052</v>
      </c>
      <c r="I86" s="70">
        <f t="shared" si="11"/>
        <v>19.525000000000002</v>
      </c>
      <c r="J86" s="70">
        <f t="shared" si="11"/>
        <v>18.591999999999999</v>
      </c>
      <c r="K86" s="70">
        <f t="shared" si="11"/>
        <v>13.858000000000004</v>
      </c>
      <c r="L86" s="70">
        <f t="shared" si="11"/>
        <v>8.0869999999999997</v>
      </c>
      <c r="M86" s="70">
        <f t="shared" si="11"/>
        <v>3.6939999999999973</v>
      </c>
      <c r="N86" s="70">
        <f t="shared" si="11"/>
        <v>1.319999999999999</v>
      </c>
      <c r="O86" s="70">
        <f t="shared" si="11"/>
        <v>0.46599999999999975</v>
      </c>
      <c r="P86" s="10">
        <f>SUM(D86:O86)</f>
        <v>100</v>
      </c>
    </row>
    <row r="87" spans="1:16" ht="33.6" customHeight="1" x14ac:dyDescent="0.3">
      <c r="A87" s="35">
        <v>0.90800000000000003</v>
      </c>
      <c r="B87" s="19"/>
      <c r="C87" s="62"/>
      <c r="D87" s="70">
        <f>D85/D86</f>
        <v>4.8780487804878048</v>
      </c>
      <c r="E87" s="70">
        <f t="shared" ref="E87:O87" si="12">E85/E86</f>
        <v>1.9493177387914233</v>
      </c>
      <c r="F87" s="70">
        <f t="shared" si="12"/>
        <v>1.7294388931591083</v>
      </c>
      <c r="G87" s="70">
        <f t="shared" si="12"/>
        <v>9.6805421103581804</v>
      </c>
      <c r="H87" s="70">
        <f t="shared" si="12"/>
        <v>22.489409419386991</v>
      </c>
      <c r="I87" s="70">
        <f t="shared" si="12"/>
        <v>18.489116517285531</v>
      </c>
      <c r="J87" s="70">
        <f t="shared" si="12"/>
        <v>13.769363166953529</v>
      </c>
      <c r="K87" s="70">
        <f t="shared" si="12"/>
        <v>23.379997113580597</v>
      </c>
      <c r="L87" s="70">
        <f t="shared" si="12"/>
        <v>6.0591072091010263</v>
      </c>
      <c r="M87" s="70">
        <f t="shared" si="12"/>
        <v>1.0828370330265302</v>
      </c>
      <c r="N87" s="70">
        <f t="shared" si="12"/>
        <v>3.0303030303030325</v>
      </c>
      <c r="O87" s="70">
        <f t="shared" si="12"/>
        <v>0</v>
      </c>
      <c r="P87" s="10">
        <f>SUM(D87:O87)</f>
        <v>106.53748101243377</v>
      </c>
    </row>
    <row r="88" spans="1:16" ht="15.6" x14ac:dyDescent="0.3">
      <c r="A88" s="35">
        <v>0.93899999999999995</v>
      </c>
      <c r="B88" s="19"/>
    </row>
    <row r="89" spans="1:16" ht="15.6" x14ac:dyDescent="0.3">
      <c r="A89" s="35">
        <v>0.995</v>
      </c>
      <c r="B89" s="19"/>
    </row>
    <row r="90" spans="1:16" ht="15.6" x14ac:dyDescent="0.3">
      <c r="A90" s="38">
        <v>1.145</v>
      </c>
      <c r="B90" s="19"/>
    </row>
    <row r="91" spans="1:16" ht="15.6" x14ac:dyDescent="0.3">
      <c r="A91" s="38">
        <v>1.1950000000000001</v>
      </c>
      <c r="B91" s="19"/>
    </row>
    <row r="92" spans="1:16" ht="15.6" x14ac:dyDescent="0.3">
      <c r="A92" s="38">
        <v>1.359</v>
      </c>
      <c r="B92" s="19"/>
    </row>
    <row r="93" spans="1:16" ht="15.6" x14ac:dyDescent="0.3">
      <c r="A93" s="39">
        <v>1.4590000000000001</v>
      </c>
      <c r="B93" s="37"/>
    </row>
    <row r="94" spans="1:16" ht="15.6" x14ac:dyDescent="0.3">
      <c r="A94" s="38">
        <v>1.4650000000000001</v>
      </c>
      <c r="B94" s="19"/>
    </row>
    <row r="95" spans="1:16" ht="15.6" x14ac:dyDescent="0.3">
      <c r="A95" s="38">
        <v>1.4790000000000001</v>
      </c>
      <c r="B95" s="19"/>
    </row>
    <row r="96" spans="1:16" ht="15.6" x14ac:dyDescent="0.3">
      <c r="A96" s="38">
        <v>1.496</v>
      </c>
      <c r="B96" s="19"/>
    </row>
    <row r="97" spans="1:2" ht="15.6" x14ac:dyDescent="0.3">
      <c r="A97" s="20">
        <v>1.5009999999999999</v>
      </c>
      <c r="B97" s="19"/>
    </row>
    <row r="98" spans="1:2" ht="15.6" x14ac:dyDescent="0.3">
      <c r="A98" s="20">
        <v>1.7290000000000001</v>
      </c>
      <c r="B98" s="19"/>
    </row>
    <row r="99" spans="1:2" ht="15.6" x14ac:dyDescent="0.3">
      <c r="A99" s="20">
        <v>2.109</v>
      </c>
      <c r="B99" s="19"/>
    </row>
    <row r="100" spans="1:2" ht="16.2" thickBot="1" x14ac:dyDescent="0.35">
      <c r="A100" s="25">
        <v>2.3159999999999998</v>
      </c>
      <c r="B100" s="19"/>
    </row>
  </sheetData>
  <mergeCells count="10">
    <mergeCell ref="C79:N79"/>
    <mergeCell ref="I14:I15"/>
    <mergeCell ref="J14:J15"/>
    <mergeCell ref="K14:K15"/>
    <mergeCell ref="L14:L15"/>
    <mergeCell ref="C14:C15"/>
    <mergeCell ref="D14:E15"/>
    <mergeCell ref="F14:F15"/>
    <mergeCell ref="G14:G15"/>
    <mergeCell ref="H14:H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Quan</dc:creator>
  <cp:lastModifiedBy>Hoang Quan</cp:lastModifiedBy>
  <dcterms:created xsi:type="dcterms:W3CDTF">2024-03-26T11:37:28Z</dcterms:created>
  <dcterms:modified xsi:type="dcterms:W3CDTF">2024-03-28T03:14:03Z</dcterms:modified>
</cp:coreProperties>
</file>