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gat\OneDrive\Máy tính\WorkSpace\Lý\2-семестре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B27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I2" i="1"/>
  <c r="K7" i="1" l="1"/>
  <c r="K8" i="1"/>
  <c r="K3" i="1"/>
  <c r="K4" i="1"/>
  <c r="K5" i="1"/>
  <c r="K6" i="1"/>
  <c r="K9" i="1"/>
  <c r="K10" i="1"/>
  <c r="K11" i="1"/>
  <c r="K12" i="1"/>
  <c r="K13" i="1"/>
  <c r="K14" i="1"/>
  <c r="K15" i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B26" i="1"/>
  <c r="B25" i="1"/>
  <c r="B22" i="1"/>
  <c r="B21" i="1"/>
</calcChain>
</file>

<file path=xl/sharedStrings.xml><?xml version="1.0" encoding="utf-8"?>
<sst xmlns="http://schemas.openxmlformats.org/spreadsheetml/2006/main" count="19" uniqueCount="18">
  <si>
    <t>C1</t>
  </si>
  <si>
    <t>S</t>
  </si>
  <si>
    <t>R1</t>
  </si>
  <si>
    <t>R2</t>
  </si>
  <si>
    <t>d</t>
  </si>
  <si>
    <t>C2</t>
  </si>
  <si>
    <t>Es</t>
  </si>
  <si>
    <t>Ds</t>
  </si>
  <si>
    <t>U. B</t>
  </si>
  <si>
    <t>Kx. В/дел</t>
  </si>
  <si>
    <t>Ky . В/дел</t>
  </si>
  <si>
    <t>Х. дел</t>
  </si>
  <si>
    <t>У. дел</t>
  </si>
  <si>
    <t>e0</t>
  </si>
  <si>
    <t>Eс</t>
  </si>
  <si>
    <t>Ec</t>
  </si>
  <si>
    <t>Dr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</si>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</sst>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= D(E)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23084874315092E-2"/>
          <c:y val="9.4674755645433109E-2"/>
          <c:w val="0.86293986408598733"/>
          <c:h val="0.760909107797319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Sheet1!$I$2:$I$16</c:f>
              <c:numCache>
                <c:formatCode>General</c:formatCode>
                <c:ptCount val="15"/>
                <c:pt idx="0">
                  <c:v>297000</c:v>
                </c:pt>
                <c:pt idx="1">
                  <c:v>264000</c:v>
                </c:pt>
                <c:pt idx="2">
                  <c:v>231000</c:v>
                </c:pt>
                <c:pt idx="3">
                  <c:v>198000</c:v>
                </c:pt>
                <c:pt idx="4">
                  <c:v>165000</c:v>
                </c:pt>
                <c:pt idx="5">
                  <c:v>123200</c:v>
                </c:pt>
                <c:pt idx="6">
                  <c:v>88000</c:v>
                </c:pt>
                <c:pt idx="7">
                  <c:v>79200</c:v>
                </c:pt>
                <c:pt idx="8">
                  <c:v>68200</c:v>
                </c:pt>
                <c:pt idx="9">
                  <c:v>57200</c:v>
                </c:pt>
                <c:pt idx="10">
                  <c:v>46200</c:v>
                </c:pt>
                <c:pt idx="11">
                  <c:v>34100</c:v>
                </c:pt>
                <c:pt idx="12">
                  <c:v>25300</c:v>
                </c:pt>
                <c:pt idx="13">
                  <c:v>13640</c:v>
                </c:pt>
                <c:pt idx="14">
                  <c:v>6820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3.4999999999999996E-2</c:v>
                </c:pt>
                <c:pt idx="1">
                  <c:v>3.2000000000000001E-2</c:v>
                </c:pt>
                <c:pt idx="2">
                  <c:v>2.8000000000000001E-2</c:v>
                </c:pt>
                <c:pt idx="3">
                  <c:v>2.1999999999999999E-2</c:v>
                </c:pt>
                <c:pt idx="4">
                  <c:v>1.6E-2</c:v>
                </c:pt>
                <c:pt idx="5">
                  <c:v>8.8000000000000005E-3</c:v>
                </c:pt>
                <c:pt idx="6">
                  <c:v>4.4000000000000003E-3</c:v>
                </c:pt>
                <c:pt idx="7">
                  <c:v>2.2000000000000001E-3</c:v>
                </c:pt>
                <c:pt idx="8">
                  <c:v>2.2000000000000001E-3</c:v>
                </c:pt>
                <c:pt idx="9">
                  <c:v>1.4E-3</c:v>
                </c:pt>
                <c:pt idx="10">
                  <c:v>1.1999999999999999E-3</c:v>
                </c:pt>
                <c:pt idx="11">
                  <c:v>6.9999999999999999E-4</c:v>
                </c:pt>
                <c:pt idx="12">
                  <c:v>3.9999999999999996E-4</c:v>
                </c:pt>
                <c:pt idx="13">
                  <c:v>1.6000000000000001E-4</c:v>
                </c:pt>
                <c:pt idx="14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F-43A1-9DD7-D3197879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8384"/>
        <c:axId val="1761928448"/>
      </c:scatterChart>
      <c:valAx>
        <c:axId val="1543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</a:t>
                </a:r>
                <a:endParaRPr lang="vi-V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28448"/>
        <c:crosses val="autoZero"/>
        <c:crossBetween val="midCat"/>
      </c:valAx>
      <c:valAx>
        <c:axId val="1761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2.7305187985717287E-2"/>
              <c:y val="0.46645037671605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ru-RU" sz="1600" b="0" i="0" u="none" strike="noStrike" baseline="0">
                <a:effectLst/>
              </a:rPr>
              <a:t>𝜀</a:t>
            </a:r>
            <a:r>
              <a:rPr lang="en-US" sz="1400" b="0" i="0" u="none" strike="noStrike" baseline="0">
                <a:effectLst/>
              </a:rPr>
              <a:t> = </a:t>
            </a:r>
            <a:r>
              <a:rPr lang="ru-RU" sz="1600" b="0" i="0" u="none" strike="noStrike" baseline="0">
                <a:effectLst/>
              </a:rPr>
              <a:t>𝜀</a:t>
            </a:r>
            <a:r>
              <a:rPr lang="en-US" sz="1400" b="0" i="0" u="none" strike="noStrike" baseline="0">
                <a:effectLst/>
              </a:rPr>
              <a:t>(E)</a:t>
            </a:r>
            <a:endParaRPr lang="vi-VN"/>
          </a:p>
        </c:rich>
      </c:tx>
      <c:layout>
        <c:manualLayout>
          <c:xMode val="edge"/>
          <c:yMode val="edge"/>
          <c:x val="0.44796078431372549"/>
          <c:y val="6.76132521974306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71108706198461E-2"/>
          <c:y val="9.0380284614524603E-2"/>
          <c:w val="0.84445514898872931"/>
          <c:h val="0.776496409044204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Sheet1!$I$2:$I$16</c:f>
              <c:numCache>
                <c:formatCode>General</c:formatCode>
                <c:ptCount val="15"/>
                <c:pt idx="0">
                  <c:v>297000</c:v>
                </c:pt>
                <c:pt idx="1">
                  <c:v>264000</c:v>
                </c:pt>
                <c:pt idx="2">
                  <c:v>231000</c:v>
                </c:pt>
                <c:pt idx="3">
                  <c:v>198000</c:v>
                </c:pt>
                <c:pt idx="4">
                  <c:v>165000</c:v>
                </c:pt>
                <c:pt idx="5">
                  <c:v>123200</c:v>
                </c:pt>
                <c:pt idx="6">
                  <c:v>88000</c:v>
                </c:pt>
                <c:pt idx="7">
                  <c:v>79200</c:v>
                </c:pt>
                <c:pt idx="8">
                  <c:v>68200</c:v>
                </c:pt>
                <c:pt idx="9">
                  <c:v>57200</c:v>
                </c:pt>
                <c:pt idx="10">
                  <c:v>46200</c:v>
                </c:pt>
                <c:pt idx="11">
                  <c:v>34100</c:v>
                </c:pt>
                <c:pt idx="12">
                  <c:v>25300</c:v>
                </c:pt>
                <c:pt idx="13">
                  <c:v>13640</c:v>
                </c:pt>
                <c:pt idx="14">
                  <c:v>6820</c:v>
                </c:pt>
              </c:numCache>
            </c:numRef>
          </c:xVal>
          <c:yVal>
            <c:numRef>
              <c:f>Sheet1!$M$2:$M$16</c:f>
              <c:numCache>
                <c:formatCode>0.00</c:formatCode>
                <c:ptCount val="15"/>
                <c:pt idx="0">
                  <c:v>13309.534463991808</c:v>
                </c:pt>
                <c:pt idx="1">
                  <c:v>13689.806877248719</c:v>
                </c:pt>
                <c:pt idx="2">
                  <c:v>13689.806877248717</c:v>
                </c:pt>
                <c:pt idx="3">
                  <c:v>12548.989637477991</c:v>
                </c:pt>
                <c:pt idx="4">
                  <c:v>10951.845501798975</c:v>
                </c:pt>
                <c:pt idx="5">
                  <c:v>8067.2076240929946</c:v>
                </c:pt>
                <c:pt idx="6">
                  <c:v>5647.0453368650969</c:v>
                </c:pt>
                <c:pt idx="7">
                  <c:v>3137.2474093694982</c:v>
                </c:pt>
                <c:pt idx="8">
                  <c:v>3643.2550560419977</c:v>
                </c:pt>
                <c:pt idx="9">
                  <c:v>2764.2879271367606</c:v>
                </c:pt>
                <c:pt idx="10">
                  <c:v>2933.5300451247249</c:v>
                </c:pt>
                <c:pt idx="11">
                  <c:v>2318.4350356630894</c:v>
                </c:pt>
                <c:pt idx="12">
                  <c:v>1785.626983988963</c:v>
                </c:pt>
                <c:pt idx="13">
                  <c:v>1324.8200203789083</c:v>
                </c:pt>
                <c:pt idx="14">
                  <c:v>1324.8200203789083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0-4FAF-87BB-1C3EEA18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8384"/>
        <c:axId val="1761928448"/>
      </c:scatterChart>
      <c:valAx>
        <c:axId val="1543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</a:t>
                </a:r>
                <a:endParaRPr lang="vi-V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28448"/>
        <c:crosses val="autoZero"/>
        <c:crossBetween val="midCat"/>
      </c:valAx>
      <c:valAx>
        <c:axId val="1761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baseline="0">
                    <a:effectLst/>
                  </a:rPr>
                  <a:t>𝜀</a:t>
                </a:r>
                <a:endParaRPr lang="vi-VN" sz="1600"/>
              </a:p>
            </c:rich>
          </c:tx>
          <c:layout>
            <c:manualLayout>
              <c:xMode val="edge"/>
              <c:yMode val="edge"/>
              <c:x val="3.9039195929892648E-2"/>
              <c:y val="0.38491525155741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270510</xdr:colOff>
      <xdr:row>0</xdr:row>
      <xdr:rowOff>0</xdr:rowOff>
    </xdr:from>
    <xdr:ext cx="10785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5EDB03-1B94-48FA-7863-C6AFAB3AF3C2}"/>
                </a:ext>
              </a:extLst>
            </xdr:cNvPr>
            <xdr:cNvSpPr txBox="1"/>
          </xdr:nvSpPr>
          <xdr:spPr>
            <a:xfrm>
              <a:off x="9406890" y="0"/>
              <a:ext cx="10785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vi-V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vi-V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5EDB03-1B94-48FA-7863-C6AFAB3AF3C2}"/>
                </a:ext>
              </a:extLst>
            </xdr:cNvPr>
            <xdr:cNvSpPr txBox="1"/>
          </xdr:nvSpPr>
          <xdr:spPr>
            <a:xfrm>
              <a:off x="9406890" y="0"/>
              <a:ext cx="10785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vi-V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vi-VN" sz="1100"/>
            </a:p>
          </xdr:txBody>
        </xdr:sp>
      </mc:Fallback>
    </mc:AlternateContent>
    <xdr:clientData/>
  </xdr:oneCellAnchor>
  <xdr:twoCellAnchor>
    <xdr:from>
      <xdr:col>12</xdr:col>
      <xdr:colOff>659130</xdr:colOff>
      <xdr:row>18</xdr:row>
      <xdr:rowOff>19050</xdr:rowOff>
    </xdr:from>
    <xdr:to>
      <xdr:col>22</xdr:col>
      <xdr:colOff>0</xdr:colOff>
      <xdr:row>37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03651-AE14-47DA-CBFA-AAD4A41B7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190500</xdr:rowOff>
    </xdr:from>
    <xdr:to>
      <xdr:col>11</xdr:col>
      <xdr:colOff>655320</xdr:colOff>
      <xdr:row>36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F3299-B331-41A7-B90C-93F7EE461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33" workbookViewId="0">
      <selection activeCell="F2" sqref="F2"/>
    </sheetView>
  </sheetViews>
  <sheetFormatPr defaultColWidth="8.77734375" defaultRowHeight="15.6" x14ac:dyDescent="0.3"/>
  <cols>
    <col min="1" max="1" width="8.33203125" style="3" bestFit="1" customWidth="1"/>
    <col min="2" max="2" width="13.33203125" style="3" bestFit="1" customWidth="1"/>
    <col min="3" max="3" width="13.109375" style="3" customWidth="1"/>
    <col min="4" max="4" width="11.5546875" style="3" customWidth="1"/>
    <col min="5" max="5" width="13.21875" style="3" customWidth="1"/>
    <col min="6" max="6" width="11.5546875" style="3" customWidth="1"/>
    <col min="7" max="12" width="8.77734375" style="3"/>
    <col min="13" max="13" width="9.33203125" style="3" bestFit="1" customWidth="1"/>
    <col min="14" max="15" width="8.77734375" style="3"/>
    <col min="16" max="16" width="10.44140625" style="3" bestFit="1" customWidth="1"/>
    <col min="17" max="16384" width="8.77734375" style="3"/>
  </cols>
  <sheetData>
    <row r="1" spans="1:17" ht="16.2" thickBot="1" x14ac:dyDescent="0.35">
      <c r="A1" s="6"/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3" t="s">
        <v>15</v>
      </c>
      <c r="H1" s="3" t="s">
        <v>16</v>
      </c>
      <c r="I1" s="1" t="s">
        <v>6</v>
      </c>
      <c r="K1" s="1" t="s">
        <v>7</v>
      </c>
      <c r="M1" s="1"/>
      <c r="O1" s="1" t="s">
        <v>14</v>
      </c>
      <c r="P1" s="3" t="s">
        <v>16</v>
      </c>
      <c r="Q1" s="3" t="s">
        <v>17</v>
      </c>
    </row>
    <row r="2" spans="1:17" ht="17.399999999999999" thickBot="1" x14ac:dyDescent="0.35">
      <c r="A2" s="6"/>
      <c r="B2" s="7">
        <v>17</v>
      </c>
      <c r="C2" s="8">
        <v>5</v>
      </c>
      <c r="D2" s="8">
        <v>5</v>
      </c>
      <c r="E2" s="8">
        <v>2.7</v>
      </c>
      <c r="F2" s="8">
        <v>3.5</v>
      </c>
      <c r="G2" s="3">
        <v>0.3</v>
      </c>
      <c r="H2" s="3">
        <v>0.8</v>
      </c>
      <c r="I2" s="1">
        <f>(($B$23+$B$24)*C2*E2)/($B$23*$B$25)</f>
        <v>297000</v>
      </c>
      <c r="K2" s="1">
        <f>((D2*F2*$B$21)/$B$22)</f>
        <v>3.4999999999999996E-2</v>
      </c>
      <c r="M2" s="4">
        <f>(K2/(I2*$B$27))</f>
        <v>13309.534463991808</v>
      </c>
      <c r="O2" s="1">
        <f>(($B$23+$B$24)*C2*G2)/($B$23*$B$25)</f>
        <v>33000</v>
      </c>
      <c r="P2" s="11">
        <f>((F2*H2*$B$21)/$B$22)</f>
        <v>5.6000000000000008E-3</v>
      </c>
      <c r="Q2" s="12">
        <f>P2-$B$27*O2</f>
        <v>5.5997078118021782E-3</v>
      </c>
    </row>
    <row r="3" spans="1:17" ht="17.399999999999999" thickBot="1" x14ac:dyDescent="0.35">
      <c r="A3" s="6"/>
      <c r="B3" s="9">
        <v>15</v>
      </c>
      <c r="C3" s="10">
        <v>5</v>
      </c>
      <c r="D3" s="10">
        <v>5</v>
      </c>
      <c r="E3" s="10">
        <v>2.4</v>
      </c>
      <c r="F3" s="10">
        <v>3.2</v>
      </c>
      <c r="G3" s="3">
        <v>0.2</v>
      </c>
      <c r="H3" s="3">
        <v>0.65</v>
      </c>
      <c r="I3" s="1">
        <f t="shared" ref="I3:I16" si="0">(($B$23+$B$24)*C3*E3)/($B$23*$B$25)</f>
        <v>264000</v>
      </c>
      <c r="K3" s="1">
        <f t="shared" ref="K3:K16" si="1">((D3*F3*$B$21)/$B$22)</f>
        <v>3.2000000000000001E-2</v>
      </c>
      <c r="M3" s="4">
        <f t="shared" ref="M3:M16" si="2">(K3/(I3*$B$27))</f>
        <v>13689.806877248719</v>
      </c>
      <c r="O3" s="1">
        <f t="shared" ref="O3:O16" si="3">(($B$23+$B$24)*C3*G3)/($B$23*$B$25)</f>
        <v>22000</v>
      </c>
      <c r="P3" s="11">
        <f t="shared" ref="P3:P16" si="4">((F3*H3*$B$21)/$B$22)</f>
        <v>4.1599999999999996E-3</v>
      </c>
      <c r="Q3" s="12">
        <f t="shared" ref="Q3:Q16" si="5">P3-$B$27*O3</f>
        <v>4.1598052078681176E-3</v>
      </c>
    </row>
    <row r="4" spans="1:17" ht="17.399999999999999" thickBot="1" x14ac:dyDescent="0.35">
      <c r="A4" s="6"/>
      <c r="B4" s="9">
        <v>13</v>
      </c>
      <c r="C4" s="10">
        <v>5</v>
      </c>
      <c r="D4" s="10">
        <v>5</v>
      </c>
      <c r="E4" s="10">
        <v>2.1</v>
      </c>
      <c r="F4" s="10">
        <v>2.8</v>
      </c>
      <c r="G4" s="3">
        <v>0.25</v>
      </c>
      <c r="H4" s="3">
        <v>0.75</v>
      </c>
      <c r="I4" s="1">
        <f t="shared" si="0"/>
        <v>231000</v>
      </c>
      <c r="K4" s="1">
        <f t="shared" si="1"/>
        <v>2.8000000000000001E-2</v>
      </c>
      <c r="M4" s="4">
        <f t="shared" si="2"/>
        <v>13689.806877248717</v>
      </c>
      <c r="O4" s="1">
        <f t="shared" si="3"/>
        <v>27500</v>
      </c>
      <c r="P4" s="11">
        <f t="shared" si="4"/>
        <v>4.1999999999999989E-3</v>
      </c>
      <c r="Q4" s="12">
        <f t="shared" si="5"/>
        <v>4.199756509835147E-3</v>
      </c>
    </row>
    <row r="5" spans="1:17" ht="17.399999999999999" thickBot="1" x14ac:dyDescent="0.35">
      <c r="A5" s="6"/>
      <c r="B5" s="9">
        <v>11</v>
      </c>
      <c r="C5" s="10">
        <v>5</v>
      </c>
      <c r="D5" s="10">
        <v>5</v>
      </c>
      <c r="E5" s="10">
        <v>1.8</v>
      </c>
      <c r="F5" s="10">
        <v>2.2000000000000002</v>
      </c>
      <c r="G5" s="3">
        <v>0.22</v>
      </c>
      <c r="H5" s="3">
        <v>0.6</v>
      </c>
      <c r="I5" s="1">
        <f t="shared" si="0"/>
        <v>198000</v>
      </c>
      <c r="K5" s="1">
        <f t="shared" si="1"/>
        <v>2.1999999999999999E-2</v>
      </c>
      <c r="M5" s="4">
        <f t="shared" si="2"/>
        <v>12548.989637477991</v>
      </c>
      <c r="O5" s="1">
        <f t="shared" si="3"/>
        <v>24200</v>
      </c>
      <c r="P5" s="11">
        <f t="shared" si="4"/>
        <v>2.64E-3</v>
      </c>
      <c r="Q5" s="12">
        <f t="shared" si="5"/>
        <v>2.6397857286549302E-3</v>
      </c>
    </row>
    <row r="6" spans="1:17" ht="17.399999999999999" thickBot="1" x14ac:dyDescent="0.35">
      <c r="A6" s="6"/>
      <c r="B6" s="9">
        <v>9</v>
      </c>
      <c r="C6" s="10">
        <v>5</v>
      </c>
      <c r="D6" s="10">
        <v>5</v>
      </c>
      <c r="E6" s="10">
        <v>1.5</v>
      </c>
      <c r="F6" s="10">
        <v>1.6</v>
      </c>
      <c r="G6" s="3">
        <v>0.2</v>
      </c>
      <c r="H6" s="3">
        <v>0.38</v>
      </c>
      <c r="I6" s="1">
        <f t="shared" si="0"/>
        <v>165000</v>
      </c>
      <c r="K6" s="1">
        <f t="shared" si="1"/>
        <v>1.6E-2</v>
      </c>
      <c r="M6" s="4">
        <f t="shared" si="2"/>
        <v>10951.845501798975</v>
      </c>
      <c r="O6" s="1">
        <f t="shared" si="3"/>
        <v>22000</v>
      </c>
      <c r="P6" s="11">
        <f t="shared" si="4"/>
        <v>1.2160000000000001E-3</v>
      </c>
      <c r="Q6" s="12">
        <f t="shared" si="5"/>
        <v>1.2158052078681185E-3</v>
      </c>
    </row>
    <row r="7" spans="1:17" ht="17.399999999999999" thickBot="1" x14ac:dyDescent="0.35">
      <c r="A7" s="6"/>
      <c r="B7" s="9">
        <v>7</v>
      </c>
      <c r="C7" s="10">
        <v>2</v>
      </c>
      <c r="D7" s="10">
        <v>2</v>
      </c>
      <c r="E7" s="10">
        <v>2.8</v>
      </c>
      <c r="F7" s="10">
        <v>2.2000000000000002</v>
      </c>
      <c r="G7" s="3">
        <v>0.5</v>
      </c>
      <c r="H7" s="3">
        <v>0.7</v>
      </c>
      <c r="I7" s="1">
        <f t="shared" si="0"/>
        <v>123200</v>
      </c>
      <c r="K7" s="1">
        <f>((D7*F7*$B$21)/$B$22)</f>
        <v>8.8000000000000005E-3</v>
      </c>
      <c r="M7" s="4">
        <f t="shared" si="2"/>
        <v>8067.2076240929946</v>
      </c>
      <c r="O7" s="1">
        <f t="shared" si="3"/>
        <v>22000</v>
      </c>
      <c r="P7" s="11">
        <f t="shared" si="4"/>
        <v>3.0799999999999998E-3</v>
      </c>
      <c r="Q7" s="12">
        <f t="shared" si="5"/>
        <v>3.0798052078681182E-3</v>
      </c>
    </row>
    <row r="8" spans="1:17" ht="17.399999999999999" thickBot="1" x14ac:dyDescent="0.35">
      <c r="A8" s="6"/>
      <c r="B8" s="9">
        <v>5</v>
      </c>
      <c r="C8" s="10">
        <v>2</v>
      </c>
      <c r="D8" s="10">
        <v>2</v>
      </c>
      <c r="E8" s="10">
        <v>2</v>
      </c>
      <c r="F8" s="10">
        <v>1.1000000000000001</v>
      </c>
      <c r="G8" s="3">
        <v>0.5</v>
      </c>
      <c r="H8" s="3">
        <v>0.31</v>
      </c>
      <c r="I8" s="1">
        <f t="shared" si="0"/>
        <v>88000</v>
      </c>
      <c r="K8" s="1">
        <f>((D8*F8*$B$21)/$B$22)</f>
        <v>4.4000000000000003E-3</v>
      </c>
      <c r="M8" s="4">
        <f t="shared" si="2"/>
        <v>5647.0453368650969</v>
      </c>
      <c r="O8" s="1">
        <f t="shared" si="3"/>
        <v>22000</v>
      </c>
      <c r="P8" s="11">
        <f t="shared" si="4"/>
        <v>6.8199999999999999E-4</v>
      </c>
      <c r="Q8" s="12">
        <f t="shared" si="5"/>
        <v>6.818052078681184E-4</v>
      </c>
    </row>
    <row r="9" spans="1:17" ht="17.399999999999999" thickBot="1" x14ac:dyDescent="0.35">
      <c r="A9" s="6"/>
      <c r="B9" s="9">
        <v>4.4000000000000004</v>
      </c>
      <c r="C9" s="10">
        <v>1</v>
      </c>
      <c r="D9" s="10">
        <v>1</v>
      </c>
      <c r="E9" s="10">
        <v>3.6</v>
      </c>
      <c r="F9" s="10">
        <v>1.1000000000000001</v>
      </c>
      <c r="G9" s="3">
        <v>0.9</v>
      </c>
      <c r="H9" s="3">
        <v>0.45</v>
      </c>
      <c r="I9" s="1">
        <f t="shared" si="0"/>
        <v>79200</v>
      </c>
      <c r="K9" s="1">
        <f t="shared" si="1"/>
        <v>2.2000000000000001E-3</v>
      </c>
      <c r="M9" s="4">
        <f t="shared" si="2"/>
        <v>3137.2474093694982</v>
      </c>
      <c r="O9" s="1">
        <f t="shared" si="3"/>
        <v>19800</v>
      </c>
      <c r="P9" s="11">
        <f t="shared" si="4"/>
        <v>9.8999999999999999E-4</v>
      </c>
      <c r="Q9" s="12">
        <f t="shared" si="5"/>
        <v>9.8982468708130661E-4</v>
      </c>
    </row>
    <row r="10" spans="1:17" ht="17.399999999999999" thickBot="1" x14ac:dyDescent="0.35">
      <c r="A10" s="6"/>
      <c r="B10" s="9">
        <v>3.8</v>
      </c>
      <c r="C10" s="10">
        <v>1</v>
      </c>
      <c r="D10" s="10">
        <v>1</v>
      </c>
      <c r="E10" s="10">
        <v>3.1</v>
      </c>
      <c r="F10" s="10">
        <v>1.1000000000000001</v>
      </c>
      <c r="G10" s="3">
        <v>0.8</v>
      </c>
      <c r="H10" s="3">
        <v>0.38</v>
      </c>
      <c r="I10" s="1">
        <f t="shared" si="0"/>
        <v>68200</v>
      </c>
      <c r="K10" s="1">
        <f t="shared" si="1"/>
        <v>2.2000000000000001E-3</v>
      </c>
      <c r="M10" s="4">
        <f t="shared" si="2"/>
        <v>3643.2550560419977</v>
      </c>
      <c r="O10" s="1">
        <f t="shared" si="3"/>
        <v>17600</v>
      </c>
      <c r="P10" s="11">
        <f t="shared" si="4"/>
        <v>8.3600000000000005E-4</v>
      </c>
      <c r="Q10" s="12">
        <f t="shared" si="5"/>
        <v>8.3584416629449475E-4</v>
      </c>
    </row>
    <row r="11" spans="1:17" ht="17.399999999999999" thickBot="1" x14ac:dyDescent="0.35">
      <c r="A11" s="6"/>
      <c r="B11" s="9">
        <v>3.2</v>
      </c>
      <c r="C11" s="10">
        <v>1</v>
      </c>
      <c r="D11" s="10">
        <v>1</v>
      </c>
      <c r="E11" s="10">
        <v>2.6</v>
      </c>
      <c r="F11" s="10">
        <v>0.7</v>
      </c>
      <c r="G11" s="3">
        <v>0.6</v>
      </c>
      <c r="H11" s="3">
        <v>0.21</v>
      </c>
      <c r="I11" s="1">
        <f t="shared" si="0"/>
        <v>57200</v>
      </c>
      <c r="K11" s="1">
        <f t="shared" si="1"/>
        <v>1.4E-3</v>
      </c>
      <c r="M11" s="4">
        <f t="shared" si="2"/>
        <v>2764.2879271367606</v>
      </c>
      <c r="O11" s="1">
        <f t="shared" si="3"/>
        <v>13200</v>
      </c>
      <c r="P11" s="11">
        <f t="shared" si="4"/>
        <v>2.9399999999999994E-4</v>
      </c>
      <c r="Q11" s="12">
        <f t="shared" si="5"/>
        <v>2.9388312472087099E-4</v>
      </c>
    </row>
    <row r="12" spans="1:17" ht="17.399999999999999" thickBot="1" x14ac:dyDescent="0.35">
      <c r="A12" s="6"/>
      <c r="B12" s="9">
        <v>2.6</v>
      </c>
      <c r="C12" s="10">
        <v>1</v>
      </c>
      <c r="D12" s="10">
        <v>1</v>
      </c>
      <c r="E12" s="10">
        <v>2.1</v>
      </c>
      <c r="F12" s="10">
        <v>0.6</v>
      </c>
      <c r="G12" s="3">
        <v>0.5</v>
      </c>
      <c r="H12" s="3">
        <v>0.12</v>
      </c>
      <c r="I12" s="1">
        <f t="shared" si="0"/>
        <v>46200</v>
      </c>
      <c r="K12" s="1">
        <f t="shared" si="1"/>
        <v>1.1999999999999999E-3</v>
      </c>
      <c r="M12" s="4">
        <f t="shared" si="2"/>
        <v>2933.5300451247249</v>
      </c>
      <c r="O12" s="1">
        <f t="shared" si="3"/>
        <v>11000</v>
      </c>
      <c r="P12" s="11">
        <f t="shared" si="4"/>
        <v>1.4399999999999998E-4</v>
      </c>
      <c r="Q12" s="12">
        <f t="shared" si="5"/>
        <v>1.4390260393405918E-4</v>
      </c>
    </row>
    <row r="13" spans="1:17" ht="17.399999999999999" thickBot="1" x14ac:dyDescent="0.35">
      <c r="A13" s="6"/>
      <c r="B13" s="9">
        <v>2</v>
      </c>
      <c r="C13" s="10">
        <v>0.5</v>
      </c>
      <c r="D13" s="10">
        <v>0.5</v>
      </c>
      <c r="E13" s="10">
        <v>3.1</v>
      </c>
      <c r="F13" s="10">
        <v>0.7</v>
      </c>
      <c r="G13" s="3">
        <v>0.8</v>
      </c>
      <c r="H13" s="3">
        <v>0.2</v>
      </c>
      <c r="I13" s="1">
        <f t="shared" si="0"/>
        <v>34100</v>
      </c>
      <c r="K13" s="1">
        <f t="shared" si="1"/>
        <v>6.9999999999999999E-4</v>
      </c>
      <c r="M13" s="4">
        <f t="shared" si="2"/>
        <v>2318.4350356630894</v>
      </c>
      <c r="O13" s="1">
        <f t="shared" si="3"/>
        <v>8800</v>
      </c>
      <c r="P13" s="11">
        <f t="shared" si="4"/>
        <v>2.7999999999999998E-4</v>
      </c>
      <c r="Q13" s="12">
        <f t="shared" si="5"/>
        <v>2.7992208314724733E-4</v>
      </c>
    </row>
    <row r="14" spans="1:17" ht="17.399999999999999" thickBot="1" x14ac:dyDescent="0.35">
      <c r="A14" s="6"/>
      <c r="B14" s="9">
        <v>1.4</v>
      </c>
      <c r="C14" s="10">
        <v>0.5</v>
      </c>
      <c r="D14" s="10">
        <v>0.5</v>
      </c>
      <c r="E14" s="10">
        <v>2.2999999999999998</v>
      </c>
      <c r="F14" s="10">
        <v>0.4</v>
      </c>
      <c r="G14" s="3">
        <v>0.4</v>
      </c>
      <c r="H14" s="3">
        <v>0.08</v>
      </c>
      <c r="I14" s="1">
        <f t="shared" si="0"/>
        <v>25300</v>
      </c>
      <c r="K14" s="1">
        <f t="shared" si="1"/>
        <v>3.9999999999999996E-4</v>
      </c>
      <c r="M14" s="4">
        <f t="shared" si="2"/>
        <v>1785.626983988963</v>
      </c>
      <c r="O14" s="1">
        <f t="shared" si="3"/>
        <v>4400</v>
      </c>
      <c r="P14" s="11">
        <f t="shared" si="4"/>
        <v>6.3999999999999997E-5</v>
      </c>
      <c r="Q14" s="12">
        <f t="shared" si="5"/>
        <v>6.3961041573623673E-5</v>
      </c>
    </row>
    <row r="15" spans="1:17" ht="17.399999999999999" thickBot="1" x14ac:dyDescent="0.35">
      <c r="A15" s="6"/>
      <c r="B15" s="9">
        <v>0.8</v>
      </c>
      <c r="C15" s="10">
        <v>0.2</v>
      </c>
      <c r="D15" s="10">
        <v>0.2</v>
      </c>
      <c r="E15" s="10">
        <v>3.1</v>
      </c>
      <c r="F15" s="10">
        <v>0.4</v>
      </c>
      <c r="G15" s="3">
        <v>0.2</v>
      </c>
      <c r="H15" s="3">
        <v>0.02</v>
      </c>
      <c r="I15" s="1">
        <f t="shared" si="0"/>
        <v>13640</v>
      </c>
      <c r="K15" s="1">
        <f t="shared" si="1"/>
        <v>1.6000000000000001E-4</v>
      </c>
      <c r="M15" s="4">
        <f t="shared" si="2"/>
        <v>1324.8200203789083</v>
      </c>
      <c r="O15" s="1">
        <f t="shared" si="3"/>
        <v>880</v>
      </c>
      <c r="P15" s="11">
        <f t="shared" si="4"/>
        <v>1.5999999999999999E-5</v>
      </c>
      <c r="Q15" s="12">
        <f t="shared" si="5"/>
        <v>1.5992208314724735E-5</v>
      </c>
    </row>
    <row r="16" spans="1:17" ht="17.399999999999999" thickBot="1" x14ac:dyDescent="0.35">
      <c r="A16" s="6"/>
      <c r="B16" s="9">
        <v>0.4</v>
      </c>
      <c r="C16" s="10">
        <v>0.1</v>
      </c>
      <c r="D16" s="10">
        <v>0.1</v>
      </c>
      <c r="E16" s="10">
        <v>3.1</v>
      </c>
      <c r="F16" s="10">
        <v>0.4</v>
      </c>
      <c r="G16" s="3">
        <v>0.05</v>
      </c>
      <c r="H16" s="3">
        <v>0.01</v>
      </c>
      <c r="I16" s="1">
        <f t="shared" si="0"/>
        <v>6820</v>
      </c>
      <c r="K16" s="1">
        <f t="shared" si="1"/>
        <v>8.0000000000000007E-5</v>
      </c>
      <c r="M16" s="4">
        <f t="shared" si="2"/>
        <v>1324.8200203789083</v>
      </c>
      <c r="O16" s="1">
        <f t="shared" si="3"/>
        <v>110</v>
      </c>
      <c r="P16" s="11">
        <f t="shared" si="4"/>
        <v>7.9999999999999996E-6</v>
      </c>
      <c r="Q16" s="12">
        <f t="shared" si="5"/>
        <v>7.9990260393405912E-6</v>
      </c>
    </row>
    <row r="20" spans="1:11" x14ac:dyDescent="0.3">
      <c r="D20" s="5"/>
      <c r="F20" s="5"/>
      <c r="G20" s="5"/>
      <c r="I20" s="5"/>
      <c r="J20" s="5"/>
      <c r="K20" s="5"/>
    </row>
    <row r="21" spans="1:11" x14ac:dyDescent="0.3">
      <c r="A21" s="1" t="s">
        <v>0</v>
      </c>
      <c r="B21" s="1">
        <f>10^-6</f>
        <v>9.9999999999999995E-7</v>
      </c>
      <c r="D21" s="5"/>
      <c r="F21" s="5"/>
      <c r="G21" s="5"/>
      <c r="H21" s="5"/>
      <c r="I21" s="5"/>
      <c r="J21" s="5"/>
      <c r="K21" s="5"/>
    </row>
    <row r="22" spans="1:11" x14ac:dyDescent="0.3">
      <c r="A22" s="1" t="s">
        <v>1</v>
      </c>
      <c r="B22" s="1">
        <f>500*10^-6</f>
        <v>5.0000000000000001E-4</v>
      </c>
      <c r="F22" s="5"/>
      <c r="G22" s="5"/>
      <c r="H22" s="5"/>
      <c r="I22" s="5"/>
      <c r="J22" s="5"/>
      <c r="K22" s="5"/>
    </row>
    <row r="23" spans="1:11" x14ac:dyDescent="0.3">
      <c r="A23" s="1" t="s">
        <v>2</v>
      </c>
      <c r="B23" s="1">
        <v>47000</v>
      </c>
      <c r="F23" s="5"/>
      <c r="G23" s="5"/>
      <c r="H23" s="5"/>
      <c r="I23" s="5"/>
      <c r="J23" s="5"/>
      <c r="K23" s="5"/>
    </row>
    <row r="24" spans="1:11" x14ac:dyDescent="0.3">
      <c r="A24" s="1" t="s">
        <v>3</v>
      </c>
      <c r="B24" s="1">
        <v>470000</v>
      </c>
      <c r="F24" s="5"/>
      <c r="G24" s="5"/>
      <c r="H24" s="5"/>
      <c r="I24" s="5"/>
      <c r="J24" s="5"/>
      <c r="K24" s="5"/>
    </row>
    <row r="25" spans="1:11" x14ac:dyDescent="0.3">
      <c r="A25" s="1" t="s">
        <v>4</v>
      </c>
      <c r="B25" s="1">
        <f>0.5/1000</f>
        <v>5.0000000000000001E-4</v>
      </c>
      <c r="F25" s="5"/>
      <c r="G25" s="5"/>
      <c r="H25" s="5"/>
      <c r="I25" s="5"/>
      <c r="J25" s="5"/>
      <c r="K25" s="5"/>
    </row>
    <row r="26" spans="1:11" x14ac:dyDescent="0.3">
      <c r="A26" s="1" t="s">
        <v>5</v>
      </c>
      <c r="B26" s="1">
        <f>0.01*10^-6</f>
        <v>1E-8</v>
      </c>
      <c r="F26" s="5"/>
      <c r="G26" s="5"/>
      <c r="H26" s="5"/>
      <c r="I26" s="5"/>
      <c r="J26" s="5"/>
      <c r="K26" s="5"/>
    </row>
    <row r="27" spans="1:11" x14ac:dyDescent="0.3">
      <c r="A27" s="1" t="s">
        <v>13</v>
      </c>
      <c r="B27" s="1">
        <f>8.8541878128*10^-12</f>
        <v>8.854187812799999E-12</v>
      </c>
      <c r="F27" s="5"/>
      <c r="G27" s="5"/>
      <c r="H27" s="5"/>
      <c r="I27" s="5"/>
      <c r="J27" s="5"/>
      <c r="K27" s="5"/>
    </row>
    <row r="28" spans="1:11" x14ac:dyDescent="0.3">
      <c r="F28" s="5"/>
      <c r="G28" s="5"/>
      <c r="H28" s="5"/>
      <c r="I28" s="5"/>
      <c r="J28" s="5"/>
      <c r="K28" s="5"/>
    </row>
    <row r="29" spans="1:11" x14ac:dyDescent="0.3">
      <c r="F29" s="5"/>
      <c r="G29" s="5"/>
      <c r="H29" s="5"/>
      <c r="I29" s="5"/>
      <c r="J29" s="5"/>
      <c r="K29" s="5"/>
    </row>
    <row r="30" spans="1:11" x14ac:dyDescent="0.3">
      <c r="F30" s="5"/>
      <c r="G30" s="5"/>
      <c r="H30" s="5"/>
      <c r="I30" s="5"/>
      <c r="J30" s="5"/>
      <c r="K30" s="5"/>
    </row>
    <row r="31" spans="1:11" x14ac:dyDescent="0.3">
      <c r="F31" s="5"/>
      <c r="G31" s="5"/>
      <c r="H31" s="5"/>
      <c r="I31" s="5"/>
      <c r="J31" s="5"/>
      <c r="K31" s="5"/>
    </row>
    <row r="32" spans="1:11" x14ac:dyDescent="0.3">
      <c r="F32" s="5"/>
      <c r="G32" s="5"/>
      <c r="H32" s="5"/>
      <c r="I32" s="5"/>
      <c r="J32" s="5"/>
      <c r="K32" s="5"/>
    </row>
    <row r="33" spans="6:11" x14ac:dyDescent="0.3">
      <c r="F33" s="5"/>
      <c r="G33" s="5"/>
      <c r="H33" s="5"/>
      <c r="I33" s="5"/>
      <c r="J33" s="5"/>
      <c r="K33" s="5"/>
    </row>
    <row r="34" spans="6:11" x14ac:dyDescent="0.3">
      <c r="F34" s="5"/>
      <c r="G34" s="5"/>
      <c r="H34" s="5"/>
      <c r="I34" s="5"/>
      <c r="J34" s="5"/>
      <c r="K34" s="5"/>
    </row>
    <row r="35" spans="6:11" x14ac:dyDescent="0.3">
      <c r="F35" s="5"/>
      <c r="G35" s="5"/>
      <c r="H35" s="5"/>
      <c r="I35" s="5"/>
      <c r="J35" s="5"/>
      <c r="K35" s="5"/>
    </row>
    <row r="36" spans="6:11" x14ac:dyDescent="0.3">
      <c r="F36" s="5"/>
      <c r="G36" s="5"/>
      <c r="H36" s="5"/>
      <c r="I36" s="5"/>
      <c r="J36" s="5"/>
      <c r="K36" s="5"/>
    </row>
    <row r="37" spans="6:11" x14ac:dyDescent="0.3">
      <c r="F37" s="5"/>
      <c r="G37" s="5"/>
      <c r="H37" s="5"/>
      <c r="I37" s="5"/>
      <c r="J37" s="5"/>
      <c r="K37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Trung Nguyễn</dc:creator>
  <cp:lastModifiedBy>Hoang Quan</cp:lastModifiedBy>
  <dcterms:created xsi:type="dcterms:W3CDTF">2023-12-21T00:39:01Z</dcterms:created>
  <dcterms:modified xsi:type="dcterms:W3CDTF">2024-05-15T23:16:06Z</dcterms:modified>
</cp:coreProperties>
</file>